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structura de las cuentas" sheetId="1" r:id="rId3"/>
    <sheet state="visible" name="PUC" sheetId="2" r:id="rId4"/>
    <sheet state="visible" name="CARTERA" sheetId="3" r:id="rId5"/>
    <sheet state="visible" name="REGISTROS" sheetId="4" r:id="rId6"/>
    <sheet state="visible" name="Hoja1" sheetId="5" r:id="rId7"/>
    <sheet state="visible" name="Act. fijos" sheetId="6" r:id="rId8"/>
    <sheet state="visible" name="TERCEROS" sheetId="7" r:id="rId9"/>
    <sheet state="visible" name="VALD." sheetId="8" r:id="rId10"/>
  </sheets>
  <definedNames>
    <definedName hidden="1" localSheetId="3" name="_xlnm._FilterDatabase">REGISTROS!$A$1:$X$661</definedName>
    <definedName hidden="1" localSheetId="1" name="_xlnm._FilterDatabase">PUC!$A$2:$J$2628</definedName>
  </definedNames>
  <calcPr/>
  <pivotCaches>
    <pivotCache cacheId="0" r:id="rId11"/>
  </pivotCaches>
</workbook>
</file>

<file path=xl/comments1.xml><?xml version="1.0" encoding="utf-8"?>
<comments xmlns:r="http://schemas.openxmlformats.org/officeDocument/2006/relationships" xmlns="http://schemas.openxmlformats.org/spreadsheetml/2006/main">
  <authors>
    <author/>
  </authors>
  <commentList>
    <comment authorId="0" ref="C29">
      <text>
        <t xml:space="preserve">WilCor:
De lo que dispone la empresa o persona</t>
      </text>
    </comment>
    <comment authorId="0" ref="C30">
      <text>
        <t xml:space="preserve">WilCor:
Obligaciones por pagar de la empresa o persona</t>
      </text>
    </comment>
    <comment authorId="0" ref="C31">
      <text>
        <t xml:space="preserve">WilCor:
Lo que realmente tiene la empresa o persona</t>
      </text>
    </comment>
    <comment authorId="0" ref="C32">
      <text>
        <t xml:space="preserve">WilCor:
Entradas de recursos monetarios que se desprenden se la actividad de la empresa</t>
      </text>
    </comment>
    <comment authorId="0" ref="C33">
      <text>
        <t xml:space="preserve">WilCor:
Erogaciones de dinero en las que incurre la empresa y que no son suceptibles de ser recuperadas</t>
      </text>
    </comment>
    <comment authorId="0" ref="C34">
      <text>
        <t xml:space="preserve">WilCor:
Lo que tuvo que sacrificar la empresa para poder generar un ingreso</t>
      </text>
    </comment>
    <comment authorId="0" ref="C35">
      <text>
        <t xml:space="preserve">WilCor:
Aplica para empresas conn procesos de produccion (Industriales)</t>
      </text>
    </comment>
    <comment authorId="0" ref="C36">
      <text>
        <t xml:space="preserve">WilCor:
Sirven de control</t>
      </text>
    </comment>
    <comment authorId="0" ref="C37">
      <text>
        <t xml:space="preserve">WilCor:
Sirven de control en las empresas</t>
      </text>
    </comment>
    <comment authorId="0" ref="C43">
      <text>
        <t xml:space="preserve">WilCor:
activo que mas rapido se convierte en efectivo (mas liquido)</t>
      </text>
    </comment>
    <comment authorId="0" ref="L43">
      <text>
        <t xml:space="preserve">WilCor:
deudas de personas naturales o juridicas para con terceros siempre y cuando esto le halla genrado algun desembolso de dinero</t>
      </text>
    </comment>
    <comment authorId="0" ref="S43">
      <text>
        <t xml:space="preserve">WilCor:
Aportes sociales realizados por los socios o accionistas, bien sea en el momento de constituir la empresa o adicionales que haga el socio</t>
      </text>
    </comment>
    <comment authorId="0" ref="AA43">
      <text>
        <t xml:space="preserve">WilCor:
Relacionados directamente con el objeto social de la emrpresa</t>
      </text>
    </comment>
    <comment authorId="0" ref="C44">
      <text>
        <t xml:space="preserve">WilCor:
Detalla todos los dineros que se encuentran en titulos de ahorro y titulos valores</t>
      </text>
    </comment>
    <comment authorId="0" ref="L44">
      <text>
        <t xml:space="preserve">WilCor:
obligaciones con aquellas personas que normalmente suministran todos los insumos y bienes para la venta o para el desarrollo de su objeto social pricipal</t>
      </text>
    </comment>
    <comment authorId="0" ref="S44">
      <text>
        <t xml:space="preserve">WilCor:
utilidad o mayor valor cobrado por concepto de patrimoniales o de capital Ej. El buen nombre </t>
      </text>
    </comment>
    <comment authorId="0" ref="AA44">
      <text>
        <t xml:space="preserve">WilCor:
Ingresos que no estan directamente relacionados con la actividad principal de la empresa</t>
      </text>
    </comment>
    <comment authorId="0" ref="C45">
      <text>
        <t xml:space="preserve">WilCor:
Representa todas las cuentas por cobrar que puede hacer exigible una persona natural o juridica:
-por su actividad principal cuando vende mercancias o presta servicios a credito
-A trabajadores
-Impuestos</t>
      </text>
    </comment>
    <comment authorId="0" ref="L45">
      <text>
        <t xml:space="preserve">WilCor:
Relacionan todos los costos y gastos que adeuda la empresa necesarios para el desarrollo de su actividad</t>
      </text>
    </comment>
    <comment authorId="0" ref="S45">
      <text>
        <t xml:space="preserve">WilCor:
Porcentaje de la utilidad - Legales
- estutarias
- ocasionales</t>
      </text>
    </comment>
    <comment authorId="0" ref="AA45">
      <text>
        <t xml:space="preserve">WilCor:
No son utilizados acutalmenrte</t>
      </text>
    </comment>
    <comment authorId="0" ref="C46">
      <text>
        <t xml:space="preserve">WilCor:
detallan lo que tiene que ver con los insumos de materia prima, produccion en proceso y producto terminado</t>
      </text>
    </comment>
    <comment authorId="0" ref="L46">
      <text>
        <t xml:space="preserve">WilCor:
Deudas con el estado en materia tributaria</t>
      </text>
    </comment>
    <comment authorId="0" ref="S46">
      <text>
        <t xml:space="preserve">WilCor:
Saldos a favor del ente economico luego de un saneamiento fiscal aumenta el patrimonio</t>
      </text>
    </comment>
    <comment authorId="0" ref="C47">
      <text>
        <t xml:space="preserve">WilCor:
Se registran todos aquellos bienes muebles o inmuebles que necesita el ente economico para el desarrollo de su objeto social</t>
      </text>
    </comment>
    <comment authorId="0" ref="L47">
      <text>
        <t xml:space="preserve">WilCor:
Salarios prestaciones sociales y demas que normalmente son con corte a una fecha determinada y van relacionados con los tarbajadores de la empresa</t>
      </text>
    </comment>
    <comment authorId="0" ref="S47">
      <text>
        <t xml:space="preserve">WilCor:
Es una especie de cuenta por pagar a los socios de la empresa</t>
      </text>
    </comment>
    <comment authorId="0" ref="C48">
      <text>
        <t xml:space="preserve">WilCor:
Conjunto de bienes inmateriales representados en derechos o privilegios</t>
      </text>
    </comment>
    <comment authorId="0" ref="L48">
      <text>
        <t xml:space="preserve">WilCor:
son valores que se esrtiman o se calculan para hechos economicos que se sabe que van a a ocurrir y que a pesar de ello se desconoce su valor real</t>
      </text>
    </comment>
    <comment authorId="0" ref="S48">
      <text>
        <t xml:space="preserve">WilCor:
Perdida o ganancia en un determinado ejercicio contable (estado de resultados)</t>
      </text>
    </comment>
    <comment authorId="0" ref="C49">
      <text>
        <t xml:space="preserve">WilCor:
Hace referencia a los gastos pagados por anticipado</t>
      </text>
    </comment>
    <comment authorId="0" ref="L49">
      <text>
        <t xml:space="preserve">WilCor:
Ingresos recibidos por anticipado</t>
      </text>
    </comment>
    <comment authorId="0" ref="S49">
      <text>
        <t xml:space="preserve">WilCor:
Utilidado perdia de ejercicios diferentes al actual</t>
      </text>
    </comment>
    <comment authorId="0" ref="C50">
      <text>
        <t xml:space="preserve">WilCor:
Bienes y derechos que tiene la empresa pero que no son necesarios para desarrollar su objeto social, decoracion, ornamentacion, una licorera.</t>
      </text>
    </comment>
    <comment authorId="0" ref="L50">
      <text>
        <t xml:space="preserve">WilCor:
Obligaciones que tiene la empresa pero que no se desprenden de su objeto social</t>
      </text>
    </comment>
    <comment authorId="0" ref="S50">
      <text>
        <t xml:space="preserve">WilCor:
diferencia entre el costo historico y el actual. El que dice el perito</t>
      </text>
    </comment>
    <comment authorId="0" ref="C51">
      <text>
        <t xml:space="preserve">WilCor:
aquella mayor cuantia que tiene normalmente los activos no monetarios como adicion entre el costo de adquisicion y el otrogado por una persona profesional llamada perito, dando un precio comercial</t>
      </text>
    </comment>
    <comment authorId="0" ref="L51">
      <text>
        <t xml:space="preserve">WilCor:
Representan deudas con otras personas normalmente por periodos de liquidez Ej Un bono emitido por el estado.</t>
      </text>
    </comment>
    <comment authorId="0" ref="K55">
      <text>
        <t xml:space="preserve">WilCor:
Engloban la las erogaciones que se desprenden de la parte administrativa de la empresa</t>
      </text>
    </comment>
    <comment authorId="0" ref="U55">
      <text>
        <t xml:space="preserve">WilCor:
costo por las ventas o prestacion de servicio en el que tuve que incurrir para poder tener un ingreso</t>
      </text>
    </comment>
    <comment authorId="0" ref="K56">
      <text>
        <t xml:space="preserve">WilCor:
Engloban la las erogaciones que se desprenden de la parte operativa o de ventas de la empresa</t>
      </text>
    </comment>
    <comment authorId="0" ref="K57">
      <text>
        <t xml:space="preserve">WilCor:
Gastos que no estan directamente relacionados con al actividad economica de la emprea</t>
      </text>
    </comment>
    <comment authorId="0" ref="U57">
      <text>
        <t xml:space="preserve">WilCor:
Utilizada cuando utilizo inventario peridoco.</t>
      </text>
    </comment>
    <comment authorId="0" ref="K58">
      <text>
        <t xml:space="preserve">WilCor:
Hace referencia al gastos generado por concepto de impuesto de renta  y complementrarios</t>
      </text>
    </comment>
    <comment authorId="0" ref="K59">
      <text>
        <t xml:space="preserve">WilCor:
Muestra si el resultado de un determinado ejercicio al final del periodo arroja perdia o ganancia</t>
      </text>
    </comment>
  </commentList>
</comments>
</file>

<file path=xl/sharedStrings.xml><?xml version="1.0" encoding="utf-8"?>
<sst xmlns="http://schemas.openxmlformats.org/spreadsheetml/2006/main" count="4977" uniqueCount="1959">
  <si>
    <t>(PUC) ESTRUCTURA DE LAS CUENTAS CONTABLES</t>
  </si>
  <si>
    <t>CLASE</t>
  </si>
  <si>
    <t>GRUPO</t>
  </si>
  <si>
    <t>CUENTA</t>
  </si>
  <si>
    <t>SUB CUENTA</t>
  </si>
  <si>
    <t>AUXLILAR</t>
  </si>
  <si>
    <t>NOMBRE O DENOMINACION</t>
  </si>
  <si>
    <t>CLASIFICACION</t>
  </si>
  <si>
    <t>SALDO</t>
  </si>
  <si>
    <t xml:space="preserve">ACTIVO </t>
  </si>
  <si>
    <t>¿Qué es el PUC?</t>
  </si>
  <si>
    <t>DECRETO 2649 DE 1993 (PUC comerciantes)</t>
  </si>
  <si>
    <t xml:space="preserve">DISPONIBLE </t>
  </si>
  <si>
    <t>El puc es un catalogo de cuentas contables</t>
  </si>
  <si>
    <t>(Plan Unico de Cuentas)</t>
  </si>
  <si>
    <t xml:space="preserve">CAJA </t>
  </si>
  <si>
    <t xml:space="preserve">CAJA GENERAL </t>
  </si>
  <si>
    <t>CAJA GENERAL JED</t>
  </si>
  <si>
    <t xml:space="preserve">CAJAS MENORES </t>
  </si>
  <si>
    <t>ESTRUCTURA DE LAS CUENTAS CONTABLES</t>
  </si>
  <si>
    <t xml:space="preserve">MONEDA EXTRANJERA </t>
  </si>
  <si>
    <t xml:space="preserve">BANCOS </t>
  </si>
  <si>
    <t>LA CUENTA:</t>
  </si>
  <si>
    <t xml:space="preserve">MONEDA NACIONAL </t>
  </si>
  <si>
    <r>
      <rPr/>
      <t xml:space="preserve">Se subdivide en un </t>
    </r>
    <r>
      <rPr>
        <rFont val="Calibri"/>
        <b/>
        <color rgb="FF000000"/>
        <sz val="14.0"/>
      </rPr>
      <t>código</t>
    </r>
    <r>
      <rPr>
        <rFont val="Calibri"/>
        <color rgb="FF000000"/>
        <sz val="14.0"/>
      </rPr>
      <t xml:space="preserve"> y un </t>
    </r>
    <r>
      <rPr>
        <rFont val="Calibri"/>
        <b/>
        <color rgb="FF000000"/>
        <sz val="14.0"/>
      </rPr>
      <t>nombre</t>
    </r>
    <r>
      <rPr>
        <rFont val="Calibri"/>
        <color rgb="FF000000"/>
        <sz val="14.0"/>
      </rPr>
      <t xml:space="preserve"> representativo de su función</t>
    </r>
  </si>
  <si>
    <t xml:space="preserve">REMESAS EN TRANSITO </t>
  </si>
  <si>
    <t xml:space="preserve">CUENTAS DE AHORRO </t>
  </si>
  <si>
    <t>EL CÓDIGO y EL NOMBRE DE LA CUENTA CONTABLE:</t>
  </si>
  <si>
    <t>CUENTA DE AHORROS BANCOLOMBIA N 29960828664</t>
  </si>
  <si>
    <t xml:space="preserve">CORPORACIONES DE AHORRO Y VIVIENDA </t>
  </si>
  <si>
    <t xml:space="preserve">ORGANISMOS COOPERATIVOS FINANCIEROS </t>
  </si>
  <si>
    <t xml:space="preserve">FONDOS </t>
  </si>
  <si>
    <t xml:space="preserve">ROTATORIOS MONEDA NACIONAL </t>
  </si>
  <si>
    <t>1  1  05  05 01</t>
  </si>
  <si>
    <t xml:space="preserve">ROTATORIOS MONEDA EXTRANJERA </t>
  </si>
  <si>
    <t xml:space="preserve">ESPECIALES MONEDA NACIONAL </t>
  </si>
  <si>
    <t>CAJA GENERAL</t>
  </si>
  <si>
    <t xml:space="preserve">ESPECIALES MONEDA EXTRANJERA </t>
  </si>
  <si>
    <t xml:space="preserve">DE AMORTIZACION MONEDA NACIONAL </t>
  </si>
  <si>
    <t>CLASES</t>
  </si>
  <si>
    <t xml:space="preserve">DE AMORTIZACION MONEDA EXTRANJERA </t>
  </si>
  <si>
    <t xml:space="preserve">INVERSIONES </t>
  </si>
  <si>
    <t>Activo</t>
  </si>
  <si>
    <t xml:space="preserve">ACCIONES </t>
  </si>
  <si>
    <t>Pasivo</t>
  </si>
  <si>
    <t xml:space="preserve">AGRICULTURA, GANADERIA, CAZA Y SILVICULTURA </t>
  </si>
  <si>
    <t>Patrimonio</t>
  </si>
  <si>
    <t>Ingresos</t>
  </si>
  <si>
    <t xml:space="preserve">PESCA </t>
  </si>
  <si>
    <t>Gasto</t>
  </si>
  <si>
    <t>Costos de Venta</t>
  </si>
  <si>
    <t xml:space="preserve">EXPLOTACION DE MINAS Y CANTERAS </t>
  </si>
  <si>
    <t>Costos de Operación y de producción</t>
  </si>
  <si>
    <t>Cuentas de orden deudoras</t>
  </si>
  <si>
    <t>Cuentas de orden Acreedoras</t>
  </si>
  <si>
    <t xml:space="preserve">INDUSTRIA MANUFACTURERA </t>
  </si>
  <si>
    <t xml:space="preserve">SUMINISTRO DE ELECTRICIDAD, GAS Y AGUA </t>
  </si>
  <si>
    <t>GRUPOS del Activo</t>
  </si>
  <si>
    <t xml:space="preserve">CONSTRUCCION </t>
  </si>
  <si>
    <t>GRUPOS del Pasivo</t>
  </si>
  <si>
    <t xml:space="preserve">COMERCIO AL POR MAYOR Y AL POR MENOR </t>
  </si>
  <si>
    <t>GRUPOS del Patrimonio</t>
  </si>
  <si>
    <t xml:space="preserve">HOTELES Y RESTAURANTES </t>
  </si>
  <si>
    <t>GRUPOS del Ingreso</t>
  </si>
  <si>
    <t xml:space="preserve">TRANSPORTE, ALMACENAMIENTO Y COMUNICACIONES </t>
  </si>
  <si>
    <t>Disponible</t>
  </si>
  <si>
    <t>Obligaciones financieras</t>
  </si>
  <si>
    <t>Capital social</t>
  </si>
  <si>
    <t>Operacionales</t>
  </si>
  <si>
    <t xml:space="preserve">ACTIVIDAD FINANCIERA </t>
  </si>
  <si>
    <t>Inversiones</t>
  </si>
  <si>
    <t>Proveedores</t>
  </si>
  <si>
    <t>Superávit de capital</t>
  </si>
  <si>
    <t>No operacionales</t>
  </si>
  <si>
    <t>Deudores</t>
  </si>
  <si>
    <t xml:space="preserve">ACTIVIDADES INMOBILIARIAS, EMPRESARIALES Y DE ALQUILER </t>
  </si>
  <si>
    <t>Cuentas por pagar</t>
  </si>
  <si>
    <t>Reservas</t>
  </si>
  <si>
    <t>Ajustes por inflación</t>
  </si>
  <si>
    <t>Inventarios</t>
  </si>
  <si>
    <t>Impuestos, gravámenes y tasas</t>
  </si>
  <si>
    <t>Revalorización del patrimonio</t>
  </si>
  <si>
    <t xml:space="preserve">ENSEÑANZA </t>
  </si>
  <si>
    <t>Propiedad planta y equipo</t>
  </si>
  <si>
    <t>Obligaciones laborales</t>
  </si>
  <si>
    <t>Dividendos o participaciones decretados en acciones, cuotas o partes de interes social</t>
  </si>
  <si>
    <t>Intangibles</t>
  </si>
  <si>
    <t xml:space="preserve">SERVICIOS SOCIALES Y DE SALUD </t>
  </si>
  <si>
    <t>Pasivos estimados y provisiones</t>
  </si>
  <si>
    <t>Resultados del ejercicio</t>
  </si>
  <si>
    <t>Diferidos</t>
  </si>
  <si>
    <t xml:space="preserve">OTRAS ACTIVIDADES DE SERVICIOS COMUNITARIOS, SOCIALES Y PERSONALES </t>
  </si>
  <si>
    <t>Resultados de ejercicios anteriores</t>
  </si>
  <si>
    <t>Otros activos</t>
  </si>
  <si>
    <t>Otros pasivos</t>
  </si>
  <si>
    <t xml:space="preserve">AJUSTES POR INFLACION </t>
  </si>
  <si>
    <t>Superávit por valorizaciones</t>
  </si>
  <si>
    <t>Valorizaciones</t>
  </si>
  <si>
    <t>Bonos y papeles comerciales</t>
  </si>
  <si>
    <t xml:space="preserve">CUOTAS O PARTES DE INTERES SOCIAL </t>
  </si>
  <si>
    <t>GRUPOS del Gasto</t>
  </si>
  <si>
    <t>GRUPOS del Costo</t>
  </si>
  <si>
    <t>Operacionales de administración</t>
  </si>
  <si>
    <t>Costo de ventas y de prestación</t>
  </si>
  <si>
    <t>Operacionales de ventas</t>
  </si>
  <si>
    <t>de servicios</t>
  </si>
  <si>
    <t>Compras</t>
  </si>
  <si>
    <t>Impuesto de renta y complementarios</t>
  </si>
  <si>
    <t>Ganancias y pérdidas</t>
  </si>
  <si>
    <t xml:space="preserve">BONOS </t>
  </si>
  <si>
    <t xml:space="preserve">BONOS PUBLICOS MONEDA NACIONAL </t>
  </si>
  <si>
    <t xml:space="preserve">BONOS PUBLICOS MONEDA EXTRANJERA </t>
  </si>
  <si>
    <t xml:space="preserve">BONOS ORDINARIOS </t>
  </si>
  <si>
    <t xml:space="preserve">BONOS CONVERTIBLES EN ACCIONES </t>
  </si>
  <si>
    <t xml:space="preserve">OTROS </t>
  </si>
  <si>
    <t xml:space="preserve">CEDULAS </t>
  </si>
  <si>
    <t xml:space="preserve">CEDULAS DE CAPITALIZACION </t>
  </si>
  <si>
    <t xml:space="preserve">CEDULAS HIPOTECARIAS </t>
  </si>
  <si>
    <t xml:space="preserve">CEDULAS DE INVERSION </t>
  </si>
  <si>
    <t xml:space="preserve">OTRAS </t>
  </si>
  <si>
    <t xml:space="preserve">CERTIFICADOS </t>
  </si>
  <si>
    <t xml:space="preserve">CERTIFICADOS DE DEPOSITO A TERMINO (C.D.T.) </t>
  </si>
  <si>
    <t xml:space="preserve">CERTIFICADOS DE DEPOSITO DE AHORRO </t>
  </si>
  <si>
    <t xml:space="preserve">CERTIFICADOS DE AHORRO DE VALOR CONSTANTE (C.A.V.C.) </t>
  </si>
  <si>
    <t xml:space="preserve">CERTIFICADOS DE CAMBIO </t>
  </si>
  <si>
    <t xml:space="preserve">CERTIFICADOS CAFETEROS VALORIZABLES </t>
  </si>
  <si>
    <t xml:space="preserve">CERTIFICADOS ELECTRICOS VALORIZABLES (C.E.V.) </t>
  </si>
  <si>
    <t xml:space="preserve">CERTIFICADOS DE REEMBOLSO TRIBUTARIO (C.E.R.T.) </t>
  </si>
  <si>
    <t xml:space="preserve">CERTIFICADOS DE DESARROLLO TURISTICO </t>
  </si>
  <si>
    <t xml:space="preserve">CERTIFICADOS DE INVERSION FORESTAL (C.I.F.) </t>
  </si>
  <si>
    <t xml:space="preserve">PAPELES COMERCIALES </t>
  </si>
  <si>
    <t xml:space="preserve">EMPRESAS COMERCIALES </t>
  </si>
  <si>
    <t xml:space="preserve">EMPRESAS INDUSTRIALES </t>
  </si>
  <si>
    <t xml:space="preserve">EMPRESAS DE SERVICIOS </t>
  </si>
  <si>
    <t xml:space="preserve">TITULOS </t>
  </si>
  <si>
    <t xml:space="preserve">TITULOS DE DESARROLLO AGROPECUARIO </t>
  </si>
  <si>
    <t xml:space="preserve">TITULOS CANJEABLES POR CERTIFICADOS DE CAMBIO </t>
  </si>
  <si>
    <t xml:space="preserve">TITULOS DE TESORERIA (T.E.S.) </t>
  </si>
  <si>
    <t xml:space="preserve">TITULOS DE PARTICIPACION </t>
  </si>
  <si>
    <t xml:space="preserve">TITULOS DE CREDITO DE FOMENTO </t>
  </si>
  <si>
    <t xml:space="preserve">TITULOS FINANCIEROS AGROINDUSTRIALES (T.F.A.) </t>
  </si>
  <si>
    <t xml:space="preserve">TITULOS DE AHORRO CAFETERO (T.A.C.) </t>
  </si>
  <si>
    <t xml:space="preserve">TITULOS DE AHORRO NACIONAL (T.A.N.) </t>
  </si>
  <si>
    <t xml:space="preserve">TITULOS ENERGETICOS DE RENTABILIDAD CRECIENTE (T.E.R.) </t>
  </si>
  <si>
    <t xml:space="preserve">TITULOS DE AHORRO EDUCATIVO (T.A.E.) </t>
  </si>
  <si>
    <t xml:space="preserve">TITULOS FINANCIEROS INDUSTRIALES Y COMERCIALES </t>
  </si>
  <si>
    <t xml:space="preserve">TESOROS </t>
  </si>
  <si>
    <t xml:space="preserve">TITULOS DE DEVOLUCION DE IMPUESTOS NACIONALES (TIDIS) </t>
  </si>
  <si>
    <t xml:space="preserve">TITULOS INMOBILIARIOS </t>
  </si>
  <si>
    <t xml:space="preserve">ACEPTACIONES BANCARIAS O FINANCIERAS </t>
  </si>
  <si>
    <t xml:space="preserve">BANCOS COMERCIALES </t>
  </si>
  <si>
    <t xml:space="preserve">COMPAÑIAS DE FINANCIAMIENTO COMERCIAL </t>
  </si>
  <si>
    <t xml:space="preserve">CORPORACIONES FINANCIERAS </t>
  </si>
  <si>
    <t xml:space="preserve">DERECHOS FIDUCIARIOS </t>
  </si>
  <si>
    <t xml:space="preserve">FIDEICOMISOS DE INVERSION MONEDA NACIONAL </t>
  </si>
  <si>
    <t xml:space="preserve">FIDEICOMISOS DE INVERSION MONEDA EXTRANJERA </t>
  </si>
  <si>
    <t xml:space="preserve">DERECHOS DE RECOMPRA DE INVERSIONES NEGOCIADAS (REPOS) </t>
  </si>
  <si>
    <t xml:space="preserve">ACEPTACIONES BANCARIAS O FINANCIERAS 125095 OTROS </t>
  </si>
  <si>
    <t xml:space="preserve">OBLIGATORIAS </t>
  </si>
  <si>
    <t xml:space="preserve">BONOS DE FINANCIAMIENTO ESPECIAL </t>
  </si>
  <si>
    <t xml:space="preserve">BONOS DE FINANCIAMIENTO PRESUPUESTAL </t>
  </si>
  <si>
    <t xml:space="preserve">BONOS PARA DESARROLLO SOCIAL Y SEGURIDAD INTERNA (B.D.S.I.) </t>
  </si>
  <si>
    <t xml:space="preserve">CUENTAS EN PARTICIPACION </t>
  </si>
  <si>
    <t xml:space="preserve">126001 a 126098 </t>
  </si>
  <si>
    <t xml:space="preserve">OTRAS INVERSIONES </t>
  </si>
  <si>
    <t xml:space="preserve">APORTES EN COOPERATIVAS </t>
  </si>
  <si>
    <t xml:space="preserve">DERECHOS EN CLUBES SOCIALES </t>
  </si>
  <si>
    <t xml:space="preserve">ACCIONES O DERECHOS EN CLUBES DEPORTIVOS </t>
  </si>
  <si>
    <t xml:space="preserve">BONOS EN COLEGIOS </t>
  </si>
  <si>
    <t xml:space="preserve">DIVERSAS </t>
  </si>
  <si>
    <t xml:space="preserve">PROVISIONES </t>
  </si>
  <si>
    <t xml:space="preserve">DERECHOS DE RECOMPRA DE INVERSIONES NEGOCIADAS </t>
  </si>
  <si>
    <t xml:space="preserve">DEUDORES </t>
  </si>
  <si>
    <t xml:space="preserve">CLIENTES </t>
  </si>
  <si>
    <t xml:space="preserve">NACIONALES </t>
  </si>
  <si>
    <t>DEUDORES NACIONALES</t>
  </si>
  <si>
    <t xml:space="preserve">DEL EXTERIOR </t>
  </si>
  <si>
    <t xml:space="preserve">DEUDORES DEL SISTEMA </t>
  </si>
  <si>
    <t xml:space="preserve">CUENTAS CORRIENTES COMERCIALES </t>
  </si>
  <si>
    <t xml:space="preserve">CASA MATRIZ </t>
  </si>
  <si>
    <t xml:space="preserve">COMPAÑIAS VINCULADAS </t>
  </si>
  <si>
    <t xml:space="preserve">ACCIONISTAS O SOCIOS </t>
  </si>
  <si>
    <t xml:space="preserve">PARTICULARES </t>
  </si>
  <si>
    <t xml:space="preserve">CUENTAS POR COBRAR A CASA MATRIZ </t>
  </si>
  <si>
    <t xml:space="preserve">VENTAS </t>
  </si>
  <si>
    <t xml:space="preserve">PAGOS A NOMBRE DE CASA MATRIZ </t>
  </si>
  <si>
    <t xml:space="preserve">VALORES RECIBIDOS POR CASA MATRIZ </t>
  </si>
  <si>
    <t xml:space="preserve">PRESTAMOS </t>
  </si>
  <si>
    <t xml:space="preserve">CUENTAS POR COBRAR A VINCULADOS ECONOMICOS </t>
  </si>
  <si>
    <t xml:space="preserve">FILIALES </t>
  </si>
  <si>
    <t xml:space="preserve">SUBSIDIARIAS </t>
  </si>
  <si>
    <t xml:space="preserve">SUCURSALES </t>
  </si>
  <si>
    <t xml:space="preserve">CUENTA S POR COBRAR A SOCIOS Y ACCIONISTAS </t>
  </si>
  <si>
    <t xml:space="preserve">A SOCIOS </t>
  </si>
  <si>
    <t xml:space="preserve">A ACCIONISTAS </t>
  </si>
  <si>
    <t>CXC A ACCIONISTAS</t>
  </si>
  <si>
    <t xml:space="preserve">APORTES POR COBRAR </t>
  </si>
  <si>
    <t xml:space="preserve">132801 a 132898 </t>
  </si>
  <si>
    <t xml:space="preserve">ANTICIPOS Y AVANCES </t>
  </si>
  <si>
    <t xml:space="preserve">A PROVEEDORES </t>
  </si>
  <si>
    <t xml:space="preserve">A CONTRATISTAS </t>
  </si>
  <si>
    <t xml:space="preserve">A TRABAJADORES </t>
  </si>
  <si>
    <t xml:space="preserve">A AGENTES </t>
  </si>
  <si>
    <t xml:space="preserve">A CONCESIONARIOS </t>
  </si>
  <si>
    <t xml:space="preserve">DE ADJUDICACIONES </t>
  </si>
  <si>
    <t xml:space="preserve">CUENTAS DE OPERACION CONJUNTA </t>
  </si>
  <si>
    <t xml:space="preserve">133201 a 133298 </t>
  </si>
  <si>
    <t xml:space="preserve">DEPOSITOS </t>
  </si>
  <si>
    <t xml:space="preserve">PARA IMPORTACIONES </t>
  </si>
  <si>
    <t xml:space="preserve">PARA SERVICIOS </t>
  </si>
  <si>
    <t xml:space="preserve">PARA CONTRATOS </t>
  </si>
  <si>
    <t xml:space="preserve">PARA RESPONSABILIDADES </t>
  </si>
  <si>
    <t xml:space="preserve">PARA JUICIOS EJECUTIVOS </t>
  </si>
  <si>
    <t xml:space="preserve">PARA ADQUISICION DE ACCIONES, CUOTAS O DERECHOS SOCIALES </t>
  </si>
  <si>
    <t xml:space="preserve">EN GARANTIA </t>
  </si>
  <si>
    <t xml:space="preserve">PROMESAS DE COMPRA VENTA </t>
  </si>
  <si>
    <t xml:space="preserve">DE BIENES RAICES </t>
  </si>
  <si>
    <t xml:space="preserve">DE MAQUINARIA Y EQUIPO </t>
  </si>
  <si>
    <t xml:space="preserve">DE FLOTA Y EQUIPO DE TRANSPORTE </t>
  </si>
  <si>
    <t xml:space="preserve">DE FLOTA Y EQUIPO AEREO </t>
  </si>
  <si>
    <t xml:space="preserve">DE FLOTA Y EQUIPO FERREO </t>
  </si>
  <si>
    <t xml:space="preserve">DE FLOTA Y EQUIPO FLUVIAL Y/O MARITIMO </t>
  </si>
  <si>
    <t xml:space="preserve">DE SEMOVIENTES </t>
  </si>
  <si>
    <t xml:space="preserve">DE OTROS BIENES </t>
  </si>
  <si>
    <t xml:space="preserve">INGRESOS POR COBRAR </t>
  </si>
  <si>
    <t xml:space="preserve">DIVIDENDOS Y/O PARTICIPACIONES </t>
  </si>
  <si>
    <t xml:space="preserve">INTERESES </t>
  </si>
  <si>
    <t xml:space="preserve">COMISIONES </t>
  </si>
  <si>
    <t xml:space="preserve">HONORARIOS </t>
  </si>
  <si>
    <t xml:space="preserve">SERVICIOS </t>
  </si>
  <si>
    <t xml:space="preserve">ARRENDAMIENTOS </t>
  </si>
  <si>
    <t xml:space="preserve">CERT POR COBRAR </t>
  </si>
  <si>
    <t xml:space="preserve">RETENCION SOBRE CONTRATOS </t>
  </si>
  <si>
    <t xml:space="preserve">DE CONSTRUCCION </t>
  </si>
  <si>
    <t xml:space="preserve">DE PRESTACION DE SERVICIOS </t>
  </si>
  <si>
    <t xml:space="preserve">ANTICIPO DE IMPUESTOS Y CONTRIBUCIONES O SALDOS A FAVOR </t>
  </si>
  <si>
    <t xml:space="preserve">ANTICIPO DE IMPUESTOS DE RENTA Y COMPLEMENTARIOS </t>
  </si>
  <si>
    <t xml:space="preserve">ANTICIPO DE IMPUESTOS DE INDUSTRIA Y COMERCIO </t>
  </si>
  <si>
    <t xml:space="preserve">RETENCION EN LA FUENTE </t>
  </si>
  <si>
    <t xml:space="preserve">RETENCIONES EN LA FUENTE POR EMPRESAS DE ASEO Y VIGILANCIA 2% AIU </t>
  </si>
  <si>
    <t>135518</t>
  </si>
  <si>
    <t>IMPUESTO DE INDUSTRIA Y COMERCIO RETENIDO</t>
  </si>
  <si>
    <t>RETENCIÓN DE ICA BOGOTÁ D.C</t>
  </si>
  <si>
    <t xml:space="preserve">CONTRIBUCIONES </t>
  </si>
  <si>
    <t xml:space="preserve">IMPUESTOS DESCONTABLES </t>
  </si>
  <si>
    <t xml:space="preserve">RECLAMACIONES </t>
  </si>
  <si>
    <t xml:space="preserve">A COMPAÑIAS ASEGURADORAS </t>
  </si>
  <si>
    <t xml:space="preserve">A TRANSPORTADORES </t>
  </si>
  <si>
    <t xml:space="preserve">POR TIQUETES AEREOS </t>
  </si>
  <si>
    <t xml:space="preserve">CUENTAS POR COBRAR A TRABAJADORES </t>
  </si>
  <si>
    <t xml:space="preserve">VIVIENDA </t>
  </si>
  <si>
    <t xml:space="preserve">VEHICULOS </t>
  </si>
  <si>
    <t xml:space="preserve">EDUCACION </t>
  </si>
  <si>
    <t xml:space="preserve">MEDICOS, ODONTOLOGICOS Y SIMILARES </t>
  </si>
  <si>
    <t xml:space="preserve">CALAMIDAD DOMESTICA </t>
  </si>
  <si>
    <t xml:space="preserve">RESPONSABILIDADES </t>
  </si>
  <si>
    <t xml:space="preserve">PRESTAMOS A PARTICULARES </t>
  </si>
  <si>
    <t xml:space="preserve">CON GARANTIA REAL </t>
  </si>
  <si>
    <t xml:space="preserve">CON GARANTIA PERSONAL </t>
  </si>
  <si>
    <t xml:space="preserve">DEUDORES VARIOS </t>
  </si>
  <si>
    <t xml:space="preserve">DEPOSITARIOS </t>
  </si>
  <si>
    <t xml:space="preserve">COMISIONISTAS DE BOLSAS </t>
  </si>
  <si>
    <t xml:space="preserve">FONDO DE INVERSION </t>
  </si>
  <si>
    <t xml:space="preserve">CUENTAS POR COBRAR DE TERCEROS </t>
  </si>
  <si>
    <t xml:space="preserve">PAGOS POR CUENTA DE TERCEROS </t>
  </si>
  <si>
    <t xml:space="preserve">FONDOS DE INVERSION SOCIAL </t>
  </si>
  <si>
    <t xml:space="preserve">DERECHOS DE RECOMPRA DE CARTERA NEGOCIADA </t>
  </si>
  <si>
    <t xml:space="preserve">138501 a 138598 </t>
  </si>
  <si>
    <t xml:space="preserve">DEUDAS DE DIFICIL COBRO </t>
  </si>
  <si>
    <t xml:space="preserve">139001 a 139098 </t>
  </si>
  <si>
    <t xml:space="preserve">CUENTAS POR COBRAR A SOCIOS Y ACCIONISTAS </t>
  </si>
  <si>
    <t xml:space="preserve">PROMESAS DE COMPRAVENTA </t>
  </si>
  <si>
    <t xml:space="preserve">INVENTARIOS </t>
  </si>
  <si>
    <t xml:space="preserve">MATERIAS PRIMAS </t>
  </si>
  <si>
    <t>140501</t>
  </si>
  <si>
    <t>MATERIAS PRIMAS EN LABORATORIO</t>
  </si>
  <si>
    <t xml:space="preserve">PRODUCTOS EN PROCESO </t>
  </si>
  <si>
    <t xml:space="preserve">141001 a 141098 </t>
  </si>
  <si>
    <t xml:space="preserve">OBRAS DE CONSTRUCCION EN CURSO </t>
  </si>
  <si>
    <t xml:space="preserve">141501 a 141598 </t>
  </si>
  <si>
    <t xml:space="preserve">OBRAS DE URBANISMO </t>
  </si>
  <si>
    <t xml:space="preserve">141701 a 141798 </t>
  </si>
  <si>
    <t xml:space="preserve">CONTRATOS EN EJECUCION </t>
  </si>
  <si>
    <t xml:space="preserve">142001 a 142098 </t>
  </si>
  <si>
    <t xml:space="preserve">CULTIVOS EN DESARROLLO </t>
  </si>
  <si>
    <t xml:space="preserve">142501 a 142598 </t>
  </si>
  <si>
    <t xml:space="preserve">PRODUCTOS TERMINADOS </t>
  </si>
  <si>
    <t xml:space="preserve">PRODUCTOS MANUFACTURADOS </t>
  </si>
  <si>
    <t xml:space="preserve">PRODUCTOS EXTRAIDOS Y/O PROCESADOS </t>
  </si>
  <si>
    <t xml:space="preserve">PRODUCTOS AGRICOLAS Y FORESTALES </t>
  </si>
  <si>
    <t xml:space="preserve">SUBPRODUCTOS </t>
  </si>
  <si>
    <t xml:space="preserve">PRODUCTOS DE PESCA </t>
  </si>
  <si>
    <t xml:space="preserve">MERCANCIAS NO FABRICADAS POR LA EMPRESA </t>
  </si>
  <si>
    <t xml:space="preserve">143501 a 143598 </t>
  </si>
  <si>
    <t xml:space="preserve">BIENES RAICES PARA LA VENTA </t>
  </si>
  <si>
    <t xml:space="preserve">144001 a 144098 </t>
  </si>
  <si>
    <t xml:space="preserve">SEMOVIENTES </t>
  </si>
  <si>
    <t xml:space="preserve">ESPECIES MAYORES </t>
  </si>
  <si>
    <t xml:space="preserve">ESPECIES MENORES </t>
  </si>
  <si>
    <t xml:space="preserve">TERRENOS </t>
  </si>
  <si>
    <t xml:space="preserve">POR URBANIZAR </t>
  </si>
  <si>
    <t xml:space="preserve">URBANIZADOS POR CONSTRUIR </t>
  </si>
  <si>
    <t xml:space="preserve">MATERIALES, REPUESTOS Y ACCESORIOS </t>
  </si>
  <si>
    <t xml:space="preserve">COMBUSTIBLES Y LUBRICANTES </t>
  </si>
  <si>
    <t xml:space="preserve">ABONOS Y FERTILIZANTES </t>
  </si>
  <si>
    <t xml:space="preserve">SEMILLAS TERMINADAS </t>
  </si>
  <si>
    <t xml:space="preserve">FUNGICIDAS Y HERBICIDAS </t>
  </si>
  <si>
    <t xml:space="preserve">MATERIALES Y REPUESTOS </t>
  </si>
  <si>
    <t xml:space="preserve">LOZA Y CRISTALERIA </t>
  </si>
  <si>
    <t xml:space="preserve">HERRAMIENTAS </t>
  </si>
  <si>
    <t xml:space="preserve">MEDICINAS </t>
  </si>
  <si>
    <t xml:space="preserve">ELEMENTOS HOSPITALARIOS </t>
  </si>
  <si>
    <t xml:space="preserve">INSTRUMENTAL QUIRURGICO </t>
  </si>
  <si>
    <t xml:space="preserve">DOTACION Y SUMINISTRO A TRABAJADORES </t>
  </si>
  <si>
    <t xml:space="preserve">ELEMENTOS DE ROPERIA Y LENCERIA </t>
  </si>
  <si>
    <t xml:space="preserve">ENVASES Y EMPAQUES </t>
  </si>
  <si>
    <t xml:space="preserve">146001 a 146098 </t>
  </si>
  <si>
    <t xml:space="preserve">INVENTARIOS EN TRANSITO </t>
  </si>
  <si>
    <t xml:space="preserve">146501 a 146598 </t>
  </si>
  <si>
    <t xml:space="preserve">PARA OBSOLESCENCIA </t>
  </si>
  <si>
    <t xml:space="preserve">PARA DIFERENCIA DE INVENTARIO FISICO </t>
  </si>
  <si>
    <t xml:space="preserve">PARA PERDIDAS DE INVENTARIOS </t>
  </si>
  <si>
    <t xml:space="preserve">LIFO </t>
  </si>
  <si>
    <t xml:space="preserve">PROPIEDADES PLANTA Y EQUIPO </t>
  </si>
  <si>
    <t xml:space="preserve">URBANOS </t>
  </si>
  <si>
    <t xml:space="preserve">RURALES </t>
  </si>
  <si>
    <t xml:space="preserve">MATERIALES PROYECTOS PETROLEROS </t>
  </si>
  <si>
    <t xml:space="preserve">TUBERIAS Y EQUIPO </t>
  </si>
  <si>
    <t xml:space="preserve">COSTOS DE IMPORTACION MATERIALES </t>
  </si>
  <si>
    <t xml:space="preserve">PROYECTOS DE CONSTRUCCION </t>
  </si>
  <si>
    <t xml:space="preserve">CONSTRUCCIONES EN CURSO </t>
  </si>
  <si>
    <t xml:space="preserve">CONSTRUCCIONES Y EDIFICACIONES </t>
  </si>
  <si>
    <t xml:space="preserve">ACUEDUCTOS PLANTAS Y REDES </t>
  </si>
  <si>
    <t xml:space="preserve">VIAS DE COMUNICACION </t>
  </si>
  <si>
    <t xml:space="preserve">POZOS ARTESIANOS </t>
  </si>
  <si>
    <t xml:space="preserve">PROYECTOS DE EXPLORACION </t>
  </si>
  <si>
    <t xml:space="preserve">PROYECTOS DE DESARROLLO </t>
  </si>
  <si>
    <t xml:space="preserve">MAQUINARIA Y EQUIPOS EN MONTAJE </t>
  </si>
  <si>
    <t xml:space="preserve">MAQUINARIA Y EQUIPO </t>
  </si>
  <si>
    <t xml:space="preserve">EQUIPO DE OFICINA </t>
  </si>
  <si>
    <t xml:space="preserve">EQUIPO DE COMPUTACION Y COMUNICACION </t>
  </si>
  <si>
    <t xml:space="preserve">EQUIPO MEDICO-CIENTIFICO </t>
  </si>
  <si>
    <t xml:space="preserve">EQUIPO DE HOTELES Y RESTAURANTES </t>
  </si>
  <si>
    <t xml:space="preserve">FLOTA Y EQUIPO DE TRANSPORTE </t>
  </si>
  <si>
    <t xml:space="preserve">FLOTA Y EQUIPO FLUVIAL Y/O MARITIMO </t>
  </si>
  <si>
    <t xml:space="preserve">FLOTA Y EQUIPO AEREO </t>
  </si>
  <si>
    <t xml:space="preserve">FLOTA Y EQUIPO FERREO </t>
  </si>
  <si>
    <t xml:space="preserve">PLANTAS Y REDES </t>
  </si>
  <si>
    <t xml:space="preserve">EDIFICIOS </t>
  </si>
  <si>
    <t xml:space="preserve">OFICINAS </t>
  </si>
  <si>
    <t xml:space="preserve">ALMACENES </t>
  </si>
  <si>
    <t xml:space="preserve">FABRICAS Y PLANTAS INDUSTRIALES </t>
  </si>
  <si>
    <t xml:space="preserve">SALAS DE EXHIBICION Y VENTAS </t>
  </si>
  <si>
    <t xml:space="preserve">CAFETERIA Y CASINOS </t>
  </si>
  <si>
    <t xml:space="preserve">SILOS </t>
  </si>
  <si>
    <t xml:space="preserve">INVERNADEROS </t>
  </si>
  <si>
    <t xml:space="preserve">CASETAS Y CAMPAMENTOS </t>
  </si>
  <si>
    <t xml:space="preserve">INSTALACIONES AGROPECUARIAS </t>
  </si>
  <si>
    <t xml:space="preserve">VIVIENDAS PARA EMPLEADOS Y OBREROS </t>
  </si>
  <si>
    <t xml:space="preserve">TERMINAL DE BUSES Y TAXIS </t>
  </si>
  <si>
    <t xml:space="preserve">TERMINAL MARITIMO </t>
  </si>
  <si>
    <t xml:space="preserve">TERMINAL FERREO </t>
  </si>
  <si>
    <t xml:space="preserve">PARQUEADEROS, GARAJES Y DEPOSITOS </t>
  </si>
  <si>
    <t xml:space="preserve">HANGARES </t>
  </si>
  <si>
    <t xml:space="preserve">BODEGAS </t>
  </si>
  <si>
    <t xml:space="preserve">152001 a 152098 </t>
  </si>
  <si>
    <t>152001</t>
  </si>
  <si>
    <t>MAQUINARIA Y EQUIPO</t>
  </si>
  <si>
    <t xml:space="preserve">MUEBLES Y ENSERES </t>
  </si>
  <si>
    <t xml:space="preserve">EQUIPOS </t>
  </si>
  <si>
    <t xml:space="preserve">EQUIPOS DE PROCESAMIENTO DE DATOS </t>
  </si>
  <si>
    <t xml:space="preserve">EQUIPOS DE TELECOMUNICACIONES </t>
  </si>
  <si>
    <t xml:space="preserve">EQUIPOS DE RADIO </t>
  </si>
  <si>
    <t xml:space="preserve">SATELITES Y ANTENAS </t>
  </si>
  <si>
    <t xml:space="preserve">LINEAS TELEFONICAS </t>
  </si>
  <si>
    <t xml:space="preserve">EQUIPO MEDICO - CIENTIFICO </t>
  </si>
  <si>
    <t xml:space="preserve">MEDICO </t>
  </si>
  <si>
    <t xml:space="preserve">ODONTOLOGICO </t>
  </si>
  <si>
    <t xml:space="preserve">LABORATORIO </t>
  </si>
  <si>
    <t xml:space="preserve">INSTRUMENTAL </t>
  </si>
  <si>
    <t xml:space="preserve">DE HABITACIONES </t>
  </si>
  <si>
    <t xml:space="preserve">DE COMESTIBLES Y BEBIDAS </t>
  </si>
  <si>
    <t xml:space="preserve">AUTOS, CAMIONETAS Y CAMPEROS </t>
  </si>
  <si>
    <t xml:space="preserve">CAMIONES, VOLQUETAS Y FURGONES </t>
  </si>
  <si>
    <t xml:space="preserve">TRACTOMULAS Y REMOLQUES </t>
  </si>
  <si>
    <t xml:space="preserve">BUSES Y BUSETAS </t>
  </si>
  <si>
    <t xml:space="preserve">RECOLECTORES Y CONTENEDORES </t>
  </si>
  <si>
    <t xml:space="preserve">MONTACARGAS </t>
  </si>
  <si>
    <t xml:space="preserve">PALAS Y GRUAS </t>
  </si>
  <si>
    <t xml:space="preserve">MOTOCICLETAS </t>
  </si>
  <si>
    <t xml:space="preserve">BICICLETAS </t>
  </si>
  <si>
    <t xml:space="preserve">ESTIBAS Y CARRETAS </t>
  </si>
  <si>
    <t xml:space="preserve">BANDAS TRANSPORTADORAS </t>
  </si>
  <si>
    <t xml:space="preserve">BUQUES </t>
  </si>
  <si>
    <t xml:space="preserve">LANCHAS </t>
  </si>
  <si>
    <t xml:space="preserve">REMOLCADORAS </t>
  </si>
  <si>
    <t xml:space="preserve">BOTES </t>
  </si>
  <si>
    <t xml:space="preserve">BOYAS </t>
  </si>
  <si>
    <t xml:space="preserve">AMARRES </t>
  </si>
  <si>
    <t xml:space="preserve">CONTENEDORES Y CHASSISES </t>
  </si>
  <si>
    <t xml:space="preserve">GABARRAS </t>
  </si>
  <si>
    <t xml:space="preserve">AVIONES </t>
  </si>
  <si>
    <t xml:space="preserve">AVIONETAS </t>
  </si>
  <si>
    <t xml:space="preserve">HELICOPTEROS </t>
  </si>
  <si>
    <t xml:space="preserve">TURBINAS Y MOTORES </t>
  </si>
  <si>
    <t xml:space="preserve">MANUALES DE ENTRENAMIENTO PERSONAL TECNICO </t>
  </si>
  <si>
    <t xml:space="preserve">EQUIPOS DE VUELO </t>
  </si>
  <si>
    <t>LLAVE</t>
  </si>
  <si>
    <t>DOC</t>
  </si>
  <si>
    <t>N° DOC</t>
  </si>
  <si>
    <t>FECHA</t>
  </si>
  <si>
    <t>NOMBRE CTA</t>
  </si>
  <si>
    <t>NIT</t>
  </si>
  <si>
    <t>TERCERO</t>
  </si>
  <si>
    <t>DESCRIPCION</t>
  </si>
  <si>
    <t>DEBITO</t>
  </si>
  <si>
    <t xml:space="preserve">LOCOMOTORAS </t>
  </si>
  <si>
    <t>CREDITO</t>
  </si>
  <si>
    <t>VALOR DB(+)/CD(-)</t>
  </si>
  <si>
    <t>TERRITORIALIDAD ICA</t>
  </si>
  <si>
    <t>N° CENTRO DE COSTO</t>
  </si>
  <si>
    <t>CENTRO DE COSTO</t>
  </si>
  <si>
    <t>DOCUMENTO FUENTE</t>
  </si>
  <si>
    <t>CARTERA</t>
  </si>
  <si>
    <t>CUENTAS POR PAGAR</t>
  </si>
  <si>
    <t>ACTIVO FIJO</t>
  </si>
  <si>
    <t>NOMBRE ACTIVO</t>
  </si>
  <si>
    <t>INVENTARIO</t>
  </si>
  <si>
    <t>-</t>
  </si>
  <si>
    <t>CC</t>
  </si>
  <si>
    <t xml:space="preserve">VAGONES </t>
  </si>
  <si>
    <t xml:space="preserve">REDES FERREAS </t>
  </si>
  <si>
    <t>Capital autorizado</t>
  </si>
  <si>
    <t xml:space="preserve">INSTALACIONES PARA AGUA Y ENERGIA </t>
  </si>
  <si>
    <t xml:space="preserve">ACUEDUCTO ACEQUIAS Y CANALIZACIONES </t>
  </si>
  <si>
    <t xml:space="preserve">PLANTAS DE GENERACION HIDRAULICA </t>
  </si>
  <si>
    <t xml:space="preserve">PLANTAS DE GENERACION TERMICA </t>
  </si>
  <si>
    <t xml:space="preserve">PLANTAS DE GENERACION A GAS </t>
  </si>
  <si>
    <t>Capital suscrito por los socios</t>
  </si>
  <si>
    <t xml:space="preserve">PLANTAS DE GENERACION DIESEL, GASOLINA Y PETROLEO </t>
  </si>
  <si>
    <t xml:space="preserve">PLANTAS DE DISTRIBUCION </t>
  </si>
  <si>
    <t xml:space="preserve">PLANTAS DE TRANSMISION Y SUBESTACIONES </t>
  </si>
  <si>
    <t xml:space="preserve">OLEODUCTOS </t>
  </si>
  <si>
    <t xml:space="preserve">GASODUCTOS </t>
  </si>
  <si>
    <t xml:space="preserve">POLIDUCTOS </t>
  </si>
  <si>
    <t xml:space="preserve">REDES DE DISTRIBUCION </t>
  </si>
  <si>
    <t xml:space="preserve">PLANTAS DE TRATAMIENTO </t>
  </si>
  <si>
    <t xml:space="preserve">REDES DE RECOLECCION DE AGUAS NEGRAS </t>
  </si>
  <si>
    <t xml:space="preserve">INSTALACIONES Y EQUIPO DE BOMBEO </t>
  </si>
  <si>
    <t xml:space="preserve">REDES DE DISTRIBUCION DE VAPOR </t>
  </si>
  <si>
    <t>Capital pagado</t>
  </si>
  <si>
    <t>FV10</t>
  </si>
  <si>
    <t>CONJUNTO RESIDENCIAL PANORAMIA PARK P.H</t>
  </si>
  <si>
    <t xml:space="preserve">REDES DE AIRE </t>
  </si>
  <si>
    <t>Total 900891202</t>
  </si>
  <si>
    <t>Total FV10</t>
  </si>
  <si>
    <t>FV11</t>
  </si>
  <si>
    <t>ALIANZA GRUPO INMOBILIARIO SAS</t>
  </si>
  <si>
    <t>Total 900244743</t>
  </si>
  <si>
    <t xml:space="preserve">REDES ALIMENTACION DE GAS </t>
  </si>
  <si>
    <t>Total FV11</t>
  </si>
  <si>
    <t>FV12</t>
  </si>
  <si>
    <t>Total FV12</t>
  </si>
  <si>
    <t>FV13</t>
  </si>
  <si>
    <t>Total FV13</t>
  </si>
  <si>
    <t>FV14</t>
  </si>
  <si>
    <t>Total FV14</t>
  </si>
  <si>
    <t xml:space="preserve">REDES EXTERNAS DE TELEFONIA </t>
  </si>
  <si>
    <t>FV16</t>
  </si>
  <si>
    <t>Total FV16</t>
  </si>
  <si>
    <t>FV19</t>
  </si>
  <si>
    <t>Total FV19</t>
  </si>
  <si>
    <t>FV2</t>
  </si>
  <si>
    <t>Total FV2</t>
  </si>
  <si>
    <t>FV20</t>
  </si>
  <si>
    <t xml:space="preserve">PLANTAS DESHIDRATADORAS </t>
  </si>
  <si>
    <t>Total FV20</t>
  </si>
  <si>
    <t>FV21</t>
  </si>
  <si>
    <t>Total FV21</t>
  </si>
  <si>
    <t>FV22</t>
  </si>
  <si>
    <t>Aporte capital</t>
  </si>
  <si>
    <t>Total FV22</t>
  </si>
  <si>
    <t>FV23</t>
  </si>
  <si>
    <t>Total FV23</t>
  </si>
  <si>
    <t>FV24</t>
  </si>
  <si>
    <t>Total FV24</t>
  </si>
  <si>
    <t>FV25</t>
  </si>
  <si>
    <t>Total FV25</t>
  </si>
  <si>
    <t>FV27</t>
  </si>
  <si>
    <t>Total FV27</t>
  </si>
  <si>
    <t>FV28</t>
  </si>
  <si>
    <t>Total FV28</t>
  </si>
  <si>
    <t>FV29</t>
  </si>
  <si>
    <t>Total FV29</t>
  </si>
  <si>
    <t>FV3</t>
  </si>
  <si>
    <t>Total FV3</t>
  </si>
  <si>
    <t>FV30</t>
  </si>
  <si>
    <t>Total FV30</t>
  </si>
  <si>
    <t>FV31</t>
  </si>
  <si>
    <t>ALEJANDRIA REAL PARQUE RESIDENCIAL ETAPA V-PROPIEDAD HORIZONTAL</t>
  </si>
  <si>
    <t xml:space="preserve">ARMAMENTO DE VIGILANCIA </t>
  </si>
  <si>
    <t>Total 901054891</t>
  </si>
  <si>
    <t>Total FV31</t>
  </si>
  <si>
    <t>FV32</t>
  </si>
  <si>
    <t>CONJUNTO RESIDENCIAL COLINA 129</t>
  </si>
  <si>
    <t>Total 901043605</t>
  </si>
  <si>
    <t>Total FV32</t>
  </si>
  <si>
    <t>FV33</t>
  </si>
  <si>
    <t>Total FV33</t>
  </si>
  <si>
    <t>FV34</t>
  </si>
  <si>
    <t xml:space="preserve">156001 a 156098 </t>
  </si>
  <si>
    <t>Total FV34</t>
  </si>
  <si>
    <t>FV35</t>
  </si>
  <si>
    <t>Total FV35</t>
  </si>
  <si>
    <t>FV36</t>
  </si>
  <si>
    <t>FV</t>
  </si>
  <si>
    <t>Total FV36</t>
  </si>
  <si>
    <t>FV37</t>
  </si>
  <si>
    <t>Total FV37</t>
  </si>
  <si>
    <t>FV38</t>
  </si>
  <si>
    <t>Total FV38</t>
  </si>
  <si>
    <t>FV39</t>
  </si>
  <si>
    <t>Factura de venta</t>
  </si>
  <si>
    <t>Total FV39</t>
  </si>
  <si>
    <t>FV40</t>
  </si>
  <si>
    <t>BOGOTA D.C.</t>
  </si>
  <si>
    <t>OK</t>
  </si>
  <si>
    <t>Total FV40</t>
  </si>
  <si>
    <t>FV41</t>
  </si>
  <si>
    <t>Total FV41</t>
  </si>
  <si>
    <t>FV42</t>
  </si>
  <si>
    <t>Total FV42</t>
  </si>
  <si>
    <t>FV43</t>
  </si>
  <si>
    <t xml:space="preserve">156201 a 156298 </t>
  </si>
  <si>
    <t>Total FV43</t>
  </si>
  <si>
    <t>FV44</t>
  </si>
  <si>
    <t>Total FV44</t>
  </si>
  <si>
    <t>FV45</t>
  </si>
  <si>
    <t>Total FV45</t>
  </si>
  <si>
    <t>FV46</t>
  </si>
  <si>
    <t>Total FV46</t>
  </si>
  <si>
    <t>FV47</t>
  </si>
  <si>
    <t>Total FV47</t>
  </si>
  <si>
    <t>FV48</t>
  </si>
  <si>
    <t>Total FV48</t>
  </si>
  <si>
    <t>FV49</t>
  </si>
  <si>
    <t>Total FV49</t>
  </si>
  <si>
    <t>FV50</t>
  </si>
  <si>
    <t>Total FV50</t>
  </si>
  <si>
    <t>FV51</t>
  </si>
  <si>
    <t xml:space="preserve">PLANTACIONES AGRICOLAS Y FORESTALES </t>
  </si>
  <si>
    <t>Total FV51</t>
  </si>
  <si>
    <t>FV53</t>
  </si>
  <si>
    <t>Total FV53</t>
  </si>
  <si>
    <t>FV55</t>
  </si>
  <si>
    <t>ARQUITECTURA Y CONCRETO SAS</t>
  </si>
  <si>
    <t>Total 800093117</t>
  </si>
  <si>
    <t>Total FV55</t>
  </si>
  <si>
    <t>FV56</t>
  </si>
  <si>
    <t>Total FV56</t>
  </si>
  <si>
    <t>FV57</t>
  </si>
  <si>
    <t>Total FV57</t>
  </si>
  <si>
    <t>FV59</t>
  </si>
  <si>
    <t>Total FV59</t>
  </si>
  <si>
    <t>FV6</t>
  </si>
  <si>
    <t>Total FV6</t>
  </si>
  <si>
    <t xml:space="preserve">CULTIVOS AMORTIZABLES </t>
  </si>
  <si>
    <t>FV60</t>
  </si>
  <si>
    <t xml:space="preserve">OK </t>
  </si>
  <si>
    <t>Total FV60</t>
  </si>
  <si>
    <t>FV62</t>
  </si>
  <si>
    <t>Total FV62</t>
  </si>
  <si>
    <t>FV63</t>
  </si>
  <si>
    <t>Total FV63</t>
  </si>
  <si>
    <t>FV64</t>
  </si>
  <si>
    <t>Total FV64</t>
  </si>
  <si>
    <t>FV65</t>
  </si>
  <si>
    <t>VALOR PAGADO LO DEMAS A GASTO</t>
  </si>
  <si>
    <t>Total FV65</t>
  </si>
  <si>
    <t>FV66</t>
  </si>
  <si>
    <t>Total FV66</t>
  </si>
  <si>
    <t>FV67</t>
  </si>
  <si>
    <t>Total FV67</t>
  </si>
  <si>
    <t>FV68</t>
  </si>
  <si>
    <t>Total FV68</t>
  </si>
  <si>
    <t>FV69</t>
  </si>
  <si>
    <t>Total FV69</t>
  </si>
  <si>
    <t>FV7</t>
  </si>
  <si>
    <t>Total FV7</t>
  </si>
  <si>
    <t>FV70</t>
  </si>
  <si>
    <t xml:space="preserve">PAVIMENTACION Y PATIOS </t>
  </si>
  <si>
    <t>Total FV70</t>
  </si>
  <si>
    <t>FV72</t>
  </si>
  <si>
    <t>Total FV72</t>
  </si>
  <si>
    <t>FV73</t>
  </si>
  <si>
    <t>Total FV73</t>
  </si>
  <si>
    <t>FV75</t>
  </si>
  <si>
    <t xml:space="preserve">VIAS </t>
  </si>
  <si>
    <t>Total FV75</t>
  </si>
  <si>
    <t>FV76</t>
  </si>
  <si>
    <t>Total FV76</t>
  </si>
  <si>
    <t>FV77</t>
  </si>
  <si>
    <t>Total FV77</t>
  </si>
  <si>
    <t>FV78</t>
  </si>
  <si>
    <t>Total FV78</t>
  </si>
  <si>
    <t>FV8</t>
  </si>
  <si>
    <t xml:space="preserve">PUENTES </t>
  </si>
  <si>
    <t>Total FV8</t>
  </si>
  <si>
    <t>FV80</t>
  </si>
  <si>
    <t>CONJUNTO RESIDENCIAL ALEJANDRIA II ETAPA VII</t>
  </si>
  <si>
    <t>Total 901094986</t>
  </si>
  <si>
    <t>Total FV80</t>
  </si>
  <si>
    <t>FV81</t>
  </si>
  <si>
    <t>Total FV81</t>
  </si>
  <si>
    <t>FV82</t>
  </si>
  <si>
    <t>EDIFICIO PASEO MADERO-PROPIEDAD HORIZONTAL</t>
  </si>
  <si>
    <t>Total 901084343</t>
  </si>
  <si>
    <t>Total FV82</t>
  </si>
  <si>
    <t>FV83</t>
  </si>
  <si>
    <t>Total FV83</t>
  </si>
  <si>
    <t>FV84</t>
  </si>
  <si>
    <t xml:space="preserve">CALLES </t>
  </si>
  <si>
    <t>Total FV84</t>
  </si>
  <si>
    <t>FV85</t>
  </si>
  <si>
    <t>Total FV85</t>
  </si>
  <si>
    <t>FV86</t>
  </si>
  <si>
    <t>Total FV86</t>
  </si>
  <si>
    <t>FV87</t>
  </si>
  <si>
    <t xml:space="preserve">AERODROMOS </t>
  </si>
  <si>
    <t>Total FV87</t>
  </si>
  <si>
    <t>FV89</t>
  </si>
  <si>
    <t>Total FV89</t>
  </si>
  <si>
    <t>FV9</t>
  </si>
  <si>
    <t>Total FV9</t>
  </si>
  <si>
    <t>Suma total</t>
  </si>
  <si>
    <t xml:space="preserve">MINAS Y CANTERAS </t>
  </si>
  <si>
    <t xml:space="preserve">MINAS </t>
  </si>
  <si>
    <t xml:space="preserve">CANTERAS </t>
  </si>
  <si>
    <t xml:space="preserve">157601 a 157698 </t>
  </si>
  <si>
    <t xml:space="preserve">YACIMIENTOS </t>
  </si>
  <si>
    <t xml:space="preserve">158001 a 158098 </t>
  </si>
  <si>
    <t xml:space="preserve">PROPIEDADES PLANTA Y EQUIPO EN TRANSITO </t>
  </si>
  <si>
    <t xml:space="preserve">EQUIPO MEDICO CIENTIFICO </t>
  </si>
  <si>
    <t xml:space="preserve">DEPRECIACION ACUMULADA </t>
  </si>
  <si>
    <t>aplica base AIU?</t>
  </si>
  <si>
    <t>no</t>
  </si>
  <si>
    <t>si</t>
  </si>
  <si>
    <t>aiu/2 aplica art 462 y los que no</t>
  </si>
  <si>
    <t>ingreso excluido</t>
  </si>
  <si>
    <t>no iva no rete fuente</t>
  </si>
  <si>
    <t>ingreso gravado</t>
  </si>
  <si>
    <t>base de iva rete fuente y rte ica</t>
  </si>
  <si>
    <t>iva</t>
  </si>
  <si>
    <t>rete fuente</t>
  </si>
  <si>
    <t xml:space="preserve">DEPRECIACION DIFERIDA </t>
  </si>
  <si>
    <t>rete ica</t>
  </si>
  <si>
    <t>tarifa del 19%</t>
  </si>
  <si>
    <t>tarifa del 5%</t>
  </si>
  <si>
    <t>AIU del 19%</t>
  </si>
  <si>
    <t xml:space="preserve">EXCESO FISCAL SOBRE LA CONTABLE </t>
  </si>
  <si>
    <t>Exento</t>
  </si>
  <si>
    <t xml:space="preserve">DEFECTO FISCAL SOBRE LA CONTABLE (CR) </t>
  </si>
  <si>
    <t xml:space="preserve">AMORTIZACION ACUMULADA </t>
  </si>
  <si>
    <t xml:space="preserve">AGOTAMIENTO ACUMULADO </t>
  </si>
  <si>
    <t>COD</t>
  </si>
  <si>
    <t>MESES A DEPRECIAR</t>
  </si>
  <si>
    <t>CANT.</t>
  </si>
  <si>
    <t>VALOR INICIAL</t>
  </si>
  <si>
    <t xml:space="preserve">MAQUINARIA EN MONTAJE </t>
  </si>
  <si>
    <t>D.V</t>
  </si>
  <si>
    <t xml:space="preserve">ACUEDUCTOS, PLANTAS Y REDES </t>
  </si>
  <si>
    <t>PRIMER APELLIDO</t>
  </si>
  <si>
    <t>SEGUNDO APELLIDO</t>
  </si>
  <si>
    <t>PRIMER NOMBRE</t>
  </si>
  <si>
    <t>OTROS NOMBRES</t>
  </si>
  <si>
    <t>RAZÓN SOCIAL</t>
  </si>
  <si>
    <t>NAME</t>
  </si>
  <si>
    <t>CIUDAD</t>
  </si>
  <si>
    <t>EMAIL</t>
  </si>
  <si>
    <t>CELULAR</t>
  </si>
  <si>
    <t>FIJO</t>
  </si>
  <si>
    <t>DIRECCION</t>
  </si>
  <si>
    <t xml:space="preserve">SALGADO </t>
  </si>
  <si>
    <t xml:space="preserve">BETANCOURTH </t>
  </si>
  <si>
    <t xml:space="preserve">EDWIN </t>
  </si>
  <si>
    <t>ALFONSO</t>
  </si>
  <si>
    <t>SOACHA</t>
  </si>
  <si>
    <t>u2302309@unimilitar.edu.co</t>
  </si>
  <si>
    <t>CARRERA 7 C ESTE N° 30 43</t>
  </si>
  <si>
    <t>JED SOLUCIONES INMOBILIARIAS SAS</t>
  </si>
  <si>
    <t>BOGOTÁ D.C</t>
  </si>
  <si>
    <t>jedsolucionesinmobiliarias@gmail.com</t>
  </si>
  <si>
    <t>Calle 42 N° 66 -34 Piso 1</t>
  </si>
  <si>
    <t>RAMIREZ</t>
  </si>
  <si>
    <t xml:space="preserve"> RODRIGUEZ </t>
  </si>
  <si>
    <t xml:space="preserve">DIEGO </t>
  </si>
  <si>
    <t>FERNANDO</t>
  </si>
  <si>
    <t>diegoramirez0507@hotmail.com</t>
  </si>
  <si>
    <t>Calle 42 N° 66-34 apto 301</t>
  </si>
  <si>
    <t xml:space="preserve">RODRIGUEZ </t>
  </si>
  <si>
    <t xml:space="preserve">MORENO </t>
  </si>
  <si>
    <t>EVELYN</t>
  </si>
  <si>
    <t>Carrera 71 D 68 B 49</t>
  </si>
  <si>
    <t xml:space="preserve">RAMIREZ </t>
  </si>
  <si>
    <t xml:space="preserve">JAVIER </t>
  </si>
  <si>
    <t>ANTONIO</t>
  </si>
  <si>
    <t>Calle 42 66 34 ap. 302</t>
  </si>
  <si>
    <t>Calle 127 D N° 56 A - 49</t>
  </si>
  <si>
    <t>Calle 130 C N° 59 D - 75</t>
  </si>
  <si>
    <t>Calle 82 N° 11 37 Piso 3</t>
  </si>
  <si>
    <t>Carrera 5 N° 7-28</t>
  </si>
  <si>
    <t>CONFECCIONES PARPIN LTDA</t>
  </si>
  <si>
    <t>dotacionesparpin19@hotmail.es</t>
  </si>
  <si>
    <t>Carrera 68 N° 19 - 34 SUR</t>
  </si>
  <si>
    <t>OTRO</t>
  </si>
  <si>
    <t>CUANTIAS MENORES</t>
  </si>
  <si>
    <t>SEGUROS DEL ESTADO SA</t>
  </si>
  <si>
    <t>Carrera 11 N° 90 - 20</t>
  </si>
  <si>
    <t xml:space="preserve">VELANDIA </t>
  </si>
  <si>
    <t xml:space="preserve">AVILA </t>
  </si>
  <si>
    <t xml:space="preserve">SIMONA </t>
  </si>
  <si>
    <t>LUCIA</t>
  </si>
  <si>
    <t>FUNDEMOS IPS SAS</t>
  </si>
  <si>
    <t xml:space="preserve">Carrera 16A N°  79 - 94 </t>
  </si>
  <si>
    <t xml:space="preserve">BERNAL </t>
  </si>
  <si>
    <t xml:space="preserve">RUIZ </t>
  </si>
  <si>
    <t xml:space="preserve">JAIME </t>
  </si>
  <si>
    <t>ALBERTO</t>
  </si>
  <si>
    <t>CUEROS VELEZ S.A.S</t>
  </si>
  <si>
    <t>AV CL 26 # 62-47 CC. Gran Estacion, Local 1-031</t>
  </si>
  <si>
    <t>INVERSIONES VELANDIA AVILA SAS</t>
  </si>
  <si>
    <t>CARRERA 69 20 SUR 28 IN 2</t>
  </si>
  <si>
    <t>INDUSTRIAL Y COMERCIALIZADORA COLMUEBLES S.A.S.</t>
  </si>
  <si>
    <t>Cra. 27 #12B-28</t>
  </si>
  <si>
    <t>Calle 97 N° 47A 21</t>
  </si>
  <si>
    <t>EDIFICIO CENTRAL PARK - PROPIEDAD HORIZONTAL</t>
  </si>
  <si>
    <t xml:space="preserve">INTANGIBLES </t>
  </si>
  <si>
    <t xml:space="preserve">CREDITO MERCANTIL </t>
  </si>
  <si>
    <t xml:space="preserve">FORMADO O ESTIMADO </t>
  </si>
  <si>
    <t xml:space="preserve">ADQUIRIDO O COMPRADO </t>
  </si>
  <si>
    <t xml:space="preserve">MARCAS </t>
  </si>
  <si>
    <t xml:space="preserve">ADQUIRIDAS </t>
  </si>
  <si>
    <t xml:space="preserve">FORMADAS </t>
  </si>
  <si>
    <t xml:space="preserve">PATENTES </t>
  </si>
  <si>
    <t xml:space="preserve">CONCESIONES Y FRANQUICIAS </t>
  </si>
  <si>
    <t xml:space="preserve">CONCESIONES </t>
  </si>
  <si>
    <t xml:space="preserve">FRANQUICIAS </t>
  </si>
  <si>
    <t xml:space="preserve">DERECHOS </t>
  </si>
  <si>
    <t xml:space="preserve">DERECHOS DE AUTOR </t>
  </si>
  <si>
    <t xml:space="preserve">PUESTO DE BOLSA </t>
  </si>
  <si>
    <t xml:space="preserve">EN FIDEICOMISOS INMOBILIARIOS </t>
  </si>
  <si>
    <t xml:space="preserve">EN FIDEICOMISOS DE GARANTIA </t>
  </si>
  <si>
    <t xml:space="preserve">EN FIDEICOMISOS DE ADMINISTRACION </t>
  </si>
  <si>
    <t xml:space="preserve">KNOW HOW </t>
  </si>
  <si>
    <t xml:space="preserve">163001 a 163098 </t>
  </si>
  <si>
    <t xml:space="preserve">LICENCIAS </t>
  </si>
  <si>
    <t xml:space="preserve">163501 a 163598 </t>
  </si>
  <si>
    <t xml:space="preserve">169901 a 169998 </t>
  </si>
  <si>
    <t xml:space="preserve">DIFERIDOS </t>
  </si>
  <si>
    <t xml:space="preserve">GASTOS PAGADOS POR ANTICIPADO </t>
  </si>
  <si>
    <t xml:space="preserve">SEGUROS Y FIANZAS </t>
  </si>
  <si>
    <t xml:space="preserve">BODEGAJES </t>
  </si>
  <si>
    <t xml:space="preserve">MANTENIMIENTO EQUIPOS </t>
  </si>
  <si>
    <t xml:space="preserve">SUSCRIPCIONES </t>
  </si>
  <si>
    <t xml:space="preserve">CARGOS DIFERIDOS </t>
  </si>
  <si>
    <t xml:space="preserve">ORGANIZACION Y PREOPERATIVOS </t>
  </si>
  <si>
    <t xml:space="preserve">REMODELACIONES </t>
  </si>
  <si>
    <t xml:space="preserve">ESTUDIOS, INVESTIGACIONES Y PROYECTOS </t>
  </si>
  <si>
    <t xml:space="preserve">PROGRAMAS PARA COMPUTADOR (SOFTWARE) </t>
  </si>
  <si>
    <t xml:space="preserve">UTILES Y PAPELERIA </t>
  </si>
  <si>
    <t xml:space="preserve">MEJORAS A PROPIEDADES AJENAS </t>
  </si>
  <si>
    <t xml:space="preserve">CONTRIBUCIONES Y AFILIACIONES </t>
  </si>
  <si>
    <t xml:space="preserve">ENTRENAMIENTO DE PERSONAL </t>
  </si>
  <si>
    <t xml:space="preserve">FERIAS Y EXPOSICIONES </t>
  </si>
  <si>
    <t xml:space="preserve">PUBLICIDAD, PROPAGANDA Y AVISOS </t>
  </si>
  <si>
    <t xml:space="preserve">ELEMENTOS DE ASEO Y CAFETERIA </t>
  </si>
  <si>
    <t xml:space="preserve">MOLDES Y TROQUELES </t>
  </si>
  <si>
    <t xml:space="preserve">DESCUENTO EN COLOCACION DE BONOS </t>
  </si>
  <si>
    <t xml:space="preserve">IMPUESTO DE RENTA DIFERIDO "DEBITOS" POR DIFERENCIAS TEMPORALES </t>
  </si>
  <si>
    <t xml:space="preserve">CONCURSOS Y LICITACIONES </t>
  </si>
  <si>
    <t xml:space="preserve">COSTOS DE EXPLORACION POR AMORTIZAR </t>
  </si>
  <si>
    <t xml:space="preserve">POZOS SECOS </t>
  </si>
  <si>
    <t xml:space="preserve">POZOS NO COMERCIALES </t>
  </si>
  <si>
    <t xml:space="preserve">OTROS COSTOS DE EXPLORACION </t>
  </si>
  <si>
    <t xml:space="preserve">COSTOS DE EXPLOTACION Y DESARROLLO </t>
  </si>
  <si>
    <t xml:space="preserve">PERFORACION Y EXPLOTACION </t>
  </si>
  <si>
    <t xml:space="preserve">PERFORACIONES CAMPOS EN DESARROLLO </t>
  </si>
  <si>
    <t xml:space="preserve">FACILIDADES DE PRODUCCION </t>
  </si>
  <si>
    <t xml:space="preserve">SERVICIO A POZOS </t>
  </si>
  <si>
    <t xml:space="preserve">CARGOS POR CORRECCION MONETARIA DIFERIDA </t>
  </si>
  <si>
    <t xml:space="preserve">173001 a 173098 </t>
  </si>
  <si>
    <t xml:space="preserve">OTROS ACTIVOS </t>
  </si>
  <si>
    <t xml:space="preserve">BIENES DE ARTE Y CULTURA </t>
  </si>
  <si>
    <t xml:space="preserve">OBRAS DE ARTE </t>
  </si>
  <si>
    <t xml:space="preserve">BIBLIOTECAS </t>
  </si>
  <si>
    <t xml:space="preserve">DIVERSOS </t>
  </si>
  <si>
    <t xml:space="preserve">MAQUINAS PORTEADORAS </t>
  </si>
  <si>
    <t xml:space="preserve">BIENES ENTREGADOS EN COMODATO </t>
  </si>
  <si>
    <t xml:space="preserve">AMORTIZACION ACUMULADA DE BIENES ENTREGADOS EN COMODATO (CR) </t>
  </si>
  <si>
    <t>MOSQUERA</t>
  </si>
  <si>
    <t xml:space="preserve">BIENES RECIBIDOS EN PAGO </t>
  </si>
  <si>
    <t xml:space="preserve">DERECHOS SUCESORALES </t>
  </si>
  <si>
    <t xml:space="preserve">ESTAMPILLAS </t>
  </si>
  <si>
    <t xml:space="preserve">VALORIZACIONES </t>
  </si>
  <si>
    <t xml:space="preserve">DE INVERSIONES </t>
  </si>
  <si>
    <t xml:space="preserve">DE PROPIEDADES PLANTA Y EQUIPO </t>
  </si>
  <si>
    <t xml:space="preserve">DE OTROS ACTIVOS </t>
  </si>
  <si>
    <t xml:space="preserve">INVENTARIO DE SEMOVIENTES </t>
  </si>
  <si>
    <t xml:space="preserve">PASIVO </t>
  </si>
  <si>
    <t xml:space="preserve">OBLIGACIONES FINANCIERAS </t>
  </si>
  <si>
    <t xml:space="preserve">BANCOS NACIONALES </t>
  </si>
  <si>
    <t xml:space="preserve">SOBREGIROS </t>
  </si>
  <si>
    <t xml:space="preserve">PAGARES </t>
  </si>
  <si>
    <t xml:space="preserve">CARTAS DE CREDITO </t>
  </si>
  <si>
    <t xml:space="preserve">ACEPTACIONES BANCARIAS </t>
  </si>
  <si>
    <t xml:space="preserve">BANCOS DEL EXTERIOR </t>
  </si>
  <si>
    <t>TIPO DOC</t>
  </si>
  <si>
    <t>DOCUMENTO</t>
  </si>
  <si>
    <t>NOMBRE DOCUMENTO</t>
  </si>
  <si>
    <t>ACTIVO</t>
  </si>
  <si>
    <t>NOMBRE</t>
  </si>
  <si>
    <t>FC</t>
  </si>
  <si>
    <t>FACTURA COMPRA</t>
  </si>
  <si>
    <t>NA</t>
  </si>
  <si>
    <t>CE</t>
  </si>
  <si>
    <t>RC</t>
  </si>
  <si>
    <t>RECIBO DE CAJA</t>
  </si>
  <si>
    <t>KIT MOTOTOOL</t>
  </si>
  <si>
    <t>ADMINISTRACIÓN</t>
  </si>
  <si>
    <t>FACTURA DE VENTA</t>
  </si>
  <si>
    <t>SERVICIOS DE ASEO</t>
  </si>
  <si>
    <t>TI</t>
  </si>
  <si>
    <t>NB</t>
  </si>
  <si>
    <t>NOTA BANCARIA</t>
  </si>
  <si>
    <t>PASS</t>
  </si>
  <si>
    <t>COMPROBANTE DE EGRESO</t>
  </si>
  <si>
    <t>COMPROBANTE DE CONTABILIDAD</t>
  </si>
  <si>
    <t>NC</t>
  </si>
  <si>
    <t>NOTA CREDITO</t>
  </si>
  <si>
    <t xml:space="preserve">ACEPTACIONES FINANCIERAS </t>
  </si>
  <si>
    <t>XX</t>
  </si>
  <si>
    <t xml:space="preserve">HIPOTECARIAS </t>
  </si>
  <si>
    <t xml:space="preserve">ENTIDADES FINANCIERAS DEL EXTERIOR </t>
  </si>
  <si>
    <t xml:space="preserve">213001 a 213098 </t>
  </si>
  <si>
    <t xml:space="preserve">COMPROMISOS DE RECOMPRA DE INVERSIONES NEGOCIADAS </t>
  </si>
  <si>
    <t xml:space="preserve">COMPROMISOS DE RECOMPRA DE CARTERA NEGOCIADA </t>
  </si>
  <si>
    <t xml:space="preserve">214001 a 214098 </t>
  </si>
  <si>
    <t xml:space="preserve">OBLIGACIONES GUBERNAMENTALES </t>
  </si>
  <si>
    <t xml:space="preserve">GOBIERNO NACIONAL </t>
  </si>
  <si>
    <t xml:space="preserve">ENTIDADES OFICIALES </t>
  </si>
  <si>
    <t xml:space="preserve">OTRAS OBLIGACIONES </t>
  </si>
  <si>
    <t xml:space="preserve">SOCIOS O ACCIONISTAS </t>
  </si>
  <si>
    <t xml:space="preserve">FONDOS Y COOPERATIVAS </t>
  </si>
  <si>
    <t xml:space="preserve">PROVEEDORES </t>
  </si>
  <si>
    <t>220505</t>
  </si>
  <si>
    <t xml:space="preserve">221001 a 221098 </t>
  </si>
  <si>
    <t xml:space="preserve">221501 a 221598 </t>
  </si>
  <si>
    <t xml:space="preserve">222001 a 222098 </t>
  </si>
  <si>
    <t xml:space="preserve">222501 a 222598 </t>
  </si>
  <si>
    <t xml:space="preserve">CUENTAS POR PAGAR </t>
  </si>
  <si>
    <t xml:space="preserve">230501 a 230598 </t>
  </si>
  <si>
    <t xml:space="preserve">A CASA MATRIZ </t>
  </si>
  <si>
    <t xml:space="preserve">231001 a 231098 </t>
  </si>
  <si>
    <t xml:space="preserve">A COMPAÑIAS VINCULADAS </t>
  </si>
  <si>
    <t xml:space="preserve">231501 a 231598 </t>
  </si>
  <si>
    <t xml:space="preserve">232001 a 232098 </t>
  </si>
  <si>
    <t xml:space="preserve">ORDENES DE COMPRA POR UTILIZAR </t>
  </si>
  <si>
    <t xml:space="preserve">233001 a 233098 </t>
  </si>
  <si>
    <t xml:space="preserve">COSTOS Y GASTOS POR PAGAR </t>
  </si>
  <si>
    <t xml:space="preserve">GASTOS FINANCIEROS </t>
  </si>
  <si>
    <t xml:space="preserve">GASTOS LEGALES </t>
  </si>
  <si>
    <t xml:space="preserve">LIBROS, SUSCRIPCIONES, PERIODICOS Y REVISTAS </t>
  </si>
  <si>
    <t xml:space="preserve">SERVICIOS TECNICOS </t>
  </si>
  <si>
    <t xml:space="preserve">SERVICIOS DE MANTENIMIENTO </t>
  </si>
  <si>
    <t xml:space="preserve">TRANSPORTES, FLETES Y ACARREOS </t>
  </si>
  <si>
    <t xml:space="preserve">SERVICIOS PUBLICOS </t>
  </si>
  <si>
    <t xml:space="preserve">SEGUROS </t>
  </si>
  <si>
    <t>SEGUROS</t>
  </si>
  <si>
    <t xml:space="preserve">GASTOS DE VIAJE </t>
  </si>
  <si>
    <t xml:space="preserve">GASTOS DE REPRESENTACION Y RELACIONES PUBLICAS </t>
  </si>
  <si>
    <t xml:space="preserve">SERVICIOS ADUANEROS </t>
  </si>
  <si>
    <t>SERVICIOS MEDICOS</t>
  </si>
  <si>
    <t>SEVICIOS EN GENERAL</t>
  </si>
  <si>
    <t xml:space="preserve">INSTALAMENTOS POR PAGAR </t>
  </si>
  <si>
    <t xml:space="preserve">234001 a 234098 </t>
  </si>
  <si>
    <t xml:space="preserve">ACREEDORES OFICIALES </t>
  </si>
  <si>
    <t xml:space="preserve">234501 a 234598 </t>
  </si>
  <si>
    <t xml:space="preserve">REGALIAS POR PAGAR </t>
  </si>
  <si>
    <t xml:space="preserve">235001 a 235098 </t>
  </si>
  <si>
    <t xml:space="preserve">DEUDAS CON ACCIONISTAS O SOCIOS </t>
  </si>
  <si>
    <t xml:space="preserve">ACCIONISTAS </t>
  </si>
  <si>
    <t xml:space="preserve">SOCIOS </t>
  </si>
  <si>
    <t xml:space="preserve">DIVIDENDOS O PARTICIPACIONES POR PAGAR </t>
  </si>
  <si>
    <t xml:space="preserve">DIVIDENDOS </t>
  </si>
  <si>
    <t xml:space="preserve">PARTICIPACIONES </t>
  </si>
  <si>
    <t xml:space="preserve">SALARIOS Y PAGOS LABORALES </t>
  </si>
  <si>
    <t xml:space="preserve">RENDIMIENTOS FINANCIEROS </t>
  </si>
  <si>
    <t xml:space="preserve">COMPRAS </t>
  </si>
  <si>
    <t>COMPRAS DECLARANTES 2,5%</t>
  </si>
  <si>
    <t xml:space="preserve">LOTERIAS, RIFAS, APUESTAS Y SIMILARES </t>
  </si>
  <si>
    <t xml:space="preserve">POR PAGOS AL EXTERIOR </t>
  </si>
  <si>
    <t xml:space="preserve">POR INGRESOS OBTENIDOS EN EL EXTERIOR </t>
  </si>
  <si>
    <t xml:space="preserve">ENAJENACION PROPIEDADES PLANTA Y EQUIPO PERSONAS NATURALES </t>
  </si>
  <si>
    <t xml:space="preserve">POR IMPUESTO DE TIMBRE </t>
  </si>
  <si>
    <t xml:space="preserve">OTRAS RETENCIONES Y PATRIMONIO </t>
  </si>
  <si>
    <t xml:space="preserve">AUTORRETENCIONES </t>
  </si>
  <si>
    <t xml:space="preserve">RETENCIONES Y APORTES DE NOMINA </t>
  </si>
  <si>
    <t xml:space="preserve">APORTES AL I.S.S. </t>
  </si>
  <si>
    <t xml:space="preserve">APORTES AL I.C.B.F., SENA Y CAJAS DE COMPENSACION </t>
  </si>
  <si>
    <t xml:space="preserve">APORTES AL F.I.C. </t>
  </si>
  <si>
    <t xml:space="preserve">EMBARGOS JUDICIALES </t>
  </si>
  <si>
    <t xml:space="preserve">LIBRANZAS </t>
  </si>
  <si>
    <t xml:space="preserve">SINDICATOS </t>
  </si>
  <si>
    <t xml:space="preserve">COOPERATIVAS </t>
  </si>
  <si>
    <t xml:space="preserve">CUOTAS POR DEVOLVER </t>
  </si>
  <si>
    <t xml:space="preserve">237501 a 237598 </t>
  </si>
  <si>
    <t xml:space="preserve">ACREEDORES VARIOS </t>
  </si>
  <si>
    <t xml:space="preserve">SOCIEDAD ADMINISTRADORA - FONDOS DE INVERSION </t>
  </si>
  <si>
    <t xml:space="preserve">REINTEGROS POR PAGAR </t>
  </si>
  <si>
    <t xml:space="preserve">FONDO DE PERSEVERANCIA </t>
  </si>
  <si>
    <t xml:space="preserve">FONDOS DE CESANTIAS Y/O PENSIONES </t>
  </si>
  <si>
    <t xml:space="preserve">DONACIONES ASIGNADAS POR PAGAR </t>
  </si>
  <si>
    <t xml:space="preserve">IMPUESTOS, GRAVAMENES Y TASAS </t>
  </si>
  <si>
    <t xml:space="preserve">DE RENTA Y COMPLEMENTARIOS </t>
  </si>
  <si>
    <t xml:space="preserve">VIGENCIA FISCAL CORRIENTE </t>
  </si>
  <si>
    <t xml:space="preserve">VIGENCIAS FISCALES ANTERIORES </t>
  </si>
  <si>
    <t xml:space="preserve">IMPUESTO SOBRE LAS VENTAS POR PAGAR </t>
  </si>
  <si>
    <t>240805</t>
  </si>
  <si>
    <t>IVA GENERADO</t>
  </si>
  <si>
    <t>IVA GENERADO AIU 16%</t>
  </si>
  <si>
    <t>IVA GENERADO AIU 19%</t>
  </si>
  <si>
    <t xml:space="preserve">DE INDUSTRIA Y COMERCIO </t>
  </si>
  <si>
    <t xml:space="preserve">A LA PROPIEDAD RAIZ </t>
  </si>
  <si>
    <t xml:space="preserve">241601 a 241698 </t>
  </si>
  <si>
    <t xml:space="preserve">DERECHOS SOBRE INSTRUMENTOS PUBLICOS </t>
  </si>
  <si>
    <t xml:space="preserve">242001 a 242098 </t>
  </si>
  <si>
    <t xml:space="preserve">DE VALORIZACION </t>
  </si>
  <si>
    <t xml:space="preserve">DE TURISMO </t>
  </si>
  <si>
    <t xml:space="preserve">242801 a 242898 </t>
  </si>
  <si>
    <t xml:space="preserve">TASA POR UTILIZACION DE PUERTOS </t>
  </si>
  <si>
    <t xml:space="preserve">243201 a 243298 </t>
  </si>
  <si>
    <t xml:space="preserve">DE VEHICULOS </t>
  </si>
  <si>
    <t xml:space="preserve">DE ESPECTACULOS PUBLICOS </t>
  </si>
  <si>
    <t xml:space="preserve">244001 a 244098 </t>
  </si>
  <si>
    <t xml:space="preserve">DE HIDROCARBUROS Y MINAS </t>
  </si>
  <si>
    <t xml:space="preserve">DE HIDROCARBUROS </t>
  </si>
  <si>
    <t xml:space="preserve">DE MINAS </t>
  </si>
  <si>
    <t xml:space="preserve">REGALIAS E IMPUESTOS A LA PEQUEÑA Y MEDIANA MINERIA </t>
  </si>
  <si>
    <t xml:space="preserve">244801 a 244898 </t>
  </si>
  <si>
    <t xml:space="preserve">A LAS EXPORTACIONES CAFETERAS </t>
  </si>
  <si>
    <t xml:space="preserve">245201 a 245298 </t>
  </si>
  <si>
    <t xml:space="preserve">A LAS IMPORTACIONES </t>
  </si>
  <si>
    <t xml:space="preserve">245601 a 245698 </t>
  </si>
  <si>
    <t xml:space="preserve">CUOTAS DE FOMENTO </t>
  </si>
  <si>
    <t xml:space="preserve">246001 a 246098 </t>
  </si>
  <si>
    <t xml:space="preserve">DE LICORES, CERVEZAS Y CIGARRILLOS </t>
  </si>
  <si>
    <t xml:space="preserve">DE LICORES </t>
  </si>
  <si>
    <t xml:space="preserve">DE CERVEZAS </t>
  </si>
  <si>
    <t xml:space="preserve">DE CIGARRILLOS </t>
  </si>
  <si>
    <t xml:space="preserve">AL SACRIFICIO DE GANADO </t>
  </si>
  <si>
    <t xml:space="preserve">246801 a 246898 </t>
  </si>
  <si>
    <t xml:space="preserve">AL AZAR Y JUEGOS </t>
  </si>
  <si>
    <t xml:space="preserve">247201 a 247298 </t>
  </si>
  <si>
    <t xml:space="preserve">GRAVAMENES Y REGALIAS POR UTILIZACION DEL SUELO </t>
  </si>
  <si>
    <t xml:space="preserve">247601 a 247698 </t>
  </si>
  <si>
    <t xml:space="preserve">249501 a 249598 </t>
  </si>
  <si>
    <t xml:space="preserve">OBLIGACIONES LABORALES </t>
  </si>
  <si>
    <t xml:space="preserve">SALARIOS POR PAGAR </t>
  </si>
  <si>
    <t xml:space="preserve">250501 a 250598 </t>
  </si>
  <si>
    <t xml:space="preserve">CESANTIAS CONSOLIDADAS </t>
  </si>
  <si>
    <t xml:space="preserve">LEY LABORAL ANTERIOR </t>
  </si>
  <si>
    <t xml:space="preserve">LEY 50 DE 1990 Y NORMAS POSTERIORES </t>
  </si>
  <si>
    <t xml:space="preserve">INTERESES SOBRE CESANTIAS </t>
  </si>
  <si>
    <t>xx</t>
  </si>
  <si>
    <t xml:space="preserve">251501 a 251598 </t>
  </si>
  <si>
    <t xml:space="preserve">PRIMA DE SERVICIOS </t>
  </si>
  <si>
    <t xml:space="preserve">252001 a 252098 </t>
  </si>
  <si>
    <t xml:space="preserve">VACACIONES CONSOLIDADAS </t>
  </si>
  <si>
    <t xml:space="preserve">252501 a 252598 </t>
  </si>
  <si>
    <t xml:space="preserve">PRESTACIONES EXTRALEGALES </t>
  </si>
  <si>
    <t xml:space="preserve">PRIMAS </t>
  </si>
  <si>
    <t xml:space="preserve">AUXILIOS </t>
  </si>
  <si>
    <t xml:space="preserve">BONIFICACIONES </t>
  </si>
  <si>
    <t xml:space="preserve">PENSIONES POR PAGAR </t>
  </si>
  <si>
    <t xml:space="preserve">253201 a 253298 </t>
  </si>
  <si>
    <t xml:space="preserve">CUOTAS PARTES PENSIONES DE JUBILACION </t>
  </si>
  <si>
    <t xml:space="preserve">253501 a 253598 </t>
  </si>
  <si>
    <t xml:space="preserve">INDEMNIZACIONES LABORALES </t>
  </si>
  <si>
    <t xml:space="preserve">254001 a 244098 </t>
  </si>
  <si>
    <t xml:space="preserve">PASIVOS ESTIMADOS Y PROVISIONES </t>
  </si>
  <si>
    <t xml:space="preserve">PARA COSTOS Y GASTOS </t>
  </si>
  <si>
    <t xml:space="preserve">REGALIAS </t>
  </si>
  <si>
    <t xml:space="preserve">GARANTIAS </t>
  </si>
  <si>
    <t xml:space="preserve">PARA OBLIGACIONES LABORALES </t>
  </si>
  <si>
    <t xml:space="preserve">CESANTIAS </t>
  </si>
  <si>
    <t xml:space="preserve">VACACIONES </t>
  </si>
  <si>
    <t xml:space="preserve">VIATICOS </t>
  </si>
  <si>
    <t xml:space="preserve">PARA OBLIGACIONES FISCALES </t>
  </si>
  <si>
    <t xml:space="preserve">PENSIONES DE JUBILACION </t>
  </si>
  <si>
    <t xml:space="preserve">CALCULO ACTUARIAL PENSIONES DE JUBILACION </t>
  </si>
  <si>
    <t xml:space="preserve">PENSIONES DE JUBILACION POR AMORTIZAR (DB) </t>
  </si>
  <si>
    <t xml:space="preserve">PARA OBRAS DE URBANISMO </t>
  </si>
  <si>
    <t xml:space="preserve">ACUEDUCTO Y ALCANTARILLADO </t>
  </si>
  <si>
    <t xml:space="preserve">ENERGIA ELECTRICA </t>
  </si>
  <si>
    <t xml:space="preserve">TELEFONOS </t>
  </si>
  <si>
    <t xml:space="preserve">PARA MANTENIMIENTO Y REPARACIONES </t>
  </si>
  <si>
    <t xml:space="preserve">VIAS DE CUMUNICACION </t>
  </si>
  <si>
    <t xml:space="preserve">PARA CONTINGENCIAS </t>
  </si>
  <si>
    <t xml:space="preserve">MULTAS Y SANCIONES AUTORIDADES ADMINISTRATIVAS </t>
  </si>
  <si>
    <t xml:space="preserve">INTERESES POR MULTAS Y SANCIONES </t>
  </si>
  <si>
    <t xml:space="preserve">RECLAMOS </t>
  </si>
  <si>
    <t xml:space="preserve">LABORALES </t>
  </si>
  <si>
    <t xml:space="preserve">CIVILES </t>
  </si>
  <si>
    <t xml:space="preserve">PENALES </t>
  </si>
  <si>
    <t xml:space="preserve">ADMINISTRATIVOS </t>
  </si>
  <si>
    <t xml:space="preserve">COMERCIALES </t>
  </si>
  <si>
    <t xml:space="preserve">PARA OBLIGACIONES DE GARANTIAS </t>
  </si>
  <si>
    <t xml:space="preserve">264001 a 264098 </t>
  </si>
  <si>
    <t xml:space="preserve">PROVISIONES DIVERSAS </t>
  </si>
  <si>
    <t xml:space="preserve">PARA BENEFICENCIA </t>
  </si>
  <si>
    <t xml:space="preserve">PARA COMUNICACIONES </t>
  </si>
  <si>
    <t xml:space="preserve">PARA PERDIDA EN TRANSPORTE </t>
  </si>
  <si>
    <t xml:space="preserve">PARA OPERACION </t>
  </si>
  <si>
    <t xml:space="preserve">PARA PROTECCION DE BIENES AGOTABLES </t>
  </si>
  <si>
    <t xml:space="preserve">PARA AJUSTES EN REDENCION DE UNIDADES </t>
  </si>
  <si>
    <t xml:space="preserve">AUTOSEGURO </t>
  </si>
  <si>
    <t xml:space="preserve">PLANES Y PROGRAMAS DE REFORESTACION Y ELECTRIFICACION </t>
  </si>
  <si>
    <t xml:space="preserve">INGRESOS RECIBIDOS POR ANTICIPADO </t>
  </si>
  <si>
    <t>Factura de venta PTE 91.266</t>
  </si>
  <si>
    <t xml:space="preserve">DE SUSCRIPTORES </t>
  </si>
  <si>
    <t xml:space="preserve">MERCANCIA EN TRANSITO YA VENDIDA </t>
  </si>
  <si>
    <t xml:space="preserve">MATRICULAS Y PENSIONES </t>
  </si>
  <si>
    <t xml:space="preserve">CUOTAS DE ADMINISTRACION </t>
  </si>
  <si>
    <t xml:space="preserve">ABONOS DIFERIDOS </t>
  </si>
  <si>
    <t xml:space="preserve">REAJUSTE DEL SISTEMA </t>
  </si>
  <si>
    <t xml:space="preserve">UTILIDAD DIFERIDA EN VENTAS A PLAZOS </t>
  </si>
  <si>
    <t xml:space="preserve">271501 a 271598 </t>
  </si>
  <si>
    <t xml:space="preserve">CREDITO POR CORRECCION MONETARIA DIFERIDA </t>
  </si>
  <si>
    <t xml:space="preserve">272001 a 272098 </t>
  </si>
  <si>
    <t xml:space="preserve">IMPUESTOS DIFERIDOS </t>
  </si>
  <si>
    <t xml:space="preserve">POR DEPRECIACION FLEXIBLE </t>
  </si>
  <si>
    <t xml:space="preserve">OTROS PASIVOS </t>
  </si>
  <si>
    <t xml:space="preserve">ANTICIPOS Y AVANCES RECIBIDOS </t>
  </si>
  <si>
    <t xml:space="preserve">DE CLIENTES </t>
  </si>
  <si>
    <t xml:space="preserve">SOBRE CONTRATOS </t>
  </si>
  <si>
    <t xml:space="preserve">PARA OBRAS EN PROCESO </t>
  </si>
  <si>
    <t xml:space="preserve">DEPOSITOS RECIBIDOS </t>
  </si>
  <si>
    <t xml:space="preserve">PARA FUTURA SUSCRIPCION DE ACCIONES </t>
  </si>
  <si>
    <t xml:space="preserve">PARA FUTURO PAGO DE CUOTAS O DERECHOS SOCIALES </t>
  </si>
  <si>
    <t xml:space="preserve">PARA GARANTIA EN LA PRESTACION DE SERVICIOS </t>
  </si>
  <si>
    <t xml:space="preserve">PARA GARANTIA DE CONTRATOS </t>
  </si>
  <si>
    <t xml:space="preserve">DE LICITACIONES </t>
  </si>
  <si>
    <t xml:space="preserve">DE MANEJO DE BIENES </t>
  </si>
  <si>
    <t xml:space="preserve">FONDO DE RESERVA </t>
  </si>
  <si>
    <t xml:space="preserve">INGRESOS RECIBIDOS PARA TERCEROS </t>
  </si>
  <si>
    <t xml:space="preserve">VALORES RECIBIDOS PARA TERCEROS </t>
  </si>
  <si>
    <t xml:space="preserve">VENTA POR CUENTA DE TERCEROS </t>
  </si>
  <si>
    <t xml:space="preserve">282001 a 282098 </t>
  </si>
  <si>
    <t xml:space="preserve">RETENCIONES A TERCEROS SOBRE CONTRATOS </t>
  </si>
  <si>
    <t xml:space="preserve">CUMPLIMIENTO OBLIGACIONES LABORALES </t>
  </si>
  <si>
    <t xml:space="preserve">PARA ESTABILIDAD DE OBRA </t>
  </si>
  <si>
    <t xml:space="preserve">GARANTIA CUMPLIMIENTO DE CONTRATOS </t>
  </si>
  <si>
    <t xml:space="preserve">INDEMNIZACIONES </t>
  </si>
  <si>
    <t xml:space="preserve">DEPOSITOS JUDICIALES </t>
  </si>
  <si>
    <t xml:space="preserve">ACREEDORES DEL SISTEMA </t>
  </si>
  <si>
    <t xml:space="preserve">CUOTAS NETAS </t>
  </si>
  <si>
    <t xml:space="preserve">GRUPOS EN FORMACION </t>
  </si>
  <si>
    <t xml:space="preserve">284001 a 284098 </t>
  </si>
  <si>
    <t xml:space="preserve">PRESTAMOS DE PRODUCTOS </t>
  </si>
  <si>
    <t xml:space="preserve">REEMBOLSO DE COSTOS EXPLORATORIOS </t>
  </si>
  <si>
    <t xml:space="preserve">PROGRAMA DE EXTENSION AGROPECUARIA </t>
  </si>
  <si>
    <t xml:space="preserve">BONOS Y PAPELES COMERCIALES </t>
  </si>
  <si>
    <t xml:space="preserve">BONOS EN CIRCULACION </t>
  </si>
  <si>
    <t xml:space="preserve">GARANTIA GENERAL </t>
  </si>
  <si>
    <t xml:space="preserve">GARANTIA ESPECIFICA </t>
  </si>
  <si>
    <t xml:space="preserve">BONOS OBLIGATORIAMENTE CONVERTIBLES EN ACCIONES </t>
  </si>
  <si>
    <t xml:space="preserve">291001 a 291098 </t>
  </si>
  <si>
    <t xml:space="preserve">291501 a 291598 </t>
  </si>
  <si>
    <t xml:space="preserve">PATRIMONIO </t>
  </si>
  <si>
    <t xml:space="preserve">CAPITAL SOCIAL </t>
  </si>
  <si>
    <t xml:space="preserve">CAPITAL SUSCRITO Y PAGADO </t>
  </si>
  <si>
    <t xml:space="preserve">CAPITAL AUTORIZADO </t>
  </si>
  <si>
    <t>CAPITAL AUTORIZADO</t>
  </si>
  <si>
    <t xml:space="preserve">CAPITAL POR SUSCRIBIR (DB) </t>
  </si>
  <si>
    <t xml:space="preserve">CAPITAL SUSCRITO POR COBRAR (DB) </t>
  </si>
  <si>
    <t xml:space="preserve">ACCIONES, CUOTAS O PARTES DE INTERES SOCIAL PROPIAS READQUIRIDAS (DB) </t>
  </si>
  <si>
    <t xml:space="preserve">ACCIONES PROPIAS READQUIRIDAS (DB) </t>
  </si>
  <si>
    <t xml:space="preserve">CUOTAS O PARTES DE INTERES SOCIAL PROPIAS READQUIRIDAS (DB) </t>
  </si>
  <si>
    <t xml:space="preserve">APORTES SOCIALES </t>
  </si>
  <si>
    <t xml:space="preserve">APORTES DE SOCIOS - FONDO MUTUO DE INVERSION </t>
  </si>
  <si>
    <t xml:space="preserve">CONTRIBUCION DE LA EMPRESA - FONDO MUTUO DE INVERSION </t>
  </si>
  <si>
    <t xml:space="preserve">SUSCRIPCIONES DEL PUBLICO </t>
  </si>
  <si>
    <t xml:space="preserve">CAPITAL ASIGNADO </t>
  </si>
  <si>
    <t xml:space="preserve">312001 a 312098 </t>
  </si>
  <si>
    <t xml:space="preserve">INVERSION SUPLEMENTARIA AL CAPITAL ASIGNADO </t>
  </si>
  <si>
    <t xml:space="preserve">312501 a 312598 </t>
  </si>
  <si>
    <t xml:space="preserve">CAPITAL DE PERSONAS NATURALES </t>
  </si>
  <si>
    <t xml:space="preserve">313001 a 313098 </t>
  </si>
  <si>
    <t xml:space="preserve">APORTES DEL ESTADO </t>
  </si>
  <si>
    <t xml:space="preserve">313501 a 313598 </t>
  </si>
  <si>
    <t xml:space="preserve">FONDO SOCIAL </t>
  </si>
  <si>
    <t xml:space="preserve">314001 a 314098 </t>
  </si>
  <si>
    <t xml:space="preserve">SUPERAVIT DE CAPITAL </t>
  </si>
  <si>
    <t xml:space="preserve">PRIMA EN COLOCACION DE ACCIONES, CUOTAS O PARTES DE INTERES SOCIAL </t>
  </si>
  <si>
    <t xml:space="preserve">PRIMA EN COLOCACION DE ACCIONES </t>
  </si>
  <si>
    <t xml:space="preserve">PRIMA EN COLOCACION DE ACCIONES POR COBRAR (DB) </t>
  </si>
  <si>
    <t xml:space="preserve">PRIMA EN COLOCACION DE CUOTAS O PARTES DE INTERES SOCIAL </t>
  </si>
  <si>
    <t xml:space="preserve">DONACIONES </t>
  </si>
  <si>
    <t xml:space="preserve">EN DINERO </t>
  </si>
  <si>
    <t xml:space="preserve">EN VALORES MOBILIARIOS </t>
  </si>
  <si>
    <t xml:space="preserve">EN BIENES MUEBLES </t>
  </si>
  <si>
    <t xml:space="preserve">EN BIENES INMUEBLES </t>
  </si>
  <si>
    <t xml:space="preserve">EN INTANGIBLES </t>
  </si>
  <si>
    <t xml:space="preserve">321501 a 321598 </t>
  </si>
  <si>
    <t xml:space="preserve">RESERVAS </t>
  </si>
  <si>
    <t xml:space="preserve">RESERVAS OBLIGATORIAS </t>
  </si>
  <si>
    <t xml:space="preserve">RESERVA LEGAL </t>
  </si>
  <si>
    <t xml:space="preserve">RESERVAS POR DISPOSICIONES FISCALES </t>
  </si>
  <si>
    <t xml:space="preserve">RESERVA PARA READQUISICION DE ACCIONES </t>
  </si>
  <si>
    <t xml:space="preserve">RESERVA PARA READQUISICION DE CUOTAS O PARTES DE INTERES SOCIAL </t>
  </si>
  <si>
    <t xml:space="preserve">RESERVA PARA EXTENSION AGROPECUARIA </t>
  </si>
  <si>
    <t xml:space="preserve">RESERVA LEY 7a. DE 1990 </t>
  </si>
  <si>
    <t xml:space="preserve">RESERVA PARA REPOSICION DE SEMOVIENTES </t>
  </si>
  <si>
    <t xml:space="preserve">RESERVA LEY 4a DE 1980 </t>
  </si>
  <si>
    <t xml:space="preserve">RESERVAS ESTATUTARIAS </t>
  </si>
  <si>
    <t xml:space="preserve">PARA FUTURAS CAPITALIZACIONES </t>
  </si>
  <si>
    <t xml:space="preserve">PARA REPOSICION DE ACTIVOS </t>
  </si>
  <si>
    <t xml:space="preserve">PARA FUTUROS ENSANCHES </t>
  </si>
  <si>
    <t xml:space="preserve">RESERVAS OCASIONALES </t>
  </si>
  <si>
    <t xml:space="preserve">PARA BENEFICENCIA Y CIVISMO </t>
  </si>
  <si>
    <t xml:space="preserve">PARA ADQUISICION O REPOSICION DE PROPIEDADES PLANTA Y EQUIPO </t>
  </si>
  <si>
    <t xml:space="preserve">PARA INVESTIGACIONES Y DESARROLLO </t>
  </si>
  <si>
    <t xml:space="preserve">PARA FOMENTO ECONOMICO </t>
  </si>
  <si>
    <t xml:space="preserve">PARA CAPITAL DE TRABAJO </t>
  </si>
  <si>
    <t xml:space="preserve">PARA ESTABILIZACION DE RENDIMIENTOS </t>
  </si>
  <si>
    <t xml:space="preserve">A DISPOSICION DEL MAXIMO ORGANO SOCIAL </t>
  </si>
  <si>
    <t xml:space="preserve">REVALORIZACION DEL PATRIMONIO </t>
  </si>
  <si>
    <t xml:space="preserve">DE CAPITAL SOCIAL </t>
  </si>
  <si>
    <t xml:space="preserve">DE SUPERAVIT DE CAPITAL </t>
  </si>
  <si>
    <t xml:space="preserve">DE RESERVAS </t>
  </si>
  <si>
    <t xml:space="preserve">DE RESULTADOS DE EJERCICIOS ANTERIORES </t>
  </si>
  <si>
    <t xml:space="preserve">DE ACTIVOS EN PERIODO IMPRODUCTIVO </t>
  </si>
  <si>
    <t xml:space="preserve">SANEAMIENTO FISCAL </t>
  </si>
  <si>
    <t xml:space="preserve">341001 a 341098 </t>
  </si>
  <si>
    <t xml:space="preserve">AJUSTES POR INFLACION DECRETO 3019 DE 1989 </t>
  </si>
  <si>
    <t xml:space="preserve">341501 a 341598 </t>
  </si>
  <si>
    <t xml:space="preserve">DIVIDENDOS O PARTICIPACIONES DECRETADOS EN ACCIONES, CUOTAS O PARTES DE INTERES SOCIAL </t>
  </si>
  <si>
    <t xml:space="preserve">DIVIDENDOS DECRETADOS EN ACCIONES </t>
  </si>
  <si>
    <t xml:space="preserve">350501 a 350598 </t>
  </si>
  <si>
    <t xml:space="preserve">PARTICIPACIONES DECRETADAS EN CUOTAS O PARTES DE INTERES SOCIAL </t>
  </si>
  <si>
    <t xml:space="preserve">351001 a 351098 </t>
  </si>
  <si>
    <t xml:space="preserve">RESULTADOS DEL EJERCICIO </t>
  </si>
  <si>
    <t xml:space="preserve">UTILIDAD DEL EJERCICIO </t>
  </si>
  <si>
    <t xml:space="preserve">UTILIDAD POR EXPOSICION A LA INFLACION </t>
  </si>
  <si>
    <t xml:space="preserve">PERDIDA DEL EJERCICIO </t>
  </si>
  <si>
    <t xml:space="preserve">PERDIDA POR EXPOSICION A LA INFLACION </t>
  </si>
  <si>
    <t xml:space="preserve">RESULTADOS DE EJERCICIOS ANTERIORES </t>
  </si>
  <si>
    <t xml:space="preserve">UTILIDADES O EXCEDENTES ACUMULADOS </t>
  </si>
  <si>
    <t xml:space="preserve">370501 a 370598 </t>
  </si>
  <si>
    <t xml:space="preserve">PERDIDAS ACUMULADAS </t>
  </si>
  <si>
    <t xml:space="preserve">371001 a 371098 </t>
  </si>
  <si>
    <t xml:space="preserve">SUPERAVIT POR VALORIZACIONES </t>
  </si>
  <si>
    <t>BERNAL RUIZ JAIME ALBERTO compra dotación</t>
  </si>
  <si>
    <t>IVA MAYOR VALOR COSTO BERNAL RUIZ JAIME ALBERTO compra dotación</t>
  </si>
  <si>
    <t>FC1</t>
  </si>
  <si>
    <t>REYES OCHOA SIGIFREDO compra dotación</t>
  </si>
  <si>
    <t>IVA MAYOR VALOR COSTOREYES OCHOA SIGIFREDO compra dotación</t>
  </si>
  <si>
    <t xml:space="preserve">INGRESOS </t>
  </si>
  <si>
    <t xml:space="preserve">OPERACIONALES </t>
  </si>
  <si>
    <t>FC2</t>
  </si>
  <si>
    <t xml:space="preserve">CULTIVO DE CEREALES </t>
  </si>
  <si>
    <t xml:space="preserve">CULTIVOS DE HORTALIZAS, LEGUMBRES Y PLANTAS ORNAMENTALES </t>
  </si>
  <si>
    <t xml:space="preserve">CULTIVOS DE FRUTAS, NUECES Y PLANTAS AROMATICAS </t>
  </si>
  <si>
    <t xml:space="preserve">CULTIVO DE CAFE </t>
  </si>
  <si>
    <t xml:space="preserve">CULTIVO DE FLORES </t>
  </si>
  <si>
    <t>FC3</t>
  </si>
  <si>
    <t xml:space="preserve">CULTIVO DE CAÑA DE AZUCAR </t>
  </si>
  <si>
    <t>COMPRA DE POLIZA</t>
  </si>
  <si>
    <t xml:space="preserve">CULTIVO DE ALGODON Y PLANTAS PARA MATERIAL TEXTIL </t>
  </si>
  <si>
    <t xml:space="preserve">CULTIVO DE BANANO </t>
  </si>
  <si>
    <t xml:space="preserve">OTROS CULTIVOS AGRICOLAS </t>
  </si>
  <si>
    <t>IVA MAYOR VALOR GASTO COMPRA DE POLIZA</t>
  </si>
  <si>
    <t xml:space="preserve">CRIA DE OVEJAS, CABRAS, ASNOS, MULAS Y BURDEGANOS </t>
  </si>
  <si>
    <t xml:space="preserve">CRIA DE GANADO CABALLAR Y VACUNO. </t>
  </si>
  <si>
    <t xml:space="preserve">PRODUCCION AVICOLA </t>
  </si>
  <si>
    <t>FC4</t>
  </si>
  <si>
    <t xml:space="preserve">CRIA DE OTROS ANIMALES </t>
  </si>
  <si>
    <t xml:space="preserve">SERVICIOS AGRICOLAS Y GANADEROS </t>
  </si>
  <si>
    <t xml:space="preserve">ACTIVIDAD DE CAZA </t>
  </si>
  <si>
    <t xml:space="preserve">ACTIVIDAD DE SILVICULTURA </t>
  </si>
  <si>
    <t xml:space="preserve">ACTIVIDAD DE PESCA </t>
  </si>
  <si>
    <t>FC5</t>
  </si>
  <si>
    <t xml:space="preserve">EXPLOTACION DE CRIADEROS DE PECES </t>
  </si>
  <si>
    <t xml:space="preserve">ACTIVIDADES CONEXAS </t>
  </si>
  <si>
    <t>CABALLERO PEREZ JUAN compra dotación</t>
  </si>
  <si>
    <t xml:space="preserve">CARBON </t>
  </si>
  <si>
    <t>FC6</t>
  </si>
  <si>
    <t xml:space="preserve">PETROLEO CRUDO </t>
  </si>
  <si>
    <t xml:space="preserve">GAS NATURAL </t>
  </si>
  <si>
    <t xml:space="preserve">SERVICIOS RELACIONADOS CON EXTRACCION DE PETROLEO Y GAS </t>
  </si>
  <si>
    <t xml:space="preserve">MINERALES DE HIERRO </t>
  </si>
  <si>
    <t xml:space="preserve">MINERALES METALIFEROS NO FERROSOS </t>
  </si>
  <si>
    <t>FC7</t>
  </si>
  <si>
    <t xml:space="preserve">PIEDRA, ARENA Y ARCILLA </t>
  </si>
  <si>
    <t xml:space="preserve">PIEDRAS PRECIOSAS </t>
  </si>
  <si>
    <t xml:space="preserve">ORO </t>
  </si>
  <si>
    <t xml:space="preserve">OTRAS MINAS Y CANTERAS </t>
  </si>
  <si>
    <t xml:space="preserve">PRESTACION DE SERVICIOS SECTOR MINERO </t>
  </si>
  <si>
    <t>FC8</t>
  </si>
  <si>
    <t>COMPRA DOTACIÓN</t>
  </si>
  <si>
    <t xml:space="preserve">INDUSTRIAS MANUFACTURERAS </t>
  </si>
  <si>
    <t xml:space="preserve">PRODUCCION Y PROCESAMIENTO DE CARNES Y PRODUCTOS CARNICOS </t>
  </si>
  <si>
    <t xml:space="preserve">PRODUCTOS DE PESCADO </t>
  </si>
  <si>
    <t>IVA MAYOR VALOR GASTO COMPRA DOTACIÓN</t>
  </si>
  <si>
    <t xml:space="preserve">PRODUCTOS DE FRUTAS, LEGUMBRES Y HORTALIZAS </t>
  </si>
  <si>
    <t>RETENCIÓN EN LA FUENTE COMPRAS 2,5%</t>
  </si>
  <si>
    <t xml:space="preserve">ELABORACION DE ACEITES Y GRASAS </t>
  </si>
  <si>
    <t xml:space="preserve">ELABORACION DE PRODUCTOS LACTEOS </t>
  </si>
  <si>
    <t xml:space="preserve">ELABORACION DE PRODUCTOS DE MOLINERIA </t>
  </si>
  <si>
    <t xml:space="preserve">ELABORACION DE ALMIDONES Y DERIVADOS </t>
  </si>
  <si>
    <t>FC9</t>
  </si>
  <si>
    <t xml:space="preserve">ELABORACION DE ALIMENTOS PARA ANIMALES </t>
  </si>
  <si>
    <t xml:space="preserve">ELABORACION DE PRODUCTOS PARA PANADERIA </t>
  </si>
  <si>
    <t xml:space="preserve">ELABORACION DE AZUCAR Y MELAZAS </t>
  </si>
  <si>
    <t xml:space="preserve">ELABORACION DE CACAO, CHOCOLATE Y CONFITERIA </t>
  </si>
  <si>
    <t xml:space="preserve">ELABORACION DE PASTAS Y PRODUCTOS FARINACEOS </t>
  </si>
  <si>
    <t xml:space="preserve">ELABORACION DE PRODUCTOS DE CAFE </t>
  </si>
  <si>
    <t xml:space="preserve">ELABORACION DE OTROS PRODUCTOS ALIMENTICIOS </t>
  </si>
  <si>
    <t>FC10</t>
  </si>
  <si>
    <t xml:space="preserve">ELABORACION DE BEBIDAS ALCOHOLICAS Y ALCOHOL ETILICO </t>
  </si>
  <si>
    <t>EXÁMEN MEDICO EMPELADOS</t>
  </si>
  <si>
    <t xml:space="preserve">ELABORACION DE VINOS </t>
  </si>
  <si>
    <t xml:space="preserve">ELABORACION DE BEBIDAS MALTEADAS Y DE MALTA </t>
  </si>
  <si>
    <t xml:space="preserve">ELABORACION DE BEBIDAS NO ALCOHOLICAS </t>
  </si>
  <si>
    <t xml:space="preserve">ELABORACION DE PRODUCTOS DE TABACO </t>
  </si>
  <si>
    <t>FC11</t>
  </si>
  <si>
    <t xml:space="preserve">PREPARACION E HILATURA DE FIBRAS TEXTILES Y TEJEDURIA </t>
  </si>
  <si>
    <t xml:space="preserve">ACABADO DE PRODUCTOS TEXTILES </t>
  </si>
  <si>
    <t xml:space="preserve">ELABORACION DE ARTICULOS DE MATERIALES TEXTILES </t>
  </si>
  <si>
    <t xml:space="preserve">ELABORACION DE TAPICES Y ALFOMBRAS </t>
  </si>
  <si>
    <t xml:space="preserve">ELABORACION DE CUERDAS, CORDELES, BRAMANTES Y REDES </t>
  </si>
  <si>
    <t xml:space="preserve">ELABORACION DE OTROS PRODUCTOS TEXTILES </t>
  </si>
  <si>
    <t xml:space="preserve">ELABORACION DE TEJIDOS </t>
  </si>
  <si>
    <t>FC12</t>
  </si>
  <si>
    <t xml:space="preserve">ELABORACION DE PRENDAS DE VESTIR </t>
  </si>
  <si>
    <t xml:space="preserve">PREPARACION, ADOBO Y TEÑIDO DE PIELES </t>
  </si>
  <si>
    <t xml:space="preserve">CURTIDO, ADOBO O PREPARACION DE CUERO </t>
  </si>
  <si>
    <t xml:space="preserve">ELABORACION DE MALETAS, BOLSOS Y SIMILARES </t>
  </si>
  <si>
    <t xml:space="preserve">ELABORACION DE CALZADO </t>
  </si>
  <si>
    <t xml:space="preserve">PRODUCCION DE MADERA, ARTICULOS DE MADERA Y CORCHO </t>
  </si>
  <si>
    <t>FC13</t>
  </si>
  <si>
    <t xml:space="preserve">ELABORACION DE PASTA Y PRODUCTOS DE MADERA, PAPEL Y CARTON </t>
  </si>
  <si>
    <t xml:space="preserve">EDICIONES Y PUBLICACIONES </t>
  </si>
  <si>
    <t>PIÑATAS PONCE 3</t>
  </si>
  <si>
    <t xml:space="preserve">IMPRESION </t>
  </si>
  <si>
    <t xml:space="preserve">SERVICIOS RELACIONADOS CON LA EDICION Y LA IMPRESION </t>
  </si>
  <si>
    <t xml:space="preserve">REPRODUCCION DE GRABACIONES </t>
  </si>
  <si>
    <t xml:space="preserve">ELABORACION DE PRODUCTOS DE HORNO DE COQUE </t>
  </si>
  <si>
    <t>PIÑATAS PONCE 3 IVA</t>
  </si>
  <si>
    <t xml:space="preserve">ELABORACION DE PRODUCTOS DE LA REFINACION DE PETROLEO </t>
  </si>
  <si>
    <t xml:space="preserve">ELABORACION DE SUSTANCIAS QUIMICAS BASICAS </t>
  </si>
  <si>
    <t xml:space="preserve">ELABORACION DE ABONOS Y COMPUESTOS DE NITROGENO </t>
  </si>
  <si>
    <t>FC14</t>
  </si>
  <si>
    <t xml:space="preserve">ELABORACION DE PLASTICO Y CAUCHO SINTETICO </t>
  </si>
  <si>
    <t xml:space="preserve">ELABORACION DE PRODUCTOS QUIMICOS DE USO AGROPECUARIO </t>
  </si>
  <si>
    <t xml:space="preserve">ELABORACION DE PINTURAS, TINTAS Y MASILLAS </t>
  </si>
  <si>
    <t xml:space="preserve">ELABORACION DE PRODUCTOS FARMACEUTICOS Y BOTANICOS </t>
  </si>
  <si>
    <t xml:space="preserve">IVA COMPRA DOTACIÓN </t>
  </si>
  <si>
    <t xml:space="preserve">ELABORACION DE JABONES, DETERGENTES Y PREPARADOS DE TOCADOR </t>
  </si>
  <si>
    <t xml:space="preserve">ELABORACION DE OTROS PRODUCTOS QUIMICOS </t>
  </si>
  <si>
    <t xml:space="preserve">ELABORACION DE FIBRAS </t>
  </si>
  <si>
    <t>FC15</t>
  </si>
  <si>
    <t xml:space="preserve">ELABORACION DE OTROS PRODUCTOS DE CAUCHO </t>
  </si>
  <si>
    <t xml:space="preserve">ELABORACION DE PRODUCTOS DE PLASTICO </t>
  </si>
  <si>
    <t xml:space="preserve">ELABORACION DE VIDRIO Y PRODUCTOS DE VIDRIO </t>
  </si>
  <si>
    <t xml:space="preserve">ELABORACION DE PRODUCTOS DE CERAMICA, LOZA, PIEDRA, ARCILLA Y PORCELANA </t>
  </si>
  <si>
    <t xml:space="preserve">ELABORACION DE CEMENTO, CAL Y YESO </t>
  </si>
  <si>
    <t>FC16</t>
  </si>
  <si>
    <t xml:space="preserve">ELABORACION DE ARTICULOS DE HORMIGON, CEMENTO Y YESO </t>
  </si>
  <si>
    <t xml:space="preserve">CORTE, TALLADO Y ACABADO DE LA PIEDRA </t>
  </si>
  <si>
    <t>COMPRA PAPELERIA GLOBAL QUALITY SERVICE</t>
  </si>
  <si>
    <t xml:space="preserve">ELABORACION DE OTROS PRODUCTOS MINERALES NO METALICOS </t>
  </si>
  <si>
    <t xml:space="preserve">INDUSTRIAS BASICAS Y FUNDICION DE HIERRO Y ACERO </t>
  </si>
  <si>
    <t>IVA COMPRA PAPELERIA GLOBAL QUALITY SERVICE</t>
  </si>
  <si>
    <t xml:space="preserve">PRODUCTOS PRIMARIOS DE METALES PRECIOSOS Y DE METALES NO FERROSOS </t>
  </si>
  <si>
    <t xml:space="preserve">FUNDICION DE METALES NO FERROSOS </t>
  </si>
  <si>
    <t xml:space="preserve">FABRICACION DE PRODUCTOS METALICOS PARA USO ESTRUCTURAL </t>
  </si>
  <si>
    <t xml:space="preserve">FORJA, PRENSADO, ESTAMPADO, LAMINADO DE METAL Y PULVIMETALURGIA </t>
  </si>
  <si>
    <t>FC17</t>
  </si>
  <si>
    <t xml:space="preserve">REVESTIMIENTO DE METALES Y OBRAS DE INGENIERIA MECANICA </t>
  </si>
  <si>
    <t xml:space="preserve">FABRICACION DE ARTICULOS DE FERRETERIA </t>
  </si>
  <si>
    <t xml:space="preserve">ELABORACION DE OTROS PRODUCTOS DE METAL </t>
  </si>
  <si>
    <t xml:space="preserve">FABRICACION DE MAQUINARIA Y EQUIPO </t>
  </si>
  <si>
    <t xml:space="preserve">FABRICACION DE EQUIPOS DE ELEVACION Y MANIPULACION </t>
  </si>
  <si>
    <t xml:space="preserve">ELABORACION DE APARATOS DE USO DOMESTICO </t>
  </si>
  <si>
    <t>FC34</t>
  </si>
  <si>
    <t xml:space="preserve">ELABORACION DE EQUIPO DE OFICINA </t>
  </si>
  <si>
    <t>PAGO FC 34</t>
  </si>
  <si>
    <t xml:space="preserve">ELABORACION DE PILAS Y BATERIAS PRIMARIAS </t>
  </si>
  <si>
    <t xml:space="preserve">ELABORACION DE EQUIPO DE ILUMINACION </t>
  </si>
  <si>
    <t xml:space="preserve">ELABORACION DE OTROS TIPOS DE EQUIPO ELECTRICO </t>
  </si>
  <si>
    <t xml:space="preserve">FABRICACION DE EQUIPOS DE RADIO, TELEVISION Y COMUNICACIONES </t>
  </si>
  <si>
    <t xml:space="preserve">FABRICACION DE APARATOS E INSTRUMENTOS MEDICOS </t>
  </si>
  <si>
    <t xml:space="preserve">FABRICACION DE INSTRUMENTOS DE MEDICION Y CONTROL </t>
  </si>
  <si>
    <t xml:space="preserve">FABRICACION DE INSTRUMENTOS DE OPTICA Y EQUIPO FOTOGRAFICO </t>
  </si>
  <si>
    <t xml:space="preserve">FABRICACION DE RELOJES </t>
  </si>
  <si>
    <t xml:space="preserve">FABRICACION DE VEHICULOS AUTOMOTORES </t>
  </si>
  <si>
    <t>FC18</t>
  </si>
  <si>
    <t xml:space="preserve">FABRICACION DE CARROCERIAS PARA AUTOMOTORES </t>
  </si>
  <si>
    <t>HASCAL INTERNATIONAL SASREPARACIONES LOCATIVAS</t>
  </si>
  <si>
    <t xml:space="preserve">FABRICACION DE PARTES PIEZAS Y ACCESORIOS PARA AUTOMOTORES </t>
  </si>
  <si>
    <t xml:space="preserve">FABRICACION Y REPARACION DE BUQUES Y OTRAS EMBARCACIONES </t>
  </si>
  <si>
    <t xml:space="preserve">FABRICACION DE LOCOMOTORAS Y MATERIAL RODANTE PARA FERROCARRILES </t>
  </si>
  <si>
    <t>HASCAL INTERNATIONAL SAS IVA REPARACIONES LOCATIVAS</t>
  </si>
  <si>
    <t xml:space="preserve">FABRICACION DE AERONAVES </t>
  </si>
  <si>
    <t xml:space="preserve">FABRICACION DE MOTOCICLETAS </t>
  </si>
  <si>
    <t>HASCAL INTERNATIONAL SAS REPARACIONES LOCATIVAS</t>
  </si>
  <si>
    <t xml:space="preserve">FABRICACION DE BICICLETAS Y SILLAS DE RUEDAS </t>
  </si>
  <si>
    <t>FC19</t>
  </si>
  <si>
    <t xml:space="preserve">FABRICACION DE OTROS TIPOS DE TRANSPORTE </t>
  </si>
  <si>
    <t xml:space="preserve">FABRICACION DE MUEBLES </t>
  </si>
  <si>
    <t xml:space="preserve">FABRICACION DE JOYAS Y ARTICULOS CONEXOS </t>
  </si>
  <si>
    <t xml:space="preserve">FABRICACION DE INSTRUMENTOS DE MUSICA </t>
  </si>
  <si>
    <t xml:space="preserve">FABRICACION DE ARTICULOS Y EQUIPO PARA DEPORTE </t>
  </si>
  <si>
    <t xml:space="preserve">FABRICACION DE JUEGOS Y JUGUETES </t>
  </si>
  <si>
    <t xml:space="preserve">RECICLAMIENTO DE DESPERDICIOS </t>
  </si>
  <si>
    <t>FC20</t>
  </si>
  <si>
    <t xml:space="preserve">PRODUCTOS DE OTRAS INDUSTRIAS MANUFACTURERAS </t>
  </si>
  <si>
    <t xml:space="preserve">GENERACION, CAPTACION Y DISTRIBUCION DE ENERGIA ELECTRICA </t>
  </si>
  <si>
    <t xml:space="preserve">FABRICACION DE GAS Y DISTRIBUCION DE COMBUSTIBLES GASEOSOS </t>
  </si>
  <si>
    <t xml:space="preserve">CAPTACION, DEPURACION Y DISTRIBUCION DE AGUA </t>
  </si>
  <si>
    <t>FC21</t>
  </si>
  <si>
    <t xml:space="preserve">PREPARACION DE TERRENOS </t>
  </si>
  <si>
    <t xml:space="preserve">CONSTRUCCION DE EDIFICIOS Y OBRAS DE INGENIERIA CIVIL </t>
  </si>
  <si>
    <t xml:space="preserve">ACONDICIONAMIENTO DE EDIFICIOS </t>
  </si>
  <si>
    <t xml:space="preserve">TERMINACION DE EDIFICACIONES </t>
  </si>
  <si>
    <t xml:space="preserve">ALQUILER DE EQUIPO CON OPERARIOS </t>
  </si>
  <si>
    <t>FC22</t>
  </si>
  <si>
    <t xml:space="preserve">VENTA DE VEHICULOS AUTOMOTORES </t>
  </si>
  <si>
    <t xml:space="preserve">MANTENIMIENTO, REPARACION Y LAVADO DE VEHICULOS AUTOMOTORES </t>
  </si>
  <si>
    <t xml:space="preserve">VENTA DE PARTES, PIEZAS Y ACCESORIOS DE VEHICULOS AUTOMOTORES </t>
  </si>
  <si>
    <t xml:space="preserve">VENTA DE COMBUSTIBLES SOLIDOS, LIQUIDOS, GASEOSOS </t>
  </si>
  <si>
    <t xml:space="preserve">VENTA DE LUBRICANTES, ADITIVOS, LLANTAS Y LUJOS PARA AUTOMOTORES </t>
  </si>
  <si>
    <t xml:space="preserve">VENTA A CAMBIO DE RETRIBUCION O POR CONTRATA </t>
  </si>
  <si>
    <t xml:space="preserve">VENTA DE INSUMOS, MATERIAS PRIMAS AGROPECUARIAS Y FLORES </t>
  </si>
  <si>
    <t>FC23</t>
  </si>
  <si>
    <t xml:space="preserve">VENTA DE OTROS INSUMOS Y MATERIAS PRIMAS NO AGROPECUARIAS </t>
  </si>
  <si>
    <t xml:space="preserve">VENTA DE ANIMALES VIVOS Y CUEROS </t>
  </si>
  <si>
    <t xml:space="preserve">VENTA DE PRODUCTOS EN ALMACENES NO ESPECIALIZADOS </t>
  </si>
  <si>
    <t xml:space="preserve">VENTA DE PRODUCTOS AGROPECUARIOS </t>
  </si>
  <si>
    <t xml:space="preserve">VENTA DE PRODUCTOS TEXTILES, DE VESTIR, DE CUERO Y CALZADO </t>
  </si>
  <si>
    <t xml:space="preserve">VENTA DE PAPEL Y CARTON </t>
  </si>
  <si>
    <t xml:space="preserve">VENTA DE LIBROS, REVISTAS, ELEMENTOS DE PAPELERIA, UTILES Y TEXTOS ESCOLARES </t>
  </si>
  <si>
    <t xml:space="preserve">VENTA DE JUEGOS, JUGUETES Y ARTICULOS DEPORTIVOS </t>
  </si>
  <si>
    <t xml:space="preserve">VENTA DE INSTRUMENTOS QUIRURGICOS Y ORTOPEDICOS </t>
  </si>
  <si>
    <t>FC24</t>
  </si>
  <si>
    <t xml:space="preserve">VENTA DE ARTICULOS EN RELOJERIAS Y JOYERIAS </t>
  </si>
  <si>
    <t xml:space="preserve">VENTA DE ELECTRODOMESTICOS Y MUEBLES </t>
  </si>
  <si>
    <t xml:space="preserve">VENTA DE PRODUCTOS DE ASEO, FARMACEUTICOS, MEDICINALES, Y ARTICULOS DE TOCADOR </t>
  </si>
  <si>
    <t xml:space="preserve">VENTA DE CUBIERTOS, VAJILLAS, CRISTALERIA, PORCELANAS, CERAMICAS Y OTROS ARTICULOS DE USO DOMESTICO </t>
  </si>
  <si>
    <t xml:space="preserve">VENTA DE MATERIALES DE CONSTRUCCION, FONTANERIA Y CALEFACCION </t>
  </si>
  <si>
    <t xml:space="preserve">VENTA DE PINTURAS Y LACAS </t>
  </si>
  <si>
    <t xml:space="preserve">VENTA DE PRODUCTOS DE VIDRIOS Y MARQUETERIA </t>
  </si>
  <si>
    <t>FC25</t>
  </si>
  <si>
    <t xml:space="preserve">VENTA DE HERRAMIENTAS Y ARTICULOS DE FERRETERIA </t>
  </si>
  <si>
    <t xml:space="preserve">VENTA DE QUIMICOS </t>
  </si>
  <si>
    <t xml:space="preserve">VENTA DE PRODUCTOS INTERMEDIOS, DESPERDICIOS Y DESECHOS </t>
  </si>
  <si>
    <t xml:space="preserve">VENTA DE MAQUINARIA, EQUIPO DE OFICINA Y PROGRAMAS DE COMPUTADOR </t>
  </si>
  <si>
    <t xml:space="preserve">VENTA DE ARTICULOS EN CACHARRERIAS Y MISCELANEAS </t>
  </si>
  <si>
    <t xml:space="preserve">VENTA DE INSTRUMENTOS MUSICALES </t>
  </si>
  <si>
    <t xml:space="preserve">VENTA DE ARTICULOS EN CASAS DE EMPEÑO Y PRENDERIAS </t>
  </si>
  <si>
    <t xml:space="preserve">VENTA DE EQUIPO FOTOGRAFICO </t>
  </si>
  <si>
    <t>FC26</t>
  </si>
  <si>
    <t xml:space="preserve">VENTA DE EQUIPO OPTICO Y DE PRECISION </t>
  </si>
  <si>
    <t xml:space="preserve">VENTA DE EMPAQUES </t>
  </si>
  <si>
    <t xml:space="preserve">VENTA DE EQUIPO PROFESIONAL Y CIENTIFICO </t>
  </si>
  <si>
    <t xml:space="preserve">VENTA DE LOTERIAS, RIFAS, CHANCE, APUESTAS Y SIMILARES </t>
  </si>
  <si>
    <t xml:space="preserve">REPARACION DE EFECTOS PERSONALES Y ELECTRODOMESTICOS </t>
  </si>
  <si>
    <t xml:space="preserve">VENTA DE OTROS PRODUCTOS </t>
  </si>
  <si>
    <t>FC27</t>
  </si>
  <si>
    <t xml:space="preserve">HOTELERIA </t>
  </si>
  <si>
    <t xml:space="preserve">CAMPAMENTO Y OTROS TIPOS DE HOSPEDAJE </t>
  </si>
  <si>
    <t xml:space="preserve">RESTAURANTES </t>
  </si>
  <si>
    <t xml:space="preserve">BARES Y CANTINAS </t>
  </si>
  <si>
    <t xml:space="preserve">SERVICIO DE TRANSPORTE POR CARRETERA </t>
  </si>
  <si>
    <t>FC28</t>
  </si>
  <si>
    <t xml:space="preserve">SERVICIO DE TRANSPORTE POR VIA FERREA </t>
  </si>
  <si>
    <t xml:space="preserve">SERVICIO DE TRANSPORTE POR VIA ACUATICA </t>
  </si>
  <si>
    <t xml:space="preserve">SERVICIO DE TRANSPORTE POR VIA AEREA </t>
  </si>
  <si>
    <t xml:space="preserve">SERVICIO DE TRANSPORTE POR TUBERIAS </t>
  </si>
  <si>
    <t xml:space="preserve">MANIPULACION DE CARGA </t>
  </si>
  <si>
    <t xml:space="preserve">ALMACENAMIENTO Y DEPOSITO </t>
  </si>
  <si>
    <t xml:space="preserve">SERVICIOS COMPLEMENTARIOS PARA EL TRANSPORTE </t>
  </si>
  <si>
    <t xml:space="preserve">AGENCIAS DE VIAJE </t>
  </si>
  <si>
    <t>FC29</t>
  </si>
  <si>
    <t xml:space="preserve">OTRAS AGENCIAS DE TRANSPORTE </t>
  </si>
  <si>
    <t xml:space="preserve">SERVICIO POSTAL Y DE CORREO </t>
  </si>
  <si>
    <t xml:space="preserve">SERVICIO TELEFONICO </t>
  </si>
  <si>
    <t xml:space="preserve">SERVICIO DE TELEGRAFO </t>
  </si>
  <si>
    <t xml:space="preserve">SERVICIO DE TRANSMISION DE DATOS </t>
  </si>
  <si>
    <t xml:space="preserve">SERVICIO DE RADIO Y TELEVISION POR CABLE </t>
  </si>
  <si>
    <t xml:space="preserve">TRANSMISION DE SONIDO E IMAGENES POR CONTRATO </t>
  </si>
  <si>
    <t>FC30</t>
  </si>
  <si>
    <t xml:space="preserve">VENTA DE INVERSIONES </t>
  </si>
  <si>
    <t xml:space="preserve">DIVIDENDOS DE SOCIEDADES ANONIMAS Y/O ASIMILADAS </t>
  </si>
  <si>
    <t xml:space="preserve">PARTICIPACIONES DE SOCIEDADES LIMITADAS Y/O ASIMILADAS </t>
  </si>
  <si>
    <t>FC31</t>
  </si>
  <si>
    <t xml:space="preserve">REAJUSTE MONETARIO - UPAC </t>
  </si>
  <si>
    <t xml:space="preserve">OPERACIONES DE DESCUENTO </t>
  </si>
  <si>
    <t xml:space="preserve">CUOTAS DE INSCRIPCION - CONSORCIOS </t>
  </si>
  <si>
    <t xml:space="preserve">CUOTAS DE ADMINISTRACION - CONSORCIOS </t>
  </si>
  <si>
    <t xml:space="preserve">REAJUSTE DEL SISTEMA - CONSORCIOS </t>
  </si>
  <si>
    <t xml:space="preserve">ELIMINACION DE SUSCRIPTORES - CONSORCIOS </t>
  </si>
  <si>
    <t xml:space="preserve">CUOTAS DE INGRESO O RETIRO - SOCIEDAD ADMINISTRADORA </t>
  </si>
  <si>
    <t>FC32</t>
  </si>
  <si>
    <t xml:space="preserve">SERVICIOS A COMISIONISTAS </t>
  </si>
  <si>
    <t xml:space="preserve">INSCRIPCIONES Y CUOTAS </t>
  </si>
  <si>
    <t xml:space="preserve">Suministro dos operarias mes de septiembre </t>
  </si>
  <si>
    <t xml:space="preserve">RECUPERACION DE GARANTIAS </t>
  </si>
  <si>
    <t xml:space="preserve">ARRENDAMIENTOS DE BIENES INMUEBLES </t>
  </si>
  <si>
    <t xml:space="preserve">INMOBILIARIAS POR RETRIBUCION O CONTRATA </t>
  </si>
  <si>
    <t xml:space="preserve">ALQUILER EQUIPO DE TRANSPORTE </t>
  </si>
  <si>
    <t xml:space="preserve">ALQUILER MAQUINARIA Y EQUIPO </t>
  </si>
  <si>
    <t xml:space="preserve">ALQUILER DE EFECTOS PERSONALES Y ENSERES DOMESTICOS </t>
  </si>
  <si>
    <t xml:space="preserve">CONSULTORIA EN EQUIPO Y PROGRAMAS DE INFORMATICA </t>
  </si>
  <si>
    <t xml:space="preserve">PROCESAMIENTO DE DATOS </t>
  </si>
  <si>
    <t xml:space="preserve">MANTENIMIENTO Y REPARACION DE MAQUINARIA DE OFICINA </t>
  </si>
  <si>
    <t xml:space="preserve">INVESTIGACIONES CIENTIFICAS Y DE DESARROLLO </t>
  </si>
  <si>
    <t>Suministro una operaria de aseo mes de noviembre medio tiempo</t>
  </si>
  <si>
    <t xml:space="preserve">ACTIVIDADES EMPRESARIALES DE CONSULTORIA </t>
  </si>
  <si>
    <t xml:space="preserve">PUBLICIDAD </t>
  </si>
  <si>
    <t xml:space="preserve">DOTACION DE PERSONAL </t>
  </si>
  <si>
    <t>OPERARIA DE ASEO</t>
  </si>
  <si>
    <t xml:space="preserve">INVESTIGACION Y SEGURIDAD </t>
  </si>
  <si>
    <t xml:space="preserve">LIMPIEZA DE INMUEBLES </t>
  </si>
  <si>
    <t xml:space="preserve">FOTOGRAFIA </t>
  </si>
  <si>
    <t xml:space="preserve">ENVASE Y EMPAQUE </t>
  </si>
  <si>
    <t xml:space="preserve">FOTOCOPIADO </t>
  </si>
  <si>
    <t xml:space="preserve">MANTENIMIENTO Y REPARACION DE MAQUINARIA Y EQUIPO </t>
  </si>
  <si>
    <t xml:space="preserve">ACTIVIDADES RELACIONADAS CON LA EDUCACION </t>
  </si>
  <si>
    <t>Suministro de tres operarias de aseo mes de octubre ocho dias, suministro de tres operarias mes de noviembre treinta dias</t>
  </si>
  <si>
    <t xml:space="preserve">SERVICIO HOSPITALARIO </t>
  </si>
  <si>
    <t xml:space="preserve">SERVICIO MEDICO </t>
  </si>
  <si>
    <t xml:space="preserve">SERVICIO ODONTOLOGICO </t>
  </si>
  <si>
    <t xml:space="preserve">SERVICIO DE LABORATORIO </t>
  </si>
  <si>
    <t xml:space="preserve">ACTIVIDADES VETERINARIAS </t>
  </si>
  <si>
    <t xml:space="preserve">ACTIVIDADES DE SERVICIOS SOCIALES </t>
  </si>
  <si>
    <t xml:space="preserve">ELIMINACION DE DESPERDICIOS Y AGUAS RESIDUALES </t>
  </si>
  <si>
    <t>Suministro de una operaria de aseo mes de noviembre, medio tiempo, catorce dias</t>
  </si>
  <si>
    <t xml:space="preserve">ACTIVIDADES DE ASOCIACION </t>
  </si>
  <si>
    <t xml:space="preserve">PRODUCCION Y DISTRIBUCION DE FILMES Y VIDEOCINTAS </t>
  </si>
  <si>
    <t xml:space="preserve">EXHIBICION DE FILMES Y VIDEOCINTAS </t>
  </si>
  <si>
    <t xml:space="preserve">ACTIVIDAD DE RADIO Y TELEVISION </t>
  </si>
  <si>
    <t xml:space="preserve">ACTIVIDAD TEATRAL, MUSICAL Y ARTISTICA </t>
  </si>
  <si>
    <t xml:space="preserve">GRABACION Y PRODUCCION DE DISCOS </t>
  </si>
  <si>
    <t xml:space="preserve">ENTRETENIMIENTO Y ESPARCIMIENTO </t>
  </si>
  <si>
    <t xml:space="preserve">AGENCIAS DE NOTICIAS </t>
  </si>
  <si>
    <t xml:space="preserve">LAVANDERIAS Y SIMILARES </t>
  </si>
  <si>
    <t xml:space="preserve">PELUQUERIAS Y SIMILARES </t>
  </si>
  <si>
    <t xml:space="preserve">SERVICIOS FUNERARIOS </t>
  </si>
  <si>
    <t xml:space="preserve">ZONAS FRANCAS </t>
  </si>
  <si>
    <t xml:space="preserve">DEVOLUCIONES, REBAJAS Y DESCUENTOS EN VENTAS (DB) </t>
  </si>
  <si>
    <t>Suministro de una operaria de aseo mes de noviembre, Suministro de una operaria de aseo mes de noviembre</t>
  </si>
  <si>
    <t>DEVOLUCIONES EN VENTA OPERACIONES DE ASEO</t>
  </si>
  <si>
    <t xml:space="preserve">417501 a 417598 </t>
  </si>
  <si>
    <t xml:space="preserve">NO OPERACIONALES </t>
  </si>
  <si>
    <t xml:space="preserve">OTRAS VENTAS </t>
  </si>
  <si>
    <t xml:space="preserve">MATERIA PRIMA </t>
  </si>
  <si>
    <t xml:space="preserve">MATERIAL DE DESECHO </t>
  </si>
  <si>
    <t xml:space="preserve">MATERIALES VARIOS </t>
  </si>
  <si>
    <t xml:space="preserve">PRODUCTOS DE DIVERSIFICACION </t>
  </si>
  <si>
    <t xml:space="preserve">EXCEDENTES DE EXPORTACION </t>
  </si>
  <si>
    <t>Suministro de dos operarias de aseo mes de noviembre treinta dias, Suministro de un axiliar de servicios generales mes de noviembre treinta dias.</t>
  </si>
  <si>
    <t xml:space="preserve">PRODUCTOS AGRICOLAS </t>
  </si>
  <si>
    <t xml:space="preserve">DE PROPAGANDA </t>
  </si>
  <si>
    <t xml:space="preserve">PRODUCTOS EN REMATE </t>
  </si>
  <si>
    <t xml:space="preserve">FINANCIEROS </t>
  </si>
  <si>
    <t xml:space="preserve">DESCUENTOS AMORTIZADOS </t>
  </si>
  <si>
    <t xml:space="preserve">DIFERENCIA EN CAMBIO </t>
  </si>
  <si>
    <t xml:space="preserve">FINANCIACION VEHICULOS </t>
  </si>
  <si>
    <t xml:space="preserve">FINANCIACION SISTEMAS DE VIAJES </t>
  </si>
  <si>
    <t xml:space="preserve">DESCUENTOS COMERCIALES CONDICIONADOS </t>
  </si>
  <si>
    <t>Suministro de una operaria de aseo mes de noviembre once dias</t>
  </si>
  <si>
    <t xml:space="preserve">DESCUENTOS BANCARIOS </t>
  </si>
  <si>
    <t xml:space="preserve">COMISIONES CHEQUES DE OTRAS PLAZAS </t>
  </si>
  <si>
    <t xml:space="preserve">MULTAS Y RECARGOS </t>
  </si>
  <si>
    <t xml:space="preserve">SANCIONES CHEQUES DEVUELTOS </t>
  </si>
  <si>
    <t xml:space="preserve">DIVIDENDOS Y PARTICIPACIONES </t>
  </si>
  <si>
    <t xml:space="preserve">DE SOCIEDADES ANONIMAS Y/O ASIMILADAS </t>
  </si>
  <si>
    <t xml:space="preserve">DE SOCIEDADES LIMITADAS Y/O ASIMILADAS </t>
  </si>
  <si>
    <t xml:space="preserve">CONSTRUCCIONES Y EDIFICIOS </t>
  </si>
  <si>
    <t>Suministro de una operaria de aseo mes de noviembre trinta dias</t>
  </si>
  <si>
    <t xml:space="preserve">SOBRE INVERSIONES </t>
  </si>
  <si>
    <t xml:space="preserve">DE CONCESIONARIOS </t>
  </si>
  <si>
    <t xml:space="preserve">DE ACTIVIDADES FINANCIERAS </t>
  </si>
  <si>
    <t xml:space="preserve">POR VENTA DE SERVICIOS DE TALLER </t>
  </si>
  <si>
    <t xml:space="preserve">POR VENTA DE SEGUROS </t>
  </si>
  <si>
    <t>Nota credito FV 34</t>
  </si>
  <si>
    <t xml:space="preserve">POR INGRESOS PARA TERCEROS </t>
  </si>
  <si>
    <t xml:space="preserve">POR DISTRIBUCION DE PELICULAS </t>
  </si>
  <si>
    <t xml:space="preserve">DERECHOS DE PROGRAMACION </t>
  </si>
  <si>
    <t xml:space="preserve">ASESORIAS </t>
  </si>
  <si>
    <t xml:space="preserve">ASISTENCIA TECNICA </t>
  </si>
  <si>
    <t xml:space="preserve">ADMINISTRACION DE VINCULADAS </t>
  </si>
  <si>
    <t xml:space="preserve">DE BASCULA </t>
  </si>
  <si>
    <t xml:space="preserve">DE TRANSPORTE </t>
  </si>
  <si>
    <t xml:space="preserve">DE PRENSA </t>
  </si>
  <si>
    <t>Nota credito FV 65</t>
  </si>
  <si>
    <t xml:space="preserve">TECNICOS </t>
  </si>
  <si>
    <t xml:space="preserve">DE COMPUTACION </t>
  </si>
  <si>
    <t xml:space="preserve">DE TELEFAX </t>
  </si>
  <si>
    <t xml:space="preserve">TALLER DE VEHICULOS </t>
  </si>
  <si>
    <t xml:space="preserve">DE RECEPCION DE AERONAVES </t>
  </si>
  <si>
    <t xml:space="preserve">DE TRANSPORTE PROGRAMA GAS NATURAL </t>
  </si>
  <si>
    <t xml:space="preserve">POR CONTRATOS </t>
  </si>
  <si>
    <t xml:space="preserve">DE TRILLLA </t>
  </si>
  <si>
    <t xml:space="preserve">DE MANTENIMIENTO </t>
  </si>
  <si>
    <t xml:space="preserve">AL PERSONAL </t>
  </si>
  <si>
    <t xml:space="preserve">DE CASINO </t>
  </si>
  <si>
    <t xml:space="preserve">FLETES </t>
  </si>
  <si>
    <t xml:space="preserve">ENTRE COMPAÑIAS </t>
  </si>
  <si>
    <t>Nota credito FV 62</t>
  </si>
  <si>
    <t xml:space="preserve">UTILIDAD EN VENTA DE INVERSIONES </t>
  </si>
  <si>
    <t>Pago FV 31</t>
  </si>
  <si>
    <t xml:space="preserve">UTILIDAD EN VENTA DE PROPIEDADES PLANTA Y EQUIPO </t>
  </si>
  <si>
    <t xml:space="preserve">MATERIALES INDUSTRIA PETROLERA </t>
  </si>
  <si>
    <t>Pago FV 32</t>
  </si>
  <si>
    <t>Abono FC 40</t>
  </si>
  <si>
    <t>Pago FV 10</t>
  </si>
  <si>
    <t>Pago FV 11</t>
  </si>
  <si>
    <t>Pago FV 12</t>
  </si>
  <si>
    <t>Pago FV 13</t>
  </si>
  <si>
    <t xml:space="preserve">UTILIDAD EN VENTA DE OTROS BIENES </t>
  </si>
  <si>
    <t>Pago FV 14</t>
  </si>
  <si>
    <t xml:space="preserve">RECUPERACIONES </t>
  </si>
  <si>
    <t xml:space="preserve">DEUDAS MALAS </t>
  </si>
  <si>
    <t>Pago FV 16</t>
  </si>
  <si>
    <t xml:space="preserve">REINTEGRO POR PERSONAL EN COMISION </t>
  </si>
  <si>
    <t xml:space="preserve">REINTEGRO GARANTIAS </t>
  </si>
  <si>
    <t xml:space="preserve">DESCUENTOS CONCEDIDOS </t>
  </si>
  <si>
    <t>Pago FV 19</t>
  </si>
  <si>
    <t xml:space="preserve">REINTEGRO PROVISIONES </t>
  </si>
  <si>
    <t xml:space="preserve">GASTOS BANCARIOS </t>
  </si>
  <si>
    <t xml:space="preserve">DE DEPRECIACION </t>
  </si>
  <si>
    <t xml:space="preserve">REINTEGRO DE OTROS COSTOS Y GASTOS </t>
  </si>
  <si>
    <t>Pago FV 02</t>
  </si>
  <si>
    <t xml:space="preserve">POR SINIESTRO </t>
  </si>
  <si>
    <t>Pago FV 20</t>
  </si>
  <si>
    <t xml:space="preserve">POR SUMINISTROS </t>
  </si>
  <si>
    <t xml:space="preserve">LUCRO CESANTE COMPAÑIAS DE SEGUROS </t>
  </si>
  <si>
    <t xml:space="preserve">DAÑO EMERGENTE COMPAÑIAS DE SEGUROS </t>
  </si>
  <si>
    <t>Pago FV 21</t>
  </si>
  <si>
    <t xml:space="preserve">POR PERDIDA DE MERCANCIA </t>
  </si>
  <si>
    <t xml:space="preserve">POR INCUMPLIMIENTO DE CONTRATOS </t>
  </si>
  <si>
    <t xml:space="preserve">DE TERCEROS </t>
  </si>
  <si>
    <t>Pago FV 22</t>
  </si>
  <si>
    <t xml:space="preserve">POR INCAPACIDADES I.S.S. </t>
  </si>
  <si>
    <t>pago FV 23</t>
  </si>
  <si>
    <t xml:space="preserve">PARTICIPACIONES EN CONCESIONES </t>
  </si>
  <si>
    <t xml:space="preserve">426001 a 426098 </t>
  </si>
  <si>
    <t>pago FV 24</t>
  </si>
  <si>
    <t xml:space="preserve">INGRESOS DE EJERCICIOS ANTERIORES </t>
  </si>
  <si>
    <t xml:space="preserve">426501 a 426598 </t>
  </si>
  <si>
    <t>pago FV 25</t>
  </si>
  <si>
    <t xml:space="preserve">DEVOLUCIONES, REBAJAS Y DESCUENTOS EN OTRAS VENTAS (DB) </t>
  </si>
  <si>
    <t xml:space="preserve">427501 a 427598 </t>
  </si>
  <si>
    <t>pago FV 27</t>
  </si>
  <si>
    <t xml:space="preserve">CERT </t>
  </si>
  <si>
    <t xml:space="preserve">APROVECHAMIENTOS </t>
  </si>
  <si>
    <t xml:space="preserve">INGRESOS POR INVESTIGACION Y DESARROLLO </t>
  </si>
  <si>
    <t>suministro de una operaria mes de diciembre medio tiempo treita dias</t>
  </si>
  <si>
    <t xml:space="preserve">POR TRABAJOS EJECUTADOS </t>
  </si>
  <si>
    <t xml:space="preserve">DERIVADOS DE LAS EXPORTACIONES </t>
  </si>
  <si>
    <t xml:space="preserve">OTROS INGRESOS DE EXPLOTACION </t>
  </si>
  <si>
    <t xml:space="preserve">DE LA ACTIVIDAD GANADERA </t>
  </si>
  <si>
    <t xml:space="preserve">DERECHOS Y LICITACIONES </t>
  </si>
  <si>
    <t xml:space="preserve">INGRESOS POR ELEMENTOS PERDIDOS </t>
  </si>
  <si>
    <t xml:space="preserve">PREAVISOS DESCONTADOS </t>
  </si>
  <si>
    <t xml:space="preserve">RECOBRO DE DAÑOS </t>
  </si>
  <si>
    <t xml:space="preserve">PREMIOS </t>
  </si>
  <si>
    <t>FV90</t>
  </si>
  <si>
    <t xml:space="preserve">PRODUCTOS DESCONTADOS </t>
  </si>
  <si>
    <t>Suministro de tres operacias mes de diciembre treinta y un dias</t>
  </si>
  <si>
    <t xml:space="preserve">RECONOCIMIENTOS I.S.S. </t>
  </si>
  <si>
    <t xml:space="preserve">EXCEDENTES </t>
  </si>
  <si>
    <t xml:space="preserve">SOBRANTES DE CAJA MENOR </t>
  </si>
  <si>
    <t xml:space="preserve">SOBRANTES EN LIQUIDACION FLETES </t>
  </si>
  <si>
    <t xml:space="preserve">SUBSIDIOS ESTATALES </t>
  </si>
  <si>
    <t xml:space="preserve">CAPACITACION DISTRIBUIDORES </t>
  </si>
  <si>
    <t xml:space="preserve">DE ESCRITURACION </t>
  </si>
  <si>
    <t xml:space="preserve">REGISTRO PROMESAS DE VENTA </t>
  </si>
  <si>
    <t xml:space="preserve">UTILES, PAPELERIA Y FOTOCOPIAS </t>
  </si>
  <si>
    <t xml:space="preserve">RESULTADOS MATRICULAS Y TRASPASOS </t>
  </si>
  <si>
    <t xml:space="preserve">DECORACIONES </t>
  </si>
  <si>
    <t xml:space="preserve">MANEJO DE CARGA </t>
  </si>
  <si>
    <t xml:space="preserve">HISTORIA CLINICA </t>
  </si>
  <si>
    <t>FV91</t>
  </si>
  <si>
    <t xml:space="preserve">AJUSTE AL PESO </t>
  </si>
  <si>
    <t>Suministro de una operaria de aseo mes de diciembre medio tiempo treinta dias</t>
  </si>
  <si>
    <t xml:space="preserve">LLAMADAS TELEFONICAS </t>
  </si>
  <si>
    <t xml:space="preserve">CORRECCION MONETARIA </t>
  </si>
  <si>
    <t xml:space="preserve">INVERSIONES (CR) </t>
  </si>
  <si>
    <t xml:space="preserve">INVENTARIOS (CR) </t>
  </si>
  <si>
    <t xml:space="preserve">PROPIEDADES, PLANTA Y EQUIPO (CR) </t>
  </si>
  <si>
    <t xml:space="preserve">INTANGIBLES (CR) </t>
  </si>
  <si>
    <t xml:space="preserve">ACTIVOS DIFERIDOS </t>
  </si>
  <si>
    <t xml:space="preserve">OTROS ACTIVOS (CR) </t>
  </si>
  <si>
    <t xml:space="preserve">PASIVOS SUJETOS DE AJUSTE </t>
  </si>
  <si>
    <t xml:space="preserve">DEPRECIACION ACUMULADA (DB) </t>
  </si>
  <si>
    <t xml:space="preserve">DEPRECIACION DIFERIDA (CR) </t>
  </si>
  <si>
    <t>FV92</t>
  </si>
  <si>
    <t xml:space="preserve">AGOTAMIENTO ACUMULADO (DB) </t>
  </si>
  <si>
    <t xml:space="preserve">AMORTIZACION ACUMULADA (DB) </t>
  </si>
  <si>
    <t>Suministro de dos operarias de aseo mes de diciembre, treinta y un dias. Suministro de un auxiliar de servicios generales mes de diciembre treinta y un dias.</t>
  </si>
  <si>
    <t xml:space="preserve">INGRESOS OPERACIONALES (DB) </t>
  </si>
  <si>
    <t xml:space="preserve">INGRESOS NO OPERACIONALES (DB) </t>
  </si>
  <si>
    <t xml:space="preserve">GASTOS OPERACIONALES DE ADMINISTRACION (CR) </t>
  </si>
  <si>
    <t xml:space="preserve">GASTOS OPERACIONALES DE VENTAS (CR) </t>
  </si>
  <si>
    <t xml:space="preserve">GASTOS NO OPERACIONALES (CR) </t>
  </si>
  <si>
    <t xml:space="preserve">COMPRAS (CR) </t>
  </si>
  <si>
    <t xml:space="preserve">COSTO DE VENTAS (CR) </t>
  </si>
  <si>
    <t xml:space="preserve">COSTOS DE PRODUCCION O DE OPERACION (DB) </t>
  </si>
  <si>
    <t xml:space="preserve">GASTOS </t>
  </si>
  <si>
    <t xml:space="preserve">OPERACIONALES DE ADMINISTRACION </t>
  </si>
  <si>
    <t xml:space="preserve">GASTOS DE PERSONAL </t>
  </si>
  <si>
    <t>FV95</t>
  </si>
  <si>
    <t xml:space="preserve">SALARIO INTEGRAL </t>
  </si>
  <si>
    <t>Suministro de una operaria de aseo mes de diciembre treinta y un dias</t>
  </si>
  <si>
    <t xml:space="preserve">SUELDOS </t>
  </si>
  <si>
    <t xml:space="preserve">JORNALES </t>
  </si>
  <si>
    <t xml:space="preserve">HORAS EXTRAS Y RECARGOS </t>
  </si>
  <si>
    <t xml:space="preserve">INCAPACIDADES </t>
  </si>
  <si>
    <t xml:space="preserve">AUXILIO DE TRANSPORTE </t>
  </si>
  <si>
    <t xml:space="preserve">PRIMAS EXTRALEGALES </t>
  </si>
  <si>
    <t>FV96</t>
  </si>
  <si>
    <t>suministro de una operaria mes de diciembre  treinta dias</t>
  </si>
  <si>
    <t xml:space="preserve">AMORTIZACION CALCULO ACTUARIAL PENSIONES DE JUBILACION </t>
  </si>
  <si>
    <t xml:space="preserve">CAPACITACION AL PERSONAL </t>
  </si>
  <si>
    <t xml:space="preserve">GASTOS DEPORTIVOS Y DE RECREACION </t>
  </si>
  <si>
    <t xml:space="preserve">APORTES AL I.S.S </t>
  </si>
  <si>
    <t xml:space="preserve">APORTES CAJAS DE COMPENSACION FAMILIAR </t>
  </si>
  <si>
    <t xml:space="preserve">APORTES I.C.B.F. </t>
  </si>
  <si>
    <t xml:space="preserve">SENA </t>
  </si>
  <si>
    <t xml:space="preserve">APORTES SINDICALES </t>
  </si>
  <si>
    <t xml:space="preserve">GASTOS MEDICOS Y DROGAS </t>
  </si>
  <si>
    <t>FV97</t>
  </si>
  <si>
    <t>REUNIONES CORPORATIVAS</t>
  </si>
  <si>
    <t>Suministro de una operaria de aseo mes de diciembre, suministro de una operaria de aseo mes de diciembre</t>
  </si>
  <si>
    <t xml:space="preserve">JUNTA DIRECTIVA </t>
  </si>
  <si>
    <t xml:space="preserve">REVISORÍA FISCAL </t>
  </si>
  <si>
    <t xml:space="preserve">AUDITORIA EXTERNA </t>
  </si>
  <si>
    <t xml:space="preserve">AVALUOS </t>
  </si>
  <si>
    <t xml:space="preserve">ASESORIA JURIDICA </t>
  </si>
  <si>
    <t xml:space="preserve">ASESORIA FINANCIERA </t>
  </si>
  <si>
    <t xml:space="preserve">ASESORIA TECNICA </t>
  </si>
  <si>
    <t xml:space="preserve">IMPUESTOS </t>
  </si>
  <si>
    <t xml:space="preserve">INDUSTRIA Y COMERCIO </t>
  </si>
  <si>
    <t xml:space="preserve">DE TIMBRES </t>
  </si>
  <si>
    <t>FV98</t>
  </si>
  <si>
    <t>Suministro de dos operarias de aseo y un auxiliar de mantenimiento mes diciembre, treinta y un dias</t>
  </si>
  <si>
    <t xml:space="preserve">IVA DESCONTABLE </t>
  </si>
  <si>
    <t>FV99</t>
  </si>
  <si>
    <t>Suministro de dos operarias de aseo y un auxiliar de mantenimiento mes Noviembre, treinta y un dias</t>
  </si>
  <si>
    <t xml:space="preserve">AFILIACIONES Y SOSTENIMIENTO </t>
  </si>
  <si>
    <t>FV100</t>
  </si>
  <si>
    <t>Pago FV 28</t>
  </si>
  <si>
    <t xml:space="preserve">MANEJO </t>
  </si>
  <si>
    <t xml:space="preserve">CUMPLIMIENTO </t>
  </si>
  <si>
    <t>Pago FV 29</t>
  </si>
  <si>
    <t xml:space="preserve">CORRIENTE DEBIL </t>
  </si>
  <si>
    <t xml:space="preserve">VIDA COLECTIVA </t>
  </si>
  <si>
    <t xml:space="preserve">INCENDIO </t>
  </si>
  <si>
    <t>Pago FV 3</t>
  </si>
  <si>
    <t xml:space="preserve">TERREMOTO </t>
  </si>
  <si>
    <t xml:space="preserve">SUSTRACCION Y HURTO </t>
  </si>
  <si>
    <t>Pago FV 30</t>
  </si>
  <si>
    <t xml:space="preserve">RESPONSABILIDAD CIVIL Y EXTRACONTRACTUAL </t>
  </si>
  <si>
    <t xml:space="preserve">VUELO </t>
  </si>
  <si>
    <t>Pago FV 33</t>
  </si>
  <si>
    <t xml:space="preserve">ROTURA DE MAQUINARIA </t>
  </si>
  <si>
    <t xml:space="preserve">OBLIGATORIO ACCIDENTE DE TRANSITO </t>
  </si>
  <si>
    <t xml:space="preserve">LUCRO CESANTE </t>
  </si>
  <si>
    <t>Pago FV 35</t>
  </si>
  <si>
    <t>5135</t>
  </si>
  <si>
    <t>Pago FV 34</t>
  </si>
  <si>
    <t>513505</t>
  </si>
  <si>
    <t xml:space="preserve">ASEO Y VIGILANCIA </t>
  </si>
  <si>
    <t>513510</t>
  </si>
  <si>
    <t xml:space="preserve">TEMPORALES </t>
  </si>
  <si>
    <t>Pago FV 36</t>
  </si>
  <si>
    <t>513515</t>
  </si>
  <si>
    <t>513520</t>
  </si>
  <si>
    <t xml:space="preserve">PROCESAMIENTO ELECTRONICO DE DATOS </t>
  </si>
  <si>
    <t>513525</t>
  </si>
  <si>
    <t>513530</t>
  </si>
  <si>
    <t>Pago FV 37</t>
  </si>
  <si>
    <t>513535</t>
  </si>
  <si>
    <t xml:space="preserve">TELEFONO </t>
  </si>
  <si>
    <t>513540</t>
  </si>
  <si>
    <t xml:space="preserve">CORREO, PORTES Y TELEGRAMAS </t>
  </si>
  <si>
    <t>513545</t>
  </si>
  <si>
    <t xml:space="preserve">FAX Y TELEX </t>
  </si>
  <si>
    <t>Pago FV 38</t>
  </si>
  <si>
    <t>513550</t>
  </si>
  <si>
    <t xml:space="preserve">TRANSPORTE, FLETES Y ACARREOS </t>
  </si>
  <si>
    <t>513555</t>
  </si>
  <si>
    <t xml:space="preserve">GAS </t>
  </si>
  <si>
    <t>513595</t>
  </si>
  <si>
    <t>513599</t>
  </si>
  <si>
    <t>Pago FV 39</t>
  </si>
  <si>
    <t xml:space="preserve">NOTARIALES </t>
  </si>
  <si>
    <t xml:space="preserve">REGISTRO MERCANTIL </t>
  </si>
  <si>
    <t xml:space="preserve">TRAMITES Y LICENCIAS </t>
  </si>
  <si>
    <t>Pago FV 41</t>
  </si>
  <si>
    <t xml:space="preserve">ADUANEROS </t>
  </si>
  <si>
    <t xml:space="preserve">CONSULARES </t>
  </si>
  <si>
    <t>Pago FV 42</t>
  </si>
  <si>
    <t xml:space="preserve">MANTENIMIENTO Y REPARACIONES </t>
  </si>
  <si>
    <t>Pago FV 43</t>
  </si>
  <si>
    <t>Pago FV 44</t>
  </si>
  <si>
    <t>Pago FV 45</t>
  </si>
  <si>
    <t>Pago FV 46</t>
  </si>
  <si>
    <t xml:space="preserve">ADECUACION E INSTALACION </t>
  </si>
  <si>
    <t>Pago FV 47</t>
  </si>
  <si>
    <t xml:space="preserve">INSTALACIONES ELECTRICAS </t>
  </si>
  <si>
    <t xml:space="preserve">ARREGLOS ORNAMENTALES </t>
  </si>
  <si>
    <t>Pago FV 48</t>
  </si>
  <si>
    <t xml:space="preserve">REPARACIONES LOCATIVAS </t>
  </si>
  <si>
    <t>Pago FV 49</t>
  </si>
  <si>
    <t xml:space="preserve">ALOJAMIENTO Y MANUTENCION </t>
  </si>
  <si>
    <t>Pago FV 50</t>
  </si>
  <si>
    <t xml:space="preserve">PASAJES FLUVIALES Y/O MARITIMOS </t>
  </si>
  <si>
    <t xml:space="preserve">PASAJES AEREOS </t>
  </si>
  <si>
    <t xml:space="preserve">PASAJES TERRESTRES </t>
  </si>
  <si>
    <t>Pago FV 51</t>
  </si>
  <si>
    <t xml:space="preserve">PASAJES FERREOS </t>
  </si>
  <si>
    <t xml:space="preserve">DEPRECIACIONES </t>
  </si>
  <si>
    <t>Pago FV 53</t>
  </si>
  <si>
    <t>Pago FV 55</t>
  </si>
  <si>
    <t>Pago FV 56</t>
  </si>
  <si>
    <t>Pago FV 57</t>
  </si>
  <si>
    <t xml:space="preserve">AMORTIZACIONES </t>
  </si>
  <si>
    <t>Pago FV 59</t>
  </si>
  <si>
    <t>Pago FV 6</t>
  </si>
  <si>
    <t>Pago FV 60</t>
  </si>
  <si>
    <t xml:space="preserve">MUSICA AMBIENTAL </t>
  </si>
  <si>
    <t>Pago FV 62</t>
  </si>
  <si>
    <t>PAPELERIA</t>
  </si>
  <si>
    <t>Pago FV 63</t>
  </si>
  <si>
    <t xml:space="preserve">TAXIS Y BUSES </t>
  </si>
  <si>
    <t>Pago FV 64</t>
  </si>
  <si>
    <t xml:space="preserve">MICROFILMACION </t>
  </si>
  <si>
    <t xml:space="preserve">CASINO Y RESTAURANTE </t>
  </si>
  <si>
    <t xml:space="preserve">PARQUEADEROS </t>
  </si>
  <si>
    <t>Pago FV 65</t>
  </si>
  <si>
    <t xml:space="preserve">INDEMNIZACION POR DAÑOS A TERCEROS </t>
  </si>
  <si>
    <t xml:space="preserve">POLVORA Y SIMILARES </t>
  </si>
  <si>
    <t>Pago FV 66</t>
  </si>
  <si>
    <t xml:space="preserve">PROPIEDADES, PLANTA Y EQUIPO </t>
  </si>
  <si>
    <t xml:space="preserve">OPERACIONALES DE VENTAS </t>
  </si>
  <si>
    <t>Pago FV 67</t>
  </si>
  <si>
    <t>Pago FV 68</t>
  </si>
  <si>
    <t>Pago FV 69</t>
  </si>
  <si>
    <t>Pago FV 7</t>
  </si>
  <si>
    <t>Pago FV 70</t>
  </si>
  <si>
    <t>Pago FV 72</t>
  </si>
  <si>
    <t>Pago FV 73</t>
  </si>
  <si>
    <t>Pago FV 75</t>
  </si>
  <si>
    <t>Pago FV 76</t>
  </si>
  <si>
    <t xml:space="preserve">REVISORIA FISCAL </t>
  </si>
  <si>
    <t>Pago FV 77</t>
  </si>
  <si>
    <t>Pago FV 78</t>
  </si>
  <si>
    <t>Pago FV 8</t>
  </si>
  <si>
    <t>Pago FV 80</t>
  </si>
  <si>
    <t xml:space="preserve">LICORES </t>
  </si>
  <si>
    <t>Pago FV 81</t>
  </si>
  <si>
    <t xml:space="preserve">CERVEZAS </t>
  </si>
  <si>
    <t xml:space="preserve">CIGARRILLOS </t>
  </si>
  <si>
    <t>Pago FV 82</t>
  </si>
  <si>
    <t>Pago FV 86</t>
  </si>
  <si>
    <t>Pago FV 89</t>
  </si>
  <si>
    <t>Pago FV 9</t>
  </si>
  <si>
    <t xml:space="preserve">PROPAGANDA Y PUBLICIDAD </t>
  </si>
  <si>
    <t xml:space="preserve">FINANCIEROS - REAJUSTE DEL SISTEMA </t>
  </si>
  <si>
    <t xml:space="preserve">527001 a 527098 </t>
  </si>
  <si>
    <t xml:space="preserve">GASTOS EN NEGOCIACION CERTIFICADOS DE CAMBIO </t>
  </si>
  <si>
    <t>DESCUENTOS COMERCIALES</t>
  </si>
  <si>
    <t xml:space="preserve">GASTOS MANEJO Y EMISION DE BONOS </t>
  </si>
  <si>
    <t xml:space="preserve">PRIMA AMORTIZADA </t>
  </si>
  <si>
    <t xml:space="preserve">PERDIDA EN VENTA Y RETIRO DE BIENES </t>
  </si>
  <si>
    <t xml:space="preserve">VENTA DE CARTERA </t>
  </si>
  <si>
    <t xml:space="preserve">VENTA DE PROPIEDADES PLANTA Y EQUIPO </t>
  </si>
  <si>
    <t xml:space="preserve">VENTA DE INTANGIBLES </t>
  </si>
  <si>
    <t xml:space="preserve">VENTA DE OTROS ACTIVOS </t>
  </si>
  <si>
    <t xml:space="preserve">RETIRO DE PROPIEDADES PLANTA Y EQUIPO </t>
  </si>
  <si>
    <t xml:space="preserve">RETIRO DE OTROS ACTIVOS </t>
  </si>
  <si>
    <t xml:space="preserve">PERDIDAS POR SINIESTROS </t>
  </si>
  <si>
    <t xml:space="preserve">GASTOS EXTRAORDINARIOS </t>
  </si>
  <si>
    <t xml:space="preserve">COSTAS Y PROCESOS JUDICIALES </t>
  </si>
  <si>
    <t xml:space="preserve">ACTIVIDADES CULTURALES Y CIVICAS </t>
  </si>
  <si>
    <t xml:space="preserve">COSTOS Y GASTOS DE EJERCICIOS ANTERIORES </t>
  </si>
  <si>
    <t xml:space="preserve">IMPUESTOS ASUMIDOS </t>
  </si>
  <si>
    <t xml:space="preserve">GASTOS DIVERSOS </t>
  </si>
  <si>
    <t xml:space="preserve">DEMANDAS LABORALES </t>
  </si>
  <si>
    <t xml:space="preserve">DEMANDAS POR INCUMPLIMIENTO DE CONTRATOS </t>
  </si>
  <si>
    <t xml:space="preserve">MULTAS, SANCIONES Y LITIGIOS </t>
  </si>
  <si>
    <t xml:space="preserve">CONSTITUCION DE GARANTIAS </t>
  </si>
  <si>
    <t xml:space="preserve">AMORTIZACION DE BIENES ENTREGADOS EN COMODATO </t>
  </si>
  <si>
    <t xml:space="preserve">IMPUESTO DE RENTA Y COMPLEMENTARIOS </t>
  </si>
  <si>
    <t xml:space="preserve">GANANCIAS Y PERDIDAS </t>
  </si>
  <si>
    <t xml:space="preserve">COSTOS DE VENTAS </t>
  </si>
  <si>
    <t xml:space="preserve">COSTO DE VENTAS Y DE PRESTACION DE SERVICIOS </t>
  </si>
  <si>
    <t xml:space="preserve">FORJA, PRENSADO, ESTAMPADO, LAMINADO DE METAL Y </t>
  </si>
  <si>
    <t xml:space="preserve">ALQUILER DE EQUIPO CON OPERARIO </t>
  </si>
  <si>
    <t xml:space="preserve">DE SERVICIO DE BOLSA </t>
  </si>
  <si>
    <t xml:space="preserve">EXÁMENES MÉDICOS </t>
  </si>
  <si>
    <t xml:space="preserve">DE MERCANCIAS </t>
  </si>
  <si>
    <t xml:space="preserve">620501 a 620598 </t>
  </si>
  <si>
    <t xml:space="preserve">DE MATERIAS PRIMAS </t>
  </si>
  <si>
    <t xml:space="preserve">621001 a 621098 </t>
  </si>
  <si>
    <t xml:space="preserve">DE MATERIALES INDIRECTOS </t>
  </si>
  <si>
    <t xml:space="preserve">621501 a 621598 </t>
  </si>
  <si>
    <t xml:space="preserve">COMPRA DE ENERGIA </t>
  </si>
  <si>
    <t xml:space="preserve">622001 a 622098 </t>
  </si>
  <si>
    <t xml:space="preserve">DEVOLUCIONES REBAJAS Y DESCUENTOS EN COMPRAS (CR) </t>
  </si>
  <si>
    <t xml:space="preserve">622501 a 622598 </t>
  </si>
  <si>
    <t xml:space="preserve">COSTOS DE PRODUCCION O DE OPERACION </t>
  </si>
  <si>
    <t>7101</t>
  </si>
  <si>
    <t>MATERIA PRIMA EN LABORATORIO</t>
  </si>
  <si>
    <t>710101</t>
  </si>
  <si>
    <t xml:space="preserve">MANO DE OBRA DIRECTA </t>
  </si>
  <si>
    <t>7201</t>
  </si>
  <si>
    <t>MANO DE OBRA DIRECTA EN LABORATORIO</t>
  </si>
  <si>
    <t>720101</t>
  </si>
  <si>
    <t xml:space="preserve">COSTOS INDIRECTOS </t>
  </si>
  <si>
    <t>7301</t>
  </si>
  <si>
    <t>COSTOS INDIRECTOS EN LABORATORIO</t>
  </si>
  <si>
    <t>730101</t>
  </si>
  <si>
    <t>7335</t>
  </si>
  <si>
    <t>733505</t>
  </si>
  <si>
    <t>733510</t>
  </si>
  <si>
    <t>733515</t>
  </si>
  <si>
    <t>733520</t>
  </si>
  <si>
    <t>733525</t>
  </si>
  <si>
    <t>733530</t>
  </si>
  <si>
    <t>733535</t>
  </si>
  <si>
    <t>733540</t>
  </si>
  <si>
    <t>733545</t>
  </si>
  <si>
    <t>733550</t>
  </si>
  <si>
    <t>733555</t>
  </si>
  <si>
    <t>733595</t>
  </si>
  <si>
    <t>733599</t>
  </si>
  <si>
    <t>7395</t>
  </si>
  <si>
    <t>739505</t>
  </si>
  <si>
    <t>739510</t>
  </si>
  <si>
    <t>739515</t>
  </si>
  <si>
    <t>739520</t>
  </si>
  <si>
    <t>739525</t>
  </si>
  <si>
    <t>739530</t>
  </si>
  <si>
    <t>739535</t>
  </si>
  <si>
    <t>739540</t>
  </si>
  <si>
    <t>739545</t>
  </si>
  <si>
    <t>739550</t>
  </si>
  <si>
    <t>739555</t>
  </si>
  <si>
    <t>739560</t>
  </si>
  <si>
    <t>739565</t>
  </si>
  <si>
    <t>739570</t>
  </si>
  <si>
    <t>739575</t>
  </si>
  <si>
    <t>739595</t>
  </si>
  <si>
    <t xml:space="preserve">CONTRATOS DE SERVICIOS </t>
  </si>
  <si>
    <t xml:space="preserve">7401 a 7499 </t>
  </si>
  <si>
    <t xml:space="preserve">740101 a 749999 </t>
  </si>
  <si>
    <t xml:space="preserve">CUENTAS DE ORDEN DEUDORAS </t>
  </si>
  <si>
    <t xml:space="preserve">DERECHOS CONTINGENTES </t>
  </si>
  <si>
    <t xml:space="preserve">BIENES Y VALORES ENTREGADOS EN CUSTODIA </t>
  </si>
  <si>
    <t xml:space="preserve">VALORES MOBILIARIOS </t>
  </si>
  <si>
    <t xml:space="preserve">BIENES MUEBLES </t>
  </si>
  <si>
    <t xml:space="preserve">BIENES Y VALORES ENTREGADOS EN GARANTIA </t>
  </si>
  <si>
    <t xml:space="preserve">BIENES INMUEBLES </t>
  </si>
  <si>
    <t xml:space="preserve">CONTRATOS DE GANADO EN PARTICIPACION </t>
  </si>
  <si>
    <t xml:space="preserve">BIENES Y VALORES EN PODER DE TERCEROS </t>
  </si>
  <si>
    <t xml:space="preserve">EN ARRENDAMIENTO </t>
  </si>
  <si>
    <t xml:space="preserve">EN PRESTAMO </t>
  </si>
  <si>
    <t xml:space="preserve">EN DEPOSITO </t>
  </si>
  <si>
    <t xml:space="preserve">EN CONSIGNACION </t>
  </si>
  <si>
    <t xml:space="preserve">LITIGIOS Y/O DEMANDAS </t>
  </si>
  <si>
    <t xml:space="preserve">EJECUTIVOS </t>
  </si>
  <si>
    <t xml:space="preserve">INCUMPLIMIENTO DE CONTRATOS </t>
  </si>
  <si>
    <t xml:space="preserve">812501 a 812599 </t>
  </si>
  <si>
    <t xml:space="preserve">VALORES ADQUIRIDOS POR RECIBIR </t>
  </si>
  <si>
    <t xml:space="preserve">AJUSTES POR INFLACION. </t>
  </si>
  <si>
    <t xml:space="preserve">DEUDORAS FISCALES </t>
  </si>
  <si>
    <t xml:space="preserve">8201 a 8299 </t>
  </si>
  <si>
    <t xml:space="preserve">820101 a 829999 </t>
  </si>
  <si>
    <t xml:space="preserve">DEUDORAS DE CONTROL </t>
  </si>
  <si>
    <t xml:space="preserve">BIENES RECIBIDOS EN ARRENDAMIENTO FINANCIERO </t>
  </si>
  <si>
    <t xml:space="preserve">TITULOS DE INVERSION NO COLOCADOS </t>
  </si>
  <si>
    <t xml:space="preserve">PROPIEDADES PLANTA Y EQUIPO TOTALMENTE DEPRECIADOS, AGOTADOS Y/O AMORTIZADOS </t>
  </si>
  <si>
    <t xml:space="preserve">CREDITOS A FAVOR NO UTILIZADOS </t>
  </si>
  <si>
    <t xml:space="preserve">PAIS </t>
  </si>
  <si>
    <t xml:space="preserve">EXTERIOR </t>
  </si>
  <si>
    <t xml:space="preserve">ACTIVOS CASTIGADOS </t>
  </si>
  <si>
    <t xml:space="preserve">TITULOS DE INVERSION AMORTIZADOS </t>
  </si>
  <si>
    <t xml:space="preserve">CAPITALIZACION POR REVALORIZACION DE PATRIMONIO </t>
  </si>
  <si>
    <t xml:space="preserve">833501 a 833599 </t>
  </si>
  <si>
    <t xml:space="preserve">OTRAS CUENTAS DEUDORAS DE CONTROL </t>
  </si>
  <si>
    <t xml:space="preserve">CHEQUES POSTFECHADOS </t>
  </si>
  <si>
    <t xml:space="preserve">CERTIFICADOS DE DEPOSITO A TERMINO </t>
  </si>
  <si>
    <t xml:space="preserve">CHEQUES DEVUELTOS </t>
  </si>
  <si>
    <t xml:space="preserve">BIENES Y VALORES EN FIDEICOMISO </t>
  </si>
  <si>
    <t xml:space="preserve">INTERESES SOBRE DEUDAS VENCIDAS </t>
  </si>
  <si>
    <t xml:space="preserve">AJUSTES POR INFLACION ACTIVOS </t>
  </si>
  <si>
    <t xml:space="preserve">DERECHOS CONTINGENTES POR CONTRA (CR) </t>
  </si>
  <si>
    <t xml:space="preserve">8401 a 8499 </t>
  </si>
  <si>
    <t xml:space="preserve">840101 a 849999 </t>
  </si>
  <si>
    <t xml:space="preserve">DEUDORAS FISCALES POR CONTRA (CR) </t>
  </si>
  <si>
    <t xml:space="preserve">8501 a 8599 </t>
  </si>
  <si>
    <t xml:space="preserve">850101 a 859999 </t>
  </si>
  <si>
    <t xml:space="preserve">DEUDORAS DE CONTROL POR CONTRA (CR) </t>
  </si>
  <si>
    <t xml:space="preserve">8601 a 8699 </t>
  </si>
  <si>
    <t xml:space="preserve">860101 a 869999 </t>
  </si>
  <si>
    <t xml:space="preserve">CUENTAS DE ORDEN ACREEDORAS </t>
  </si>
  <si>
    <t xml:space="preserve">RESPONSABILIDADES CONTINGENTES </t>
  </si>
  <si>
    <t xml:space="preserve">BIENES Y VALORES RECIBIDOS EN CUSTODIA </t>
  </si>
  <si>
    <t xml:space="preserve">BIENES Y VALORES RECIBIDOS EN GARANTIA </t>
  </si>
  <si>
    <t xml:space="preserve">BIENES Y VALORES RECIBIDOS DE TERCEROS </t>
  </si>
  <si>
    <t xml:space="preserve">EN COMODATO </t>
  </si>
  <si>
    <t xml:space="preserve">ADMINISTRATIVOS O ARBITRALES </t>
  </si>
  <si>
    <t xml:space="preserve">TRIBUTARIOS </t>
  </si>
  <si>
    <t xml:space="preserve">912501 a 912599 </t>
  </si>
  <si>
    <t xml:space="preserve">CONTRATOS DE ADMINISTRACION DELEGADA </t>
  </si>
  <si>
    <t xml:space="preserve">913001 a 913099 </t>
  </si>
  <si>
    <t xml:space="preserve">913501 a 913599 </t>
  </si>
  <si>
    <t xml:space="preserve">OTRAS RESPONSABILIDADES CONTINGENTES </t>
  </si>
  <si>
    <t xml:space="preserve">919501 a 919599 </t>
  </si>
  <si>
    <t xml:space="preserve">ACREEDORAS FISCALES </t>
  </si>
  <si>
    <t xml:space="preserve">9201 a 9299 </t>
  </si>
  <si>
    <t xml:space="preserve">920101 a 929999 </t>
  </si>
  <si>
    <t xml:space="preserve">ACREEDORAS DE CONTROL </t>
  </si>
  <si>
    <t xml:space="preserve">CONTRATOS DE ARRENDAMIENTO FINANCIERO </t>
  </si>
  <si>
    <t xml:space="preserve">OTRAS CUENTAS DE ORDEN ACREEDORAS DE CONTROL </t>
  </si>
  <si>
    <t xml:space="preserve">DOCUMENTOS POR COBRAR DESCONTADOS </t>
  </si>
  <si>
    <t xml:space="preserve">CONVENIOS DE PAGO </t>
  </si>
  <si>
    <t xml:space="preserve">CONTRATOS DE CONSTRUCCIONES E INSTALACIONES POR EJECUTAR </t>
  </si>
  <si>
    <t xml:space="preserve">PEDIDOS COLOCADOS </t>
  </si>
  <si>
    <t xml:space="preserve">ADJUDICACIONES PENDIENTES DE LEGALIZAR </t>
  </si>
  <si>
    <t xml:space="preserve">RESERVA ARTICULO 3o. LEY 4/80 </t>
  </si>
  <si>
    <t xml:space="preserve">RESERVA COSTO REPOSICION SEMOVIENTES </t>
  </si>
  <si>
    <t xml:space="preserve">AJUSTES POR INFLACION PATRIMONIO </t>
  </si>
  <si>
    <t xml:space="preserve">DIVIDENDOS O PARTICIPACIONES DECRETADAS EN ACCIONES, CUOTAS O PARTES DE INTERES SOCIAL </t>
  </si>
  <si>
    <t xml:space="preserve">RESPONSABILIDADES CONTINGENTES POR CONTRA (DB) </t>
  </si>
  <si>
    <t xml:space="preserve">9401 a 9499 </t>
  </si>
  <si>
    <t xml:space="preserve">940101 a 949999 </t>
  </si>
  <si>
    <t xml:space="preserve">ACREEDORAS FISCALES POR CONTRA (DB) </t>
  </si>
  <si>
    <t xml:space="preserve">9501 a 9599 </t>
  </si>
  <si>
    <t xml:space="preserve">950101 a 959999 </t>
  </si>
  <si>
    <t xml:space="preserve">ACREEDORAS DE CONTROL POR CONTRA (DB) </t>
  </si>
  <si>
    <t xml:space="preserve">9601 a 9699 </t>
  </si>
  <si>
    <t xml:space="preserve">960101 a 969999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</si>
</sst>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_-;\-* #,##0_-;_-* &quot;-&quot;??_-;_-@"/>
    <numFmt numFmtId="165" formatCode="#,##0.00_ ;[Red]\-#,##0.00\ "/>
    <numFmt numFmtId="166" formatCode="_-* #,##0.00_-;\-* #,##0.00_-;_-* &quot;-&quot;??_-;_-@"/>
    <numFmt numFmtId="167" formatCode="#,##0_ ;[Red]\-#,##0\ "/>
  </numFmts>
  <fonts count="22">
    <font>
      <sz val="11.0"/>
      <color rgb="FF000000"/>
      <name val="Calibri"/>
    </font>
    <font>
      <sz val="11.0"/>
      <color rgb="FF000000"/>
      <name val="Teko"/>
    </font>
    <font>
      <b/>
      <sz val="11.0"/>
      <color rgb="FF000000"/>
      <name val="Teko"/>
    </font>
    <font>
      <b/>
      <sz val="11.0"/>
      <color rgb="FF000000"/>
      <name val="Calibri"/>
    </font>
    <font>
      <b/>
      <sz val="14.0"/>
      <color rgb="FFFFFFFF"/>
      <name val="Calibri"/>
    </font>
    <font/>
    <font>
      <sz val="14.0"/>
      <color rgb="FF000000"/>
      <name val="Teko"/>
    </font>
    <font>
      <b/>
      <sz val="14.0"/>
      <color rgb="FF000000"/>
      <name val="Teko"/>
    </font>
    <font>
      <sz val="10.0"/>
      <color rgb="FF000000"/>
      <name val="Arial"/>
    </font>
    <font>
      <sz val="8.0"/>
      <color rgb="FF000000"/>
      <name val="Arial"/>
    </font>
    <font>
      <sz val="9.0"/>
      <color rgb="FF000000"/>
      <name val="Calibri"/>
    </font>
    <font>
      <sz val="7.0"/>
      <color rgb="FF000000"/>
      <name val="Calibri"/>
    </font>
    <font>
      <b/>
      <sz val="18.0"/>
      <color rgb="FF000000"/>
      <name val="Adobe heiti std r"/>
    </font>
    <font>
      <b/>
      <sz val="12.0"/>
      <color rgb="FF000000"/>
      <name val="Calibri"/>
    </font>
    <font>
      <sz val="14.0"/>
      <color rgb="FF000000"/>
      <name val="Calibri"/>
    </font>
    <font>
      <sz val="24.0"/>
      <color rgb="FF000000"/>
      <name val="Calibri"/>
    </font>
    <font>
      <b/>
      <sz val="10.0"/>
      <color rgb="FF000000"/>
      <name val="Calibri"/>
    </font>
    <font>
      <i/>
      <sz val="11.0"/>
      <color rgb="FF000000"/>
      <name val="Calibri"/>
    </font>
    <font>
      <u/>
      <sz val="11.0"/>
      <color rgb="FF0000FF"/>
      <name val="Calibri"/>
    </font>
    <font>
      <sz val="9.0"/>
      <color rgb="FF000000"/>
      <name val="Arial"/>
    </font>
    <font>
      <sz val="10.0"/>
      <color rgb="FF222222"/>
      <name val="Arial"/>
    </font>
    <font>
      <b/>
      <sz val="8.0"/>
      <color rgb="FF000000"/>
      <name val="Arial"/>
    </font>
  </fonts>
  <fills count="13">
    <fill>
      <patternFill patternType="none"/>
    </fill>
    <fill>
      <patternFill patternType="lightGray"/>
    </fill>
    <fill>
      <patternFill patternType="solid">
        <fgColor rgb="FFFFFFFF"/>
        <bgColor rgb="FFFFFFFF"/>
      </patternFill>
    </fill>
    <fill>
      <patternFill patternType="solid">
        <fgColor rgb="FF4F6128"/>
        <bgColor rgb="FF4F6128"/>
      </patternFill>
    </fill>
    <fill>
      <patternFill patternType="solid">
        <fgColor rgb="FFD8D8D8"/>
        <bgColor rgb="FFD8D8D8"/>
      </patternFill>
    </fill>
    <fill>
      <patternFill patternType="solid">
        <fgColor rgb="FF92D050"/>
        <bgColor rgb="FF92D050"/>
      </patternFill>
    </fill>
    <fill>
      <patternFill patternType="solid">
        <fgColor rgb="FFC4BD97"/>
        <bgColor rgb="FFC4BD97"/>
      </patternFill>
    </fill>
    <fill>
      <patternFill patternType="solid">
        <fgColor rgb="FF8DB3E2"/>
        <bgColor rgb="FF8DB3E2"/>
      </patternFill>
    </fill>
    <fill>
      <patternFill patternType="solid">
        <fgColor rgb="FF00FF00"/>
        <bgColor rgb="FF00FF00"/>
      </patternFill>
    </fill>
    <fill>
      <patternFill patternType="solid">
        <fgColor rgb="FFE5B8B7"/>
        <bgColor rgb="FFE5B8B7"/>
      </patternFill>
    </fill>
    <fill>
      <patternFill patternType="solid">
        <fgColor rgb="FFFFFF00"/>
        <bgColor rgb="FFFFFF00"/>
      </patternFill>
    </fill>
    <fill>
      <patternFill patternType="solid">
        <fgColor rgb="FF000000"/>
        <bgColor rgb="FF000000"/>
      </patternFill>
    </fill>
    <fill>
      <patternFill patternType="solid">
        <fgColor rgb="FFFF0000"/>
        <bgColor rgb="FFFF0000"/>
      </patternFill>
    </fill>
  </fills>
  <borders count="46">
    <border/>
    <border>
      <left/>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top/>
    </border>
    <border>
      <top/>
    </border>
    <border>
      <right/>
      <top/>
    </border>
    <border>
      <left style="medium">
        <color rgb="FF000000"/>
      </left>
      <right style="thin">
        <color rgb="FF000000"/>
      </right>
      <top style="thin">
        <color rgb="FF000000"/>
      </top>
      <bottom style="thin">
        <color rgb="FF000000"/>
      </bottom>
    </border>
    <border>
      <left/>
    </border>
    <border>
      <left style="thin">
        <color rgb="FF000000"/>
      </left>
      <right style="thin">
        <color rgb="FF000000"/>
      </right>
      <top style="thin">
        <color rgb="FF000000"/>
      </top>
      <bottom style="thin">
        <color rgb="FF000000"/>
      </bottom>
    </border>
    <border>
      <right/>
    </border>
    <border>
      <left style="thin">
        <color rgb="FF000000"/>
      </left>
      <right style="medium">
        <color rgb="FF000000"/>
      </right>
      <top style="thin">
        <color rgb="FF000000"/>
      </top>
      <bottom style="thin">
        <color rgb="FF000000"/>
      </bottom>
    </border>
    <border>
      <left/>
      <bottom/>
    </border>
    <border>
      <bottom/>
    </border>
    <border>
      <right/>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bottom/>
    </border>
    <border>
      <left/>
      <right style="medium">
        <color rgb="FF000000"/>
      </right>
      <top/>
      <bottom/>
    </border>
    <border>
      <left style="medium">
        <color rgb="FF000000"/>
      </left>
    </border>
    <border>
      <right style="medium">
        <color rgb="FF000000"/>
      </right>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border>
    <border>
      <top/>
      <bottom/>
    </border>
    <border>
      <right/>
      <top/>
      <bottom/>
    </border>
    <border>
      <right/>
      <top style="medium">
        <color rgb="FF000000"/>
      </top>
    </border>
    <border>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0" numFmtId="164" xfId="0" applyFont="1" applyNumberFormat="1"/>
    <xf borderId="1" fillId="2" fontId="0" numFmtId="0" xfId="0" applyBorder="1" applyFill="1" applyFont="1"/>
    <xf borderId="2" fillId="2" fontId="1" numFmtId="0" xfId="0" applyAlignment="1" applyBorder="1" applyFont="1">
      <alignment horizontal="center" vertical="center"/>
    </xf>
    <xf borderId="1" fillId="2" fontId="0" numFmtId="1" xfId="0" applyBorder="1" applyFont="1" applyNumberFormat="1"/>
    <xf borderId="3" fillId="2" fontId="2" numFmtId="0" xfId="0" applyAlignment="1" applyBorder="1" applyFont="1">
      <alignment horizontal="center" vertical="center"/>
    </xf>
    <xf borderId="4" fillId="2" fontId="2" numFmtId="0" xfId="0" applyAlignment="1" applyBorder="1" applyFont="1">
      <alignment horizontal="center" vertical="center"/>
    </xf>
    <xf borderId="0" fillId="0" fontId="0" numFmtId="0" xfId="0" applyFont="1"/>
    <xf borderId="1" fillId="2" fontId="3" numFmtId="165" xfId="0" applyBorder="1" applyFont="1" applyNumberFormat="1"/>
    <xf borderId="5" fillId="3" fontId="4" numFmtId="0" xfId="0" applyAlignment="1" applyBorder="1" applyFill="1" applyFont="1">
      <alignment horizontal="center" vertical="center"/>
    </xf>
    <xf borderId="6" fillId="0" fontId="5" numFmtId="0" xfId="0" applyBorder="1" applyFont="1"/>
    <xf borderId="7" fillId="0" fontId="5" numFmtId="0" xfId="0" applyBorder="1" applyFont="1"/>
    <xf borderId="8" fillId="2" fontId="6" numFmtId="49" xfId="0" applyAlignment="1" applyBorder="1" applyFont="1" applyNumberFormat="1">
      <alignment horizontal="center" shrinkToFit="0" textRotation="90" vertical="center" wrapText="1"/>
    </xf>
    <xf borderId="9" fillId="0" fontId="5" numFmtId="0" xfId="0" applyBorder="1" applyFont="1"/>
    <xf borderId="8" fillId="2" fontId="6" numFmtId="1" xfId="0" applyAlignment="1" applyBorder="1" applyFont="1" applyNumberFormat="1">
      <alignment horizontal="center" shrinkToFit="0" textRotation="90" vertical="center" wrapText="1"/>
    </xf>
    <xf borderId="10" fillId="2" fontId="7" numFmtId="0" xfId="0" applyAlignment="1" applyBorder="1" applyFont="1">
      <alignment horizontal="center" shrinkToFit="0" vertical="center" wrapText="1"/>
    </xf>
    <xf borderId="11" fillId="0" fontId="5" numFmtId="0" xfId="0" applyBorder="1" applyFont="1"/>
    <xf borderId="12" fillId="2" fontId="7" numFmtId="0" xfId="0" applyAlignment="1" applyBorder="1" applyFont="1">
      <alignment horizontal="center" shrinkToFit="0" vertical="center" wrapText="1"/>
    </xf>
    <xf borderId="13" fillId="0" fontId="5" numFmtId="0" xfId="0" applyBorder="1" applyFont="1"/>
    <xf borderId="10" fillId="2" fontId="7" numFmtId="165" xfId="0" applyAlignment="1" applyBorder="1" applyFont="1" applyNumberFormat="1">
      <alignment horizontal="center" shrinkToFit="0" vertical="center" wrapText="1"/>
    </xf>
    <xf borderId="14" fillId="0" fontId="5" numFmtId="0" xfId="0" applyBorder="1" applyFont="1"/>
    <xf borderId="8" fillId="2" fontId="8" numFmtId="49" xfId="0" applyAlignment="1" applyBorder="1" applyFont="1" applyNumberFormat="1">
      <alignment horizontal="left" shrinkToFit="0" vertical="top" wrapText="1"/>
    </xf>
    <xf borderId="10" fillId="2" fontId="9" numFmtId="0" xfId="0" applyAlignment="1" applyBorder="1" applyFont="1">
      <alignment horizontal="left" shrinkToFit="0" vertical="top" wrapText="1"/>
    </xf>
    <xf borderId="15" fillId="0" fontId="5" numFmtId="0" xfId="0" applyBorder="1" applyFont="1"/>
    <xf borderId="0" fillId="0" fontId="10" numFmtId="0" xfId="0" applyFont="1"/>
    <xf borderId="16" fillId="2" fontId="3" numFmtId="0" xfId="0" applyBorder="1" applyFont="1"/>
    <xf borderId="12" fillId="0" fontId="0" numFmtId="0" xfId="0" applyBorder="1" applyFont="1"/>
    <xf borderId="17" fillId="2" fontId="0" numFmtId="0" xfId="0" applyBorder="1" applyFont="1"/>
    <xf borderId="18" fillId="2" fontId="0" numFmtId="0" xfId="0" applyBorder="1" applyFont="1"/>
    <xf borderId="19" fillId="2" fontId="0" numFmtId="0" xfId="0" applyAlignment="1" applyBorder="1" applyFont="1">
      <alignment horizontal="center" vertical="center"/>
    </xf>
    <xf borderId="20" fillId="0" fontId="5" numFmtId="0" xfId="0" applyBorder="1" applyFont="1"/>
    <xf borderId="1" fillId="2" fontId="0" numFmtId="165" xfId="0" applyBorder="1" applyFont="1" applyNumberFormat="1"/>
    <xf borderId="21" fillId="0" fontId="5" numFmtId="0" xfId="0" applyBorder="1" applyFont="1"/>
    <xf borderId="22" fillId="2" fontId="0" numFmtId="0" xfId="0" applyBorder="1" applyFont="1"/>
    <xf borderId="23" fillId="2" fontId="0" numFmtId="0" xfId="0" applyBorder="1" applyFont="1"/>
    <xf borderId="24" fillId="0" fontId="5" numFmtId="0" xfId="0" applyBorder="1" applyFont="1"/>
    <xf borderId="25" fillId="0" fontId="5" numFmtId="0" xfId="0" applyBorder="1" applyFont="1"/>
    <xf borderId="26" fillId="2" fontId="0" numFmtId="0" xfId="0" applyBorder="1" applyFont="1"/>
    <xf borderId="27" fillId="2" fontId="0" numFmtId="0" xfId="0" applyBorder="1" applyFont="1"/>
    <xf borderId="28" fillId="2" fontId="0" numFmtId="0" xfId="0" applyBorder="1" applyFont="1"/>
    <xf borderId="29" fillId="0" fontId="5" numFmtId="0" xfId="0" applyBorder="1" applyFont="1"/>
    <xf borderId="30" fillId="0" fontId="5" numFmtId="0" xfId="0" applyBorder="1" applyFont="1"/>
    <xf borderId="31" fillId="0" fontId="5" numFmtId="0" xfId="0" applyBorder="1" applyFont="1"/>
    <xf borderId="32" fillId="2" fontId="11" numFmtId="0" xfId="0" applyAlignment="1" applyBorder="1" applyFont="1">
      <alignment horizontal="left"/>
    </xf>
    <xf borderId="33" fillId="0" fontId="5" numFmtId="0" xfId="0" applyBorder="1" applyFont="1"/>
    <xf borderId="34" fillId="0" fontId="5" numFmtId="0" xfId="0" applyBorder="1" applyFont="1"/>
    <xf borderId="32" fillId="2" fontId="0" numFmtId="0" xfId="0" applyAlignment="1" applyBorder="1" applyFont="1">
      <alignment horizontal="center"/>
    </xf>
    <xf borderId="32" fillId="2" fontId="12" numFmtId="0" xfId="0" applyAlignment="1" applyBorder="1" applyFont="1">
      <alignment horizontal="center"/>
    </xf>
    <xf borderId="19" fillId="4" fontId="13" numFmtId="0" xfId="0" applyAlignment="1" applyBorder="1" applyFill="1" applyFont="1">
      <alignment horizontal="center" vertical="center"/>
    </xf>
    <xf borderId="35" fillId="0" fontId="5" numFmtId="0" xfId="0" applyBorder="1" applyFont="1"/>
    <xf borderId="19" fillId="2" fontId="14" numFmtId="0" xfId="0" applyAlignment="1" applyBorder="1" applyFont="1">
      <alignment horizontal="center" shrinkToFit="0" wrapText="1"/>
    </xf>
    <xf borderId="1" fillId="2" fontId="11" numFmtId="0" xfId="0" applyBorder="1" applyFont="1"/>
    <xf borderId="36" fillId="0" fontId="5" numFmtId="0" xfId="0" applyBorder="1" applyFont="1"/>
    <xf borderId="32" fillId="5" fontId="4" numFmtId="0" xfId="0" applyAlignment="1" applyBorder="1" applyFill="1" applyFont="1">
      <alignment horizontal="center"/>
    </xf>
    <xf borderId="1" fillId="6" fontId="0" numFmtId="0" xfId="0" applyBorder="1" applyFill="1" applyFont="1"/>
    <xf borderId="32" fillId="2" fontId="15" numFmtId="0" xfId="0" applyAlignment="1" applyBorder="1" applyFont="1">
      <alignment horizontal="center"/>
    </xf>
    <xf borderId="37" fillId="2" fontId="15" numFmtId="0" xfId="0" applyAlignment="1" applyBorder="1" applyFont="1">
      <alignment horizontal="center"/>
    </xf>
    <xf borderId="38" fillId="0" fontId="5" numFmtId="0" xfId="0" applyBorder="1" applyFont="1"/>
    <xf borderId="39" fillId="0" fontId="5" numFmtId="0" xfId="0" applyBorder="1" applyFont="1"/>
    <xf borderId="37" fillId="2" fontId="0" numFmtId="0" xfId="0" applyAlignment="1" applyBorder="1" applyFont="1">
      <alignment horizontal="center" vertical="center"/>
    </xf>
    <xf borderId="37" fillId="2" fontId="13" numFmtId="0" xfId="0" applyAlignment="1" applyBorder="1" applyFont="1">
      <alignment horizontal="center"/>
    </xf>
    <xf borderId="1" fillId="2" fontId="13" numFmtId="0" xfId="0" applyAlignment="1" applyBorder="1" applyFont="1">
      <alignment horizontal="left"/>
    </xf>
    <xf borderId="1" fillId="2" fontId="0" numFmtId="0" xfId="0" applyAlignment="1" applyBorder="1" applyFont="1">
      <alignment horizontal="left"/>
    </xf>
    <xf borderId="37" fillId="2" fontId="3" numFmtId="0" xfId="0" applyAlignment="1" applyBorder="1" applyFont="1">
      <alignment horizontal="center"/>
    </xf>
    <xf borderId="37" fillId="2" fontId="16" numFmtId="0" xfId="0" applyAlignment="1" applyBorder="1" applyFont="1">
      <alignment horizontal="center"/>
    </xf>
    <xf borderId="40" fillId="7" fontId="0" numFmtId="0" xfId="0" applyAlignment="1" applyBorder="1" applyFill="1" applyFont="1">
      <alignment horizontal="center" shrinkToFit="0" vertical="center" wrapText="1"/>
    </xf>
    <xf borderId="41" fillId="7" fontId="0" numFmtId="0" xfId="0" applyAlignment="1" applyBorder="1" applyFont="1">
      <alignment horizontal="center" shrinkToFit="0" vertical="center" wrapText="1"/>
    </xf>
    <xf borderId="41" fillId="7" fontId="0" numFmtId="166" xfId="0" applyAlignment="1" applyBorder="1" applyFont="1" applyNumberFormat="1">
      <alignment horizontal="center" shrinkToFit="0" vertical="center" wrapText="1"/>
    </xf>
    <xf borderId="24" fillId="0" fontId="0" numFmtId="0" xfId="0" applyBorder="1" applyFont="1"/>
    <xf borderId="0" fillId="0" fontId="0" numFmtId="0" xfId="0" applyAlignment="1" applyFont="1">
      <alignment horizontal="center"/>
    </xf>
    <xf borderId="0" fillId="0" fontId="0" numFmtId="15" xfId="0" applyFont="1" applyNumberFormat="1"/>
    <xf borderId="0" fillId="0" fontId="0" numFmtId="166" xfId="0" applyFont="1" applyNumberFormat="1"/>
    <xf borderId="0" fillId="0" fontId="0" numFmtId="165" xfId="0" applyFont="1" applyNumberFormat="1"/>
    <xf borderId="0" fillId="0" fontId="0" numFmtId="0" xfId="0" applyAlignment="1" applyFont="1">
      <alignment horizontal="center" vertical="center"/>
    </xf>
    <xf borderId="0" fillId="0" fontId="0" numFmtId="3" xfId="0" applyFont="1" applyNumberFormat="1"/>
    <xf borderId="25" fillId="0" fontId="0" numFmtId="0" xfId="0" applyBorder="1" applyFont="1"/>
    <xf borderId="24" fillId="0" fontId="17" numFmtId="0" xfId="0" applyBorder="1" applyFont="1"/>
    <xf borderId="0" fillId="0" fontId="17" numFmtId="166" xfId="0" applyFont="1" applyNumberFormat="1"/>
    <xf borderId="0" fillId="0" fontId="17" numFmtId="0" xfId="0" applyAlignment="1" applyFont="1">
      <alignment horizontal="center" vertical="center"/>
    </xf>
    <xf borderId="0" fillId="0" fontId="17" numFmtId="0" xfId="0" applyFont="1"/>
    <xf borderId="0" fillId="0" fontId="17" numFmtId="0" xfId="0" applyAlignment="1" applyFont="1">
      <alignment horizontal="center"/>
    </xf>
    <xf borderId="0" fillId="0" fontId="17" numFmtId="3" xfId="0" applyFont="1" applyNumberFormat="1"/>
    <xf borderId="25" fillId="0" fontId="17" numFmtId="0" xfId="0" applyBorder="1" applyFont="1"/>
    <xf borderId="0" fillId="0" fontId="0" numFmtId="0" xfId="0" applyAlignment="1" applyFont="1">
      <alignment horizontal="left"/>
    </xf>
    <xf borderId="1" fillId="8" fontId="0" numFmtId="0" xfId="0" applyBorder="1" applyFill="1" applyFont="1"/>
    <xf borderId="0" fillId="0" fontId="0" numFmtId="9" xfId="0" applyFont="1" applyNumberFormat="1"/>
    <xf borderId="0" fillId="0" fontId="3" numFmtId="0" xfId="0" applyAlignment="1" applyFont="1">
      <alignment horizontal="center" shrinkToFit="0" vertical="center" wrapText="1"/>
    </xf>
    <xf borderId="0" fillId="0" fontId="0" numFmtId="1" xfId="0" applyFont="1" applyNumberFormat="1"/>
    <xf borderId="41" fillId="9" fontId="0" numFmtId="3" xfId="0" applyBorder="1" applyFill="1" applyFont="1" applyNumberFormat="1"/>
    <xf borderId="40" fillId="9" fontId="0" numFmtId="0" xfId="0" applyBorder="1" applyFont="1"/>
    <xf borderId="41" fillId="9" fontId="0" numFmtId="0" xfId="0" applyBorder="1" applyFont="1"/>
    <xf borderId="42" fillId="9" fontId="0" numFmtId="0" xfId="0" applyBorder="1" applyFont="1"/>
    <xf borderId="0" fillId="0" fontId="0" numFmtId="3" xfId="0" applyAlignment="1" applyFont="1" applyNumberFormat="1">
      <alignment horizontal="center" vertical="center"/>
    </xf>
    <xf borderId="0" fillId="0" fontId="18" numFmtId="0" xfId="0" applyFont="1"/>
    <xf borderId="0" fillId="0" fontId="19" numFmtId="0" xfId="0" applyFont="1"/>
    <xf borderId="0" fillId="0" fontId="20" numFmtId="0" xfId="0" applyFont="1"/>
    <xf borderId="1" fillId="10" fontId="0" numFmtId="0" xfId="0" applyAlignment="1" applyBorder="1" applyFill="1" applyFont="1">
      <alignment horizontal="center"/>
    </xf>
    <xf borderId="0" fillId="0" fontId="0" numFmtId="2" xfId="0" applyAlignment="1" applyFont="1" applyNumberFormat="1">
      <alignment horizontal="center"/>
    </xf>
    <xf borderId="0" fillId="0" fontId="0" numFmtId="1" xfId="0" applyAlignment="1" applyFont="1" applyNumberFormat="1">
      <alignment horizontal="center"/>
    </xf>
    <xf borderId="1" fillId="11" fontId="0" numFmtId="0" xfId="0" applyBorder="1" applyFill="1" applyFont="1"/>
    <xf borderId="1" fillId="11" fontId="0" numFmtId="1" xfId="0" applyAlignment="1" applyBorder="1" applyFont="1" applyNumberFormat="1">
      <alignment horizontal="center"/>
    </xf>
    <xf borderId="10" fillId="2" fontId="21" numFmtId="0" xfId="0" applyAlignment="1" applyBorder="1" applyFont="1">
      <alignment horizontal="left" shrinkToFit="0" vertical="top" wrapText="1"/>
    </xf>
    <xf borderId="8" fillId="2" fontId="8" numFmtId="49" xfId="0" applyAlignment="1" applyBorder="1" applyFont="1" applyNumberFormat="1">
      <alignment horizontal="left"/>
    </xf>
    <xf borderId="10" fillId="2" fontId="0" numFmtId="0" xfId="0" applyBorder="1" applyFont="1"/>
    <xf borderId="26" fillId="11" fontId="0" numFmtId="0" xfId="0" applyBorder="1" applyFont="1"/>
    <xf borderId="27" fillId="11" fontId="0" numFmtId="0" xfId="0" applyBorder="1" applyFont="1"/>
    <xf borderId="27" fillId="11" fontId="0" numFmtId="15" xfId="0" applyBorder="1" applyFont="1" applyNumberFormat="1"/>
    <xf borderId="27" fillId="11" fontId="0" numFmtId="166" xfId="0" applyBorder="1" applyFont="1" applyNumberFormat="1"/>
    <xf borderId="27" fillId="11" fontId="0" numFmtId="167" xfId="0" applyBorder="1" applyFont="1" applyNumberFormat="1"/>
    <xf borderId="27" fillId="11" fontId="0" numFmtId="0" xfId="0" applyAlignment="1" applyBorder="1" applyFont="1">
      <alignment horizontal="center" vertical="center"/>
    </xf>
    <xf borderId="27" fillId="11" fontId="0" numFmtId="0" xfId="0" applyAlignment="1" applyBorder="1" applyFont="1">
      <alignment horizontal="center"/>
    </xf>
    <xf borderId="27" fillId="11" fontId="0" numFmtId="3" xfId="0" applyBorder="1" applyFont="1" applyNumberFormat="1"/>
    <xf borderId="28" fillId="11" fontId="0" numFmtId="0" xfId="0" applyBorder="1" applyFont="1"/>
    <xf borderId="1" fillId="12" fontId="0" numFmtId="0" xfId="0" applyBorder="1" applyFill="1" applyFont="1"/>
    <xf borderId="0" fillId="0" fontId="0" numFmtId="167" xfId="0" applyAlignment="1" applyFont="1" applyNumberFormat="1">
      <alignment horizontal="center" vertical="center"/>
    </xf>
    <xf borderId="1" fillId="12" fontId="0" numFmtId="0" xfId="0" applyAlignment="1" applyBorder="1" applyFont="1">
      <alignment horizontal="center" vertical="center"/>
    </xf>
    <xf borderId="0" fillId="0" fontId="0" numFmtId="167" xfId="0" applyFont="1" applyNumberFormat="1"/>
    <xf borderId="1" fillId="2" fontId="8" numFmtId="49" xfId="0" applyAlignment="1" applyBorder="1" applyFont="1" applyNumberFormat="1">
      <alignment horizontal="left" shrinkToFit="0" vertical="top" wrapText="1"/>
    </xf>
    <xf borderId="43" fillId="0" fontId="0" numFmtId="0" xfId="0" applyBorder="1" applyFont="1"/>
    <xf borderId="44" fillId="2" fontId="8" numFmtId="49" xfId="0" applyAlignment="1" applyBorder="1" applyFont="1" applyNumberFormat="1">
      <alignment horizontal="left" shrinkToFit="0" vertical="top" wrapText="1"/>
    </xf>
    <xf borderId="45" fillId="2" fontId="9" numFmtId="0" xfId="0" applyAlignment="1" applyBorder="1" applyFont="1">
      <alignment horizontal="left" shrinkToFit="0" vertical="top" wrapText="1"/>
    </xf>
  </cellXfs>
  <cellStyles count="1">
    <cellStyle xfId="0" name="Normal" builtinId="0"/>
  </cellStyles>
  <dxfs count="4">
    <dxf>
      <font/>
      <fill>
        <patternFill patternType="solid">
          <fgColor rgb="FFFFFFFF"/>
          <bgColor rgb="FFFFFFFF"/>
        </patternFill>
      </fill>
      <border/>
    </dxf>
    <dxf>
      <font>
        <b/>
        <color rgb="FFFFFFFF"/>
      </font>
      <fill>
        <patternFill patternType="solid">
          <fgColor rgb="FFC0504D"/>
          <bgColor rgb="FFC0504D"/>
        </patternFill>
      </fill>
      <border/>
    </dxf>
    <dxf>
      <font/>
      <fill>
        <patternFill patternType="solid">
          <fgColor rgb="FFF79646"/>
          <bgColor rgb="FFF79646"/>
        </patternFill>
      </fill>
      <border/>
    </dxf>
    <dxf>
      <font/>
      <fill>
        <patternFill patternType="solid">
          <fgColor rgb="FFD6E3BC"/>
          <bgColor rgb="FFD6E3B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pivotCacheDefinition" Target="pivotCache/pivotCacheDefinition1.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16</xdr:col>
      <xdr:colOff>0</xdr:colOff>
      <xdr:row>22</xdr:row>
      <xdr:rowOff>19050</xdr:rowOff>
    </xdr:from>
    <xdr:ext cx="219075" cy="419100"/>
    <xdr:grpSp>
      <xdr:nvGrpSpPr>
        <xdr:cNvPr id="2" name="Shape 2"/>
        <xdr:cNvGrpSpPr/>
      </xdr:nvGrpSpPr>
      <xdr:grpSpPr>
        <a:xfrm>
          <a:off x="5250750" y="3584738"/>
          <a:ext cx="190500" cy="390525"/>
          <a:chOff x="5250750" y="3584738"/>
          <a:chExt cx="190500" cy="390525"/>
        </a:xfrm>
      </xdr:grpSpPr>
      <xdr:cxnSp>
        <xdr:nvCxnSpPr>
          <xdr:cNvPr id="3" name="Shape 3"/>
          <xdr:cNvCxnSpPr/>
        </xdr:nvCxnSpPr>
        <xdr:spPr>
          <a:xfrm rot="10800000">
            <a:off x="5250750" y="3584738"/>
            <a:ext cx="190500" cy="390525"/>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14</xdr:col>
      <xdr:colOff>38100</xdr:colOff>
      <xdr:row>21</xdr:row>
      <xdr:rowOff>-9525</xdr:rowOff>
    </xdr:from>
    <xdr:ext cx="1362075" cy="276225"/>
    <xdr:sp>
      <xdr:nvSpPr>
        <xdr:cNvPr id="4" name="Shape 4"/>
        <xdr:cNvSpPr/>
      </xdr:nvSpPr>
      <xdr:spPr>
        <a:xfrm>
          <a:off x="4674488" y="3656175"/>
          <a:ext cx="1343025" cy="247650"/>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algn="ctr">
            <a:spcBef>
              <a:spcPts val="0"/>
            </a:spcBef>
            <a:spcAft>
              <a:spcPts val="0"/>
            </a:spcAft>
            <a:buNone/>
          </a:pPr>
          <a:r>
            <a:rPr lang="en-US" sz="2800">
              <a:solidFill>
                <a:schemeClr val="lt1"/>
              </a:solidFill>
              <a:latin typeface="Calibri"/>
              <a:ea typeface="Calibri"/>
              <a:cs typeface="Calibri"/>
              <a:sym typeface="Calibri"/>
            </a:rPr>
            <a:t>Clase</a:t>
          </a:r>
          <a:endParaRPr sz="1400"/>
        </a:p>
      </xdr:txBody>
    </xdr:sp>
    <xdr:clientData fLocksWithSheet="0"/>
  </xdr:oneCellAnchor>
  <xdr:oneCellAnchor>
    <xdr:from>
      <xdr:col>16</xdr:col>
      <xdr:colOff>200025</xdr:colOff>
      <xdr:row>24</xdr:row>
      <xdr:rowOff>314325</xdr:rowOff>
    </xdr:from>
    <xdr:ext cx="333375" cy="361950"/>
    <xdr:grpSp>
      <xdr:nvGrpSpPr>
        <xdr:cNvPr id="2" name="Shape 2"/>
        <xdr:cNvGrpSpPr/>
      </xdr:nvGrpSpPr>
      <xdr:grpSpPr>
        <a:xfrm>
          <a:off x="5193600" y="3613313"/>
          <a:ext cx="304800" cy="333375"/>
          <a:chOff x="5193600" y="3613313"/>
          <a:chExt cx="304800" cy="333375"/>
        </a:xfrm>
      </xdr:grpSpPr>
      <xdr:cxnSp>
        <xdr:nvCxnSpPr>
          <xdr:cNvPr id="5" name="Shape 5"/>
          <xdr:cNvCxnSpPr/>
        </xdr:nvCxnSpPr>
        <xdr:spPr>
          <a:xfrm flipH="1">
            <a:off x="5193600" y="3613313"/>
            <a:ext cx="304800" cy="333375"/>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12</xdr:col>
      <xdr:colOff>57150</xdr:colOff>
      <xdr:row>27</xdr:row>
      <xdr:rowOff>76200</xdr:rowOff>
    </xdr:from>
    <xdr:ext cx="1362075" cy="457200"/>
    <xdr:sp>
      <xdr:nvSpPr>
        <xdr:cNvPr id="6" name="Shape 6"/>
        <xdr:cNvSpPr/>
      </xdr:nvSpPr>
      <xdr:spPr>
        <a:xfrm>
          <a:off x="4674488" y="3560925"/>
          <a:ext cx="1343025" cy="438150"/>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algn="ctr">
            <a:spcBef>
              <a:spcPts val="0"/>
            </a:spcBef>
            <a:spcAft>
              <a:spcPts val="0"/>
            </a:spcAft>
            <a:buNone/>
          </a:pPr>
          <a:r>
            <a:rPr lang="en-US" sz="2800">
              <a:solidFill>
                <a:schemeClr val="lt1"/>
              </a:solidFill>
              <a:latin typeface="Calibri"/>
              <a:ea typeface="Calibri"/>
              <a:cs typeface="Calibri"/>
              <a:sym typeface="Calibri"/>
            </a:rPr>
            <a:t>Grupo</a:t>
          </a:r>
          <a:endParaRPr sz="1400"/>
        </a:p>
      </xdr:txBody>
    </xdr:sp>
    <xdr:clientData fLocksWithSheet="0"/>
  </xdr:oneCellAnchor>
  <xdr:oneCellAnchor>
    <xdr:from>
      <xdr:col>17</xdr:col>
      <xdr:colOff>161925</xdr:colOff>
      <xdr:row>27</xdr:row>
      <xdr:rowOff>85725</xdr:rowOff>
    </xdr:from>
    <xdr:ext cx="1352550" cy="457200"/>
    <xdr:sp>
      <xdr:nvSpPr>
        <xdr:cNvPr id="7" name="Shape 7"/>
        <xdr:cNvSpPr/>
      </xdr:nvSpPr>
      <xdr:spPr>
        <a:xfrm>
          <a:off x="4679250" y="3560925"/>
          <a:ext cx="1333500" cy="438150"/>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algn="ctr">
            <a:spcBef>
              <a:spcPts val="0"/>
            </a:spcBef>
            <a:spcAft>
              <a:spcPts val="0"/>
            </a:spcAft>
            <a:buNone/>
          </a:pPr>
          <a:r>
            <a:rPr lang="en-US" sz="2800">
              <a:solidFill>
                <a:schemeClr val="lt1"/>
              </a:solidFill>
              <a:latin typeface="Calibri"/>
              <a:ea typeface="Calibri"/>
              <a:cs typeface="Calibri"/>
              <a:sym typeface="Calibri"/>
            </a:rPr>
            <a:t>Cuenta</a:t>
          </a:r>
          <a:endParaRPr sz="1400"/>
        </a:p>
      </xdr:txBody>
    </xdr:sp>
    <xdr:clientData fLocksWithSheet="0"/>
  </xdr:oneCellAnchor>
  <xdr:oneCellAnchor>
    <xdr:from>
      <xdr:col>19</xdr:col>
      <xdr:colOff>76200</xdr:colOff>
      <xdr:row>20</xdr:row>
      <xdr:rowOff>161925</xdr:rowOff>
    </xdr:from>
    <xdr:ext cx="1352550" cy="285750"/>
    <xdr:sp>
      <xdr:nvSpPr>
        <xdr:cNvPr id="8" name="Shape 8"/>
        <xdr:cNvSpPr/>
      </xdr:nvSpPr>
      <xdr:spPr>
        <a:xfrm>
          <a:off x="4679250" y="3651413"/>
          <a:ext cx="1333500" cy="257175"/>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ctr" bIns="45700" lIns="91425" spcFirstLastPara="1" rIns="91425" wrap="square" tIns="45700">
          <a:noAutofit/>
        </a:bodyPr>
        <a:lstStyle/>
        <a:p>
          <a:pPr indent="0" lvl="0" marL="0" algn="ctr">
            <a:spcBef>
              <a:spcPts val="0"/>
            </a:spcBef>
            <a:spcAft>
              <a:spcPts val="0"/>
            </a:spcAft>
            <a:buNone/>
          </a:pPr>
          <a:r>
            <a:rPr lang="en-US" sz="1800">
              <a:solidFill>
                <a:schemeClr val="lt1"/>
              </a:solidFill>
              <a:latin typeface="Calibri"/>
              <a:ea typeface="Calibri"/>
              <a:cs typeface="Calibri"/>
              <a:sym typeface="Calibri"/>
            </a:rPr>
            <a:t>Subcuenta</a:t>
          </a:r>
          <a:endParaRPr sz="1400"/>
        </a:p>
      </xdr:txBody>
    </xdr:sp>
    <xdr:clientData fLocksWithSheet="0"/>
  </xdr:oneCellAnchor>
  <xdr:oneCellAnchor>
    <xdr:from>
      <xdr:col>18</xdr:col>
      <xdr:colOff>133350</xdr:colOff>
      <xdr:row>24</xdr:row>
      <xdr:rowOff>276225</xdr:rowOff>
    </xdr:from>
    <xdr:ext cx="409575" cy="38100"/>
    <xdr:sp>
      <xdr:nvSpPr>
        <xdr:cNvPr id="9" name="Shape 9"/>
        <xdr:cNvSpPr/>
      </xdr:nvSpPr>
      <xdr:spPr>
        <a:xfrm flipH="1" rot="5400000">
          <a:off x="5331712" y="3575213"/>
          <a:ext cx="28575" cy="409575"/>
        </a:xfrm>
        <a:prstGeom prst="rightBrace">
          <a:avLst>
            <a:gd fmla="val 8333" name="adj1"/>
            <a:gd fmla="val 50000" name="adj2"/>
          </a:avLst>
        </a:prstGeom>
        <a:noFill/>
        <a:ln cap="flat" cmpd="sng" w="38100">
          <a:solidFill>
            <a:schemeClr val="accent3"/>
          </a:solidFill>
          <a:prstDash val="solid"/>
          <a:round/>
          <a:headEnd len="sm" w="sm" type="none"/>
          <a:tailEnd len="sm" w="sm" type="none"/>
        </a:ln>
      </xdr:spPr>
      <xdr:txBody>
        <a:bodyPr anchorCtr="0" anchor="t" bIns="45700" lIns="91425" spcFirstLastPara="1" rIns="91425" wrap="square" tIns="45700">
          <a:noAutofit/>
        </a:bodyPr>
        <a:lstStyle/>
        <a:p>
          <a:pPr indent="0" lvl="0" marL="0" algn="l">
            <a:spcBef>
              <a:spcPts val="0"/>
            </a:spcBef>
            <a:spcAft>
              <a:spcPts val="0"/>
            </a:spcAft>
            <a:buNone/>
          </a:pPr>
          <a:r>
            <a:t/>
          </a:r>
          <a:endParaRPr sz="1100"/>
        </a:p>
      </xdr:txBody>
    </xdr:sp>
    <xdr:clientData fLocksWithSheet="0"/>
  </xdr:oneCellAnchor>
  <xdr:oneCellAnchor>
    <xdr:from>
      <xdr:col>19</xdr:col>
      <xdr:colOff>38100</xdr:colOff>
      <xdr:row>25</xdr:row>
      <xdr:rowOff>66675</xdr:rowOff>
    </xdr:from>
    <xdr:ext cx="247650" cy="419100"/>
    <xdr:grpSp>
      <xdr:nvGrpSpPr>
        <xdr:cNvPr id="2" name="Shape 2"/>
        <xdr:cNvGrpSpPr/>
      </xdr:nvGrpSpPr>
      <xdr:grpSpPr>
        <a:xfrm>
          <a:off x="5231700" y="3580125"/>
          <a:ext cx="228600" cy="399900"/>
          <a:chOff x="5231700" y="3580125"/>
          <a:chExt cx="228600" cy="399900"/>
        </a:xfrm>
      </xdr:grpSpPr>
      <xdr:cxnSp>
        <xdr:nvCxnSpPr>
          <xdr:cNvPr id="10" name="Shape 10"/>
          <xdr:cNvCxnSpPr>
            <a:stCxn id="7" idx="0"/>
            <a:endCxn id="9" idx="1"/>
          </xdr:cNvCxnSpPr>
        </xdr:nvCxnSpPr>
        <xdr:spPr>
          <a:xfrm rot="10800000">
            <a:off x="5231700" y="3580125"/>
            <a:ext cx="228600" cy="399900"/>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20</xdr:col>
      <xdr:colOff>57150</xdr:colOff>
      <xdr:row>23</xdr:row>
      <xdr:rowOff>66675</xdr:rowOff>
    </xdr:from>
    <xdr:ext cx="438150" cy="209550"/>
    <xdr:sp>
      <xdr:nvSpPr>
        <xdr:cNvPr id="11" name="Shape 11"/>
        <xdr:cNvSpPr/>
      </xdr:nvSpPr>
      <xdr:spPr>
        <a:xfrm rot="-5400000">
          <a:off x="5255513" y="3579975"/>
          <a:ext cx="180975" cy="400050"/>
        </a:xfrm>
        <a:prstGeom prst="rightBrace">
          <a:avLst>
            <a:gd fmla="val 8333" name="adj1"/>
            <a:gd fmla="val 50000" name="adj2"/>
          </a:avLst>
        </a:prstGeom>
        <a:noFill/>
        <a:ln cap="flat" cmpd="sng" w="38100">
          <a:solidFill>
            <a:schemeClr val="accent3"/>
          </a:solidFill>
          <a:prstDash val="solid"/>
          <a:round/>
          <a:headEnd len="sm" w="sm" type="none"/>
          <a:tailEnd len="sm" w="sm" type="none"/>
        </a:ln>
      </xdr:spPr>
      <xdr:txBody>
        <a:bodyPr anchorCtr="0" anchor="t" bIns="45700" lIns="91425" spcFirstLastPara="1" rIns="91425" wrap="square" tIns="45700">
          <a:noAutofit/>
        </a:bodyPr>
        <a:lstStyle/>
        <a:p>
          <a:pPr indent="0" lvl="0" marL="0" algn="l">
            <a:spcBef>
              <a:spcPts val="0"/>
            </a:spcBef>
            <a:spcAft>
              <a:spcPts val="0"/>
            </a:spcAft>
            <a:buNone/>
          </a:pPr>
          <a:r>
            <a:t/>
          </a:r>
          <a:endParaRPr sz="1100"/>
        </a:p>
      </xdr:txBody>
    </xdr:sp>
    <xdr:clientData fLocksWithSheet="0"/>
  </xdr:oneCellAnchor>
  <xdr:oneCellAnchor>
    <xdr:from>
      <xdr:col>21</xdr:col>
      <xdr:colOff>9525</xdr:colOff>
      <xdr:row>22</xdr:row>
      <xdr:rowOff>38100</xdr:rowOff>
    </xdr:from>
    <xdr:ext cx="257175" cy="247650"/>
    <xdr:grpSp>
      <xdr:nvGrpSpPr>
        <xdr:cNvPr id="2" name="Shape 2"/>
        <xdr:cNvGrpSpPr/>
      </xdr:nvGrpSpPr>
      <xdr:grpSpPr>
        <a:xfrm>
          <a:off x="5226863" y="3670463"/>
          <a:ext cx="238200" cy="219000"/>
          <a:chOff x="5226863" y="3670463"/>
          <a:chExt cx="238200" cy="219000"/>
        </a:xfrm>
      </xdr:grpSpPr>
      <xdr:cxnSp>
        <xdr:nvCxnSpPr>
          <xdr:cNvPr id="12" name="Shape 12"/>
          <xdr:cNvCxnSpPr>
            <a:stCxn id="8" idx="2"/>
            <a:endCxn id="11" idx="1"/>
          </xdr:cNvCxnSpPr>
        </xdr:nvCxnSpPr>
        <xdr:spPr>
          <a:xfrm flipH="1">
            <a:off x="5226863" y="3670463"/>
            <a:ext cx="238200" cy="219000"/>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21</xdr:col>
      <xdr:colOff>200025</xdr:colOff>
      <xdr:row>24</xdr:row>
      <xdr:rowOff>266700</xdr:rowOff>
    </xdr:from>
    <xdr:ext cx="400050" cy="38100"/>
    <xdr:sp>
      <xdr:nvSpPr>
        <xdr:cNvPr id="13" name="Shape 13"/>
        <xdr:cNvSpPr/>
      </xdr:nvSpPr>
      <xdr:spPr>
        <a:xfrm flipH="1" rot="5400000">
          <a:off x="5331712" y="3579975"/>
          <a:ext cx="28575" cy="400050"/>
        </a:xfrm>
        <a:prstGeom prst="rightBrace">
          <a:avLst>
            <a:gd fmla="val 8333" name="adj1"/>
            <a:gd fmla="val 50000" name="adj2"/>
          </a:avLst>
        </a:prstGeom>
        <a:noFill/>
        <a:ln cap="flat" cmpd="sng" w="38100">
          <a:solidFill>
            <a:schemeClr val="accent3"/>
          </a:solidFill>
          <a:prstDash val="solid"/>
          <a:round/>
          <a:headEnd len="sm" w="sm" type="none"/>
          <a:tailEnd len="sm" w="sm" type="none"/>
        </a:ln>
      </xdr:spPr>
      <xdr:txBody>
        <a:bodyPr anchorCtr="0" anchor="t" bIns="45700" lIns="91425" spcFirstLastPara="1" rIns="91425" wrap="square" tIns="45700">
          <a:noAutofit/>
        </a:bodyPr>
        <a:lstStyle/>
        <a:p>
          <a:pPr indent="0" lvl="0" marL="0" algn="l">
            <a:spcBef>
              <a:spcPts val="0"/>
            </a:spcBef>
            <a:spcAft>
              <a:spcPts val="0"/>
            </a:spcAft>
            <a:buNone/>
          </a:pPr>
          <a:r>
            <a:t/>
          </a:r>
          <a:endParaRPr sz="1100"/>
        </a:p>
      </xdr:txBody>
    </xdr:sp>
    <xdr:clientData fLocksWithSheet="0"/>
  </xdr:oneCellAnchor>
  <xdr:oneCellAnchor>
    <xdr:from>
      <xdr:col>22</xdr:col>
      <xdr:colOff>142875</xdr:colOff>
      <xdr:row>25</xdr:row>
      <xdr:rowOff>76200</xdr:rowOff>
    </xdr:from>
    <xdr:ext cx="247650" cy="390525"/>
    <xdr:grpSp>
      <xdr:nvGrpSpPr>
        <xdr:cNvPr id="2" name="Shape 2"/>
        <xdr:cNvGrpSpPr/>
      </xdr:nvGrpSpPr>
      <xdr:grpSpPr>
        <a:xfrm>
          <a:off x="5231700" y="3594263"/>
          <a:ext cx="228600" cy="371475"/>
          <a:chOff x="5231700" y="3594263"/>
          <a:chExt cx="228600" cy="371475"/>
        </a:xfrm>
      </xdr:grpSpPr>
      <xdr:cxnSp>
        <xdr:nvCxnSpPr>
          <xdr:cNvPr id="14" name="Shape 14"/>
          <xdr:cNvCxnSpPr/>
        </xdr:nvCxnSpPr>
        <xdr:spPr>
          <a:xfrm rot="10800000">
            <a:off x="5231700" y="3594263"/>
            <a:ext cx="228600" cy="371475"/>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23</xdr:col>
      <xdr:colOff>28575</xdr:colOff>
      <xdr:row>27</xdr:row>
      <xdr:rowOff>76200</xdr:rowOff>
    </xdr:from>
    <xdr:ext cx="1352550" cy="457200"/>
    <xdr:sp>
      <xdr:nvSpPr>
        <xdr:cNvPr id="15" name="Shape 15"/>
        <xdr:cNvSpPr/>
      </xdr:nvSpPr>
      <xdr:spPr>
        <a:xfrm>
          <a:off x="4679250" y="3560925"/>
          <a:ext cx="1333500" cy="438150"/>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ctr" bIns="45700" lIns="91425" spcFirstLastPara="1" rIns="91425" wrap="square" tIns="45700">
          <a:noAutofit/>
        </a:bodyPr>
        <a:lstStyle/>
        <a:p>
          <a:pPr indent="0" lvl="0" marL="0" algn="ctr">
            <a:spcBef>
              <a:spcPts val="0"/>
            </a:spcBef>
            <a:spcAft>
              <a:spcPts val="0"/>
            </a:spcAft>
            <a:buNone/>
          </a:pPr>
          <a:r>
            <a:rPr lang="en-US" sz="2800">
              <a:solidFill>
                <a:schemeClr val="lt1"/>
              </a:solidFill>
              <a:latin typeface="Calibri"/>
              <a:ea typeface="Calibri"/>
              <a:cs typeface="Calibri"/>
              <a:sym typeface="Calibri"/>
            </a:rPr>
            <a:t>Auxiliar</a:t>
          </a:r>
          <a:endParaRPr sz="1400"/>
        </a:p>
      </xdr:txBody>
    </xdr:sp>
    <xdr:clientData fLocksWithSheet="0"/>
  </xdr:oneCellAnchor>
  <xdr:oneCellAnchor>
    <xdr:from>
      <xdr:col>25</xdr:col>
      <xdr:colOff>19050</xdr:colOff>
      <xdr:row>24</xdr:row>
      <xdr:rowOff>161925</xdr:rowOff>
    </xdr:from>
    <xdr:ext cx="400050" cy="38100"/>
    <xdr:grpSp>
      <xdr:nvGrpSpPr>
        <xdr:cNvPr id="2" name="Shape 2"/>
        <xdr:cNvGrpSpPr/>
      </xdr:nvGrpSpPr>
      <xdr:grpSpPr>
        <a:xfrm>
          <a:off x="5145975" y="3780000"/>
          <a:ext cx="400050" cy="0"/>
          <a:chOff x="5145975" y="3780000"/>
          <a:chExt cx="400050" cy="0"/>
        </a:xfrm>
      </xdr:grpSpPr>
      <xdr:cxnSp>
        <xdr:nvCxnSpPr>
          <xdr:cNvPr id="16" name="Shape 16"/>
          <xdr:cNvCxnSpPr/>
        </xdr:nvCxnSpPr>
        <xdr:spPr>
          <a:xfrm>
            <a:off x="5145975" y="3780000"/>
            <a:ext cx="400050" cy="0"/>
          </a:xfrm>
          <a:prstGeom prst="straightConnector1">
            <a:avLst/>
          </a:prstGeom>
          <a:noFill/>
          <a:ln cap="flat" cmpd="sng" w="25400">
            <a:solidFill>
              <a:schemeClr val="accent2"/>
            </a:solidFill>
            <a:prstDash val="solid"/>
            <a:round/>
            <a:headEnd len="sm" w="sm" type="none"/>
            <a:tailEnd len="med" w="med" type="stealth"/>
          </a:ln>
        </xdr:spPr>
      </xdr:cxnSp>
    </xdr:grpSp>
    <xdr:clientData fLocksWithSheet="0"/>
  </xdr:oneCellAnchor>
  <xdr:oneCellAnchor>
    <xdr:from>
      <xdr:col>28</xdr:col>
      <xdr:colOff>9525</xdr:colOff>
      <xdr:row>21</xdr:row>
      <xdr:rowOff>171450</xdr:rowOff>
    </xdr:from>
    <xdr:ext cx="1219200" cy="352425"/>
    <xdr:sp>
      <xdr:nvSpPr>
        <xdr:cNvPr id="17" name="Shape 17"/>
        <xdr:cNvSpPr/>
      </xdr:nvSpPr>
      <xdr:spPr>
        <a:xfrm>
          <a:off x="4741163" y="3608550"/>
          <a:ext cx="1209675" cy="342900"/>
        </a:xfrm>
        <a:prstGeom prst="roundRect">
          <a:avLst>
            <a:gd fmla="val 16667" name="adj"/>
          </a:avLst>
        </a:prstGeom>
        <a:gradFill>
          <a:gsLst>
            <a:gs pos="0">
              <a:srgbClr val="759336"/>
            </a:gs>
            <a:gs pos="80000">
              <a:srgbClr val="99C247"/>
            </a:gs>
            <a:gs pos="100000">
              <a:srgbClr val="9BC545"/>
            </a:gs>
          </a:gsLst>
          <a:lin ang="16200000" scaled="0"/>
        </a:gradFill>
        <a:ln cap="flat" cmpd="sng" w="9525">
          <a:solidFill>
            <a:srgbClr val="97B853"/>
          </a:solidFill>
          <a:prstDash val="solid"/>
          <a:round/>
          <a:headEnd len="sm" w="sm" type="none"/>
          <a:tailEnd len="sm" w="sm" type="none"/>
        </a:ln>
      </xdr:spPr>
      <xdr:txBody>
        <a:bodyPr anchorCtr="0" anchor="t" bIns="45700" lIns="91425" spcFirstLastPara="1" rIns="91425" wrap="square" tIns="45700">
          <a:noAutofit/>
        </a:bodyPr>
        <a:lstStyle/>
        <a:p>
          <a:pPr indent="0" lvl="0" marL="0" algn="ctr">
            <a:spcBef>
              <a:spcPts val="0"/>
            </a:spcBef>
            <a:spcAft>
              <a:spcPts val="0"/>
            </a:spcAft>
            <a:buNone/>
          </a:pPr>
          <a:r>
            <a:rPr b="1" lang="en-US" sz="1100">
              <a:solidFill>
                <a:schemeClr val="lt1"/>
              </a:solidFill>
              <a:latin typeface="Calibri"/>
              <a:ea typeface="Calibri"/>
              <a:cs typeface="Calibri"/>
              <a:sym typeface="Calibri"/>
            </a:rPr>
            <a:t>NOMBRE DE LA CUENTA</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S664" sheet="REGISTROS"/>
  </cacheSource>
  <cacheFields>
    <cacheField name="DOC" numFmtId="0">
      <sharedItems containsBlank="1">
        <s v="CC"/>
        <s v="FV"/>
        <s v="FC"/>
        <s v="CE"/>
        <s v="NC"/>
        <s v="RC"/>
        <m/>
      </sharedItems>
    </cacheField>
    <cacheField name="N° DOC" numFmtId="0">
      <sharedItems containsString="0" containsBlank="1" containsNumber="1" containsInteger="1">
        <n v="1.0"/>
        <n v="2.0"/>
        <n v="3.0"/>
        <n v="6.0"/>
        <n v="7.0"/>
        <n v="8.0"/>
        <n v="9.0"/>
        <n v="10.0"/>
        <n v="11.0"/>
        <n v="12.0"/>
        <n v="13.0"/>
        <n v="14.0"/>
        <n v="16.0"/>
        <n v="19.0"/>
        <n v="20.0"/>
        <n v="21.0"/>
        <n v="22.0"/>
        <n v="23.0"/>
        <n v="24.0"/>
        <n v="25.0"/>
        <n v="27.0"/>
        <n v="28.0"/>
        <n v="29.0"/>
        <n v="30.0"/>
        <n v="31.0"/>
        <n v="32.0"/>
        <n v="33.0"/>
        <n v="34.0"/>
        <n v="35.0"/>
        <n v="36.0"/>
        <n v="37.0"/>
        <n v="38.0"/>
        <n v="39.0"/>
        <n v="40.0"/>
        <n v="41.0"/>
        <n v="42.0"/>
        <n v="43.0"/>
        <n v="44.0"/>
        <n v="45.0"/>
        <n v="46.0"/>
        <n v="47.0"/>
        <n v="48.0"/>
        <n v="49.0"/>
        <n v="50.0"/>
        <n v="51.0"/>
        <n v="53.0"/>
        <n v="55.0"/>
        <n v="56.0"/>
        <n v="57.0"/>
        <n v="59.0"/>
        <n v="60.0"/>
        <n v="62.0"/>
        <n v="63.0"/>
        <n v="64.0"/>
        <n v="65.0"/>
        <n v="66.0"/>
        <n v="67.0"/>
        <n v="68.0"/>
        <n v="69.0"/>
        <n v="70.0"/>
        <n v="72.0"/>
        <n v="73.0"/>
        <n v="75.0"/>
        <n v="76.0"/>
        <n v="77.0"/>
        <n v="78.0"/>
        <n v="80.0"/>
        <n v="4.0"/>
        <n v="5.0"/>
        <n v="15.0"/>
        <n v="17.0"/>
        <n v="18.0"/>
        <n v="26.0"/>
        <n v="81.0"/>
        <n v="82.0"/>
        <n v="83.0"/>
        <n v="84.0"/>
        <n v="85.0"/>
        <n v="86.0"/>
        <n v="87.0"/>
        <n v="89.0"/>
        <n v="90.0"/>
        <n v="91.0"/>
        <n v="92.0"/>
        <n v="95.0"/>
        <n v="96.0"/>
        <n v="97.0"/>
        <n v="98.0"/>
        <n v="99.0"/>
        <n v="100.0"/>
        <n v="52.0"/>
        <n v="54.0"/>
        <n v="58.0"/>
        <n v="61.0"/>
        <m/>
      </sharedItems>
    </cacheField>
    <cacheField name="FECHA" numFmtId="15">
      <sharedItems containsDate="1" containsString="0" containsBlank="1">
        <d v="2016-04-24T00:00:00Z"/>
        <d v="2016-08-22T00:00:00Z"/>
        <d v="2016-08-24T00:00:00Z"/>
        <d v="2016-09-23T00:00:00Z"/>
        <d v="2016-09-24T00:00:00Z"/>
        <d v="2016-10-24T00:00:00Z"/>
        <d v="2016-11-19T00:00:00Z"/>
        <d v="2016-12-28T00:00:00Z"/>
        <d v="2016-12-27T00:00:00Z"/>
        <d v="2016-12-23T00:00:00Z"/>
        <d v="2017-02-04T00:00:00Z"/>
        <d v="2017-02-28T00:00:00Z"/>
        <d v="2017-04-05T00:00:00Z"/>
        <d v="2017-03-27T00:00:00Z"/>
        <d v="2017-04-06T00:00:00Z"/>
        <d v="2017-04-26T00:00:00Z"/>
        <d v="2017-05-06T00:00:00Z"/>
        <d v="2017-05-31T00:00:00Z"/>
        <d v="2017-06-23T00:00:00Z"/>
        <d v="2017-06-29T00:00:00Z"/>
        <d v="2017-07-23T00:00:00Z"/>
        <d v="2017-07-25T00:00:00Z"/>
        <d v="2017-08-22T00:00:00Z"/>
        <d v="2017-09-13T00:00:00Z"/>
        <d v="2017-09-24T00:00:00Z"/>
        <d v="2017-10-19T00:00:00Z"/>
        <d v="2017-10-20T00:00:00Z"/>
        <d v="2016-07-27T00:00:00Z"/>
        <d v="2016-07-28T00:00:00Z"/>
        <d v="2016-07-29T00:00:00Z"/>
        <d v="2016-08-10T00:00:00Z"/>
        <d v="2016-08-27T00:00:00Z"/>
        <d v="2016-08-30T00:00:00Z"/>
        <d v="2016-11-01T00:00:00Z"/>
        <d v="2016-11-09T00:00:00Z"/>
        <d v="2016-12-05T00:00:00Z"/>
        <d v="2016-12-21T00:00:00Z"/>
        <d v="2016-12-22T00:00:00Z"/>
        <d v="2017-11-17T00:00:00Z"/>
        <d v="2017-02-16T00:00:00Z"/>
        <d v="2017-02-24T00:00:00Z"/>
        <d v="2017-03-14T00:00:00Z"/>
        <d v="2017-04-01T00:00:00Z"/>
        <d v="2017-03-09T00:00:00Z"/>
        <d v="2017-06-02T00:00:00Z"/>
        <d v="2017-06-07T00:00:00Z"/>
        <d v="2017-06-12T00:00:00Z"/>
        <d v="2017-06-20T00:00:00Z"/>
        <d v="2017-06-27T00:00:00Z"/>
        <d v="2017-06-30T00:00:00Z"/>
        <d v="2017-08-30T00:00:00Z"/>
        <d v="2017-11-08T00:00:00Z"/>
        <d v="2017-11-27T00:00:00Z"/>
        <d v="2017-11-25T00:00:00Z"/>
        <d v="2017-12-07T00:00:00Z"/>
        <d v="2017-08-31T00:00:00Z"/>
        <d v="2017-07-31T00:00:00Z"/>
        <d v="2017-03-08T00:00:00Z"/>
        <d v="2017-05-13T00:00:00Z"/>
        <d v="2016-10-07T00:00:00Z"/>
        <d v="2016-11-07T00:00:00Z"/>
        <d v="2016-12-07T00:00:00Z"/>
        <d v="2017-01-07T00:00:00Z"/>
        <d v="2017-01-27T00:00:00Z"/>
        <d v="2017-12-13T00:00:00Z"/>
        <d v="2017-02-15T00:00:00Z"/>
        <d v="2017-03-28T00:00:00Z"/>
        <d v="2017-04-24T00:00:00Z"/>
        <d v="2017-04-28T00:00:00Z"/>
        <d v="2017-05-28T00:00:00Z"/>
        <d v="2017-06-06T00:00:00Z"/>
        <d v="2017-08-28T00:00:00Z"/>
        <d v="2017-09-22T00:00:00Z"/>
        <d v="2017-10-22T00:00:00Z"/>
        <d v="2017-12-22T00:00:00Z"/>
        <m/>
      </sharedItems>
    </cacheField>
    <cacheField name="CUENTA" numFmtId="0">
      <sharedItems containsString="0" containsBlank="1" containsNumber="1" containsInteger="1">
        <n v="3.1050501E7"/>
        <n v="3.1051001E7"/>
        <n v="3.1051501E7"/>
        <n v="1.3251001E7"/>
        <n v="4.1556001E7"/>
        <n v="2.4080505E7"/>
        <n v="1.3551502E7"/>
        <n v="1.3050501E7"/>
        <n v="2.4080506E7"/>
        <n v="1.3551801E7"/>
        <n v="6.1556001E7"/>
        <n v="2.2050501E7"/>
        <n v="5.1306001E7"/>
        <n v="2.3355501E7"/>
        <n v="2.3654001E7"/>
        <n v="6.1556002E7"/>
        <n v="2.3359501E7"/>
        <n v="5.1059501E7"/>
        <n v="2.3359502E7"/>
        <n v="5.1953001E7"/>
        <n v="1.1200501E7"/>
        <n v="5.1501501E7"/>
        <n v="4.1750101E7"/>
        <n v="1.1050501E7"/>
        <n v="5.3053501E7"/>
        <m/>
      </sharedItems>
    </cacheField>
    <cacheField name="NOMBRE CTA" numFmtId="0">
      <sharedItems containsBlank="1">
        <s v="CAPITAL AUTORIZADO"/>
        <s v="CAPITAL POR SUSCRIBIR (DB) "/>
        <s v="CAPITAL SUSCRITO POR COBRAR (DB) "/>
        <s v="CXC A ACCIONISTAS"/>
        <s v="OPERARIA DE ASEO"/>
        <s v="IVA GENERADO AIU 16%"/>
        <s v="RETENCIONES EN LA FUENTE POR EMPRESAS DE ASEO Y VIGILANCIA 2% AIU "/>
        <s v="DEUDORES NACIONALES"/>
        <s v="IVA GENERADO AIU 19%"/>
        <s v="RETENCIÓN DE ICA BOGOTÁ D.C"/>
        <s v="DOTACION DE PERSONAL "/>
        <s v="NACIONALES "/>
        <s v="RESPONSABILIDAD CIVIL Y EXTRACONTRACTUAL "/>
        <s v="SEGUROS"/>
        <s v="COMPRAS DECLARANTES 2,5%"/>
        <s v="EXÁMENES MÉDICOS "/>
        <s v="SERVICIOS MEDICOS"/>
        <s v="REUNIONES CORPORATIVAS"/>
        <s v="SEVICIOS EN GENERAL"/>
        <s v="PAPELERIA"/>
        <s v="CUENTA DE AHORROS BANCOLOMBIA N 29960828664"/>
        <s v="REPARACIONES LOCATIVAS "/>
        <s v="DEVOLUCIONES EN VENTA OPERACIONES DE ASEO"/>
        <s v="CAJA GENERAL JED"/>
        <s v="DESCUENTOS COMERCIALES"/>
        <m/>
        <e v="#N/A"/>
      </sharedItems>
    </cacheField>
    <cacheField name="NIT" numFmtId="0">
      <sharedItems containsString="0" containsBlank="1" containsNumber="1" containsInteger="1">
        <n v="9.00965937E8"/>
        <n v="1.019017174E9"/>
        <n v="1.010170307E9"/>
        <n v="7532074.0"/>
        <n v="9.00244743E8"/>
        <n v="9.00891202E8"/>
        <n v="9.01054891E8"/>
        <n v="9.01043605E8"/>
        <n v="8.00093117E8"/>
        <n v="9.01094986E8"/>
        <n v="2.22222222E8"/>
        <n v="8.60009578E8"/>
        <n v="2.4133736E7"/>
        <n v="8.02020291E8"/>
        <n v="7.9248013E7"/>
        <n v="8.001917E8"/>
        <n v="9.00222901E8"/>
        <n v="9.00523084E8"/>
        <n v="2.4133736E7"/>
        <n v="9.00172759E8"/>
        <n v="9.01084343E8"/>
        <n v="9.01125601E8"/>
        <m/>
      </sharedItems>
    </cacheField>
    <cacheField name="TERCERO" numFmtId="0">
      <sharedItems containsBlank="1">
        <s v="JED SOLUCIONES INMOBILIARIAS SAS"/>
        <s v="RAMIREZ RODRIGUEZ DIEGO FERNANDO"/>
        <s v="RODRIGUEZ MORENO EVELYN"/>
        <s v="RODRIGUEZ RAMIREZ JAVIER ANTONIO"/>
        <s v="ALIANZA GRUPO INMOBILIARIO SAS"/>
        <s v="CONJUNTO RESIDENCIAL PANORAMIA PARK P.H"/>
        <s v="ALEJANDRIA REAL PARQUE RESIDENCIAL ETAPA V-PROPIEDAD HORIZONTAL"/>
        <s v="CONJUNTO RESIDENCIAL COLINA 129"/>
        <s v="ARQUITECTURA Y CONCRETO SAS"/>
        <s v="CONJUNTO RESIDENCIAL ALEJANDRIA II ETAPA VII"/>
        <s v="CUANTIAS MENORES"/>
        <s v="SEGUROS DEL ESTADO SA"/>
        <s v="VELANDIA AVILA SIMONA LUCIA"/>
        <s v="FUNDEMOS IPS SAS"/>
        <s v="BERNAL RUIZ JAIME ALBERTO"/>
        <s v="CUEROS VELEZ S.A.S"/>
        <s v="CONFECCIONES PARPIN LTDA"/>
        <s v="INVERSIONES VELANDIA AVILA SAS"/>
        <s v="INDUSTRIAL Y COMERCIALIZADORA COLMUEBLES S.A.S."/>
        <s v="EDIFICIO PASEO MADERO-PROPIEDAD HORIZONTAL"/>
        <s v="EDIFICIO CENTRAL PARK - PROPIEDAD HORIZONTAL"/>
        <m/>
        <e v="#N/A"/>
      </sharedItems>
    </cacheField>
    <cacheField name="DESCRIPCION" numFmtId="0">
      <sharedItems containsBlank="1">
        <s v="Capital autorizado"/>
        <s v="Capital suscrito por los socios"/>
        <s v="Capital pagado"/>
        <s v="Aporte capital"/>
        <s v="Factura de venta"/>
        <s v="Factura de venta PTE 91.266"/>
        <s v="BERNAL RUIZ JAIME ALBERTO compra dotación"/>
        <s v="IVA MAYOR VALOR COSTO BERNAL RUIZ JAIME ALBERTO compra dotación"/>
        <s v="REYES OCHOA SIGIFREDO compra dotación"/>
        <s v="IVA MAYOR VALOR COSTOREYES OCHOA SIGIFREDO compra dotación"/>
        <s v="COMPRA DE POLIZA"/>
        <s v="IVA MAYOR VALOR GASTO COMPRA DE POLIZA"/>
        <s v="CABALLERO PEREZ JUAN compra dotación"/>
        <s v="COMPRA DOTACIÓN"/>
        <s v="IVA MAYOR VALOR GASTO COMPRA DOTACIÓN"/>
        <s v="RETENCIÓN EN LA FUENTE COMPRAS 2,5%"/>
        <s v="EXÁMEN MEDICO EMPELADOS"/>
        <s v="PIÑATAS PONCE 3"/>
        <s v="PIÑATAS PONCE 3 IVA"/>
        <s v="IVA COMPRA DOTACIÓN "/>
        <s v="COMPRA PAPELERIA GLOBAL QUALITY SERVICE"/>
        <s v="IVA COMPRA PAPELERIA GLOBAL QUALITY SERVICE"/>
        <s v="PAGO FC 34"/>
        <s v="HASCAL INTERNATIONAL SASREPARACIONES LOCATIVAS"/>
        <s v="HASCAL INTERNATIONAL SAS IVA REPARACIONES LOCATIVAS"/>
        <s v="HASCAL INTERNATIONAL SAS REPARACIONES LOCATIVAS"/>
        <s v="Suministro dos operarias mes de septiembre "/>
        <s v="Suministro una operaria de aseo mes de noviembre medio tiempo"/>
        <s v="Suministro de tres operarias de aseo mes de octubre ocho dias, suministro de tres operarias mes de noviembre treinta dias"/>
        <s v="Suministro de una operaria de aseo mes de noviembre, medio tiempo, catorce dias"/>
        <s v="Suministro de una operaria de aseo mes de noviembre, Suministro de una operaria de aseo mes de noviembre"/>
        <s v="Suministro de dos operarias de aseo mes de noviembre treinta dias, Suministro de un axiliar de servicios generales mes de noviembre treinta dias."/>
        <s v="Suministro de una operaria de aseo mes de noviembre once dias"/>
        <s v="Suministro de una operaria de aseo mes de noviembre trinta dias"/>
        <s v="Nota credito FV 34"/>
        <s v="Nota credito FV 65"/>
        <s v="Nota credito FV 62"/>
        <s v="Pago FV 31"/>
        <s v="Pago FV 32"/>
        <s v="Abono FC 40"/>
        <s v="Pago FV 10"/>
        <s v="Pago FV 11"/>
        <s v="Pago FV 12"/>
        <s v="Pago FV 13"/>
        <s v="Pago FV 14"/>
        <s v="Pago FV 16"/>
        <s v="Pago FV 19"/>
        <s v="Pago FV 02"/>
        <s v="Pago FV 20"/>
        <s v="Pago FV 21"/>
        <s v="Pago FV 22"/>
        <s v="pago FV 23"/>
        <s v="pago FV 24"/>
        <s v="pago FV 25"/>
        <s v="pago FV 27"/>
        <s v="suministro de una operaria mes de diciembre medio tiempo treita dias"/>
        <s v="Suministro de tres operacias mes de diciembre treinta y un dias"/>
        <s v="Suministro de una operaria de aseo mes de diciembre medio tiempo treinta dias"/>
        <s v="Suministro de dos operarias de aseo mes de diciembre, treinta y un dias. Suministro de un auxiliar de servicios generales mes de diciembre treinta y un dias."/>
        <s v="Suministro de una operaria de aseo mes de diciembre treinta y un dias"/>
        <s v="suministro de una operaria mes de diciembre  treinta dias"/>
        <s v="Suministro de una operaria de aseo mes de diciembre, suministro de una operaria de aseo mes de diciembre"/>
        <s v="Suministro de dos operarias de aseo y un auxiliar de mantenimiento mes diciembre, treinta y un dias"/>
        <s v="Suministro de dos operarias de aseo y un auxiliar de mantenimiento mes Noviembre, treinta y un dias"/>
        <s v="Pago FV 28"/>
        <s v="Pago FV 29"/>
        <s v="Pago FV 3"/>
        <s v="Pago FV 30"/>
        <s v="Pago FV 33"/>
        <s v="Pago FV 35"/>
        <s v="Pago FV 34"/>
        <s v="Pago FV 36"/>
        <s v="Pago FV 37"/>
        <s v="Pago FV 38"/>
        <s v="Pago FV 39"/>
        <s v="Pago FV 41"/>
        <s v="Pago FV 42"/>
        <s v="Pago FV 43"/>
        <s v="Pago FV 44"/>
        <s v="Pago FV 45"/>
        <s v="Pago FV 46"/>
        <s v="Pago FV 47"/>
        <s v="Pago FV 48"/>
        <s v="Pago FV 49"/>
        <s v="Pago FV 50"/>
        <s v="Pago FV 51"/>
        <s v="Pago FV 53"/>
        <s v="Pago FV 55"/>
        <s v="Pago FV 56"/>
        <s v="Pago FV 57"/>
        <s v="Pago FV 59"/>
        <s v="Pago FV 6"/>
        <s v="Pago FV 60"/>
        <s v="Pago FV 62"/>
        <s v="Pago FV 63"/>
        <s v="Pago FV 64"/>
        <s v="Pago FV 65"/>
        <s v="Pago FV 66"/>
        <s v="Pago FV 67"/>
        <s v="Pago FV 68"/>
        <s v="Pago FV 69"/>
        <s v="Pago FV 7"/>
        <s v="Pago FV 70"/>
        <s v="Pago FV 72"/>
        <s v="Pago FV 73"/>
        <s v="Pago FV 75"/>
        <s v="Pago FV 76"/>
        <s v="Pago FV 77"/>
        <s v="Pago FV 78"/>
        <s v="Pago FV 8"/>
        <s v="Pago FV 80"/>
        <s v="Pago FV 81"/>
        <s v="Pago FV 82"/>
        <s v="Pago FV 86"/>
        <s v="Pago FV 89"/>
        <s v="Pago FV 9"/>
        <m/>
      </sharedItems>
    </cacheField>
    <cacheField name=" DEBITO" numFmtId="166">
      <sharedItems containsString="0" containsBlank="1" containsNumber="1">
        <n v="0.0"/>
        <n v="4.0E7"/>
        <n v="5000000.0"/>
        <n v="8345.0"/>
        <n v="4231421.0"/>
        <n v="8346.0"/>
        <n v="4231422.0"/>
        <n v="1372.0"/>
        <n v="695500.0"/>
        <n v="8412.0"/>
        <n v="4231538.0"/>
        <n v="1382.0"/>
        <n v="695448.0"/>
        <n v="935.0"/>
        <n v="470169.0"/>
        <n v="12431.0"/>
        <n v="6253272.0"/>
        <n v="7872.0"/>
        <n v="3959792.0"/>
        <n v="7812.0"/>
        <n v="3960684.0"/>
        <n v="16228.0"/>
        <n v="8227769.0"/>
        <n v="3506.0"/>
        <n v="1777981.0"/>
        <n v="3009.0"/>
        <n v="1513536.0"/>
        <n v="2646.0"/>
        <n v="5476.0"/>
        <n v="2781900.0"/>
        <n v="4029.0"/>
        <n v="8340.0"/>
        <n v="4236861.0"/>
        <n v="707.0"/>
        <n v="1465.0"/>
        <n v="744245.0"/>
        <n v="8618.0"/>
        <n v="17860.0"/>
        <n v="9073416.0"/>
        <n v="4257.0"/>
        <n v="8816.0"/>
        <n v="4478650.0"/>
        <n v="4305.0"/>
        <n v="8914.0"/>
        <n v="4528412.0"/>
        <n v="4353.0"/>
        <n v="9012.0"/>
        <n v="4578173.0"/>
        <n v="755.0"/>
        <n v="1562.0"/>
        <n v="793861.0"/>
        <n v="8531.0"/>
        <n v="17662.0"/>
        <n v="8972591.0"/>
        <n v="47.0"/>
        <n v="98.0"/>
        <n v="49616.0"/>
        <n v="4258.0"/>
        <n v="4478649.0"/>
        <n v="8579.0"/>
        <n v="17760.0"/>
        <n v="9023000.0"/>
        <n v="309.0"/>
        <n v="639.0"/>
        <n v="324554.0"/>
        <n v="8482.0"/>
        <n v="17562.0"/>
        <n v="8922185.0"/>
        <n v="1322.0"/>
        <n v="2738.0"/>
        <n v="1390951.0"/>
        <n v="1482.0"/>
        <n v="3069.0"/>
        <n v="1559104.0"/>
        <n v="8627.0"/>
        <n v="9073407.0"/>
        <n v="2733.0"/>
        <n v="5659.0"/>
        <n v="2874630.0"/>
        <n v="1499.0"/>
        <n v="3103.0"/>
        <n v="1576410.0"/>
        <n v="4043.0"/>
        <n v="8370.0"/>
        <n v="4252102.0"/>
        <n v="1719.1902"/>
        <n v="3559.4"/>
        <n v="1808235.4098"/>
        <n v="77586.0"/>
        <n v="12414.0"/>
        <n v="25862.0"/>
        <n v="4138.0"/>
        <n v="20690.0"/>
        <n v="3310.0"/>
        <n v="100000.0"/>
        <n v="16000.0"/>
        <n v="274138.0"/>
        <n v="43862.0"/>
        <n v="32000.0"/>
        <n v="384000.0"/>
        <n v="56000.0"/>
        <n v="200000.0"/>
        <n v="671000.0"/>
        <n v="107360.0"/>
        <n v="145000.0"/>
        <n v="20000.0"/>
        <n v="94742.0"/>
        <n v="15158.0"/>
        <n v="82759.0"/>
        <n v="13241.0"/>
        <n v="700000.0"/>
        <n v="112000.0"/>
        <n v="52941.0"/>
        <n v="10059.0"/>
        <n v="63000.0"/>
        <n v="40000.0"/>
        <n v="7600.0"/>
        <n v="321429.0"/>
        <n v="61072.0"/>
        <n v="66000.0"/>
        <n v="12540.0"/>
        <n v="186000.0"/>
        <n v="35340.0"/>
        <n v="81512.0"/>
        <n v="15488.0"/>
        <n v="88500.0"/>
        <n v="16815.0"/>
        <n v="252101.0"/>
        <n v="47899.0"/>
        <n v="141177.0"/>
        <n v="26824.0"/>
        <n v="83613.0"/>
        <n v="15886.0"/>
        <n v="90756.0"/>
        <n v="17244.0"/>
        <n v="28571.0"/>
        <n v="5428.0"/>
        <n v="78000.0"/>
        <n v="14820.0"/>
        <n v="30000.0"/>
        <n v="5700.0"/>
        <n v="2644.908"/>
        <n v="2781901.092"/>
        <n v="284.599056"/>
        <n v="589.2320000000001"/>
        <n v="299339.17"/>
        <n v="5120.766"/>
        <n v="10602.0"/>
        <n v="5385996.23"/>
        <n v="362.21715600000005"/>
        <n v="749.932"/>
        <n v="380977.85"/>
        <n v="0.0"/>
        <n v="2781901.1"/>
        <n v="4258.100952000001"/>
        <n v="8815.944000000001"/>
        <n v="4478648.95"/>
        <n v="494.109"/>
        <n v="1023.0"/>
        <n v="519700.89"/>
        <n v="1322.454"/>
        <n v="1390950.55"/>
        <n v="297673.0"/>
        <n v="5655.787"/>
        <n v="297674.0"/>
        <n v="5655.8060000000005"/>
        <n v="198450.0"/>
        <n v="3770.55"/>
        <n v="49762.0"/>
        <n v="2863363.0"/>
        <n v="776.181"/>
        <n v="1607.0"/>
        <n v="816383.319"/>
        <n v="4042.71"/>
        <n v="4252102.29"/>
        <n v="4478649.423048"/>
        <n v="1390950.546"/>
        <n v="8770970.0"/>
        <n v="8871775.0"/>
        <n v="8734747.0"/>
        <n v="36213.0"/>
        <n v="1808235.0"/>
        <n v="2781901.0"/>
        <n v="299339.0"/>
        <m/>
      </sharedItems>
    </cacheField>
    <cacheField name=" CREDITO" numFmtId="166">
      <sharedItems containsString="0" containsBlank="1" containsNumber="1">
        <n v="4.0E7"/>
        <n v="0.0"/>
        <n v="1.5E7"/>
        <n v="5000000.0"/>
        <n v="4172999.0"/>
        <n v="66767.0"/>
        <n v="4173000.0"/>
        <n v="66768.0"/>
        <n v="685898.0"/>
        <n v="10974.0"/>
        <n v="4206300.0"/>
        <n v="33650.0"/>
        <n v="691300.0"/>
        <n v="5530.0"/>
        <n v="467366.0"/>
        <n v="3738.0"/>
        <n v="6215976.0"/>
        <n v="49727.0"/>
        <n v="3936175.0"/>
        <n v="31489.0"/>
        <n v="3906000.0"/>
        <n v="62496.0"/>
        <n v="8114171.0"/>
        <n v="129826.0"/>
        <n v="1753433.0"/>
        <n v="28054.0"/>
        <n v="1504533.0"/>
        <n v="12012.0"/>
        <n v="2738000.0"/>
        <n v="52022.0"/>
        <n v="4170000.0"/>
        <n v="79230.0"/>
        <n v="732500.0"/>
        <n v="13917.0"/>
        <n v="8930220.0"/>
        <n v="169674.0"/>
        <n v="4407972.0"/>
        <n v="83751.0"/>
        <n v="4456949.0"/>
        <n v="84682.0"/>
        <n v="4505926.0"/>
        <n v="85612.0"/>
        <n v="781333.0"/>
        <n v="14845.0"/>
        <n v="8830995.0"/>
        <n v="167789.0"/>
        <n v="48833.0"/>
        <n v="928.0"/>
        <n v="8880607.0"/>
        <n v="168732.0"/>
        <n v="319433.0"/>
        <n v="6069.0"/>
        <n v="8781383.0"/>
        <n v="166846.0"/>
        <n v="1369000.0"/>
        <n v="26011.0"/>
        <n v="1534500.0"/>
        <n v="29155.0"/>
        <n v="2829266.0"/>
        <n v="53756.0"/>
        <n v="1551533.0"/>
        <n v="29479.0"/>
        <n v="4185000.0"/>
        <n v="79515.0"/>
        <n v="1779700.0"/>
        <n v="33814.0"/>
        <n v="90000.0"/>
        <n v="30000.0"/>
        <n v="24000.0"/>
        <n v="116000.0"/>
        <n v="318000.0"/>
        <n v="32000.0"/>
        <n v="384000.0"/>
        <n v="56000.0"/>
        <n v="21775.0"/>
        <n v="210225.0"/>
        <n v="778360.0"/>
        <n v="145000.0"/>
        <n v="20000.0"/>
        <n v="109900.0"/>
        <n v="96000.0"/>
        <n v="100000.0"/>
        <n v="812000.0"/>
        <n v="63000.0"/>
        <n v="47600.0"/>
        <n v="382501.0"/>
        <n v="78540.0"/>
        <n v="221340.0"/>
        <n v="97000.0"/>
        <n v="105315.0"/>
        <n v="300000.0"/>
        <n v="168001.0"/>
        <n v="99499.0"/>
        <n v="108000.0"/>
        <n v="33999.0"/>
        <n v="92820.0"/>
        <n v="35700.0"/>
        <n v="294616.0"/>
        <n v="5597.0"/>
        <n v="5301000.0"/>
        <n v="100719.0"/>
        <n v="374966.0"/>
        <n v="7124.0"/>
        <n v="511500.0"/>
        <n v="9718.0"/>
        <n v="287.552118"/>
        <n v="595.3460000000001"/>
        <n v="302445.9"/>
        <n v="302446.9"/>
        <n v="191.70270000000002"/>
        <n v="396.90000000000003"/>
        <n v="201631.94"/>
        <n v="2781900.0"/>
        <n v="4478650.0"/>
        <n v="2913125.0"/>
        <n v="470169.0"/>
        <n v="695448.0"/>
        <n v="4231538.0"/>
        <n v="6253272.0"/>
        <n v="3959792.0"/>
        <n v="4231421.0"/>
        <n v="3960684.0"/>
        <n v="8227769.0"/>
        <n v="695500.0"/>
        <n v="1777981.0"/>
        <n v="1513536.0"/>
        <n v="803500.0"/>
        <n v="15266.5"/>
        <n v="0.0"/>
        <n v="83751.46800000001"/>
        <n v="4236861.0"/>
        <n v="744245.0"/>
        <n v="4231422.0"/>
        <n v="9073416.0"/>
        <n v="8770970.0"/>
        <n v="4528412.0"/>
        <n v="793861.0"/>
        <n v="8972591.0"/>
        <n v="49616.0"/>
        <n v="4478649.0"/>
        <n v="9023000.0"/>
        <n v="324554.0"/>
        <n v="8922185.0"/>
        <n v="1390951.0"/>
        <n v="1559104.0"/>
        <n v="8871775.0"/>
        <n v="2874630.0"/>
        <n v="8770960.0"/>
        <n v="1576410.0"/>
        <n v="4252102.0"/>
        <n v="1808235.0"/>
        <n v="2781901.0"/>
        <n v="299339.0"/>
        <m/>
      </sharedItems>
    </cacheField>
    <cacheField name="VALOR DB(+)/CD(-)" numFmtId="165">
      <sharedItems containsString="0" containsBlank="1" containsNumber="1">
        <n v="-4.0E7"/>
        <n v="4.0E7"/>
        <n v="-1.5E7"/>
        <n v="5000000.0"/>
        <n v="-5000000.0"/>
        <n v="-4172999.0"/>
        <n v="-66767.0"/>
        <n v="8345.0"/>
        <n v="4231421.0"/>
        <n v="-4173000.0"/>
        <n v="-66768.0"/>
        <n v="8346.0"/>
        <n v="4231422.0"/>
        <n v="-685898.0"/>
        <n v="-10974.0"/>
        <n v="1372.0"/>
        <n v="695500.0"/>
        <n v="-4206300.0"/>
        <n v="-33650.0"/>
        <n v="8412.0"/>
        <n v="4231538.0"/>
        <n v="-691300.0"/>
        <n v="-5530.0"/>
        <n v="1382.0"/>
        <n v="695448.0"/>
        <n v="-467366.0"/>
        <n v="-3738.0"/>
        <n v="935.0"/>
        <n v="470169.0"/>
        <n v="-6215976.0"/>
        <n v="-49727.0"/>
        <n v="12431.0"/>
        <n v="6253272.0"/>
        <n v="-3936175.0"/>
        <n v="-31489.0"/>
        <n v="7872.0"/>
        <n v="3959792.0"/>
        <n v="-3906000.0"/>
        <n v="-62496.0"/>
        <n v="7812.0"/>
        <n v="3960684.0"/>
        <n v="-8114171.0"/>
        <n v="-129826.0"/>
        <n v="16228.0"/>
        <n v="8227769.0"/>
        <n v="-1753433.0"/>
        <n v="-28054.0"/>
        <n v="3506.0"/>
        <n v="1777981.0"/>
        <n v="-1504533.0"/>
        <n v="-12012.0"/>
        <n v="3009.0"/>
        <n v="1513536.0"/>
        <n v="-2738000.0"/>
        <n v="-52022.0"/>
        <n v="2646.0"/>
        <n v="5476.0"/>
        <n v="2781900.0"/>
        <n v="-4170000.0"/>
        <n v="-79230.0"/>
        <n v="4029.0"/>
        <n v="8340.0"/>
        <n v="4236861.0"/>
        <n v="-732500.0"/>
        <n v="-13917.0"/>
        <n v="707.0"/>
        <n v="1465.0"/>
        <n v="744245.0"/>
        <n v="-8930220.0"/>
        <n v="-169674.0"/>
        <n v="8618.0"/>
        <n v="17860.0"/>
        <n v="9073416.0"/>
        <n v="-4407972.0"/>
        <n v="-83751.0"/>
        <n v="4257.0"/>
        <n v="8816.0"/>
        <n v="4478650.0"/>
        <n v="-4456949.0"/>
        <n v="-84682.0"/>
        <n v="4305.0"/>
        <n v="8914.0"/>
        <n v="4528412.0"/>
        <n v="-4505926.0"/>
        <n v="-85612.0"/>
        <n v="4353.0"/>
        <n v="9012.0"/>
        <n v="4578173.0"/>
        <n v="-781333.0"/>
        <n v="-14845.0"/>
        <n v="755.0"/>
        <n v="1562.0"/>
        <n v="793861.0"/>
        <n v="-8830995.0"/>
        <n v="-167789.0"/>
        <n v="8531.0"/>
        <n v="17662.0"/>
        <n v="8972591.0"/>
        <n v="-48833.0"/>
        <n v="-928.0"/>
        <n v="47.0"/>
        <n v="98.0"/>
        <n v="49616.0"/>
        <n v="4258.0"/>
        <n v="4478649.0"/>
        <n v="-8880607.0"/>
        <n v="-168732.0"/>
        <n v="8579.0"/>
        <n v="17760.0"/>
        <n v="9023000.0"/>
        <n v="-319433.0"/>
        <n v="-6069.0"/>
        <n v="309.0"/>
        <n v="639.0"/>
        <n v="324554.0"/>
        <n v="-8781383.0"/>
        <n v="-166846.0"/>
        <n v="8482.0"/>
        <n v="17562.0"/>
        <n v="8922185.0"/>
        <n v="-1369000.0"/>
        <n v="-26011.0"/>
        <n v="1322.0"/>
        <n v="2738.0"/>
        <n v="1390951.0"/>
        <n v="-1534500.0"/>
        <n v="-29155.0"/>
        <n v="1482.0"/>
        <n v="3069.0"/>
        <n v="1559104.0"/>
        <n v="8627.0"/>
        <n v="9073407.0"/>
        <n v="-2829266.0"/>
        <n v="-53756.0"/>
        <n v="2733.0"/>
        <n v="5659.0"/>
        <n v="2874630.0"/>
        <n v="-1551533.0"/>
        <n v="-29479.0"/>
        <n v="1499.0"/>
        <n v="3103.0"/>
        <n v="1576410.0"/>
        <n v="-4185000.0"/>
        <n v="-79515.0"/>
        <n v="4043.0"/>
        <n v="8370.0"/>
        <n v="4252102.0"/>
        <n v="-1779700.0"/>
        <n v="-33814.0"/>
        <n v="1719.1902"/>
        <n v="3559.4"/>
        <n v="1808235.4098"/>
        <n v="77586.0"/>
        <n v="12414.0"/>
        <n v="-90000.0"/>
        <n v="25862.0"/>
        <n v="4138.0"/>
        <n v="-30000.0"/>
        <n v="20690.0"/>
        <n v="3310.0"/>
        <n v="-24000.0"/>
        <n v="100000.0"/>
        <n v="16000.0"/>
        <n v="-116000.0"/>
        <n v="274138.0"/>
        <n v="43862.0"/>
        <n v="-318000.0"/>
        <n v="32000.0"/>
        <n v="-32000.0"/>
        <n v="384000.0"/>
        <n v="-384000.0"/>
        <n v="56000.0"/>
        <n v="-56000.0"/>
        <n v="200000.0"/>
        <n v="-21775.0"/>
        <n v="-210225.0"/>
        <n v="671000.0"/>
        <n v="107360.0"/>
        <n v="-778360.0"/>
        <n v="145000.0"/>
        <n v="-145000.0"/>
        <n v="20000.0"/>
        <n v="-20000.0"/>
        <n v="94742.0"/>
        <n v="15158.0"/>
        <n v="-109900.0"/>
        <n v="82759.0"/>
        <n v="13241.0"/>
        <n v="-96000.0"/>
        <n v="-100000.0"/>
        <n v="700000.0"/>
        <n v="112000.0"/>
        <n v="-812000.0"/>
        <n v="52941.0"/>
        <n v="10059.0"/>
        <n v="-63000.0"/>
        <n v="63000.0"/>
        <n v="40000.0"/>
        <n v="7600.0"/>
        <n v="-47600.0"/>
        <n v="321429.0"/>
        <n v="61072.0"/>
        <n v="-382501.0"/>
        <n v="66000.0"/>
        <n v="12540.0"/>
        <n v="-78540.0"/>
        <n v="186000.0"/>
        <n v="35340.0"/>
        <n v="-221340.0"/>
        <n v="81512.0"/>
        <n v="15488.0"/>
        <n v="-97000.0"/>
        <n v="88500.0"/>
        <n v="16815.0"/>
        <n v="-105315.0"/>
        <n v="252101.0"/>
        <n v="47899.0"/>
        <n v="-300000.0"/>
        <n v="141177.0"/>
        <n v="26824.0"/>
        <n v="-168001.0"/>
        <n v="83613.0"/>
        <n v="15886.0"/>
        <n v="-99499.0"/>
        <n v="90756.0"/>
        <n v="17244.0"/>
        <n v="-108000.0"/>
        <n v="28571.0"/>
        <n v="5428.0"/>
        <n v="-33999.0"/>
        <n v="78000.0"/>
        <n v="14820.0"/>
        <n v="-92820.0"/>
        <n v="30000.0"/>
        <n v="5700.0"/>
        <n v="-35700.0"/>
        <n v="2644.908"/>
        <n v="2781901.092"/>
        <n v="-294616.0"/>
        <n v="-5597.0"/>
        <n v="284.599056"/>
        <n v="589.2320000000001"/>
        <n v="299339.17"/>
        <n v="-5301000.0"/>
        <n v="-100719.0"/>
        <n v="5120.766"/>
        <n v="10602.0"/>
        <n v="5385996.23"/>
        <n v="-374966.0"/>
        <n v="-7124.0"/>
        <n v="362.21715600000005"/>
        <n v="749.932"/>
        <n v="380977.85"/>
        <n v="2781901.1"/>
        <n v="4258.100952000001"/>
        <n v="8815.944000000001"/>
        <n v="4478648.95"/>
        <n v="-511500.0"/>
        <n v="-9718.0"/>
        <n v="494.109"/>
        <n v="1023.0"/>
        <n v="519700.89"/>
        <n v="1322.454"/>
        <n v="1390950.55"/>
        <n v="297673.0"/>
        <n v="5655.787"/>
        <n v="-287.552118"/>
        <n v="-595.3460000000001"/>
        <n v="-302445.9"/>
        <n v="297674.0"/>
        <n v="5655.8060000000005"/>
        <n v="-302446.9"/>
        <n v="198450.0"/>
        <n v="3770.55"/>
        <n v="-191.70270000000002"/>
        <n v="-396.90000000000003"/>
        <n v="-201631.94"/>
        <n v="-2781900.0"/>
        <n v="-4478650.0"/>
        <n v="49762.0"/>
        <n v="2863363.0"/>
        <n v="-2913125.0"/>
        <n v="-470169.0"/>
        <n v="-695448.0"/>
        <n v="-4231538.0"/>
        <n v="-6253272.0"/>
        <n v="-3959792.0"/>
        <n v="-4231421.0"/>
        <n v="-3960684.0"/>
        <n v="-8227769.0"/>
        <n v="-695500.0"/>
        <n v="-1777981.0"/>
        <n v="-1513536.0"/>
        <n v="-803500.0"/>
        <n v="-15266.5"/>
        <n v="776.181"/>
        <n v="1607.0"/>
        <n v="816383.319"/>
        <n v="4042.71"/>
        <n v="4252102.29"/>
        <n v="-83751.46800000001"/>
        <n v="4478649.423048"/>
        <n v="-4236861.0"/>
        <n v="-744245.0"/>
        <n v="-4231422.0"/>
        <n v="-9073416.0"/>
        <n v="8770970.0"/>
        <n v="-8770970.0"/>
        <n v="-4528412.0"/>
        <n v="-793861.0"/>
        <n v="-8972591.0"/>
        <n v="-49616.0"/>
        <n v="-4478649.0"/>
        <n v="-9023000.0"/>
        <n v="-324554.0"/>
        <n v="-8922185.0"/>
        <n v="-1390951.0"/>
        <n v="-1559104.0"/>
        <n v="8871775.0"/>
        <n v="-8871775.0"/>
        <n v="-2874630.0"/>
        <n v="8734747.0"/>
        <n v="36213.0"/>
        <n v="-8770960.0"/>
        <n v="-1576410.0"/>
        <n v="-4252102.0"/>
        <n v="1808235.0"/>
        <n v="-1808235.0"/>
        <n v="2781901.0"/>
        <n v="-2781901.0"/>
        <n v="299339.0"/>
        <n v="-299339.0"/>
        <m/>
      </sharedItems>
    </cacheField>
    <cacheField name="TERRITORIALIDAD ICA" numFmtId="0">
      <sharedItems containsBlank="1">
        <m/>
        <s v="BOGOTA D.C."/>
        <s v="MOSQUERA"/>
      </sharedItems>
    </cacheField>
    <cacheField name="N° CENTRO DE COSTO" numFmtId="0">
      <sharedItems containsString="0" containsBlank="1" containsNumber="1" containsInteger="1">
        <n v="1.0"/>
        <n v="2.0"/>
        <m/>
      </sharedItems>
    </cacheField>
    <cacheField name="CENTRO DE COSTO" numFmtId="0">
      <sharedItems containsBlank="1">
        <s v="ADMINISTRACIÓN"/>
        <s v="SERVICIOS DE ASEO"/>
        <m/>
      </sharedItems>
    </cacheField>
    <cacheField name="DOCUMENTO FUENTE" numFmtId="0">
      <sharedItems containsString="0" containsBlank="1">
        <m/>
      </sharedItems>
    </cacheField>
    <cacheField name="CARTERA" numFmtId="0">
      <sharedItems containsBlank="1">
        <m/>
        <s v="FV2"/>
        <s v="FV3"/>
        <s v="FV6"/>
        <s v="FV7"/>
        <s v="FV8"/>
        <s v="FV9"/>
        <s v="FV10"/>
        <s v="FV11"/>
        <s v="FV12"/>
        <s v="FV13"/>
        <s v="FV14"/>
        <s v="FV16"/>
        <s v="FV19"/>
        <s v="FV20"/>
        <s v="FV21"/>
        <s v="FV22"/>
        <s v="FV23"/>
        <s v="FV24"/>
        <s v="FV25"/>
        <s v="FV27"/>
        <s v="FV28"/>
        <s v="FV29"/>
        <s v="FV30"/>
        <s v="FV31"/>
        <s v="FV32"/>
        <s v="FV33"/>
        <s v="FV34"/>
        <s v="FV35"/>
        <s v="FV36"/>
        <s v="FV37"/>
        <s v="FV38"/>
        <s v="FV39"/>
        <s v="FV40"/>
        <s v="FV41"/>
        <s v="FV42"/>
        <s v="FV43"/>
        <s v="FV44"/>
        <s v="FV45"/>
        <s v="FV46"/>
        <s v="FV47"/>
        <s v="FV48"/>
        <s v="FV49"/>
        <s v="FV50"/>
        <s v="FV51"/>
        <s v="FV53"/>
        <s v="FV55"/>
        <s v="FV56"/>
        <s v="FV57"/>
        <s v="FV59"/>
        <s v="FV60"/>
        <s v="FV62"/>
        <s v="FV63"/>
        <s v="FV64"/>
        <s v="FV65"/>
        <s v="FV66"/>
        <s v="FV67"/>
        <s v="FV68"/>
        <s v="FV69"/>
        <s v="FV70"/>
        <s v="FV72"/>
        <s v="FV73"/>
        <s v="FV75"/>
        <s v="FV76"/>
        <s v="FV77"/>
        <s v="FV78"/>
        <s v="FV80"/>
        <s v="FV81"/>
        <s v="FV82"/>
        <s v="FV83"/>
        <s v="FV84"/>
        <s v="FV85"/>
        <s v="FV86"/>
        <s v="FV87"/>
        <s v="FV89"/>
        <s v="FV90"/>
        <s v="FV91"/>
        <s v="FV92"/>
        <s v="FV95"/>
        <s v="FV96"/>
        <s v="FV97"/>
        <s v="FV98"/>
        <s v="FV99"/>
        <s v="FV100"/>
      </sharedItems>
    </cacheField>
    <cacheField name="CUENTAS POR PAGAR" numFmtId="0">
      <sharedItems containsBlank="1">
        <m/>
        <s v="FC1"/>
        <s v="FC2"/>
        <s v="FC3"/>
        <s v="FC4"/>
        <s v="FC5"/>
        <s v="FC6"/>
        <s v="FC7"/>
        <s v="FC8"/>
        <s v="FC9"/>
        <s v="FC10"/>
        <s v="FC11"/>
        <s v="FC12"/>
        <s v="FC13"/>
        <s v="FC14"/>
        <s v="FC15"/>
        <s v="FC16"/>
        <s v="FC17"/>
        <s v="FC34"/>
        <s v="FC18"/>
        <s v="FC19"/>
        <s v="FC20"/>
        <s v="FC21"/>
        <s v="FC22"/>
        <s v="FC23"/>
        <s v="FC24"/>
        <s v="FC25"/>
        <s v="FC26"/>
        <s v="FC27"/>
        <s v="FC28"/>
        <s v="FC29"/>
        <s v="FC30"/>
        <s v="FC31"/>
        <s v="FC32"/>
      </sharedItems>
    </cacheField>
    <cacheField name="ACTIVO FIJO"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RTERA" cacheId="0" dataCaption="" compact="0" compactData="0">
  <location ref="A2:D225" firstHeaderRow="1" firstDataRow="4" firstDataCol="0"/>
  <pivotFields>
    <pivotField name="DOC" compact="0" outline="0" multipleItemSelectionAllowed="1" showAll="0">
      <items>
        <item x="0"/>
        <item x="1"/>
        <item x="2"/>
        <item x="3"/>
        <item x="4"/>
        <item x="5"/>
        <item x="6"/>
        <item t="default"/>
      </items>
    </pivotField>
    <pivotField name="N° DO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FECHA" compact="0" numFmtId="1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CUEN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NOMBRE C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NIT" axis="axisRow"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TERCERO" axis="axisRow"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DESCRIPC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t="default"/>
      </items>
    </pivotField>
    <pivotField name=" DEBITO"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 CREDITO"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name="VALOR DB(+)/CD(-)"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t="default"/>
      </items>
    </pivotField>
    <pivotField name="TERRITORIALIDAD ICA" compact="0" outline="0" multipleItemSelectionAllowed="1" showAll="0">
      <items>
        <item x="0"/>
        <item x="1"/>
        <item x="2"/>
        <item t="default"/>
      </items>
    </pivotField>
    <pivotField name="N° CENTRO DE COSTO" compact="0" outline="0" multipleItemSelectionAllowed="1" showAll="0">
      <items>
        <item x="0"/>
        <item x="1"/>
        <item x="2"/>
        <item t="default"/>
      </items>
    </pivotField>
    <pivotField name="CENTRO DE COSTO" compact="0" outline="0" multipleItemSelectionAllowed="1" showAll="0">
      <items>
        <item x="0"/>
        <item x="1"/>
        <item x="2"/>
        <item t="default"/>
      </items>
    </pivotField>
    <pivotField name="DOCUMENTO FUENTE" compact="0" outline="0" multipleItemSelectionAllowed="1" showAll="0">
      <items>
        <item x="0"/>
        <item t="default"/>
      </items>
    </pivotField>
    <pivotField name="CARTERA" axis="axisRow" compact="0" outline="0" multipleItemSelectionAllowed="1" showAll="0">
      <items>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h="1" x="75"/>
        <item h="1" x="76"/>
        <item h="1" x="77"/>
        <item h="1" x="78"/>
        <item h="1" x="79"/>
        <item h="1" x="80"/>
        <item h="1" x="81"/>
        <item h="1" x="82"/>
        <item h="1" x="83"/>
        <item t="default"/>
      </items>
    </pivotField>
    <pivotField name="CUENTAS POR PAG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ACTIVO FIJO" compact="0" outline="0" multipleItemSelectionAllowed="1" showAll="0">
      <items>
        <item x="0"/>
        <item t="default"/>
      </items>
    </pivotField>
  </pivotFields>
  <rowFields>
    <field x="15"/>
    <field x="5"/>
    <field x="6"/>
  </rowFields>
  <dataFields>
    <dataField name="SUM of VALOR DB(+)/CD(-)" fld="10"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u2302309@unimilitar.edu.co" TargetMode="External"/><Relationship Id="rId2" Type="http://schemas.openxmlformats.org/officeDocument/2006/relationships/hyperlink" Target="mailto:jedsolucionesinmobiliarias@gmail.com" TargetMode="External"/><Relationship Id="rId3" Type="http://schemas.openxmlformats.org/officeDocument/2006/relationships/hyperlink" Target="mailto:diegoramirez0507@hotmail.com" TargetMode="External"/><Relationship Id="rId4" Type="http://schemas.openxmlformats.org/officeDocument/2006/relationships/hyperlink" Target="mailto:dotacionesparpin19@hotmail.es"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3" width="4.29"/>
    <col customWidth="1" min="4" max="4" width="3.71"/>
    <col customWidth="1" min="5" max="5" width="2.29"/>
    <col customWidth="1" min="6" max="9" width="3.14"/>
    <col customWidth="1" min="10" max="10" width="2.86"/>
    <col customWidth="1" min="11" max="14" width="3.14"/>
    <col customWidth="1" min="15" max="15" width="5.43"/>
    <col customWidth="1" min="16" max="19" width="4.29"/>
    <col customWidth="1" min="20" max="39" width="3.71"/>
  </cols>
  <sheetData>
    <row r="1" ht="21.75" customHeight="1">
      <c r="A1" s="7"/>
      <c r="B1" s="7"/>
      <c r="C1" s="7"/>
      <c r="D1" s="7"/>
      <c r="E1" s="7"/>
      <c r="F1" s="7"/>
      <c r="G1" s="7"/>
      <c r="H1" s="7"/>
      <c r="I1" s="7"/>
      <c r="J1" s="7"/>
      <c r="K1" s="7"/>
      <c r="L1" s="7"/>
      <c r="M1" s="7"/>
      <c r="N1" s="7"/>
      <c r="O1" s="7"/>
      <c r="P1" s="2"/>
      <c r="Q1" s="9" t="s">
        <v>0</v>
      </c>
      <c r="R1" s="10"/>
      <c r="S1" s="10"/>
      <c r="T1" s="10"/>
      <c r="U1" s="10"/>
      <c r="V1" s="10"/>
      <c r="W1" s="10"/>
      <c r="X1" s="10"/>
      <c r="Y1" s="10"/>
      <c r="Z1" s="10"/>
      <c r="AA1" s="10"/>
      <c r="AB1" s="10"/>
      <c r="AC1" s="10"/>
      <c r="AD1" s="10"/>
      <c r="AE1" s="10"/>
      <c r="AF1" s="10"/>
      <c r="AG1" s="10"/>
      <c r="AH1" s="10"/>
      <c r="AI1" s="10"/>
      <c r="AJ1" s="11"/>
      <c r="AK1" s="2"/>
      <c r="AL1" s="2"/>
      <c r="AM1" s="2"/>
    </row>
    <row r="2" ht="9.75" customHeight="1">
      <c r="A2" s="7"/>
      <c r="B2" s="7"/>
      <c r="C2" s="7"/>
      <c r="D2" s="7"/>
      <c r="E2" s="7"/>
      <c r="F2" s="7"/>
      <c r="G2" s="7"/>
      <c r="H2" s="7"/>
      <c r="I2" s="7"/>
      <c r="J2" s="7"/>
      <c r="K2" s="7"/>
      <c r="L2" s="7"/>
      <c r="M2" s="7"/>
      <c r="N2" s="7"/>
      <c r="O2" s="7"/>
      <c r="P2" s="2"/>
      <c r="Q2" s="13"/>
      <c r="AJ2" s="16"/>
      <c r="AK2" s="2"/>
      <c r="AL2" s="2"/>
      <c r="AM2" s="2"/>
    </row>
    <row r="3" ht="9.75" customHeight="1">
      <c r="A3" s="7"/>
      <c r="B3" s="7"/>
      <c r="C3" s="7"/>
      <c r="D3" s="7"/>
      <c r="E3" s="7"/>
      <c r="F3" s="7"/>
      <c r="G3" s="7"/>
      <c r="H3" s="7"/>
      <c r="I3" s="7"/>
      <c r="J3" s="7"/>
      <c r="K3" s="7"/>
      <c r="L3" s="7"/>
      <c r="M3" s="7"/>
      <c r="N3" s="7"/>
      <c r="O3" s="7"/>
      <c r="P3" s="2"/>
      <c r="Q3" s="18"/>
      <c r="R3" s="20"/>
      <c r="S3" s="20"/>
      <c r="T3" s="20"/>
      <c r="U3" s="20"/>
      <c r="V3" s="20"/>
      <c r="W3" s="20"/>
      <c r="X3" s="20"/>
      <c r="Y3" s="20"/>
      <c r="Z3" s="20"/>
      <c r="AA3" s="20"/>
      <c r="AB3" s="20"/>
      <c r="AC3" s="20"/>
      <c r="AD3" s="20"/>
      <c r="AE3" s="20"/>
      <c r="AF3" s="20"/>
      <c r="AG3" s="20"/>
      <c r="AH3" s="20"/>
      <c r="AI3" s="20"/>
      <c r="AJ3" s="23"/>
      <c r="AK3" s="2"/>
      <c r="AL3" s="2"/>
      <c r="AM3" s="2"/>
    </row>
    <row r="4" ht="9.75" customHeight="1">
      <c r="A4" s="7"/>
      <c r="B4" s="7"/>
      <c r="C4" s="7"/>
      <c r="D4" s="7"/>
      <c r="E4" s="7"/>
      <c r="F4" s="7"/>
      <c r="G4" s="7"/>
      <c r="H4" s="7"/>
      <c r="I4" s="7"/>
      <c r="J4" s="7"/>
      <c r="K4" s="7"/>
      <c r="L4" s="7"/>
      <c r="M4" s="7"/>
      <c r="N4" s="7"/>
      <c r="O4" s="7"/>
      <c r="P4" s="2"/>
      <c r="Q4" s="2"/>
      <c r="R4" s="2"/>
      <c r="S4" s="2"/>
      <c r="T4" s="2"/>
      <c r="U4" s="2"/>
      <c r="V4" s="2"/>
      <c r="W4" s="2"/>
      <c r="X4" s="2"/>
      <c r="Y4" s="2"/>
      <c r="Z4" s="2"/>
      <c r="AA4" s="2"/>
      <c r="AB4" s="2"/>
      <c r="AC4" s="2"/>
      <c r="AD4" s="2"/>
      <c r="AE4" s="2"/>
      <c r="AF4" s="2"/>
      <c r="AG4" s="2"/>
      <c r="AH4" s="2"/>
      <c r="AI4" s="2"/>
      <c r="AJ4" s="2"/>
      <c r="AK4" s="2"/>
      <c r="AL4" s="2"/>
      <c r="AM4" s="2"/>
    </row>
    <row r="5" ht="9.75" customHeight="1">
      <c r="A5" s="7"/>
      <c r="B5" s="7"/>
      <c r="C5" s="7"/>
      <c r="D5" s="7"/>
      <c r="E5" s="7"/>
      <c r="F5" s="7"/>
      <c r="G5" s="7"/>
      <c r="H5" s="7"/>
      <c r="I5" s="7"/>
      <c r="J5" s="7"/>
      <c r="K5" s="7"/>
      <c r="L5" s="7"/>
      <c r="M5" s="7"/>
      <c r="N5" s="7"/>
      <c r="O5" s="7"/>
      <c r="P5" s="2"/>
      <c r="Q5" s="2"/>
      <c r="R5" s="2"/>
      <c r="S5" s="2"/>
      <c r="T5" s="2"/>
      <c r="U5" s="2"/>
      <c r="V5" s="2"/>
      <c r="W5" s="2"/>
      <c r="X5" s="2"/>
      <c r="Y5" s="2"/>
      <c r="Z5" s="2"/>
      <c r="AA5" s="2"/>
      <c r="AB5" s="2"/>
      <c r="AC5" s="2"/>
      <c r="AD5" s="2"/>
      <c r="AE5" s="2"/>
      <c r="AF5" s="2"/>
      <c r="AG5" s="2"/>
      <c r="AH5" s="2"/>
      <c r="AI5" s="2"/>
      <c r="AJ5" s="2"/>
      <c r="AK5" s="2"/>
      <c r="AL5" s="2"/>
      <c r="AM5" s="2"/>
    </row>
    <row r="6">
      <c r="A6" s="7"/>
      <c r="B6" s="7"/>
      <c r="C6" s="7"/>
      <c r="D6" s="7"/>
      <c r="E6" s="7"/>
      <c r="F6" s="7"/>
      <c r="G6" s="7"/>
      <c r="H6" s="24"/>
      <c r="I6" s="7"/>
      <c r="J6" s="7"/>
      <c r="K6" s="7"/>
      <c r="L6" s="7"/>
      <c r="M6" s="7"/>
      <c r="N6" s="7"/>
      <c r="O6" s="7"/>
      <c r="P6" s="2"/>
      <c r="Q6" s="2"/>
      <c r="R6" s="2"/>
      <c r="S6" s="2"/>
      <c r="T6" s="2"/>
      <c r="U6" s="2"/>
      <c r="V6" s="2"/>
      <c r="W6" s="2"/>
      <c r="X6" s="2"/>
      <c r="Y6" s="2"/>
      <c r="Z6" s="2"/>
      <c r="AA6" s="2"/>
      <c r="AB6" s="2"/>
      <c r="AC6" s="2"/>
      <c r="AD6" s="2"/>
      <c r="AE6" s="2"/>
      <c r="AF6" s="2"/>
      <c r="AG6" s="2"/>
      <c r="AH6" s="2"/>
      <c r="AI6" s="2"/>
      <c r="AJ6" s="2"/>
      <c r="AK6" s="2"/>
      <c r="AL6" s="2"/>
      <c r="AM6" s="2"/>
    </row>
    <row r="7">
      <c r="A7" s="2"/>
      <c r="B7" s="25" t="s">
        <v>10</v>
      </c>
      <c r="C7" s="27"/>
      <c r="D7" s="27"/>
      <c r="E7" s="27"/>
      <c r="F7" s="27"/>
      <c r="G7" s="27"/>
      <c r="H7" s="27"/>
      <c r="I7" s="27"/>
      <c r="J7" s="27"/>
      <c r="K7" s="27"/>
      <c r="L7" s="27"/>
      <c r="M7" s="28"/>
      <c r="N7" s="2"/>
      <c r="O7" s="2"/>
      <c r="P7" s="2"/>
      <c r="Q7" s="29" t="s">
        <v>11</v>
      </c>
      <c r="R7" s="30"/>
      <c r="S7" s="30"/>
      <c r="T7" s="30"/>
      <c r="U7" s="30"/>
      <c r="V7" s="30"/>
      <c r="W7" s="30"/>
      <c r="X7" s="30"/>
      <c r="Y7" s="30"/>
      <c r="Z7" s="32"/>
      <c r="AA7" s="2"/>
      <c r="AB7" s="2"/>
      <c r="AC7" s="2"/>
      <c r="AD7" s="2"/>
      <c r="AE7" s="2"/>
      <c r="AF7" s="2"/>
      <c r="AG7" s="2"/>
      <c r="AH7" s="2"/>
      <c r="AI7" s="2"/>
      <c r="AJ7" s="2"/>
      <c r="AK7" s="2"/>
      <c r="AL7" s="2"/>
      <c r="AM7" s="2"/>
    </row>
    <row r="8">
      <c r="A8" s="2"/>
      <c r="B8" s="33" t="s">
        <v>13</v>
      </c>
      <c r="C8" s="2"/>
      <c r="D8" s="2"/>
      <c r="E8" s="2"/>
      <c r="F8" s="2"/>
      <c r="G8" s="2"/>
      <c r="H8" s="2"/>
      <c r="I8" s="2"/>
      <c r="J8" s="2"/>
      <c r="K8" s="2"/>
      <c r="L8" s="2"/>
      <c r="M8" s="34"/>
      <c r="N8" s="2"/>
      <c r="O8" s="2"/>
      <c r="P8" s="2"/>
      <c r="Q8" s="35"/>
      <c r="Z8" s="36"/>
      <c r="AA8" s="2"/>
      <c r="AB8" s="2"/>
      <c r="AC8" s="2"/>
      <c r="AD8" s="2"/>
      <c r="AE8" s="2"/>
      <c r="AF8" s="2"/>
      <c r="AG8" s="2"/>
      <c r="AH8" s="2"/>
      <c r="AI8" s="2"/>
      <c r="AJ8" s="2"/>
      <c r="AK8" s="2"/>
      <c r="AL8" s="2"/>
      <c r="AM8" s="2"/>
    </row>
    <row r="9">
      <c r="A9" s="2"/>
      <c r="B9" s="37" t="s">
        <v>14</v>
      </c>
      <c r="C9" s="38"/>
      <c r="D9" s="38"/>
      <c r="E9" s="38"/>
      <c r="F9" s="38"/>
      <c r="G9" s="38"/>
      <c r="H9" s="38"/>
      <c r="I9" s="38"/>
      <c r="J9" s="38"/>
      <c r="K9" s="38"/>
      <c r="L9" s="38"/>
      <c r="M9" s="39"/>
      <c r="N9" s="2"/>
      <c r="O9" s="2"/>
      <c r="P9" s="2"/>
      <c r="Q9" s="40"/>
      <c r="R9" s="41"/>
      <c r="S9" s="41"/>
      <c r="T9" s="41"/>
      <c r="U9" s="41"/>
      <c r="V9" s="41"/>
      <c r="W9" s="41"/>
      <c r="X9" s="41"/>
      <c r="Y9" s="41"/>
      <c r="Z9" s="42"/>
      <c r="AA9" s="2"/>
      <c r="AB9" s="2"/>
      <c r="AC9" s="2"/>
      <c r="AD9" s="2"/>
      <c r="AE9" s="2"/>
      <c r="AF9" s="2"/>
      <c r="AG9" s="2"/>
      <c r="AH9" s="2"/>
      <c r="AI9" s="2"/>
      <c r="AJ9" s="2"/>
      <c r="AK9" s="2"/>
      <c r="AL9" s="2"/>
      <c r="AM9" s="2"/>
    </row>
    <row r="10">
      <c r="A10" s="43"/>
      <c r="B10" s="44"/>
      <c r="C10" s="44"/>
      <c r="D10" s="45"/>
      <c r="E10" s="2"/>
      <c r="F10" s="2"/>
      <c r="G10" s="2"/>
      <c r="H10" s="2"/>
      <c r="I10" s="2"/>
      <c r="J10" s="2"/>
      <c r="K10" s="46"/>
      <c r="L10" s="44"/>
      <c r="M10" s="44"/>
      <c r="N10" s="44"/>
      <c r="O10" s="45"/>
      <c r="P10" s="43"/>
      <c r="Q10" s="44"/>
      <c r="R10" s="44"/>
      <c r="S10" s="45"/>
      <c r="T10" s="2"/>
      <c r="U10" s="2"/>
      <c r="V10" s="2"/>
      <c r="W10" s="2"/>
      <c r="X10" s="2"/>
      <c r="Y10" s="2"/>
      <c r="Z10" s="2"/>
      <c r="AA10" s="2"/>
      <c r="AB10" s="2"/>
      <c r="AC10" s="2"/>
      <c r="AD10" s="2"/>
      <c r="AE10" s="2"/>
      <c r="AF10" s="2"/>
      <c r="AG10" s="2"/>
      <c r="AH10" s="2"/>
      <c r="AI10" s="2"/>
      <c r="AJ10" s="2"/>
      <c r="AK10" s="2"/>
      <c r="AL10" s="2"/>
      <c r="AM10" s="2"/>
    </row>
    <row r="11">
      <c r="A11" s="47" t="s">
        <v>19</v>
      </c>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5"/>
      <c r="AK11" s="2"/>
      <c r="AL11" s="2"/>
      <c r="AM11" s="2"/>
    </row>
    <row r="12">
      <c r="A12" s="43"/>
      <c r="B12" s="44"/>
      <c r="C12" s="44"/>
      <c r="D12" s="45"/>
      <c r="E12" s="2"/>
      <c r="F12" s="2"/>
      <c r="G12" s="2"/>
      <c r="H12" s="2"/>
      <c r="I12" s="2"/>
      <c r="J12" s="2"/>
      <c r="K12" s="46"/>
      <c r="L12" s="44"/>
      <c r="M12" s="44"/>
      <c r="N12" s="44"/>
      <c r="O12" s="45"/>
      <c r="P12" s="43"/>
      <c r="Q12" s="44"/>
      <c r="R12" s="44"/>
      <c r="S12" s="45"/>
      <c r="T12" s="2"/>
      <c r="U12" s="2"/>
      <c r="V12" s="2"/>
      <c r="W12" s="2"/>
      <c r="X12" s="2"/>
      <c r="Y12" s="2"/>
      <c r="Z12" s="2"/>
      <c r="AA12" s="2"/>
      <c r="AB12" s="2"/>
      <c r="AC12" s="2"/>
      <c r="AD12" s="2"/>
      <c r="AE12" s="2"/>
      <c r="AF12" s="2"/>
      <c r="AG12" s="2"/>
      <c r="AH12" s="2"/>
      <c r="AI12" s="2"/>
      <c r="AJ12" s="2"/>
      <c r="AK12" s="2"/>
      <c r="AL12" s="2"/>
      <c r="AM12" s="2"/>
    </row>
    <row r="13" ht="15.75" customHeight="1">
      <c r="A13" s="48" t="s">
        <v>22</v>
      </c>
      <c r="B13" s="30"/>
      <c r="C13" s="49"/>
      <c r="D13" s="50" t="s">
        <v>24</v>
      </c>
      <c r="E13" s="30"/>
      <c r="F13" s="30"/>
      <c r="G13" s="30"/>
      <c r="H13" s="30"/>
      <c r="I13" s="30"/>
      <c r="J13" s="30"/>
      <c r="K13" s="30"/>
      <c r="L13" s="30"/>
      <c r="M13" s="30"/>
      <c r="N13" s="30"/>
      <c r="O13" s="32"/>
      <c r="P13" s="51"/>
      <c r="Q13" s="51"/>
      <c r="R13" s="51"/>
      <c r="S13" s="51"/>
      <c r="T13" s="2"/>
      <c r="U13" s="2"/>
      <c r="V13" s="2"/>
      <c r="W13" s="2"/>
      <c r="X13" s="2"/>
      <c r="Y13" s="2"/>
      <c r="Z13" s="2"/>
      <c r="AA13" s="2"/>
      <c r="AB13" s="2"/>
      <c r="AC13" s="2"/>
      <c r="AD13" s="2"/>
      <c r="AE13" s="2"/>
      <c r="AF13" s="2"/>
      <c r="AG13" s="2"/>
      <c r="AH13" s="2"/>
      <c r="AI13" s="2"/>
      <c r="AJ13" s="2"/>
      <c r="AK13" s="2"/>
      <c r="AL13" s="2"/>
      <c r="AM13" s="2"/>
    </row>
    <row r="14">
      <c r="A14" s="35"/>
      <c r="C14" s="16"/>
      <c r="D14" s="35"/>
      <c r="O14" s="36"/>
      <c r="P14" s="43"/>
      <c r="Q14" s="44"/>
      <c r="R14" s="44"/>
      <c r="S14" s="45"/>
      <c r="T14" s="2"/>
      <c r="U14" s="2"/>
      <c r="V14" s="2"/>
      <c r="W14" s="2"/>
      <c r="X14" s="2"/>
      <c r="Y14" s="2"/>
      <c r="Z14" s="2"/>
      <c r="AA14" s="2"/>
      <c r="AB14" s="2"/>
      <c r="AC14" s="2"/>
      <c r="AD14" s="2"/>
      <c r="AE14" s="2"/>
      <c r="AF14" s="2"/>
      <c r="AG14" s="2"/>
      <c r="AH14" s="2"/>
      <c r="AI14" s="2"/>
      <c r="AJ14" s="2"/>
      <c r="AK14" s="2"/>
      <c r="AL14" s="2"/>
      <c r="AM14" s="2"/>
    </row>
    <row r="15">
      <c r="A15" s="35"/>
      <c r="C15" s="16"/>
      <c r="D15" s="35"/>
      <c r="O15" s="36"/>
      <c r="P15" s="43"/>
      <c r="Q15" s="44"/>
      <c r="R15" s="44"/>
      <c r="S15" s="45"/>
      <c r="T15" s="2"/>
      <c r="U15" s="2"/>
      <c r="V15" s="2"/>
      <c r="W15" s="2"/>
      <c r="X15" s="2"/>
      <c r="Y15" s="2"/>
      <c r="Z15" s="2"/>
      <c r="AA15" s="2"/>
      <c r="AB15" s="2"/>
      <c r="AC15" s="2"/>
      <c r="AD15" s="2"/>
      <c r="AE15" s="2"/>
      <c r="AF15" s="2"/>
      <c r="AG15" s="2"/>
      <c r="AH15" s="2"/>
      <c r="AI15" s="2"/>
      <c r="AJ15" s="2"/>
      <c r="AK15" s="2"/>
      <c r="AL15" s="2"/>
      <c r="AM15" s="2"/>
    </row>
    <row r="16">
      <c r="A16" s="40"/>
      <c r="B16" s="41"/>
      <c r="C16" s="52"/>
      <c r="D16" s="40"/>
      <c r="E16" s="41"/>
      <c r="F16" s="41"/>
      <c r="G16" s="41"/>
      <c r="H16" s="41"/>
      <c r="I16" s="41"/>
      <c r="J16" s="41"/>
      <c r="K16" s="41"/>
      <c r="L16" s="41"/>
      <c r="M16" s="41"/>
      <c r="N16" s="41"/>
      <c r="O16" s="42"/>
      <c r="P16" s="2"/>
      <c r="Q16" s="2"/>
      <c r="R16" s="2"/>
      <c r="S16" s="2"/>
      <c r="T16" s="2"/>
      <c r="U16" s="2"/>
      <c r="V16" s="2"/>
      <c r="W16" s="2"/>
      <c r="X16" s="2"/>
      <c r="Y16" s="2"/>
      <c r="Z16" s="2"/>
      <c r="AA16" s="2"/>
      <c r="AB16" s="2"/>
      <c r="AC16" s="2"/>
      <c r="AD16" s="2"/>
      <c r="AE16" s="2"/>
      <c r="AF16" s="2"/>
      <c r="AG16" s="2"/>
      <c r="AH16" s="2"/>
      <c r="AI16" s="2"/>
      <c r="AJ16" s="2"/>
      <c r="AK16" s="2"/>
      <c r="AL16" s="2"/>
      <c r="AM16" s="2"/>
    </row>
    <row r="17">
      <c r="A17" s="51"/>
      <c r="B17" s="51"/>
      <c r="C17" s="51"/>
      <c r="D17" s="51"/>
      <c r="E17" s="2"/>
      <c r="F17" s="2"/>
      <c r="G17" s="2"/>
      <c r="H17" s="2"/>
      <c r="I17" s="2"/>
      <c r="J17" s="2"/>
      <c r="K17" s="46"/>
      <c r="L17" s="44"/>
      <c r="M17" s="44"/>
      <c r="N17" s="44"/>
      <c r="O17" s="45"/>
      <c r="P17" s="2"/>
      <c r="Q17" s="2"/>
      <c r="R17" s="2"/>
      <c r="S17" s="2"/>
      <c r="T17" s="2"/>
      <c r="U17" s="2"/>
      <c r="V17" s="2"/>
      <c r="W17" s="2"/>
      <c r="X17" s="2"/>
      <c r="Y17" s="2"/>
      <c r="Z17" s="2"/>
      <c r="AA17" s="2"/>
      <c r="AB17" s="2"/>
      <c r="AC17" s="2"/>
      <c r="AD17" s="2"/>
      <c r="AE17" s="2"/>
      <c r="AF17" s="2"/>
      <c r="AG17" s="2"/>
      <c r="AH17" s="2"/>
      <c r="AI17" s="2"/>
      <c r="AJ17" s="2"/>
      <c r="AK17" s="2"/>
      <c r="AL17" s="2"/>
      <c r="AM17" s="2"/>
    </row>
    <row r="18" ht="2.25" customHeight="1">
      <c r="A18" s="51"/>
      <c r="B18" s="51"/>
      <c r="C18" s="51"/>
      <c r="D18" s="51"/>
      <c r="E18" s="46"/>
      <c r="F18" s="44"/>
      <c r="G18" s="44"/>
      <c r="H18" s="44"/>
      <c r="I18" s="45"/>
      <c r="J18" s="2"/>
      <c r="K18" s="46"/>
      <c r="L18" s="44"/>
      <c r="M18" s="44"/>
      <c r="N18" s="44"/>
      <c r="O18" s="45"/>
      <c r="P18" s="2"/>
      <c r="Q18" s="2"/>
      <c r="R18" s="2"/>
      <c r="S18" s="2"/>
      <c r="T18" s="2"/>
      <c r="U18" s="2"/>
      <c r="V18" s="2"/>
      <c r="W18" s="2"/>
      <c r="X18" s="2"/>
      <c r="Y18" s="2"/>
      <c r="Z18" s="2"/>
      <c r="AA18" s="2"/>
      <c r="AB18" s="2"/>
      <c r="AC18" s="2"/>
      <c r="AD18" s="2"/>
      <c r="AE18" s="2"/>
      <c r="AF18" s="2"/>
      <c r="AG18" s="2"/>
      <c r="AH18" s="2"/>
      <c r="AI18" s="2"/>
      <c r="AJ18" s="2"/>
      <c r="AK18" s="2"/>
      <c r="AL18" s="2"/>
      <c r="AM18" s="2"/>
    </row>
    <row r="19">
      <c r="A19" s="51"/>
      <c r="B19" s="51"/>
      <c r="C19" s="51"/>
      <c r="D19" s="51"/>
      <c r="E19" s="46"/>
      <c r="F19" s="44"/>
      <c r="G19" s="44"/>
      <c r="H19" s="44"/>
      <c r="I19" s="45"/>
      <c r="J19" s="2"/>
      <c r="K19" s="46"/>
      <c r="L19" s="44"/>
      <c r="M19" s="44"/>
      <c r="N19" s="44"/>
      <c r="O19" s="45"/>
      <c r="P19" s="2"/>
      <c r="Q19" s="2"/>
      <c r="R19" s="2"/>
      <c r="S19" s="2"/>
      <c r="T19" s="2"/>
      <c r="U19" s="2"/>
      <c r="V19" s="2"/>
      <c r="W19" s="2"/>
      <c r="X19" s="2"/>
      <c r="Y19" s="2"/>
      <c r="Z19" s="2"/>
      <c r="AA19" s="2"/>
      <c r="AB19" s="2"/>
      <c r="AC19" s="2"/>
      <c r="AD19" s="2"/>
      <c r="AE19" s="2"/>
      <c r="AF19" s="2"/>
      <c r="AG19" s="2"/>
      <c r="AH19" s="2"/>
      <c r="AI19" s="2"/>
      <c r="AJ19" s="2"/>
      <c r="AK19" s="2"/>
      <c r="AL19" s="2"/>
      <c r="AM19" s="2"/>
    </row>
    <row r="20">
      <c r="A20" s="53" t="s">
        <v>27</v>
      </c>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5"/>
      <c r="AK20" s="54"/>
      <c r="AL20" s="54"/>
      <c r="AM20" s="54"/>
    </row>
    <row r="21">
      <c r="A21" s="51"/>
      <c r="B21" s="51"/>
      <c r="C21" s="51"/>
      <c r="D21" s="51"/>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c r="A22" s="51"/>
      <c r="B22" s="51"/>
      <c r="C22" s="55"/>
      <c r="D22" s="44"/>
      <c r="E22" s="44"/>
      <c r="F22" s="44"/>
      <c r="G22" s="44"/>
      <c r="H22" s="44"/>
      <c r="I22" s="44"/>
      <c r="J22" s="44"/>
      <c r="K22" s="44"/>
      <c r="L22" s="45"/>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c r="A23" s="51"/>
      <c r="B23" s="51"/>
      <c r="C23" s="51"/>
      <c r="D23" s="51"/>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c r="A24" s="51"/>
      <c r="B24" s="51"/>
      <c r="C24" s="51"/>
      <c r="D24" s="51"/>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c r="A25" s="51"/>
      <c r="B25" s="51"/>
      <c r="C25" s="51"/>
      <c r="D25" s="51"/>
      <c r="E25" s="2"/>
      <c r="F25" s="2"/>
      <c r="G25" s="2"/>
      <c r="H25" s="2"/>
      <c r="I25" s="2"/>
      <c r="J25" s="2"/>
      <c r="K25" s="2"/>
      <c r="L25" s="2"/>
      <c r="M25" s="2"/>
      <c r="N25" s="2"/>
      <c r="O25" s="2"/>
      <c r="P25" s="56" t="s">
        <v>33</v>
      </c>
      <c r="Q25" s="57"/>
      <c r="R25" s="57"/>
      <c r="S25" s="57"/>
      <c r="T25" s="57"/>
      <c r="U25" s="57"/>
      <c r="V25" s="57"/>
      <c r="W25" s="57"/>
      <c r="X25" s="57"/>
      <c r="Y25" s="58"/>
      <c r="Z25" s="2"/>
      <c r="AA25" s="2"/>
      <c r="AB25" s="2"/>
      <c r="AC25" s="59" t="s">
        <v>36</v>
      </c>
      <c r="AD25" s="57"/>
      <c r="AE25" s="57"/>
      <c r="AF25" s="57"/>
      <c r="AG25" s="58"/>
      <c r="AH25" s="2"/>
      <c r="AI25" s="2"/>
      <c r="AJ25" s="2"/>
      <c r="AK25" s="2"/>
      <c r="AL25" s="2"/>
      <c r="AM25" s="2"/>
    </row>
    <row r="26">
      <c r="A26" s="51"/>
      <c r="B26" s="51"/>
      <c r="C26" s="51"/>
      <c r="D26" s="51"/>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c r="A27" s="51"/>
      <c r="B27" s="51"/>
      <c r="C27" s="51"/>
      <c r="D27" s="51"/>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c r="A28" s="51"/>
      <c r="B28" s="60" t="s">
        <v>39</v>
      </c>
      <c r="C28" s="57"/>
      <c r="D28" s="58"/>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c r="A29" s="51"/>
      <c r="B29" s="61">
        <v>1.0</v>
      </c>
      <c r="C29" s="2" t="s">
        <v>42</v>
      </c>
      <c r="D29" s="2"/>
      <c r="E29" s="2"/>
      <c r="F29" s="2"/>
      <c r="G29" s="2"/>
      <c r="H29" s="2"/>
      <c r="I29" s="2"/>
      <c r="J29" s="2"/>
      <c r="K29" s="2"/>
      <c r="L29" s="2"/>
      <c r="M29" s="2"/>
      <c r="N29" s="2"/>
      <c r="O29" s="2"/>
      <c r="P29" s="62"/>
      <c r="Q29" s="2"/>
      <c r="R29" s="2"/>
      <c r="S29" s="2"/>
      <c r="T29" s="2"/>
      <c r="U29" s="2"/>
      <c r="V29" s="2"/>
      <c r="W29" s="2"/>
      <c r="X29" s="2"/>
      <c r="Y29" s="2"/>
      <c r="Z29" s="2"/>
      <c r="AA29" s="2"/>
      <c r="AB29" s="2"/>
      <c r="AC29" s="2"/>
      <c r="AD29" s="2"/>
      <c r="AE29" s="2"/>
      <c r="AF29" s="2"/>
      <c r="AG29" s="2"/>
      <c r="AH29" s="2"/>
      <c r="AI29" s="2"/>
      <c r="AJ29" s="2"/>
      <c r="AK29" s="2"/>
      <c r="AL29" s="2"/>
      <c r="AM29" s="2"/>
    </row>
    <row r="30">
      <c r="A30" s="2"/>
      <c r="B30" s="61">
        <v>2.0</v>
      </c>
      <c r="C30" s="2" t="s">
        <v>44</v>
      </c>
      <c r="D30" s="2"/>
      <c r="E30" s="2"/>
      <c r="F30" s="2"/>
      <c r="G30" s="2"/>
      <c r="H30" s="2"/>
      <c r="I30" s="2"/>
      <c r="J30" s="2"/>
      <c r="K30" s="2"/>
      <c r="L30" s="2"/>
      <c r="M30" s="2"/>
      <c r="N30" s="2"/>
      <c r="O30" s="2"/>
      <c r="P30" s="62"/>
      <c r="Q30" s="2"/>
      <c r="R30" s="2"/>
      <c r="S30" s="2"/>
      <c r="T30" s="2"/>
      <c r="U30" s="2"/>
      <c r="V30" s="2"/>
      <c r="W30" s="2"/>
      <c r="X30" s="2"/>
      <c r="Y30" s="2"/>
      <c r="Z30" s="2"/>
      <c r="AA30" s="2"/>
      <c r="AB30" s="2"/>
      <c r="AC30" s="2"/>
      <c r="AD30" s="2"/>
      <c r="AE30" s="2"/>
      <c r="AF30" s="2"/>
      <c r="AG30" s="2"/>
      <c r="AH30" s="2"/>
      <c r="AI30" s="2"/>
      <c r="AJ30" s="2"/>
      <c r="AK30" s="2"/>
      <c r="AL30" s="2"/>
      <c r="AM30" s="2"/>
    </row>
    <row r="31">
      <c r="A31" s="2"/>
      <c r="B31" s="61">
        <v>3.0</v>
      </c>
      <c r="C31" s="2" t="s">
        <v>46</v>
      </c>
      <c r="D31" s="2"/>
      <c r="E31" s="2"/>
      <c r="F31" s="2"/>
      <c r="G31" s="2"/>
      <c r="H31" s="2"/>
      <c r="I31" s="2"/>
      <c r="J31" s="2"/>
      <c r="K31" s="2"/>
      <c r="L31" s="2"/>
      <c r="M31" s="2"/>
      <c r="N31" s="2"/>
      <c r="O31" s="2"/>
      <c r="P31" s="62"/>
      <c r="Q31" s="2"/>
      <c r="R31" s="2"/>
      <c r="S31" s="2"/>
      <c r="T31" s="2"/>
      <c r="U31" s="2"/>
      <c r="V31" s="2"/>
      <c r="W31" s="2"/>
      <c r="X31" s="2"/>
      <c r="Y31" s="2"/>
      <c r="Z31" s="2"/>
      <c r="AA31" s="2"/>
      <c r="AB31" s="2"/>
      <c r="AC31" s="2"/>
      <c r="AD31" s="2"/>
      <c r="AE31" s="2"/>
      <c r="AF31" s="2"/>
      <c r="AG31" s="2"/>
      <c r="AH31" s="2"/>
      <c r="AI31" s="2"/>
      <c r="AJ31" s="2"/>
      <c r="AK31" s="2"/>
      <c r="AL31" s="2"/>
      <c r="AM31" s="2"/>
    </row>
    <row r="32">
      <c r="A32" s="2"/>
      <c r="B32" s="61">
        <v>4.0</v>
      </c>
      <c r="C32" s="2" t="s">
        <v>47</v>
      </c>
      <c r="D32" s="2"/>
      <c r="E32" s="2"/>
      <c r="F32" s="2"/>
      <c r="G32" s="2"/>
      <c r="H32" s="2"/>
      <c r="I32" s="2"/>
      <c r="J32" s="2"/>
      <c r="K32" s="2"/>
      <c r="L32" s="2"/>
      <c r="M32" s="2"/>
      <c r="N32" s="2"/>
      <c r="O32" s="2"/>
      <c r="P32" s="62"/>
      <c r="Q32" s="2"/>
      <c r="R32" s="2"/>
      <c r="S32" s="2"/>
      <c r="T32" s="2"/>
      <c r="U32" s="2"/>
      <c r="V32" s="2"/>
      <c r="W32" s="2"/>
      <c r="X32" s="2"/>
      <c r="Y32" s="2"/>
      <c r="Z32" s="2"/>
      <c r="AA32" s="2"/>
      <c r="AB32" s="2"/>
      <c r="AC32" s="2"/>
      <c r="AD32" s="2"/>
      <c r="AE32" s="2"/>
      <c r="AF32" s="2"/>
      <c r="AG32" s="2"/>
      <c r="AH32" s="2"/>
      <c r="AI32" s="2"/>
      <c r="AJ32" s="2"/>
      <c r="AK32" s="2"/>
      <c r="AL32" s="2"/>
      <c r="AM32" s="2"/>
    </row>
    <row r="33">
      <c r="A33" s="2"/>
      <c r="B33" s="61">
        <v>5.0</v>
      </c>
      <c r="C33" s="2" t="s">
        <v>49</v>
      </c>
      <c r="D33" s="2"/>
      <c r="E33" s="2"/>
      <c r="F33" s="2"/>
      <c r="G33" s="2"/>
      <c r="H33" s="2"/>
      <c r="I33" s="2"/>
      <c r="J33" s="2"/>
      <c r="K33" s="2"/>
      <c r="L33" s="2"/>
      <c r="M33" s="2"/>
      <c r="N33" s="2"/>
      <c r="O33" s="2"/>
      <c r="P33" s="62"/>
      <c r="Q33" s="2"/>
      <c r="R33" s="2"/>
      <c r="S33" s="2"/>
      <c r="T33" s="2"/>
      <c r="U33" s="2"/>
      <c r="V33" s="2"/>
      <c r="W33" s="2"/>
      <c r="X33" s="2"/>
      <c r="Y33" s="2"/>
      <c r="Z33" s="2"/>
      <c r="AA33" s="2"/>
      <c r="AB33" s="2"/>
      <c r="AC33" s="2"/>
      <c r="AD33" s="2"/>
      <c r="AE33" s="2"/>
      <c r="AF33" s="2"/>
      <c r="AG33" s="2"/>
      <c r="AH33" s="2"/>
      <c r="AI33" s="2"/>
      <c r="AJ33" s="2"/>
      <c r="AK33" s="2"/>
      <c r="AL33" s="2"/>
      <c r="AM33" s="2"/>
    </row>
    <row r="34">
      <c r="A34" s="2"/>
      <c r="B34" s="61">
        <v>6.0</v>
      </c>
      <c r="C34" s="2" t="s">
        <v>50</v>
      </c>
      <c r="D34" s="2"/>
      <c r="E34" s="2"/>
      <c r="F34" s="2"/>
      <c r="G34" s="2"/>
      <c r="H34" s="2"/>
      <c r="I34" s="2"/>
      <c r="J34" s="2"/>
      <c r="K34" s="2"/>
      <c r="L34" s="2"/>
      <c r="M34" s="2"/>
      <c r="N34" s="2"/>
      <c r="O34" s="2"/>
      <c r="P34" s="62"/>
      <c r="Q34" s="2"/>
      <c r="R34" s="2"/>
      <c r="S34" s="2"/>
      <c r="T34" s="2"/>
      <c r="U34" s="2"/>
      <c r="V34" s="2"/>
      <c r="W34" s="2"/>
      <c r="X34" s="2"/>
      <c r="Y34" s="2"/>
      <c r="Z34" s="2"/>
      <c r="AA34" s="2"/>
      <c r="AB34" s="2"/>
      <c r="AC34" s="2"/>
      <c r="AD34" s="2"/>
      <c r="AE34" s="2"/>
      <c r="AF34" s="2"/>
      <c r="AG34" s="2"/>
      <c r="AH34" s="2"/>
      <c r="AI34" s="2"/>
      <c r="AJ34" s="2"/>
      <c r="AK34" s="2"/>
      <c r="AL34" s="2"/>
      <c r="AM34" s="2"/>
    </row>
    <row r="35">
      <c r="A35" s="2"/>
      <c r="B35" s="61">
        <v>7.0</v>
      </c>
      <c r="C35" s="2" t="s">
        <v>52</v>
      </c>
      <c r="D35" s="2"/>
      <c r="E35" s="2"/>
      <c r="F35" s="2"/>
      <c r="G35" s="2"/>
      <c r="H35" s="2"/>
      <c r="I35" s="2"/>
      <c r="J35" s="2"/>
      <c r="K35" s="2"/>
      <c r="L35" s="2"/>
      <c r="M35" s="2"/>
      <c r="N35" s="2"/>
      <c r="O35" s="2"/>
      <c r="P35" s="62"/>
      <c r="Q35" s="2"/>
      <c r="R35" s="2"/>
      <c r="S35" s="2"/>
      <c r="T35" s="2"/>
      <c r="U35" s="2"/>
      <c r="V35" s="2"/>
      <c r="W35" s="2"/>
      <c r="X35" s="2"/>
      <c r="Y35" s="2"/>
      <c r="Z35" s="2"/>
      <c r="AA35" s="2"/>
      <c r="AB35" s="2"/>
      <c r="AC35" s="2"/>
      <c r="AD35" s="2"/>
      <c r="AE35" s="2"/>
      <c r="AF35" s="2"/>
      <c r="AG35" s="2"/>
      <c r="AH35" s="2"/>
      <c r="AI35" s="2"/>
      <c r="AJ35" s="2"/>
      <c r="AK35" s="2"/>
      <c r="AL35" s="2"/>
      <c r="AM35" s="2"/>
    </row>
    <row r="36">
      <c r="A36" s="2"/>
      <c r="B36" s="61">
        <v>8.0</v>
      </c>
      <c r="C36" s="2" t="s">
        <v>53</v>
      </c>
      <c r="D36" s="2"/>
      <c r="E36" s="2"/>
      <c r="F36" s="2"/>
      <c r="G36" s="2"/>
      <c r="H36" s="2"/>
      <c r="I36" s="2"/>
      <c r="J36" s="2"/>
      <c r="K36" s="2"/>
      <c r="L36" s="2"/>
      <c r="M36" s="2"/>
      <c r="N36" s="2"/>
      <c r="O36" s="2"/>
      <c r="P36" s="62"/>
      <c r="Q36" s="2"/>
      <c r="R36" s="2"/>
      <c r="S36" s="2"/>
      <c r="T36" s="2"/>
      <c r="U36" s="2"/>
      <c r="V36" s="2"/>
      <c r="W36" s="2"/>
      <c r="X36" s="2"/>
      <c r="Y36" s="2"/>
      <c r="Z36" s="2"/>
      <c r="AA36" s="2"/>
      <c r="AB36" s="2"/>
      <c r="AC36" s="2"/>
      <c r="AD36" s="2"/>
      <c r="AE36" s="2"/>
      <c r="AF36" s="2"/>
      <c r="AG36" s="2"/>
      <c r="AH36" s="2"/>
      <c r="AI36" s="2"/>
      <c r="AJ36" s="2"/>
      <c r="AK36" s="2"/>
      <c r="AL36" s="2"/>
      <c r="AM36" s="2"/>
    </row>
    <row r="37">
      <c r="A37" s="2"/>
      <c r="B37" s="61">
        <v>9.0</v>
      </c>
      <c r="C37" s="2" t="s">
        <v>54</v>
      </c>
      <c r="D37" s="2"/>
      <c r="E37" s="2"/>
      <c r="F37" s="2"/>
      <c r="G37" s="2"/>
      <c r="H37" s="2"/>
      <c r="I37" s="2"/>
      <c r="J37" s="2"/>
      <c r="K37" s="2"/>
      <c r="L37" s="2"/>
      <c r="M37" s="2"/>
      <c r="N37" s="2"/>
      <c r="O37" s="2"/>
      <c r="P37" s="62"/>
      <c r="Q37" s="2"/>
      <c r="R37" s="2"/>
      <c r="S37" s="2"/>
      <c r="T37" s="2"/>
      <c r="U37" s="2"/>
      <c r="V37" s="2"/>
      <c r="W37" s="2"/>
      <c r="X37" s="2"/>
      <c r="Y37" s="2"/>
      <c r="Z37" s="2"/>
      <c r="AA37" s="2"/>
      <c r="AB37" s="2"/>
      <c r="AC37" s="2"/>
      <c r="AD37" s="2"/>
      <c r="AE37" s="2"/>
      <c r="AF37" s="2"/>
      <c r="AG37" s="2"/>
      <c r="AH37" s="2"/>
      <c r="AI37" s="2"/>
      <c r="AJ37" s="2"/>
      <c r="AK37" s="2"/>
      <c r="AL37" s="2"/>
      <c r="AM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c r="A42" s="2"/>
      <c r="B42" s="63" t="s">
        <v>57</v>
      </c>
      <c r="C42" s="57"/>
      <c r="D42" s="57"/>
      <c r="E42" s="57"/>
      <c r="F42" s="58"/>
      <c r="G42" s="2"/>
      <c r="H42" s="2"/>
      <c r="I42" s="2"/>
      <c r="J42" s="2"/>
      <c r="K42" s="63" t="s">
        <v>59</v>
      </c>
      <c r="L42" s="57"/>
      <c r="M42" s="57"/>
      <c r="N42" s="57"/>
      <c r="O42" s="58"/>
      <c r="P42" s="2"/>
      <c r="Q42" s="2"/>
      <c r="R42" s="2"/>
      <c r="S42" s="64" t="s">
        <v>61</v>
      </c>
      <c r="T42" s="57"/>
      <c r="U42" s="57"/>
      <c r="V42" s="57"/>
      <c r="W42" s="58"/>
      <c r="X42" s="2"/>
      <c r="Y42" s="2"/>
      <c r="Z42" s="2"/>
      <c r="AA42" s="63" t="s">
        <v>63</v>
      </c>
      <c r="AB42" s="57"/>
      <c r="AC42" s="57"/>
      <c r="AD42" s="57"/>
      <c r="AE42" s="58"/>
      <c r="AF42" s="2"/>
      <c r="AG42" s="2"/>
      <c r="AH42" s="2"/>
      <c r="AI42" s="2"/>
      <c r="AJ42" s="2"/>
      <c r="AK42" s="2"/>
      <c r="AL42" s="2"/>
      <c r="AM42" s="2"/>
    </row>
    <row r="43">
      <c r="A43" s="2"/>
      <c r="B43" s="62">
        <v>11.0</v>
      </c>
      <c r="C43" s="2" t="s">
        <v>65</v>
      </c>
      <c r="D43" s="2"/>
      <c r="E43" s="2"/>
      <c r="F43" s="2"/>
      <c r="G43" s="2"/>
      <c r="H43" s="2"/>
      <c r="I43" s="2"/>
      <c r="J43" s="2"/>
      <c r="K43" s="62">
        <v>21.0</v>
      </c>
      <c r="L43" s="2" t="s">
        <v>66</v>
      </c>
      <c r="M43" s="2"/>
      <c r="N43" s="2"/>
      <c r="O43" s="2"/>
      <c r="P43" s="2"/>
      <c r="Q43" s="2"/>
      <c r="R43" s="2"/>
      <c r="S43" s="62">
        <v>31.0</v>
      </c>
      <c r="T43" s="2" t="s">
        <v>67</v>
      </c>
      <c r="U43" s="2"/>
      <c r="V43" s="2"/>
      <c r="W43" s="2"/>
      <c r="X43" s="2"/>
      <c r="Y43" s="2"/>
      <c r="Z43" s="2"/>
      <c r="AA43" s="62">
        <v>41.0</v>
      </c>
      <c r="AB43" s="2" t="s">
        <v>68</v>
      </c>
      <c r="AC43" s="2"/>
      <c r="AD43" s="2"/>
      <c r="AE43" s="2"/>
      <c r="AF43" s="2"/>
      <c r="AG43" s="2"/>
      <c r="AH43" s="2"/>
      <c r="AI43" s="2"/>
      <c r="AJ43" s="2"/>
      <c r="AK43" s="2"/>
      <c r="AL43" s="2"/>
      <c r="AM43" s="2"/>
    </row>
    <row r="44">
      <c r="A44" s="2"/>
      <c r="B44" s="62">
        <v>12.0</v>
      </c>
      <c r="C44" s="2" t="s">
        <v>70</v>
      </c>
      <c r="D44" s="2"/>
      <c r="E44" s="2"/>
      <c r="F44" s="2"/>
      <c r="G44" s="2"/>
      <c r="H44" s="2"/>
      <c r="I44" s="2"/>
      <c r="J44" s="2"/>
      <c r="K44" s="62">
        <v>22.0</v>
      </c>
      <c r="L44" s="2" t="s">
        <v>71</v>
      </c>
      <c r="M44" s="2"/>
      <c r="N44" s="2"/>
      <c r="O44" s="2"/>
      <c r="P44" s="2"/>
      <c r="Q44" s="2"/>
      <c r="R44" s="2"/>
      <c r="S44" s="62">
        <v>32.0</v>
      </c>
      <c r="T44" s="2" t="s">
        <v>72</v>
      </c>
      <c r="U44" s="2"/>
      <c r="V44" s="2"/>
      <c r="W44" s="2"/>
      <c r="X44" s="2"/>
      <c r="Y44" s="2"/>
      <c r="Z44" s="2"/>
      <c r="AA44" s="62">
        <v>42.0</v>
      </c>
      <c r="AB44" s="2" t="s">
        <v>73</v>
      </c>
      <c r="AC44" s="2"/>
      <c r="AD44" s="2"/>
      <c r="AE44" s="2"/>
      <c r="AF44" s="2"/>
      <c r="AG44" s="2"/>
      <c r="AH44" s="2"/>
      <c r="AI44" s="2"/>
      <c r="AJ44" s="2"/>
      <c r="AK44" s="2"/>
      <c r="AL44" s="2"/>
      <c r="AM44" s="2"/>
    </row>
    <row r="45">
      <c r="A45" s="2"/>
      <c r="B45" s="62">
        <v>13.0</v>
      </c>
      <c r="C45" s="2" t="s">
        <v>74</v>
      </c>
      <c r="D45" s="2"/>
      <c r="E45" s="2"/>
      <c r="F45" s="2"/>
      <c r="G45" s="2"/>
      <c r="H45" s="2"/>
      <c r="I45" s="2"/>
      <c r="J45" s="2"/>
      <c r="K45" s="62">
        <v>23.0</v>
      </c>
      <c r="L45" s="2" t="s">
        <v>76</v>
      </c>
      <c r="M45" s="2"/>
      <c r="N45" s="2"/>
      <c r="O45" s="2"/>
      <c r="P45" s="2"/>
      <c r="Q45" s="2"/>
      <c r="R45" s="2"/>
      <c r="S45" s="62">
        <v>33.0</v>
      </c>
      <c r="T45" s="2" t="s">
        <v>77</v>
      </c>
      <c r="U45" s="2"/>
      <c r="V45" s="2"/>
      <c r="W45" s="2"/>
      <c r="X45" s="2"/>
      <c r="Y45" s="2"/>
      <c r="Z45" s="2"/>
      <c r="AA45" s="62">
        <v>47.0</v>
      </c>
      <c r="AB45" s="2" t="s">
        <v>78</v>
      </c>
      <c r="AC45" s="2"/>
      <c r="AD45" s="2"/>
      <c r="AE45" s="2"/>
      <c r="AF45" s="2"/>
      <c r="AG45" s="2"/>
      <c r="AH45" s="2"/>
      <c r="AI45" s="2"/>
      <c r="AJ45" s="2"/>
      <c r="AK45" s="2"/>
      <c r="AL45" s="2"/>
      <c r="AM45" s="2"/>
    </row>
    <row r="46">
      <c r="A46" s="2"/>
      <c r="B46" s="62">
        <v>14.0</v>
      </c>
      <c r="C46" s="2" t="s">
        <v>79</v>
      </c>
      <c r="D46" s="2"/>
      <c r="E46" s="2"/>
      <c r="F46" s="2"/>
      <c r="G46" s="2"/>
      <c r="H46" s="2"/>
      <c r="I46" s="2"/>
      <c r="J46" s="2"/>
      <c r="K46" s="62">
        <v>24.0</v>
      </c>
      <c r="L46" s="2" t="s">
        <v>80</v>
      </c>
      <c r="M46" s="2"/>
      <c r="N46" s="2"/>
      <c r="O46" s="2"/>
      <c r="P46" s="2"/>
      <c r="Q46" s="2"/>
      <c r="R46" s="2"/>
      <c r="S46" s="62">
        <v>34.0</v>
      </c>
      <c r="T46" s="2" t="s">
        <v>81</v>
      </c>
      <c r="U46" s="2"/>
      <c r="V46" s="2"/>
      <c r="W46" s="2"/>
      <c r="X46" s="2"/>
      <c r="Y46" s="2"/>
      <c r="Z46" s="2"/>
      <c r="AA46" s="62"/>
      <c r="AB46" s="2"/>
      <c r="AC46" s="2"/>
      <c r="AD46" s="2"/>
      <c r="AE46" s="2"/>
      <c r="AF46" s="2"/>
      <c r="AG46" s="2"/>
      <c r="AH46" s="2"/>
      <c r="AI46" s="2"/>
      <c r="AJ46" s="2"/>
      <c r="AK46" s="2"/>
      <c r="AL46" s="2"/>
      <c r="AM46" s="2"/>
    </row>
    <row r="47">
      <c r="A47" s="2"/>
      <c r="B47" s="62">
        <v>15.0</v>
      </c>
      <c r="C47" s="2" t="s">
        <v>83</v>
      </c>
      <c r="D47" s="2"/>
      <c r="E47" s="2"/>
      <c r="F47" s="2"/>
      <c r="G47" s="2"/>
      <c r="H47" s="2"/>
      <c r="I47" s="2"/>
      <c r="J47" s="2"/>
      <c r="K47" s="62">
        <v>25.0</v>
      </c>
      <c r="L47" s="2" t="s">
        <v>84</v>
      </c>
      <c r="M47" s="2"/>
      <c r="N47" s="2"/>
      <c r="O47" s="2"/>
      <c r="P47" s="2"/>
      <c r="Q47" s="2"/>
      <c r="R47" s="2"/>
      <c r="S47" s="62">
        <v>35.0</v>
      </c>
      <c r="T47" s="2" t="s">
        <v>85</v>
      </c>
      <c r="U47" s="2"/>
      <c r="V47" s="2"/>
      <c r="W47" s="2"/>
      <c r="X47" s="2"/>
      <c r="Y47" s="2"/>
      <c r="Z47" s="2"/>
      <c r="AA47" s="62"/>
      <c r="AB47" s="2"/>
      <c r="AC47" s="2"/>
      <c r="AD47" s="2"/>
      <c r="AE47" s="2"/>
      <c r="AF47" s="2"/>
      <c r="AG47" s="2"/>
      <c r="AH47" s="2"/>
      <c r="AI47" s="2"/>
      <c r="AJ47" s="2"/>
      <c r="AK47" s="2"/>
      <c r="AL47" s="2"/>
      <c r="AM47" s="2"/>
    </row>
    <row r="48">
      <c r="A48" s="2"/>
      <c r="B48" s="62">
        <v>16.0</v>
      </c>
      <c r="C48" s="2" t="s">
        <v>86</v>
      </c>
      <c r="D48" s="2"/>
      <c r="E48" s="2"/>
      <c r="F48" s="2"/>
      <c r="G48" s="2"/>
      <c r="H48" s="2"/>
      <c r="I48" s="2"/>
      <c r="J48" s="2"/>
      <c r="K48" s="62">
        <v>26.0</v>
      </c>
      <c r="L48" s="2" t="s">
        <v>88</v>
      </c>
      <c r="M48" s="2"/>
      <c r="N48" s="2"/>
      <c r="O48" s="2"/>
      <c r="P48" s="2"/>
      <c r="Q48" s="2"/>
      <c r="R48" s="2"/>
      <c r="S48" s="62">
        <v>36.0</v>
      </c>
      <c r="T48" s="2" t="s">
        <v>89</v>
      </c>
      <c r="U48" s="2"/>
      <c r="V48" s="2"/>
      <c r="W48" s="2"/>
      <c r="X48" s="2"/>
      <c r="Y48" s="2"/>
      <c r="Z48" s="2"/>
      <c r="AA48" s="62"/>
      <c r="AB48" s="2"/>
      <c r="AC48" s="2"/>
      <c r="AD48" s="2"/>
      <c r="AE48" s="2"/>
      <c r="AF48" s="2"/>
      <c r="AG48" s="2"/>
      <c r="AH48" s="2"/>
      <c r="AI48" s="2"/>
      <c r="AJ48" s="2"/>
      <c r="AK48" s="2"/>
      <c r="AL48" s="2"/>
      <c r="AM48" s="2"/>
    </row>
    <row r="49">
      <c r="A49" s="2"/>
      <c r="B49" s="62">
        <v>17.0</v>
      </c>
      <c r="C49" s="2" t="s">
        <v>90</v>
      </c>
      <c r="D49" s="2"/>
      <c r="E49" s="2"/>
      <c r="F49" s="2"/>
      <c r="G49" s="2"/>
      <c r="H49" s="2"/>
      <c r="I49" s="2"/>
      <c r="J49" s="2"/>
      <c r="K49" s="62">
        <v>27.0</v>
      </c>
      <c r="L49" s="2" t="s">
        <v>90</v>
      </c>
      <c r="M49" s="2"/>
      <c r="N49" s="2"/>
      <c r="O49" s="2"/>
      <c r="P49" s="2"/>
      <c r="Q49" s="2"/>
      <c r="R49" s="2"/>
      <c r="S49" s="62">
        <v>37.0</v>
      </c>
      <c r="T49" s="2" t="s">
        <v>92</v>
      </c>
      <c r="U49" s="2"/>
      <c r="V49" s="2"/>
      <c r="W49" s="2"/>
      <c r="X49" s="2"/>
      <c r="Y49" s="2"/>
      <c r="Z49" s="2"/>
      <c r="AA49" s="62"/>
      <c r="AB49" s="2"/>
      <c r="AC49" s="2"/>
      <c r="AD49" s="2"/>
      <c r="AE49" s="2"/>
      <c r="AF49" s="2"/>
      <c r="AG49" s="2"/>
      <c r="AH49" s="2"/>
      <c r="AI49" s="2"/>
      <c r="AJ49" s="2"/>
      <c r="AK49" s="2"/>
      <c r="AL49" s="2"/>
      <c r="AM49" s="2"/>
    </row>
    <row r="50">
      <c r="A50" s="2"/>
      <c r="B50" s="62">
        <v>18.0</v>
      </c>
      <c r="C50" s="2" t="s">
        <v>93</v>
      </c>
      <c r="D50" s="2"/>
      <c r="E50" s="2"/>
      <c r="F50" s="2"/>
      <c r="G50" s="2"/>
      <c r="H50" s="2"/>
      <c r="I50" s="2"/>
      <c r="J50" s="2"/>
      <c r="K50" s="62">
        <v>28.0</v>
      </c>
      <c r="L50" s="2" t="s">
        <v>94</v>
      </c>
      <c r="M50" s="2"/>
      <c r="N50" s="2"/>
      <c r="O50" s="2"/>
      <c r="P50" s="2"/>
      <c r="Q50" s="2"/>
      <c r="R50" s="2"/>
      <c r="S50" s="62">
        <v>38.0</v>
      </c>
      <c r="T50" s="2" t="s">
        <v>96</v>
      </c>
      <c r="U50" s="2"/>
      <c r="V50" s="2"/>
      <c r="W50" s="2"/>
      <c r="X50" s="2"/>
      <c r="Y50" s="2"/>
      <c r="Z50" s="2"/>
      <c r="AA50" s="62"/>
      <c r="AB50" s="2"/>
      <c r="AC50" s="2"/>
      <c r="AD50" s="2"/>
      <c r="AE50" s="2"/>
      <c r="AF50" s="2"/>
      <c r="AG50" s="2"/>
      <c r="AH50" s="2"/>
      <c r="AI50" s="2"/>
      <c r="AJ50" s="2"/>
      <c r="AK50" s="2"/>
      <c r="AL50" s="2"/>
      <c r="AM50" s="2"/>
    </row>
    <row r="51">
      <c r="A51" s="2"/>
      <c r="B51" s="62">
        <v>19.0</v>
      </c>
      <c r="C51" s="2" t="s">
        <v>97</v>
      </c>
      <c r="D51" s="2"/>
      <c r="E51" s="2"/>
      <c r="F51" s="2"/>
      <c r="G51" s="2"/>
      <c r="H51" s="2"/>
      <c r="I51" s="2"/>
      <c r="J51" s="2"/>
      <c r="K51" s="62">
        <v>29.0</v>
      </c>
      <c r="L51" s="2" t="s">
        <v>98</v>
      </c>
      <c r="M51" s="2"/>
      <c r="N51" s="2"/>
      <c r="O51" s="2"/>
      <c r="P51" s="2"/>
      <c r="Q51" s="2"/>
      <c r="R51" s="2"/>
      <c r="S51" s="62"/>
      <c r="T51" s="2"/>
      <c r="U51" s="2"/>
      <c r="V51" s="2"/>
      <c r="W51" s="2"/>
      <c r="X51" s="2"/>
      <c r="Y51" s="2"/>
      <c r="Z51" s="2"/>
      <c r="AA51" s="62"/>
      <c r="AB51" s="2"/>
      <c r="AC51" s="2"/>
      <c r="AD51" s="2"/>
      <c r="AE51" s="2"/>
      <c r="AF51" s="2"/>
      <c r="AG51" s="2"/>
      <c r="AH51" s="2"/>
      <c r="AI51" s="2"/>
      <c r="AJ51" s="2"/>
      <c r="AK51" s="2"/>
      <c r="AL51" s="2"/>
      <c r="AM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c r="A54" s="2"/>
      <c r="B54" s="2"/>
      <c r="C54" s="2"/>
      <c r="D54" s="2"/>
      <c r="E54" s="2"/>
      <c r="F54" s="2"/>
      <c r="G54" s="2"/>
      <c r="H54" s="2"/>
      <c r="I54" s="2"/>
      <c r="J54" s="2"/>
      <c r="K54" s="63" t="s">
        <v>100</v>
      </c>
      <c r="L54" s="57"/>
      <c r="M54" s="57"/>
      <c r="N54" s="57"/>
      <c r="O54" s="58"/>
      <c r="P54" s="2"/>
      <c r="Q54" s="2"/>
      <c r="R54" s="2"/>
      <c r="S54" s="2"/>
      <c r="T54" s="2"/>
      <c r="U54" s="63" t="s">
        <v>101</v>
      </c>
      <c r="V54" s="57"/>
      <c r="W54" s="57"/>
      <c r="X54" s="57"/>
      <c r="Y54" s="58"/>
      <c r="Z54" s="2"/>
      <c r="AA54" s="2"/>
      <c r="AB54" s="2"/>
      <c r="AC54" s="2"/>
      <c r="AD54" s="2"/>
      <c r="AE54" s="2"/>
      <c r="AF54" s="2"/>
      <c r="AG54" s="2"/>
      <c r="AH54" s="2"/>
      <c r="AI54" s="2"/>
      <c r="AJ54" s="2"/>
      <c r="AK54" s="2"/>
      <c r="AL54" s="2"/>
      <c r="AM54" s="2"/>
    </row>
    <row r="55">
      <c r="A55" s="2"/>
      <c r="B55" s="2"/>
      <c r="C55" s="2"/>
      <c r="D55" s="2"/>
      <c r="E55" s="2"/>
      <c r="F55" s="2"/>
      <c r="G55" s="2"/>
      <c r="H55" s="2"/>
      <c r="I55" s="2"/>
      <c r="J55" s="2"/>
      <c r="K55" s="62">
        <v>51.0</v>
      </c>
      <c r="L55" s="2" t="s">
        <v>102</v>
      </c>
      <c r="M55" s="2"/>
      <c r="N55" s="2"/>
      <c r="O55" s="2"/>
      <c r="P55" s="2"/>
      <c r="Q55" s="2"/>
      <c r="R55" s="2"/>
      <c r="S55" s="2"/>
      <c r="T55" s="2"/>
      <c r="U55" s="62">
        <v>61.0</v>
      </c>
      <c r="V55" s="2" t="s">
        <v>103</v>
      </c>
      <c r="W55" s="2"/>
      <c r="X55" s="2"/>
      <c r="Y55" s="2"/>
      <c r="Z55" s="2"/>
      <c r="AA55" s="2"/>
      <c r="AB55" s="2"/>
      <c r="AC55" s="2"/>
      <c r="AD55" s="2"/>
      <c r="AE55" s="2"/>
      <c r="AF55" s="2"/>
      <c r="AG55" s="2"/>
      <c r="AH55" s="2"/>
      <c r="AI55" s="2"/>
      <c r="AJ55" s="2"/>
      <c r="AK55" s="2"/>
      <c r="AL55" s="2"/>
      <c r="AM55" s="2"/>
    </row>
    <row r="56">
      <c r="A56" s="2"/>
      <c r="B56" s="2"/>
      <c r="C56" s="2"/>
      <c r="D56" s="2"/>
      <c r="E56" s="2"/>
      <c r="F56" s="2"/>
      <c r="G56" s="2"/>
      <c r="H56" s="2"/>
      <c r="I56" s="2"/>
      <c r="J56" s="2"/>
      <c r="K56" s="62">
        <v>52.0</v>
      </c>
      <c r="L56" s="2" t="s">
        <v>104</v>
      </c>
      <c r="M56" s="2"/>
      <c r="N56" s="2"/>
      <c r="O56" s="2"/>
      <c r="P56" s="2"/>
      <c r="Q56" s="2"/>
      <c r="R56" s="2"/>
      <c r="S56" s="2"/>
      <c r="T56" s="2"/>
      <c r="U56" s="62"/>
      <c r="V56" s="2" t="s">
        <v>105</v>
      </c>
      <c r="W56" s="2"/>
      <c r="X56" s="2"/>
      <c r="Y56" s="2"/>
      <c r="Z56" s="2"/>
      <c r="AA56" s="2"/>
      <c r="AB56" s="2"/>
      <c r="AC56" s="2"/>
      <c r="AD56" s="2"/>
      <c r="AE56" s="2"/>
      <c r="AF56" s="2"/>
      <c r="AG56" s="2"/>
      <c r="AH56" s="2"/>
      <c r="AI56" s="2"/>
      <c r="AJ56" s="2"/>
      <c r="AK56" s="2"/>
      <c r="AL56" s="2"/>
      <c r="AM56" s="2"/>
    </row>
    <row r="57">
      <c r="A57" s="2"/>
      <c r="B57" s="2"/>
      <c r="C57" s="2"/>
      <c r="D57" s="2"/>
      <c r="E57" s="2"/>
      <c r="F57" s="2"/>
      <c r="G57" s="2"/>
      <c r="H57" s="2"/>
      <c r="I57" s="2"/>
      <c r="J57" s="2"/>
      <c r="K57" s="62">
        <v>53.0</v>
      </c>
      <c r="L57" s="2" t="s">
        <v>73</v>
      </c>
      <c r="M57" s="2"/>
      <c r="N57" s="2"/>
      <c r="O57" s="2"/>
      <c r="P57" s="2"/>
      <c r="Q57" s="2"/>
      <c r="R57" s="2"/>
      <c r="S57" s="2"/>
      <c r="T57" s="2"/>
      <c r="U57" s="62">
        <v>62.0</v>
      </c>
      <c r="V57" s="2" t="s">
        <v>106</v>
      </c>
      <c r="W57" s="2"/>
      <c r="X57" s="2"/>
      <c r="Y57" s="2"/>
      <c r="Z57" s="2"/>
      <c r="AA57" s="2"/>
      <c r="AB57" s="2"/>
      <c r="AC57" s="2"/>
      <c r="AD57" s="2"/>
      <c r="AE57" s="2"/>
      <c r="AF57" s="2"/>
      <c r="AG57" s="2"/>
      <c r="AH57" s="2"/>
      <c r="AI57" s="2"/>
      <c r="AJ57" s="2"/>
      <c r="AK57" s="2"/>
      <c r="AL57" s="2"/>
      <c r="AM57" s="2"/>
    </row>
    <row r="58">
      <c r="A58" s="2"/>
      <c r="B58" s="2"/>
      <c r="C58" s="2"/>
      <c r="D58" s="2"/>
      <c r="E58" s="2"/>
      <c r="F58" s="2"/>
      <c r="G58" s="2"/>
      <c r="H58" s="2"/>
      <c r="I58" s="2"/>
      <c r="J58" s="2"/>
      <c r="K58" s="62">
        <v>54.0</v>
      </c>
      <c r="L58" s="2" t="s">
        <v>107</v>
      </c>
      <c r="M58" s="2"/>
      <c r="N58" s="2"/>
      <c r="O58" s="2"/>
      <c r="P58" s="2"/>
      <c r="Q58" s="2"/>
      <c r="R58" s="2"/>
      <c r="S58" s="62"/>
      <c r="T58" s="2"/>
      <c r="U58" s="2"/>
      <c r="V58" s="2"/>
      <c r="W58" s="2"/>
      <c r="X58" s="2"/>
      <c r="Y58" s="2"/>
      <c r="Z58" s="2"/>
      <c r="AA58" s="2"/>
      <c r="AB58" s="2"/>
      <c r="AC58" s="2"/>
      <c r="AD58" s="2"/>
      <c r="AE58" s="2"/>
      <c r="AF58" s="2"/>
      <c r="AG58" s="2"/>
      <c r="AH58" s="2"/>
      <c r="AI58" s="2"/>
      <c r="AJ58" s="2"/>
      <c r="AK58" s="2"/>
      <c r="AL58" s="2"/>
      <c r="AM58" s="2"/>
    </row>
    <row r="59">
      <c r="A59" s="2"/>
      <c r="B59" s="2"/>
      <c r="C59" s="2"/>
      <c r="D59" s="2"/>
      <c r="E59" s="2"/>
      <c r="F59" s="2"/>
      <c r="G59" s="2"/>
      <c r="H59" s="2"/>
      <c r="I59" s="2"/>
      <c r="J59" s="2"/>
      <c r="K59" s="62">
        <v>59.0</v>
      </c>
      <c r="L59" s="2" t="s">
        <v>108</v>
      </c>
      <c r="M59" s="2"/>
      <c r="N59" s="2"/>
      <c r="O59" s="2"/>
      <c r="P59" s="2"/>
      <c r="Q59" s="2"/>
      <c r="R59" s="2"/>
      <c r="S59" s="62"/>
      <c r="T59" s="2"/>
      <c r="U59" s="2"/>
      <c r="V59" s="2"/>
      <c r="W59" s="2"/>
      <c r="X59" s="2"/>
      <c r="Y59" s="2"/>
      <c r="Z59" s="2"/>
      <c r="AA59" s="2"/>
      <c r="AB59" s="2"/>
      <c r="AC59" s="2"/>
      <c r="AD59" s="2"/>
      <c r="AE59" s="2"/>
      <c r="AF59" s="2"/>
      <c r="AG59" s="2"/>
      <c r="AH59" s="2"/>
      <c r="AI59" s="2"/>
      <c r="AJ59" s="2"/>
      <c r="AK59" s="2"/>
      <c r="AL59" s="2"/>
      <c r="AM59" s="2"/>
    </row>
    <row r="60">
      <c r="A60" s="2"/>
      <c r="B60" s="2"/>
      <c r="C60" s="2"/>
      <c r="D60" s="2"/>
      <c r="E60" s="2"/>
      <c r="F60" s="2"/>
      <c r="G60" s="2"/>
      <c r="H60" s="2"/>
      <c r="I60" s="2"/>
      <c r="J60" s="2"/>
      <c r="K60" s="62"/>
      <c r="L60" s="2"/>
      <c r="M60" s="2"/>
      <c r="N60" s="2"/>
      <c r="O60" s="2"/>
      <c r="P60" s="2"/>
      <c r="Q60" s="2"/>
      <c r="R60" s="2"/>
      <c r="S60" s="62"/>
      <c r="T60" s="2"/>
      <c r="U60" s="2"/>
      <c r="V60" s="2"/>
      <c r="W60" s="2"/>
      <c r="X60" s="2"/>
      <c r="Y60" s="2"/>
      <c r="Z60" s="2"/>
      <c r="AA60" s="2"/>
      <c r="AB60" s="2"/>
      <c r="AC60" s="2"/>
      <c r="AD60" s="2"/>
      <c r="AE60" s="2"/>
      <c r="AF60" s="2"/>
      <c r="AG60" s="2"/>
      <c r="AH60" s="2"/>
      <c r="AI60" s="2"/>
      <c r="AJ60" s="2"/>
      <c r="AK60" s="2"/>
      <c r="AL60" s="2"/>
      <c r="AM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sheetData>
  <mergeCells count="29">
    <mergeCell ref="Q7:Z9"/>
    <mergeCell ref="Q1:AJ3"/>
    <mergeCell ref="P10:S10"/>
    <mergeCell ref="K12:O12"/>
    <mergeCell ref="A12:D12"/>
    <mergeCell ref="P12:S12"/>
    <mergeCell ref="P14:S14"/>
    <mergeCell ref="P15:S15"/>
    <mergeCell ref="A13:C16"/>
    <mergeCell ref="AC25:AG25"/>
    <mergeCell ref="P25:Y25"/>
    <mergeCell ref="A20:AJ20"/>
    <mergeCell ref="K18:O18"/>
    <mergeCell ref="K54:O54"/>
    <mergeCell ref="U54:Y54"/>
    <mergeCell ref="K42:O42"/>
    <mergeCell ref="S42:W42"/>
    <mergeCell ref="AA42:AE42"/>
    <mergeCell ref="K17:O17"/>
    <mergeCell ref="K10:O10"/>
    <mergeCell ref="A10:D10"/>
    <mergeCell ref="A11:AJ11"/>
    <mergeCell ref="K19:O19"/>
    <mergeCell ref="C22:L22"/>
    <mergeCell ref="B42:F42"/>
    <mergeCell ref="B28:D28"/>
    <mergeCell ref="E19:I19"/>
    <mergeCell ref="E18:I18"/>
    <mergeCell ref="D13:O1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2" width="3.43"/>
    <col customWidth="1" min="3" max="3" width="5.14"/>
    <col customWidth="1" min="4" max="4" width="6.71"/>
    <col customWidth="1" min="5" max="5" width="11.43"/>
    <col customWidth="1" min="6" max="6" width="85.14"/>
    <col customWidth="1" hidden="1" min="7" max="7" width="15.43"/>
    <col customWidth="1" min="8" max="8" width="17.86"/>
    <col customWidth="1" min="9" max="9" width="11.43"/>
    <col customWidth="1" min="10" max="10" width="14.14"/>
  </cols>
  <sheetData>
    <row r="1">
      <c r="A1" s="2"/>
      <c r="B1" s="2"/>
      <c r="C1" s="2"/>
      <c r="D1" s="3"/>
      <c r="E1" s="4"/>
      <c r="F1" s="5"/>
      <c r="G1" s="6"/>
      <c r="H1" s="8">
        <f>SUM(H3:H2629)</f>
        <v>-36212.99674</v>
      </c>
      <c r="I1" s="2"/>
      <c r="J1" s="2"/>
    </row>
    <row r="2" ht="54.75" customHeight="1">
      <c r="A2" s="12" t="s">
        <v>1</v>
      </c>
      <c r="B2" s="12" t="s">
        <v>2</v>
      </c>
      <c r="C2" s="12" t="s">
        <v>3</v>
      </c>
      <c r="D2" s="12" t="s">
        <v>4</v>
      </c>
      <c r="E2" s="14" t="s">
        <v>5</v>
      </c>
      <c r="F2" s="15" t="s">
        <v>6</v>
      </c>
      <c r="G2" s="17" t="s">
        <v>7</v>
      </c>
      <c r="H2" s="19" t="s">
        <v>8</v>
      </c>
      <c r="I2" s="2"/>
      <c r="J2" s="2"/>
    </row>
    <row r="3">
      <c r="A3" s="21">
        <v>1.0</v>
      </c>
      <c r="B3" s="2"/>
      <c r="C3" s="2"/>
      <c r="D3" s="2"/>
      <c r="E3" s="4"/>
      <c r="F3" s="22" t="s">
        <v>9</v>
      </c>
      <c r="G3" s="26" t="str">
        <f>IF(LEN(A3)=1,"CLASE",IF(LEN(A3)=2,"GRUPO",IF(LEN(A3)=4,"CUENTA",IF(LEN(A3)=6,"SUBCUENTA",""))))</f>
        <v>CLASE</v>
      </c>
      <c r="H3" s="31">
        <f>SUMIFS(REGISTROS!$L$2:$L$665,REGISTROS!$E$2:$E$665,PUC!E3)</f>
        <v>0</v>
      </c>
      <c r="I3" s="2"/>
      <c r="J3" s="2"/>
    </row>
    <row r="4">
      <c r="A4" s="2"/>
      <c r="B4" s="21">
        <v>11.0</v>
      </c>
      <c r="C4" s="2"/>
      <c r="D4" s="2"/>
      <c r="E4" s="4"/>
      <c r="F4" s="22" t="s">
        <v>12</v>
      </c>
      <c r="G4" s="26" t="str">
        <f>IF(LEN(B4)=1,"CLASE",IF(LEN(B4)=2,"GRUPO",IF(LEN(B4)=4,"CUENTA",IF(LEN(B4)=6,"SUBCUENTA",""))))</f>
        <v>GRUPO</v>
      </c>
      <c r="H4" s="31">
        <f>SUMIFS(REGISTROS!$L$2:$L$665,REGISTROS!$E$2:$E$665,PUC!E4)</f>
        <v>0</v>
      </c>
      <c r="I4" s="2"/>
      <c r="J4" s="2"/>
    </row>
    <row r="5">
      <c r="A5" s="2"/>
      <c r="B5" s="2"/>
      <c r="C5" s="21">
        <v>1105.0</v>
      </c>
      <c r="D5" s="2"/>
      <c r="E5" s="4"/>
      <c r="F5" s="22" t="s">
        <v>15</v>
      </c>
      <c r="G5" s="26" t="str">
        <f>IF(LEN(C5)=1,"CLASE",IF(LEN(C5)=2,"GRUPO",IF(LEN(C5)=4,"CUENTA",IF(LEN(C5)=6,"SUBCUENTA",""))))</f>
        <v>CUENTA</v>
      </c>
      <c r="H5" s="31">
        <f>SUMIFS(REGISTROS!$L$2:$L$665,REGISTROS!$E$2:$E$665,PUC!E5)</f>
        <v>0</v>
      </c>
      <c r="I5" s="2"/>
      <c r="J5" s="2"/>
    </row>
    <row r="6">
      <c r="A6" s="2"/>
      <c r="B6" s="2"/>
      <c r="C6" s="2"/>
      <c r="D6" s="21">
        <v>110505.0</v>
      </c>
      <c r="E6" s="4"/>
      <c r="F6" s="22" t="s">
        <v>16</v>
      </c>
      <c r="G6" s="26" t="str">
        <f>IF(LEN(D6)=1,"CLASE",IF(LEN(D6)=2,"GRUPO",IF(LEN(D6)=4,"CUENTA",IF(LEN(D6)=6,"SUBCUENTA",""))))</f>
        <v>SUBCUENTA</v>
      </c>
      <c r="H6" s="31">
        <f>SUMIFS(REGISTROS!$L$2:$L$665,REGISTROS!$E$2:$E$665,PUC!E6)</f>
        <v>0</v>
      </c>
      <c r="I6" s="2"/>
      <c r="J6" s="2"/>
    </row>
    <row r="7">
      <c r="A7" s="2"/>
      <c r="B7" s="2"/>
      <c r="C7" s="2"/>
      <c r="D7" s="21"/>
      <c r="E7" s="4">
        <v>1.1050501E7</v>
      </c>
      <c r="F7" s="22" t="s">
        <v>17</v>
      </c>
      <c r="G7" s="26"/>
      <c r="H7" s="31">
        <f>SUMIFS(REGISTROS!$L$2:$L$665,REGISTROS!$E$2:$E$665,PUC!E7)</f>
        <v>241337214</v>
      </c>
      <c r="I7" s="2"/>
      <c r="J7" s="2"/>
    </row>
    <row r="8">
      <c r="A8" s="2"/>
      <c r="B8" s="2"/>
      <c r="C8" s="2"/>
      <c r="D8" s="21">
        <v>110510.0</v>
      </c>
      <c r="E8" s="4"/>
      <c r="F8" s="22" t="s">
        <v>18</v>
      </c>
      <c r="G8" s="26" t="str">
        <f t="shared" ref="G8:G9" si="1">IF(LEN(D8)=1,"CLASE",IF(LEN(D8)=2,"GRUPO",IF(LEN(D8)=4,"CUENTA",IF(LEN(D8)=6,"SUBCUENTA",""))))</f>
        <v>SUBCUENTA</v>
      </c>
      <c r="H8" s="31">
        <f>SUMIFS(REGISTROS!$L$2:$L$665,REGISTROS!$E$2:$E$665,PUC!E8)</f>
        <v>0</v>
      </c>
      <c r="I8" s="2"/>
      <c r="J8" s="2"/>
    </row>
    <row r="9">
      <c r="A9" s="2"/>
      <c r="B9" s="2"/>
      <c r="C9" s="2"/>
      <c r="D9" s="21">
        <v>110515.0</v>
      </c>
      <c r="E9" s="4"/>
      <c r="F9" s="22" t="s">
        <v>20</v>
      </c>
      <c r="G9" s="26" t="str">
        <f t="shared" si="1"/>
        <v>SUBCUENTA</v>
      </c>
      <c r="H9" s="31">
        <f>SUMIFS(REGISTROS!$L$2:$L$665,REGISTROS!$E$2:$E$665,PUC!E9)</f>
        <v>0</v>
      </c>
      <c r="I9" s="2"/>
      <c r="J9" s="2"/>
    </row>
    <row r="10">
      <c r="A10" s="2"/>
      <c r="B10" s="2"/>
      <c r="C10" s="21">
        <v>1110.0</v>
      </c>
      <c r="D10" s="2"/>
      <c r="E10" s="4"/>
      <c r="F10" s="22" t="s">
        <v>21</v>
      </c>
      <c r="G10" s="26" t="str">
        <f>IF(LEN(C10)=1,"CLASE",IF(LEN(C10)=2,"GRUPO",IF(LEN(C10)=4,"CUENTA",IF(LEN(C10)=6,"SUBCUENTA",""))))</f>
        <v>CUENTA</v>
      </c>
      <c r="H10" s="31">
        <f>SUMIFS(REGISTROS!$L$2:$L$665,REGISTROS!$E$2:$E$665,PUC!E10)</f>
        <v>0</v>
      </c>
      <c r="I10" s="2"/>
      <c r="J10" s="2"/>
    </row>
    <row r="11">
      <c r="A11" s="2"/>
      <c r="B11" s="2"/>
      <c r="C11" s="2"/>
      <c r="D11" s="21">
        <v>111005.0</v>
      </c>
      <c r="E11" s="4"/>
      <c r="F11" s="22" t="s">
        <v>23</v>
      </c>
      <c r="G11" s="26" t="str">
        <f t="shared" ref="G11:G15" si="2">IF(LEN(D11)=1,"CLASE",IF(LEN(D11)=2,"GRUPO",IF(LEN(D11)=4,"CUENTA",IF(LEN(D11)=6,"SUBCUENTA",""))))</f>
        <v>SUBCUENTA</v>
      </c>
      <c r="H11" s="31">
        <f>SUMIFS(REGISTROS!$L$2:$L$665,REGISTROS!$E$2:$E$665,PUC!E11)</f>
        <v>0</v>
      </c>
      <c r="I11" s="2"/>
      <c r="J11" s="2"/>
    </row>
    <row r="12">
      <c r="A12" s="2"/>
      <c r="B12" s="2"/>
      <c r="C12" s="2"/>
      <c r="D12" s="21">
        <v>111010.0</v>
      </c>
      <c r="E12" s="4"/>
      <c r="F12" s="22" t="s">
        <v>20</v>
      </c>
      <c r="G12" s="26" t="str">
        <f t="shared" si="2"/>
        <v>SUBCUENTA</v>
      </c>
      <c r="H12" s="31">
        <f>SUMIFS(REGISTROS!$L$2:$L$665,REGISTROS!$E$2:$E$665,PUC!E12)</f>
        <v>0</v>
      </c>
      <c r="I12" s="2"/>
      <c r="J12" s="2"/>
    </row>
    <row r="13">
      <c r="A13" s="2"/>
      <c r="B13" s="2"/>
      <c r="C13" s="2"/>
      <c r="D13" s="21">
        <v>1115.0</v>
      </c>
      <c r="E13" s="4"/>
      <c r="F13" s="22" t="s">
        <v>25</v>
      </c>
      <c r="G13" s="26" t="str">
        <f t="shared" si="2"/>
        <v>CUENTA</v>
      </c>
      <c r="H13" s="31">
        <f>SUMIFS(REGISTROS!$L$2:$L$665,REGISTROS!$E$2:$E$665,PUC!E13)</f>
        <v>0</v>
      </c>
      <c r="I13" s="2"/>
      <c r="J13" s="2"/>
    </row>
    <row r="14">
      <c r="A14" s="2"/>
      <c r="B14" s="2"/>
      <c r="C14" s="2"/>
      <c r="D14" s="21">
        <v>111505.0</v>
      </c>
      <c r="E14" s="4"/>
      <c r="F14" s="22" t="s">
        <v>23</v>
      </c>
      <c r="G14" s="26" t="str">
        <f t="shared" si="2"/>
        <v>SUBCUENTA</v>
      </c>
      <c r="H14" s="31">
        <f>SUMIFS(REGISTROS!$L$2:$L$665,REGISTROS!$E$2:$E$665,PUC!E14)</f>
        <v>0</v>
      </c>
      <c r="I14" s="2"/>
      <c r="J14" s="2"/>
    </row>
    <row r="15">
      <c r="A15" s="2"/>
      <c r="B15" s="2"/>
      <c r="C15" s="2"/>
      <c r="D15" s="21">
        <v>111510.0</v>
      </c>
      <c r="E15" s="4"/>
      <c r="F15" s="22" t="s">
        <v>20</v>
      </c>
      <c r="G15" s="26" t="str">
        <f t="shared" si="2"/>
        <v>SUBCUENTA</v>
      </c>
      <c r="H15" s="31">
        <f>SUMIFS(REGISTROS!$L$2:$L$665,REGISTROS!$E$2:$E$665,PUC!E15)</f>
        <v>0</v>
      </c>
      <c r="I15" s="2"/>
      <c r="J15" s="2"/>
    </row>
    <row r="16">
      <c r="A16" s="2"/>
      <c r="B16" s="2"/>
      <c r="C16" s="21">
        <v>1120.0</v>
      </c>
      <c r="D16" s="2"/>
      <c r="E16" s="4"/>
      <c r="F16" s="22" t="s">
        <v>26</v>
      </c>
      <c r="G16" s="26" t="str">
        <f>IF(LEN(C16)=1,"CLASE",IF(LEN(C16)=2,"GRUPO",IF(LEN(C16)=4,"CUENTA",IF(LEN(C16)=6,"SUBCUENTA",""))))</f>
        <v>CUENTA</v>
      </c>
      <c r="H16" s="31">
        <f>SUMIFS(REGISTROS!$L$2:$L$665,REGISTROS!$E$2:$E$665,PUC!E16)</f>
        <v>0</v>
      </c>
      <c r="I16" s="2"/>
      <c r="J16" s="2"/>
    </row>
    <row r="17">
      <c r="A17" s="2"/>
      <c r="B17" s="2"/>
      <c r="C17" s="2"/>
      <c r="D17" s="21">
        <v>112005.0</v>
      </c>
      <c r="E17" s="4"/>
      <c r="F17" s="22" t="s">
        <v>21</v>
      </c>
      <c r="G17" s="26" t="str">
        <f>IF(LEN(D17)=1,"CLASE",IF(LEN(D17)=2,"GRUPO",IF(LEN(D17)=4,"CUENTA",IF(LEN(D17)=6,"SUBCUENTA",""))))</f>
        <v>SUBCUENTA</v>
      </c>
      <c r="H17" s="31">
        <f>SUMIFS(REGISTROS!$L$2:$L$665,REGISTROS!$E$2:$E$665,PUC!E17)</f>
        <v>0</v>
      </c>
      <c r="I17" s="2"/>
      <c r="J17" s="2"/>
    </row>
    <row r="18">
      <c r="A18" s="2"/>
      <c r="B18" s="2"/>
      <c r="C18" s="2"/>
      <c r="D18" s="21"/>
      <c r="E18" s="4">
        <v>1.1200501E7</v>
      </c>
      <c r="F18" s="22" t="s">
        <v>28</v>
      </c>
      <c r="G18" s="26"/>
      <c r="H18" s="31">
        <f>SUMIFS(REGISTROS!$L$2:$L$665,REGISTROS!$E$2:$E$665,PUC!E18)</f>
        <v>-63000</v>
      </c>
      <c r="I18" s="2"/>
      <c r="J18" s="2"/>
    </row>
    <row r="19">
      <c r="A19" s="2"/>
      <c r="B19" s="2"/>
      <c r="C19" s="2"/>
      <c r="D19" s="21">
        <v>112010.0</v>
      </c>
      <c r="E19" s="4"/>
      <c r="F19" s="22" t="s">
        <v>29</v>
      </c>
      <c r="G19" s="26" t="str">
        <f t="shared" ref="G19:G149" si="3">IF(LEN(D19)=1,"CLASE",IF(LEN(D19)=2,"GRUPO",IF(LEN(D19)=4,"CUENTA",IF(LEN(D19)=6,"SUBCUENTA",""))))</f>
        <v>SUBCUENTA</v>
      </c>
      <c r="H19" s="31">
        <f>SUMIFS(REGISTROS!$L$2:$L$665,REGISTROS!$E$2:$E$665,PUC!E19)</f>
        <v>0</v>
      </c>
      <c r="I19" s="2"/>
      <c r="J19" s="2"/>
    </row>
    <row r="20">
      <c r="A20" s="2"/>
      <c r="B20" s="2"/>
      <c r="C20" s="2"/>
      <c r="D20" s="21">
        <v>112015.0</v>
      </c>
      <c r="E20" s="4"/>
      <c r="F20" s="22" t="s">
        <v>30</v>
      </c>
      <c r="G20" s="26" t="str">
        <f t="shared" si="3"/>
        <v>SUBCUENTA</v>
      </c>
      <c r="H20" s="31">
        <f>SUMIFS(REGISTROS!$L$2:$L$665,REGISTROS!$E$2:$E$665,PUC!E20)</f>
        <v>0</v>
      </c>
      <c r="I20" s="2"/>
      <c r="J20" s="2"/>
    </row>
    <row r="21">
      <c r="A21" s="2"/>
      <c r="B21" s="2"/>
      <c r="C21" s="2"/>
      <c r="D21" s="21">
        <v>1125.0</v>
      </c>
      <c r="E21" s="4"/>
      <c r="F21" s="22" t="s">
        <v>31</v>
      </c>
      <c r="G21" s="26" t="str">
        <f t="shared" si="3"/>
        <v>CUENTA</v>
      </c>
      <c r="H21" s="31">
        <f>SUMIFS(REGISTROS!$L$2:$L$665,REGISTROS!$E$2:$E$665,PUC!E21)</f>
        <v>0</v>
      </c>
      <c r="I21" s="2"/>
      <c r="J21" s="2"/>
    </row>
    <row r="22">
      <c r="A22" s="2"/>
      <c r="B22" s="2"/>
      <c r="C22" s="2"/>
      <c r="D22" s="21">
        <v>112505.0</v>
      </c>
      <c r="E22" s="4"/>
      <c r="F22" s="22" t="s">
        <v>32</v>
      </c>
      <c r="G22" s="26" t="str">
        <f t="shared" si="3"/>
        <v>SUBCUENTA</v>
      </c>
      <c r="H22" s="31">
        <f>SUMIFS(REGISTROS!$L$2:$L$665,REGISTROS!$E$2:$E$665,PUC!E22)</f>
        <v>0</v>
      </c>
      <c r="I22" s="2"/>
      <c r="J22" s="2"/>
    </row>
    <row r="23">
      <c r="A23" s="2"/>
      <c r="B23" s="2"/>
      <c r="C23" s="2"/>
      <c r="D23" s="21">
        <v>112510.0</v>
      </c>
      <c r="E23" s="4"/>
      <c r="F23" s="22" t="s">
        <v>34</v>
      </c>
      <c r="G23" s="26" t="str">
        <f t="shared" si="3"/>
        <v>SUBCUENTA</v>
      </c>
      <c r="H23" s="31">
        <f>SUMIFS(REGISTROS!$L$2:$L$665,REGISTROS!$E$2:$E$665,PUC!E23)</f>
        <v>0</v>
      </c>
      <c r="I23" s="2"/>
      <c r="J23" s="2"/>
    </row>
    <row r="24">
      <c r="A24" s="2"/>
      <c r="B24" s="2"/>
      <c r="C24" s="2"/>
      <c r="D24" s="21">
        <v>112515.0</v>
      </c>
      <c r="E24" s="4"/>
      <c r="F24" s="22" t="s">
        <v>35</v>
      </c>
      <c r="G24" s="26" t="str">
        <f t="shared" si="3"/>
        <v>SUBCUENTA</v>
      </c>
      <c r="H24" s="31">
        <f>SUMIFS(REGISTROS!$L$2:$L$665,REGISTROS!$E$2:$E$665,PUC!E24)</f>
        <v>0</v>
      </c>
      <c r="I24" s="2"/>
      <c r="J24" s="2"/>
    </row>
    <row r="25">
      <c r="A25" s="2"/>
      <c r="B25" s="2"/>
      <c r="C25" s="2"/>
      <c r="D25" s="21">
        <v>112520.0</v>
      </c>
      <c r="E25" s="4"/>
      <c r="F25" s="22" t="s">
        <v>37</v>
      </c>
      <c r="G25" s="26" t="str">
        <f t="shared" si="3"/>
        <v>SUBCUENTA</v>
      </c>
      <c r="H25" s="31">
        <f>SUMIFS(REGISTROS!$L$2:$L$665,REGISTROS!$E$2:$E$665,PUC!E25)</f>
        <v>0</v>
      </c>
      <c r="I25" s="2"/>
      <c r="J25" s="2"/>
    </row>
    <row r="26">
      <c r="A26" s="2"/>
      <c r="B26" s="2"/>
      <c r="C26" s="2"/>
      <c r="D26" s="21">
        <v>112525.0</v>
      </c>
      <c r="E26" s="4"/>
      <c r="F26" s="22" t="s">
        <v>38</v>
      </c>
      <c r="G26" s="26" t="str">
        <f t="shared" si="3"/>
        <v>SUBCUENTA</v>
      </c>
      <c r="H26" s="31">
        <f>SUMIFS(REGISTROS!$L$2:$L$665,REGISTROS!$E$2:$E$665,PUC!E26)</f>
        <v>0</v>
      </c>
      <c r="I26" s="2"/>
      <c r="J26" s="2"/>
    </row>
    <row r="27">
      <c r="A27" s="2"/>
      <c r="B27" s="2"/>
      <c r="C27" s="2"/>
      <c r="D27" s="21">
        <v>112530.0</v>
      </c>
      <c r="E27" s="4"/>
      <c r="F27" s="22" t="s">
        <v>40</v>
      </c>
      <c r="G27" s="26" t="str">
        <f t="shared" si="3"/>
        <v>SUBCUENTA</v>
      </c>
      <c r="H27" s="31">
        <f>SUMIFS(REGISTROS!$L$2:$L$665,REGISTROS!$E$2:$E$665,PUC!E27)</f>
        <v>0</v>
      </c>
      <c r="I27" s="2"/>
      <c r="J27" s="2"/>
    </row>
    <row r="28">
      <c r="A28" s="2"/>
      <c r="B28" s="2"/>
      <c r="C28" s="2"/>
      <c r="D28" s="21">
        <v>12.0</v>
      </c>
      <c r="E28" s="4"/>
      <c r="F28" s="22" t="s">
        <v>41</v>
      </c>
      <c r="G28" s="26" t="str">
        <f t="shared" si="3"/>
        <v>GRUPO</v>
      </c>
      <c r="H28" s="31">
        <f>SUMIFS(REGISTROS!$L$2:$L$665,REGISTROS!$E$2:$E$665,PUC!E28)</f>
        <v>0</v>
      </c>
      <c r="I28" s="2"/>
      <c r="J28" s="2"/>
    </row>
    <row r="29">
      <c r="A29" s="2"/>
      <c r="B29" s="2"/>
      <c r="C29" s="2"/>
      <c r="D29" s="21">
        <v>1205.0</v>
      </c>
      <c r="E29" s="4"/>
      <c r="F29" s="22" t="s">
        <v>43</v>
      </c>
      <c r="G29" s="26" t="str">
        <f t="shared" si="3"/>
        <v>CUENTA</v>
      </c>
      <c r="H29" s="31">
        <f>SUMIFS(REGISTROS!$L$2:$L$665,REGISTROS!$E$2:$E$665,PUC!E29)</f>
        <v>0</v>
      </c>
      <c r="I29" s="2"/>
      <c r="J29" s="2"/>
    </row>
    <row r="30">
      <c r="A30" s="2"/>
      <c r="B30" s="2"/>
      <c r="C30" s="2"/>
      <c r="D30" s="21">
        <v>120505.0</v>
      </c>
      <c r="E30" s="4"/>
      <c r="F30" s="22" t="s">
        <v>45</v>
      </c>
      <c r="G30" s="26" t="str">
        <f t="shared" si="3"/>
        <v>SUBCUENTA</v>
      </c>
      <c r="H30" s="31">
        <f>SUMIFS(REGISTROS!$L$2:$L$665,REGISTROS!$E$2:$E$665,PUC!E30)</f>
        <v>0</v>
      </c>
      <c r="I30" s="2"/>
      <c r="J30" s="2"/>
    </row>
    <row r="31">
      <c r="A31" s="2"/>
      <c r="B31" s="2"/>
      <c r="C31" s="2"/>
      <c r="D31" s="21">
        <v>120510.0</v>
      </c>
      <c r="E31" s="4"/>
      <c r="F31" s="22" t="s">
        <v>48</v>
      </c>
      <c r="G31" s="26" t="str">
        <f t="shared" si="3"/>
        <v>SUBCUENTA</v>
      </c>
      <c r="H31" s="31">
        <f>SUMIFS(REGISTROS!$L$2:$L$665,REGISTROS!$E$2:$E$665,PUC!E31)</f>
        <v>0</v>
      </c>
      <c r="I31" s="2"/>
      <c r="J31" s="2"/>
    </row>
    <row r="32">
      <c r="A32" s="2"/>
      <c r="B32" s="2"/>
      <c r="C32" s="2"/>
      <c r="D32" s="21">
        <v>120515.0</v>
      </c>
      <c r="E32" s="4"/>
      <c r="F32" s="22" t="s">
        <v>51</v>
      </c>
      <c r="G32" s="26" t="str">
        <f t="shared" si="3"/>
        <v>SUBCUENTA</v>
      </c>
      <c r="H32" s="31">
        <f>SUMIFS(REGISTROS!$L$2:$L$665,REGISTROS!$E$2:$E$665,PUC!E32)</f>
        <v>0</v>
      </c>
      <c r="I32" s="2"/>
      <c r="J32" s="2"/>
    </row>
    <row r="33">
      <c r="A33" s="2"/>
      <c r="B33" s="2"/>
      <c r="C33" s="2"/>
      <c r="D33" s="21">
        <v>120520.0</v>
      </c>
      <c r="E33" s="4"/>
      <c r="F33" s="22" t="s">
        <v>55</v>
      </c>
      <c r="G33" s="26" t="str">
        <f t="shared" si="3"/>
        <v>SUBCUENTA</v>
      </c>
      <c r="H33" s="31">
        <f>SUMIFS(REGISTROS!$L$2:$L$665,REGISTROS!$E$2:$E$665,PUC!E33)</f>
        <v>0</v>
      </c>
      <c r="I33" s="2"/>
      <c r="J33" s="2"/>
    </row>
    <row r="34">
      <c r="A34" s="2"/>
      <c r="B34" s="2"/>
      <c r="C34" s="2"/>
      <c r="D34" s="21">
        <v>120525.0</v>
      </c>
      <c r="E34" s="4"/>
      <c r="F34" s="22" t="s">
        <v>56</v>
      </c>
      <c r="G34" s="26" t="str">
        <f t="shared" si="3"/>
        <v>SUBCUENTA</v>
      </c>
      <c r="H34" s="31">
        <f>SUMIFS(REGISTROS!$L$2:$L$665,REGISTROS!$E$2:$E$665,PUC!E34)</f>
        <v>0</v>
      </c>
      <c r="I34" s="2"/>
      <c r="J34" s="2"/>
    </row>
    <row r="35">
      <c r="A35" s="2"/>
      <c r="B35" s="2"/>
      <c r="C35" s="2"/>
      <c r="D35" s="21">
        <v>120530.0</v>
      </c>
      <c r="E35" s="4"/>
      <c r="F35" s="22" t="s">
        <v>58</v>
      </c>
      <c r="G35" s="26" t="str">
        <f t="shared" si="3"/>
        <v>SUBCUENTA</v>
      </c>
      <c r="H35" s="31">
        <f>SUMIFS(REGISTROS!$L$2:$L$665,REGISTROS!$E$2:$E$665,PUC!E35)</f>
        <v>0</v>
      </c>
      <c r="I35" s="2"/>
      <c r="J35" s="2"/>
    </row>
    <row r="36">
      <c r="A36" s="2"/>
      <c r="B36" s="2"/>
      <c r="C36" s="2"/>
      <c r="D36" s="21">
        <v>120535.0</v>
      </c>
      <c r="E36" s="4"/>
      <c r="F36" s="22" t="s">
        <v>60</v>
      </c>
      <c r="G36" s="26" t="str">
        <f t="shared" si="3"/>
        <v>SUBCUENTA</v>
      </c>
      <c r="H36" s="31">
        <f>SUMIFS(REGISTROS!$L$2:$L$665,REGISTROS!$E$2:$E$665,PUC!E36)</f>
        <v>0</v>
      </c>
      <c r="I36" s="2"/>
      <c r="J36" s="2"/>
    </row>
    <row r="37">
      <c r="A37" s="2"/>
      <c r="B37" s="2"/>
      <c r="C37" s="2"/>
      <c r="D37" s="21">
        <v>120540.0</v>
      </c>
      <c r="E37" s="4"/>
      <c r="F37" s="22" t="s">
        <v>62</v>
      </c>
      <c r="G37" s="26" t="str">
        <f t="shared" si="3"/>
        <v>SUBCUENTA</v>
      </c>
      <c r="H37" s="31">
        <f>SUMIFS(REGISTROS!$L$2:$L$665,REGISTROS!$E$2:$E$665,PUC!E37)</f>
        <v>0</v>
      </c>
      <c r="I37" s="2"/>
      <c r="J37" s="2"/>
    </row>
    <row r="38">
      <c r="A38" s="2"/>
      <c r="B38" s="2"/>
      <c r="C38" s="2"/>
      <c r="D38" s="21">
        <v>120545.0</v>
      </c>
      <c r="E38" s="4"/>
      <c r="F38" s="22" t="s">
        <v>64</v>
      </c>
      <c r="G38" s="26" t="str">
        <f t="shared" si="3"/>
        <v>SUBCUENTA</v>
      </c>
      <c r="H38" s="31">
        <f>SUMIFS(REGISTROS!$L$2:$L$665,REGISTROS!$E$2:$E$665,PUC!E38)</f>
        <v>0</v>
      </c>
      <c r="I38" s="2"/>
      <c r="J38" s="2"/>
    </row>
    <row r="39">
      <c r="A39" s="2"/>
      <c r="B39" s="2"/>
      <c r="C39" s="2"/>
      <c r="D39" s="21">
        <v>120550.0</v>
      </c>
      <c r="E39" s="4"/>
      <c r="F39" s="22" t="s">
        <v>69</v>
      </c>
      <c r="G39" s="26" t="str">
        <f t="shared" si="3"/>
        <v>SUBCUENTA</v>
      </c>
      <c r="H39" s="31">
        <f>SUMIFS(REGISTROS!$L$2:$L$665,REGISTROS!$E$2:$E$665,PUC!E39)</f>
        <v>0</v>
      </c>
      <c r="I39" s="2"/>
      <c r="J39" s="2"/>
    </row>
    <row r="40">
      <c r="A40" s="2"/>
      <c r="B40" s="2"/>
      <c r="C40" s="2"/>
      <c r="D40" s="21">
        <v>120555.0</v>
      </c>
      <c r="E40" s="4"/>
      <c r="F40" s="22" t="s">
        <v>75</v>
      </c>
      <c r="G40" s="26" t="str">
        <f t="shared" si="3"/>
        <v>SUBCUENTA</v>
      </c>
      <c r="H40" s="31">
        <f>SUMIFS(REGISTROS!$L$2:$L$665,REGISTROS!$E$2:$E$665,PUC!E40)</f>
        <v>0</v>
      </c>
      <c r="I40" s="2"/>
      <c r="J40" s="2"/>
    </row>
    <row r="41">
      <c r="A41" s="2"/>
      <c r="B41" s="2"/>
      <c r="C41" s="2"/>
      <c r="D41" s="21">
        <v>120560.0</v>
      </c>
      <c r="E41" s="4"/>
      <c r="F41" s="22" t="s">
        <v>82</v>
      </c>
      <c r="G41" s="26" t="str">
        <f t="shared" si="3"/>
        <v>SUBCUENTA</v>
      </c>
      <c r="H41" s="31">
        <f>SUMIFS(REGISTROS!$L$2:$L$665,REGISTROS!$E$2:$E$665,PUC!E41)</f>
        <v>0</v>
      </c>
      <c r="I41" s="2"/>
      <c r="J41" s="2"/>
    </row>
    <row r="42">
      <c r="A42" s="2"/>
      <c r="B42" s="2"/>
      <c r="C42" s="2"/>
      <c r="D42" s="21">
        <v>120565.0</v>
      </c>
      <c r="E42" s="4"/>
      <c r="F42" s="22" t="s">
        <v>87</v>
      </c>
      <c r="G42" s="26" t="str">
        <f t="shared" si="3"/>
        <v>SUBCUENTA</v>
      </c>
      <c r="H42" s="31">
        <f>SUMIFS(REGISTROS!$L$2:$L$665,REGISTROS!$E$2:$E$665,PUC!E42)</f>
        <v>0</v>
      </c>
      <c r="I42" s="2"/>
      <c r="J42" s="2"/>
    </row>
    <row r="43">
      <c r="A43" s="2"/>
      <c r="B43" s="2"/>
      <c r="C43" s="2"/>
      <c r="D43" s="21">
        <v>120570.0</v>
      </c>
      <c r="E43" s="4"/>
      <c r="F43" s="22" t="s">
        <v>91</v>
      </c>
      <c r="G43" s="26" t="str">
        <f t="shared" si="3"/>
        <v>SUBCUENTA</v>
      </c>
      <c r="H43" s="31">
        <f>SUMIFS(REGISTROS!$L$2:$L$665,REGISTROS!$E$2:$E$665,PUC!E43)</f>
        <v>0</v>
      </c>
      <c r="I43" s="2"/>
      <c r="J43" s="2"/>
    </row>
    <row r="44">
      <c r="A44" s="2"/>
      <c r="B44" s="2"/>
      <c r="C44" s="2"/>
      <c r="D44" s="21">
        <v>120599.0</v>
      </c>
      <c r="E44" s="4"/>
      <c r="F44" s="22" t="s">
        <v>95</v>
      </c>
      <c r="G44" s="26" t="str">
        <f t="shared" si="3"/>
        <v>SUBCUENTA</v>
      </c>
      <c r="H44" s="31">
        <f>SUMIFS(REGISTROS!$L$2:$L$665,REGISTROS!$E$2:$E$665,PUC!E44)</f>
        <v>0</v>
      </c>
      <c r="I44" s="2"/>
      <c r="J44" s="2"/>
    </row>
    <row r="45">
      <c r="A45" s="2"/>
      <c r="B45" s="2"/>
      <c r="C45" s="2"/>
      <c r="D45" s="21">
        <v>1210.0</v>
      </c>
      <c r="E45" s="4"/>
      <c r="F45" s="22" t="s">
        <v>99</v>
      </c>
      <c r="G45" s="26" t="str">
        <f t="shared" si="3"/>
        <v>CUENTA</v>
      </c>
      <c r="H45" s="31">
        <f>SUMIFS(REGISTROS!$L$2:$L$665,REGISTROS!$E$2:$E$665,PUC!E45)</f>
        <v>0</v>
      </c>
      <c r="I45" s="2"/>
      <c r="J45" s="2"/>
    </row>
    <row r="46">
      <c r="A46" s="2"/>
      <c r="B46" s="2"/>
      <c r="C46" s="2"/>
      <c r="D46" s="21">
        <v>121005.0</v>
      </c>
      <c r="E46" s="4"/>
      <c r="F46" s="22" t="s">
        <v>45</v>
      </c>
      <c r="G46" s="26" t="str">
        <f t="shared" si="3"/>
        <v>SUBCUENTA</v>
      </c>
      <c r="H46" s="31">
        <f>SUMIFS(REGISTROS!$L$2:$L$665,REGISTROS!$E$2:$E$665,PUC!E46)</f>
        <v>0</v>
      </c>
      <c r="I46" s="2"/>
      <c r="J46" s="2"/>
    </row>
    <row r="47">
      <c r="A47" s="2"/>
      <c r="B47" s="2"/>
      <c r="C47" s="2"/>
      <c r="D47" s="21">
        <v>121010.0</v>
      </c>
      <c r="E47" s="4"/>
      <c r="F47" s="22" t="s">
        <v>48</v>
      </c>
      <c r="G47" s="26" t="str">
        <f t="shared" si="3"/>
        <v>SUBCUENTA</v>
      </c>
      <c r="H47" s="31">
        <f>SUMIFS(REGISTROS!$L$2:$L$665,REGISTROS!$E$2:$E$665,PUC!E47)</f>
        <v>0</v>
      </c>
      <c r="I47" s="2"/>
      <c r="J47" s="2"/>
    </row>
    <row r="48">
      <c r="A48" s="2"/>
      <c r="B48" s="2"/>
      <c r="C48" s="2"/>
      <c r="D48" s="21">
        <v>121015.0</v>
      </c>
      <c r="E48" s="4"/>
      <c r="F48" s="22" t="s">
        <v>51</v>
      </c>
      <c r="G48" s="26" t="str">
        <f t="shared" si="3"/>
        <v>SUBCUENTA</v>
      </c>
      <c r="H48" s="31">
        <f>SUMIFS(REGISTROS!$L$2:$L$665,REGISTROS!$E$2:$E$665,PUC!E48)</f>
        <v>0</v>
      </c>
      <c r="I48" s="2"/>
      <c r="J48" s="2"/>
    </row>
    <row r="49">
      <c r="A49" s="2"/>
      <c r="B49" s="2"/>
      <c r="C49" s="2"/>
      <c r="D49" s="21">
        <v>121020.0</v>
      </c>
      <c r="E49" s="4"/>
      <c r="F49" s="22" t="s">
        <v>55</v>
      </c>
      <c r="G49" s="26" t="str">
        <f t="shared" si="3"/>
        <v>SUBCUENTA</v>
      </c>
      <c r="H49" s="31">
        <f>SUMIFS(REGISTROS!$L$2:$L$665,REGISTROS!$E$2:$E$665,PUC!E49)</f>
        <v>0</v>
      </c>
      <c r="I49" s="2"/>
      <c r="J49" s="2"/>
    </row>
    <row r="50">
      <c r="A50" s="2"/>
      <c r="B50" s="2"/>
      <c r="C50" s="2"/>
      <c r="D50" s="21">
        <v>121025.0</v>
      </c>
      <c r="E50" s="4"/>
      <c r="F50" s="22" t="s">
        <v>56</v>
      </c>
      <c r="G50" s="26" t="str">
        <f t="shared" si="3"/>
        <v>SUBCUENTA</v>
      </c>
      <c r="H50" s="31">
        <f>SUMIFS(REGISTROS!$L$2:$L$665,REGISTROS!$E$2:$E$665,PUC!E50)</f>
        <v>0</v>
      </c>
      <c r="I50" s="2"/>
      <c r="J50" s="2"/>
    </row>
    <row r="51">
      <c r="A51" s="2"/>
      <c r="B51" s="2"/>
      <c r="C51" s="2"/>
      <c r="D51" s="21">
        <v>121030.0</v>
      </c>
      <c r="E51" s="4"/>
      <c r="F51" s="22" t="s">
        <v>58</v>
      </c>
      <c r="G51" s="26" t="str">
        <f t="shared" si="3"/>
        <v>SUBCUENTA</v>
      </c>
      <c r="H51" s="31">
        <f>SUMIFS(REGISTROS!$L$2:$L$665,REGISTROS!$E$2:$E$665,PUC!E51)</f>
        <v>0</v>
      </c>
      <c r="I51" s="2"/>
      <c r="J51" s="2"/>
    </row>
    <row r="52">
      <c r="A52" s="2"/>
      <c r="B52" s="2"/>
      <c r="C52" s="2"/>
      <c r="D52" s="21">
        <v>121035.0</v>
      </c>
      <c r="E52" s="4"/>
      <c r="F52" s="22" t="s">
        <v>60</v>
      </c>
      <c r="G52" s="26" t="str">
        <f t="shared" si="3"/>
        <v>SUBCUENTA</v>
      </c>
      <c r="H52" s="31">
        <f>SUMIFS(REGISTROS!$L$2:$L$665,REGISTROS!$E$2:$E$665,PUC!E52)</f>
        <v>0</v>
      </c>
      <c r="I52" s="2"/>
      <c r="J52" s="2"/>
    </row>
    <row r="53">
      <c r="A53" s="2"/>
      <c r="B53" s="2"/>
      <c r="C53" s="2"/>
      <c r="D53" s="21">
        <v>121040.0</v>
      </c>
      <c r="E53" s="4"/>
      <c r="F53" s="22" t="s">
        <v>62</v>
      </c>
      <c r="G53" s="26" t="str">
        <f t="shared" si="3"/>
        <v>SUBCUENTA</v>
      </c>
      <c r="H53" s="31">
        <f>SUMIFS(REGISTROS!$L$2:$L$665,REGISTROS!$E$2:$E$665,PUC!E53)</f>
        <v>0</v>
      </c>
      <c r="I53" s="2"/>
      <c r="J53" s="2"/>
    </row>
    <row r="54">
      <c r="A54" s="2"/>
      <c r="B54" s="2"/>
      <c r="C54" s="2"/>
      <c r="D54" s="21">
        <v>121045.0</v>
      </c>
      <c r="E54" s="4"/>
      <c r="F54" s="22" t="s">
        <v>64</v>
      </c>
      <c r="G54" s="26" t="str">
        <f t="shared" si="3"/>
        <v>SUBCUENTA</v>
      </c>
      <c r="H54" s="31">
        <f>SUMIFS(REGISTROS!$L$2:$L$665,REGISTROS!$E$2:$E$665,PUC!E54)</f>
        <v>0</v>
      </c>
      <c r="I54" s="2"/>
      <c r="J54" s="2"/>
    </row>
    <row r="55">
      <c r="A55" s="2"/>
      <c r="B55" s="2"/>
      <c r="C55" s="2"/>
      <c r="D55" s="21">
        <v>121050.0</v>
      </c>
      <c r="E55" s="4"/>
      <c r="F55" s="22" t="s">
        <v>69</v>
      </c>
      <c r="G55" s="26" t="str">
        <f t="shared" si="3"/>
        <v>SUBCUENTA</v>
      </c>
      <c r="H55" s="31">
        <f>SUMIFS(REGISTROS!$L$2:$L$665,REGISTROS!$E$2:$E$665,PUC!E55)</f>
        <v>0</v>
      </c>
      <c r="I55" s="2"/>
      <c r="J55" s="2"/>
    </row>
    <row r="56">
      <c r="A56" s="2"/>
      <c r="B56" s="2"/>
      <c r="C56" s="2"/>
      <c r="D56" s="21">
        <v>121055.0</v>
      </c>
      <c r="E56" s="4"/>
      <c r="F56" s="22" t="s">
        <v>75</v>
      </c>
      <c r="G56" s="26" t="str">
        <f t="shared" si="3"/>
        <v>SUBCUENTA</v>
      </c>
      <c r="H56" s="31">
        <f>SUMIFS(REGISTROS!$L$2:$L$665,REGISTROS!$E$2:$E$665,PUC!E56)</f>
        <v>0</v>
      </c>
      <c r="I56" s="2"/>
      <c r="J56" s="2"/>
    </row>
    <row r="57">
      <c r="A57" s="2"/>
      <c r="B57" s="2"/>
      <c r="C57" s="2"/>
      <c r="D57" s="21">
        <v>121060.0</v>
      </c>
      <c r="E57" s="4"/>
      <c r="F57" s="22" t="s">
        <v>82</v>
      </c>
      <c r="G57" s="26" t="str">
        <f t="shared" si="3"/>
        <v>SUBCUENTA</v>
      </c>
      <c r="H57" s="31">
        <f>SUMIFS(REGISTROS!$L$2:$L$665,REGISTROS!$E$2:$E$665,PUC!E57)</f>
        <v>0</v>
      </c>
      <c r="I57" s="2"/>
      <c r="J57" s="2"/>
    </row>
    <row r="58">
      <c r="A58" s="2"/>
      <c r="B58" s="2"/>
      <c r="C58" s="2"/>
      <c r="D58" s="21">
        <v>121065.0</v>
      </c>
      <c r="E58" s="4"/>
      <c r="F58" s="22" t="s">
        <v>87</v>
      </c>
      <c r="G58" s="26" t="str">
        <f t="shared" si="3"/>
        <v>SUBCUENTA</v>
      </c>
      <c r="H58" s="31">
        <f>SUMIFS(REGISTROS!$L$2:$L$665,REGISTROS!$E$2:$E$665,PUC!E58)</f>
        <v>0</v>
      </c>
      <c r="I58" s="2"/>
      <c r="J58" s="2"/>
    </row>
    <row r="59">
      <c r="A59" s="2"/>
      <c r="B59" s="2"/>
      <c r="C59" s="2"/>
      <c r="D59" s="21">
        <v>121070.0</v>
      </c>
      <c r="E59" s="4"/>
      <c r="F59" s="22" t="s">
        <v>91</v>
      </c>
      <c r="G59" s="26" t="str">
        <f t="shared" si="3"/>
        <v>SUBCUENTA</v>
      </c>
      <c r="H59" s="31">
        <f>SUMIFS(REGISTROS!$L$2:$L$665,REGISTROS!$E$2:$E$665,PUC!E59)</f>
        <v>0</v>
      </c>
      <c r="I59" s="2"/>
      <c r="J59" s="2"/>
    </row>
    <row r="60">
      <c r="A60" s="2"/>
      <c r="B60" s="2"/>
      <c r="C60" s="2"/>
      <c r="D60" s="21">
        <v>121099.0</v>
      </c>
      <c r="E60" s="4"/>
      <c r="F60" s="22" t="s">
        <v>95</v>
      </c>
      <c r="G60" s="26" t="str">
        <f t="shared" si="3"/>
        <v>SUBCUENTA</v>
      </c>
      <c r="H60" s="31">
        <f>SUMIFS(REGISTROS!$L$2:$L$665,REGISTROS!$E$2:$E$665,PUC!E60)</f>
        <v>0</v>
      </c>
      <c r="I60" s="2"/>
      <c r="J60" s="2"/>
    </row>
    <row r="61">
      <c r="A61" s="2"/>
      <c r="B61" s="2"/>
      <c r="C61" s="2"/>
      <c r="D61" s="21">
        <v>1215.0</v>
      </c>
      <c r="E61" s="4"/>
      <c r="F61" s="22" t="s">
        <v>109</v>
      </c>
      <c r="G61" s="26" t="str">
        <f t="shared" si="3"/>
        <v>CUENTA</v>
      </c>
      <c r="H61" s="31">
        <f>SUMIFS(REGISTROS!$L$2:$L$665,REGISTROS!$E$2:$E$665,PUC!E61)</f>
        <v>0</v>
      </c>
      <c r="I61" s="2"/>
      <c r="J61" s="2"/>
    </row>
    <row r="62">
      <c r="A62" s="2"/>
      <c r="B62" s="2"/>
      <c r="C62" s="2"/>
      <c r="D62" s="21">
        <v>121505.0</v>
      </c>
      <c r="E62" s="4"/>
      <c r="F62" s="22" t="s">
        <v>110</v>
      </c>
      <c r="G62" s="26" t="str">
        <f t="shared" si="3"/>
        <v>SUBCUENTA</v>
      </c>
      <c r="H62" s="31">
        <f>SUMIFS(REGISTROS!$L$2:$L$665,REGISTROS!$E$2:$E$665,PUC!E62)</f>
        <v>0</v>
      </c>
      <c r="I62" s="2"/>
      <c r="J62" s="2"/>
    </row>
    <row r="63">
      <c r="A63" s="2"/>
      <c r="B63" s="2"/>
      <c r="C63" s="2"/>
      <c r="D63" s="21">
        <v>121510.0</v>
      </c>
      <c r="E63" s="4"/>
      <c r="F63" s="22" t="s">
        <v>111</v>
      </c>
      <c r="G63" s="26" t="str">
        <f t="shared" si="3"/>
        <v>SUBCUENTA</v>
      </c>
      <c r="H63" s="31">
        <f>SUMIFS(REGISTROS!$L$2:$L$665,REGISTROS!$E$2:$E$665,PUC!E63)</f>
        <v>0</v>
      </c>
      <c r="I63" s="2"/>
      <c r="J63" s="2"/>
    </row>
    <row r="64">
      <c r="A64" s="2"/>
      <c r="B64" s="2"/>
      <c r="C64" s="2"/>
      <c r="D64" s="21">
        <v>121515.0</v>
      </c>
      <c r="E64" s="4"/>
      <c r="F64" s="22" t="s">
        <v>112</v>
      </c>
      <c r="G64" s="26" t="str">
        <f t="shared" si="3"/>
        <v>SUBCUENTA</v>
      </c>
      <c r="H64" s="31">
        <f>SUMIFS(REGISTROS!$L$2:$L$665,REGISTROS!$E$2:$E$665,PUC!E64)</f>
        <v>0</v>
      </c>
      <c r="I64" s="2"/>
      <c r="J64" s="2"/>
    </row>
    <row r="65">
      <c r="A65" s="2"/>
      <c r="B65" s="2"/>
      <c r="C65" s="2"/>
      <c r="D65" s="21">
        <v>121520.0</v>
      </c>
      <c r="E65" s="4"/>
      <c r="F65" s="22" t="s">
        <v>113</v>
      </c>
      <c r="G65" s="26" t="str">
        <f t="shared" si="3"/>
        <v>SUBCUENTA</v>
      </c>
      <c r="H65" s="31">
        <f>SUMIFS(REGISTROS!$L$2:$L$665,REGISTROS!$E$2:$E$665,PUC!E65)</f>
        <v>0</v>
      </c>
      <c r="I65" s="2"/>
      <c r="J65" s="2"/>
    </row>
    <row r="66">
      <c r="A66" s="2"/>
      <c r="B66" s="2"/>
      <c r="C66" s="2"/>
      <c r="D66" s="21">
        <v>121595.0</v>
      </c>
      <c r="E66" s="4"/>
      <c r="F66" s="22" t="s">
        <v>114</v>
      </c>
      <c r="G66" s="26" t="str">
        <f t="shared" si="3"/>
        <v>SUBCUENTA</v>
      </c>
      <c r="H66" s="31">
        <f>SUMIFS(REGISTROS!$L$2:$L$665,REGISTROS!$E$2:$E$665,PUC!E66)</f>
        <v>0</v>
      </c>
      <c r="I66" s="2"/>
      <c r="J66" s="2"/>
    </row>
    <row r="67">
      <c r="A67" s="2"/>
      <c r="B67" s="2"/>
      <c r="C67" s="2"/>
      <c r="D67" s="21">
        <v>1220.0</v>
      </c>
      <c r="E67" s="4"/>
      <c r="F67" s="22" t="s">
        <v>115</v>
      </c>
      <c r="G67" s="26" t="str">
        <f t="shared" si="3"/>
        <v>CUENTA</v>
      </c>
      <c r="H67" s="31">
        <f>SUMIFS(REGISTROS!$L$2:$L$665,REGISTROS!$E$2:$E$665,PUC!E67)</f>
        <v>0</v>
      </c>
      <c r="I67" s="2"/>
      <c r="J67" s="2"/>
    </row>
    <row r="68">
      <c r="A68" s="2"/>
      <c r="B68" s="2"/>
      <c r="C68" s="2"/>
      <c r="D68" s="21">
        <v>122005.0</v>
      </c>
      <c r="E68" s="4"/>
      <c r="F68" s="22" t="s">
        <v>116</v>
      </c>
      <c r="G68" s="26" t="str">
        <f t="shared" si="3"/>
        <v>SUBCUENTA</v>
      </c>
      <c r="H68" s="31">
        <f>SUMIFS(REGISTROS!$L$2:$L$665,REGISTROS!$E$2:$E$665,PUC!E68)</f>
        <v>0</v>
      </c>
      <c r="I68" s="2"/>
      <c r="J68" s="2"/>
    </row>
    <row r="69">
      <c r="A69" s="2"/>
      <c r="B69" s="2"/>
      <c r="C69" s="2"/>
      <c r="D69" s="21">
        <v>122010.0</v>
      </c>
      <c r="E69" s="4"/>
      <c r="F69" s="22" t="s">
        <v>117</v>
      </c>
      <c r="G69" s="26" t="str">
        <f t="shared" si="3"/>
        <v>SUBCUENTA</v>
      </c>
      <c r="H69" s="31">
        <f>SUMIFS(REGISTROS!$L$2:$L$665,REGISTROS!$E$2:$E$665,PUC!E69)</f>
        <v>0</v>
      </c>
      <c r="I69" s="2"/>
      <c r="J69" s="2"/>
    </row>
    <row r="70">
      <c r="A70" s="2"/>
      <c r="B70" s="2"/>
      <c r="C70" s="2"/>
      <c r="D70" s="21">
        <v>122015.0</v>
      </c>
      <c r="E70" s="4"/>
      <c r="F70" s="22" t="s">
        <v>118</v>
      </c>
      <c r="G70" s="26" t="str">
        <f t="shared" si="3"/>
        <v>SUBCUENTA</v>
      </c>
      <c r="H70" s="31">
        <f>SUMIFS(REGISTROS!$L$2:$L$665,REGISTROS!$E$2:$E$665,PUC!E70)</f>
        <v>0</v>
      </c>
      <c r="I70" s="2"/>
      <c r="J70" s="2"/>
    </row>
    <row r="71">
      <c r="A71" s="2"/>
      <c r="B71" s="2"/>
      <c r="C71" s="2"/>
      <c r="D71" s="21">
        <v>122095.0</v>
      </c>
      <c r="E71" s="4"/>
      <c r="F71" s="22" t="s">
        <v>119</v>
      </c>
      <c r="G71" s="26" t="str">
        <f t="shared" si="3"/>
        <v>SUBCUENTA</v>
      </c>
      <c r="H71" s="31">
        <f>SUMIFS(REGISTROS!$L$2:$L$665,REGISTROS!$E$2:$E$665,PUC!E71)</f>
        <v>0</v>
      </c>
      <c r="I71" s="2"/>
      <c r="J71" s="2"/>
    </row>
    <row r="72">
      <c r="A72" s="2"/>
      <c r="B72" s="2"/>
      <c r="C72" s="2"/>
      <c r="D72" s="21">
        <v>1225.0</v>
      </c>
      <c r="E72" s="4"/>
      <c r="F72" s="22" t="s">
        <v>120</v>
      </c>
      <c r="G72" s="26" t="str">
        <f t="shared" si="3"/>
        <v>CUENTA</v>
      </c>
      <c r="H72" s="31">
        <f>SUMIFS(REGISTROS!$L$2:$L$665,REGISTROS!$E$2:$E$665,PUC!E72)</f>
        <v>0</v>
      </c>
      <c r="I72" s="2"/>
      <c r="J72" s="2"/>
    </row>
    <row r="73">
      <c r="A73" s="2"/>
      <c r="B73" s="2"/>
      <c r="C73" s="2"/>
      <c r="D73" s="21">
        <v>122505.0</v>
      </c>
      <c r="E73" s="4"/>
      <c r="F73" s="22" t="s">
        <v>121</v>
      </c>
      <c r="G73" s="26" t="str">
        <f t="shared" si="3"/>
        <v>SUBCUENTA</v>
      </c>
      <c r="H73" s="31">
        <f>SUMIFS(REGISTROS!$L$2:$L$665,REGISTROS!$E$2:$E$665,PUC!E73)</f>
        <v>0</v>
      </c>
      <c r="I73" s="2"/>
      <c r="J73" s="2"/>
    </row>
    <row r="74">
      <c r="A74" s="2"/>
      <c r="B74" s="2"/>
      <c r="C74" s="2"/>
      <c r="D74" s="21">
        <v>122510.0</v>
      </c>
      <c r="E74" s="4"/>
      <c r="F74" s="22" t="s">
        <v>122</v>
      </c>
      <c r="G74" s="26" t="str">
        <f t="shared" si="3"/>
        <v>SUBCUENTA</v>
      </c>
      <c r="H74" s="31">
        <f>SUMIFS(REGISTROS!$L$2:$L$665,REGISTROS!$E$2:$E$665,PUC!E74)</f>
        <v>0</v>
      </c>
      <c r="I74" s="2"/>
      <c r="J74" s="2"/>
    </row>
    <row r="75">
      <c r="A75" s="2"/>
      <c r="B75" s="2"/>
      <c r="C75" s="2"/>
      <c r="D75" s="21">
        <v>122515.0</v>
      </c>
      <c r="E75" s="4"/>
      <c r="F75" s="22" t="s">
        <v>123</v>
      </c>
      <c r="G75" s="26" t="str">
        <f t="shared" si="3"/>
        <v>SUBCUENTA</v>
      </c>
      <c r="H75" s="31">
        <f>SUMIFS(REGISTROS!$L$2:$L$665,REGISTROS!$E$2:$E$665,PUC!E75)</f>
        <v>0</v>
      </c>
      <c r="I75" s="2"/>
      <c r="J75" s="2"/>
    </row>
    <row r="76">
      <c r="A76" s="2"/>
      <c r="B76" s="2"/>
      <c r="C76" s="2"/>
      <c r="D76" s="21">
        <v>122520.0</v>
      </c>
      <c r="E76" s="4"/>
      <c r="F76" s="22" t="s">
        <v>124</v>
      </c>
      <c r="G76" s="26" t="str">
        <f t="shared" si="3"/>
        <v>SUBCUENTA</v>
      </c>
      <c r="H76" s="31">
        <f>SUMIFS(REGISTROS!$L$2:$L$665,REGISTROS!$E$2:$E$665,PUC!E76)</f>
        <v>0</v>
      </c>
      <c r="I76" s="2"/>
      <c r="J76" s="2"/>
    </row>
    <row r="77">
      <c r="A77" s="2"/>
      <c r="B77" s="2"/>
      <c r="C77" s="2"/>
      <c r="D77" s="21">
        <v>122525.0</v>
      </c>
      <c r="E77" s="4"/>
      <c r="F77" s="22" t="s">
        <v>125</v>
      </c>
      <c r="G77" s="26" t="str">
        <f t="shared" si="3"/>
        <v>SUBCUENTA</v>
      </c>
      <c r="H77" s="31">
        <f>SUMIFS(REGISTROS!$L$2:$L$665,REGISTROS!$E$2:$E$665,PUC!E77)</f>
        <v>0</v>
      </c>
      <c r="I77" s="2"/>
      <c r="J77" s="2"/>
    </row>
    <row r="78">
      <c r="A78" s="2"/>
      <c r="B78" s="2"/>
      <c r="C78" s="2"/>
      <c r="D78" s="21">
        <v>122530.0</v>
      </c>
      <c r="E78" s="4"/>
      <c r="F78" s="22" t="s">
        <v>126</v>
      </c>
      <c r="G78" s="26" t="str">
        <f t="shared" si="3"/>
        <v>SUBCUENTA</v>
      </c>
      <c r="H78" s="31">
        <f>SUMIFS(REGISTROS!$L$2:$L$665,REGISTROS!$E$2:$E$665,PUC!E78)</f>
        <v>0</v>
      </c>
      <c r="I78" s="2"/>
      <c r="J78" s="2"/>
    </row>
    <row r="79">
      <c r="A79" s="2"/>
      <c r="B79" s="2"/>
      <c r="C79" s="2"/>
      <c r="D79" s="21">
        <v>122535.0</v>
      </c>
      <c r="E79" s="4"/>
      <c r="F79" s="22" t="s">
        <v>127</v>
      </c>
      <c r="G79" s="26" t="str">
        <f t="shared" si="3"/>
        <v>SUBCUENTA</v>
      </c>
      <c r="H79" s="31">
        <f>SUMIFS(REGISTROS!$L$2:$L$665,REGISTROS!$E$2:$E$665,PUC!E79)</f>
        <v>0</v>
      </c>
      <c r="I79" s="2"/>
      <c r="J79" s="2"/>
    </row>
    <row r="80">
      <c r="A80" s="2"/>
      <c r="B80" s="2"/>
      <c r="C80" s="2"/>
      <c r="D80" s="21">
        <v>122540.0</v>
      </c>
      <c r="E80" s="4"/>
      <c r="F80" s="22" t="s">
        <v>128</v>
      </c>
      <c r="G80" s="26" t="str">
        <f t="shared" si="3"/>
        <v>SUBCUENTA</v>
      </c>
      <c r="H80" s="31">
        <f>SUMIFS(REGISTROS!$L$2:$L$665,REGISTROS!$E$2:$E$665,PUC!E80)</f>
        <v>0</v>
      </c>
      <c r="I80" s="2"/>
      <c r="J80" s="2"/>
    </row>
    <row r="81">
      <c r="A81" s="2"/>
      <c r="B81" s="2"/>
      <c r="C81" s="2"/>
      <c r="D81" s="21">
        <v>122545.0</v>
      </c>
      <c r="E81" s="4"/>
      <c r="F81" s="22" t="s">
        <v>129</v>
      </c>
      <c r="G81" s="26" t="str">
        <f t="shared" si="3"/>
        <v>SUBCUENTA</v>
      </c>
      <c r="H81" s="31">
        <f>SUMIFS(REGISTROS!$L$2:$L$665,REGISTROS!$E$2:$E$665,PUC!E81)</f>
        <v>0</v>
      </c>
      <c r="I81" s="2"/>
      <c r="J81" s="2"/>
    </row>
    <row r="82">
      <c r="A82" s="2"/>
      <c r="B82" s="2"/>
      <c r="C82" s="2"/>
      <c r="D82" s="21">
        <v>122595.0</v>
      </c>
      <c r="E82" s="4"/>
      <c r="F82" s="22" t="s">
        <v>114</v>
      </c>
      <c r="G82" s="26" t="str">
        <f t="shared" si="3"/>
        <v>SUBCUENTA</v>
      </c>
      <c r="H82" s="31">
        <f>SUMIFS(REGISTROS!$L$2:$L$665,REGISTROS!$E$2:$E$665,PUC!E82)</f>
        <v>0</v>
      </c>
      <c r="I82" s="2"/>
      <c r="J82" s="2"/>
    </row>
    <row r="83">
      <c r="A83" s="2"/>
      <c r="B83" s="2"/>
      <c r="C83" s="2"/>
      <c r="D83" s="21">
        <v>1230.0</v>
      </c>
      <c r="E83" s="4"/>
      <c r="F83" s="22" t="s">
        <v>130</v>
      </c>
      <c r="G83" s="26" t="str">
        <f t="shared" si="3"/>
        <v>CUENTA</v>
      </c>
      <c r="H83" s="31">
        <f>SUMIFS(REGISTROS!$L$2:$L$665,REGISTROS!$E$2:$E$665,PUC!E83)</f>
        <v>0</v>
      </c>
      <c r="I83" s="2"/>
      <c r="J83" s="2"/>
    </row>
    <row r="84">
      <c r="A84" s="2"/>
      <c r="B84" s="2"/>
      <c r="C84" s="2"/>
      <c r="D84" s="21">
        <v>123005.0</v>
      </c>
      <c r="E84" s="4"/>
      <c r="F84" s="22" t="s">
        <v>131</v>
      </c>
      <c r="G84" s="26" t="str">
        <f t="shared" si="3"/>
        <v>SUBCUENTA</v>
      </c>
      <c r="H84" s="31">
        <f>SUMIFS(REGISTROS!$L$2:$L$665,REGISTROS!$E$2:$E$665,PUC!E84)</f>
        <v>0</v>
      </c>
      <c r="I84" s="2"/>
      <c r="J84" s="2"/>
    </row>
    <row r="85">
      <c r="A85" s="2"/>
      <c r="B85" s="2"/>
      <c r="C85" s="2"/>
      <c r="D85" s="21">
        <v>123010.0</v>
      </c>
      <c r="E85" s="4"/>
      <c r="F85" s="22" t="s">
        <v>132</v>
      </c>
      <c r="G85" s="26" t="str">
        <f t="shared" si="3"/>
        <v>SUBCUENTA</v>
      </c>
      <c r="H85" s="31">
        <f>SUMIFS(REGISTROS!$L$2:$L$665,REGISTROS!$E$2:$E$665,PUC!E85)</f>
        <v>0</v>
      </c>
      <c r="I85" s="2"/>
      <c r="J85" s="2"/>
    </row>
    <row r="86">
      <c r="A86" s="2"/>
      <c r="B86" s="2"/>
      <c r="C86" s="2"/>
      <c r="D86" s="21">
        <v>123015.0</v>
      </c>
      <c r="E86" s="4"/>
      <c r="F86" s="22" t="s">
        <v>133</v>
      </c>
      <c r="G86" s="26" t="str">
        <f t="shared" si="3"/>
        <v>SUBCUENTA</v>
      </c>
      <c r="H86" s="31">
        <f>SUMIFS(REGISTROS!$L$2:$L$665,REGISTROS!$E$2:$E$665,PUC!E86)</f>
        <v>0</v>
      </c>
      <c r="I86" s="2"/>
      <c r="J86" s="2"/>
    </row>
    <row r="87">
      <c r="A87" s="2"/>
      <c r="B87" s="2"/>
      <c r="C87" s="2"/>
      <c r="D87" s="21">
        <v>1235.0</v>
      </c>
      <c r="E87" s="4"/>
      <c r="F87" s="22" t="s">
        <v>134</v>
      </c>
      <c r="G87" s="26" t="str">
        <f t="shared" si="3"/>
        <v>CUENTA</v>
      </c>
      <c r="H87" s="31">
        <f>SUMIFS(REGISTROS!$L$2:$L$665,REGISTROS!$E$2:$E$665,PUC!E87)</f>
        <v>0</v>
      </c>
      <c r="I87" s="2"/>
      <c r="J87" s="2"/>
    </row>
    <row r="88">
      <c r="A88" s="2"/>
      <c r="B88" s="2"/>
      <c r="C88" s="2"/>
      <c r="D88" s="21">
        <v>123505.0</v>
      </c>
      <c r="E88" s="4"/>
      <c r="F88" s="22" t="s">
        <v>135</v>
      </c>
      <c r="G88" s="26" t="str">
        <f t="shared" si="3"/>
        <v>SUBCUENTA</v>
      </c>
      <c r="H88" s="31">
        <f>SUMIFS(REGISTROS!$L$2:$L$665,REGISTROS!$E$2:$E$665,PUC!E88)</f>
        <v>0</v>
      </c>
      <c r="I88" s="2"/>
      <c r="J88" s="2"/>
    </row>
    <row r="89">
      <c r="A89" s="2"/>
      <c r="B89" s="2"/>
      <c r="C89" s="2"/>
      <c r="D89" s="21">
        <v>123510.0</v>
      </c>
      <c r="E89" s="4"/>
      <c r="F89" s="22" t="s">
        <v>136</v>
      </c>
      <c r="G89" s="26" t="str">
        <f t="shared" si="3"/>
        <v>SUBCUENTA</v>
      </c>
      <c r="H89" s="31">
        <f>SUMIFS(REGISTROS!$L$2:$L$665,REGISTROS!$E$2:$E$665,PUC!E89)</f>
        <v>0</v>
      </c>
      <c r="I89" s="2"/>
      <c r="J89" s="2"/>
    </row>
    <row r="90">
      <c r="A90" s="2"/>
      <c r="B90" s="2"/>
      <c r="C90" s="2"/>
      <c r="D90" s="21">
        <v>123515.0</v>
      </c>
      <c r="E90" s="4"/>
      <c r="F90" s="22" t="s">
        <v>137</v>
      </c>
      <c r="G90" s="26" t="str">
        <f t="shared" si="3"/>
        <v>SUBCUENTA</v>
      </c>
      <c r="H90" s="31">
        <f>SUMIFS(REGISTROS!$L$2:$L$665,REGISTROS!$E$2:$E$665,PUC!E90)</f>
        <v>0</v>
      </c>
      <c r="I90" s="2"/>
      <c r="J90" s="2"/>
    </row>
    <row r="91">
      <c r="A91" s="2"/>
      <c r="B91" s="2"/>
      <c r="C91" s="2"/>
      <c r="D91" s="21">
        <v>123520.0</v>
      </c>
      <c r="E91" s="4"/>
      <c r="F91" s="22" t="s">
        <v>138</v>
      </c>
      <c r="G91" s="26" t="str">
        <f t="shared" si="3"/>
        <v>SUBCUENTA</v>
      </c>
      <c r="H91" s="31">
        <f>SUMIFS(REGISTROS!$L$2:$L$665,REGISTROS!$E$2:$E$665,PUC!E91)</f>
        <v>0</v>
      </c>
      <c r="I91" s="2"/>
      <c r="J91" s="2"/>
    </row>
    <row r="92">
      <c r="A92" s="2"/>
      <c r="B92" s="2"/>
      <c r="C92" s="2"/>
      <c r="D92" s="21">
        <v>123525.0</v>
      </c>
      <c r="E92" s="4"/>
      <c r="F92" s="22" t="s">
        <v>139</v>
      </c>
      <c r="G92" s="26" t="str">
        <f t="shared" si="3"/>
        <v>SUBCUENTA</v>
      </c>
      <c r="H92" s="31">
        <f>SUMIFS(REGISTROS!$L$2:$L$665,REGISTROS!$E$2:$E$665,PUC!E92)</f>
        <v>0</v>
      </c>
      <c r="I92" s="2"/>
      <c r="J92" s="2"/>
    </row>
    <row r="93">
      <c r="A93" s="2"/>
      <c r="B93" s="2"/>
      <c r="C93" s="2"/>
      <c r="D93" s="21">
        <v>123530.0</v>
      </c>
      <c r="E93" s="4"/>
      <c r="F93" s="22" t="s">
        <v>140</v>
      </c>
      <c r="G93" s="26" t="str">
        <f t="shared" si="3"/>
        <v>SUBCUENTA</v>
      </c>
      <c r="H93" s="31">
        <f>SUMIFS(REGISTROS!$L$2:$L$665,REGISTROS!$E$2:$E$665,PUC!E93)</f>
        <v>0</v>
      </c>
      <c r="I93" s="2"/>
      <c r="J93" s="2"/>
    </row>
    <row r="94">
      <c r="A94" s="2"/>
      <c r="B94" s="2"/>
      <c r="C94" s="2"/>
      <c r="D94" s="21">
        <v>123535.0</v>
      </c>
      <c r="E94" s="4"/>
      <c r="F94" s="22" t="s">
        <v>141</v>
      </c>
      <c r="G94" s="26" t="str">
        <f t="shared" si="3"/>
        <v>SUBCUENTA</v>
      </c>
      <c r="H94" s="31">
        <f>SUMIFS(REGISTROS!$L$2:$L$665,REGISTROS!$E$2:$E$665,PUC!E94)</f>
        <v>0</v>
      </c>
      <c r="I94" s="2"/>
      <c r="J94" s="2"/>
    </row>
    <row r="95">
      <c r="A95" s="2"/>
      <c r="B95" s="2"/>
      <c r="C95" s="2"/>
      <c r="D95" s="21">
        <v>123540.0</v>
      </c>
      <c r="E95" s="4"/>
      <c r="F95" s="22" t="s">
        <v>142</v>
      </c>
      <c r="G95" s="26" t="str">
        <f t="shared" si="3"/>
        <v>SUBCUENTA</v>
      </c>
      <c r="H95" s="31">
        <f>SUMIFS(REGISTROS!$L$2:$L$665,REGISTROS!$E$2:$E$665,PUC!E95)</f>
        <v>0</v>
      </c>
      <c r="I95" s="2"/>
      <c r="J95" s="2"/>
    </row>
    <row r="96">
      <c r="A96" s="2"/>
      <c r="B96" s="2"/>
      <c r="C96" s="2"/>
      <c r="D96" s="21">
        <v>123545.0</v>
      </c>
      <c r="E96" s="4"/>
      <c r="F96" s="22" t="s">
        <v>143</v>
      </c>
      <c r="G96" s="26" t="str">
        <f t="shared" si="3"/>
        <v>SUBCUENTA</v>
      </c>
      <c r="H96" s="31">
        <f>SUMIFS(REGISTROS!$L$2:$L$665,REGISTROS!$E$2:$E$665,PUC!E96)</f>
        <v>0</v>
      </c>
      <c r="I96" s="2"/>
      <c r="J96" s="2"/>
    </row>
    <row r="97">
      <c r="A97" s="2"/>
      <c r="B97" s="2"/>
      <c r="C97" s="2"/>
      <c r="D97" s="21">
        <v>123550.0</v>
      </c>
      <c r="E97" s="4"/>
      <c r="F97" s="22" t="s">
        <v>144</v>
      </c>
      <c r="G97" s="26" t="str">
        <f t="shared" si="3"/>
        <v>SUBCUENTA</v>
      </c>
      <c r="H97" s="31">
        <f>SUMIFS(REGISTROS!$L$2:$L$665,REGISTROS!$E$2:$E$665,PUC!E97)</f>
        <v>0</v>
      </c>
      <c r="I97" s="2"/>
      <c r="J97" s="2"/>
    </row>
    <row r="98">
      <c r="A98" s="2"/>
      <c r="B98" s="2"/>
      <c r="C98" s="2"/>
      <c r="D98" s="21">
        <v>123555.0</v>
      </c>
      <c r="E98" s="4"/>
      <c r="F98" s="22" t="s">
        <v>145</v>
      </c>
      <c r="G98" s="26" t="str">
        <f t="shared" si="3"/>
        <v>SUBCUENTA</v>
      </c>
      <c r="H98" s="31">
        <f>SUMIFS(REGISTROS!$L$2:$L$665,REGISTROS!$E$2:$E$665,PUC!E98)</f>
        <v>0</v>
      </c>
      <c r="I98" s="2"/>
      <c r="J98" s="2"/>
    </row>
    <row r="99">
      <c r="A99" s="2"/>
      <c r="B99" s="2"/>
      <c r="C99" s="2"/>
      <c r="D99" s="21">
        <v>123560.0</v>
      </c>
      <c r="E99" s="4"/>
      <c r="F99" s="22" t="s">
        <v>146</v>
      </c>
      <c r="G99" s="26" t="str">
        <f t="shared" si="3"/>
        <v>SUBCUENTA</v>
      </c>
      <c r="H99" s="31">
        <f>SUMIFS(REGISTROS!$L$2:$L$665,REGISTROS!$E$2:$E$665,PUC!E99)</f>
        <v>0</v>
      </c>
      <c r="I99" s="2"/>
      <c r="J99" s="2"/>
    </row>
    <row r="100">
      <c r="A100" s="2"/>
      <c r="B100" s="2"/>
      <c r="C100" s="2"/>
      <c r="D100" s="21">
        <v>123565.0</v>
      </c>
      <c r="E100" s="4"/>
      <c r="F100" s="22" t="s">
        <v>147</v>
      </c>
      <c r="G100" s="26" t="str">
        <f t="shared" si="3"/>
        <v>SUBCUENTA</v>
      </c>
      <c r="H100" s="31">
        <f>SUMIFS(REGISTROS!$L$2:$L$665,REGISTROS!$E$2:$E$665,PUC!E100)</f>
        <v>0</v>
      </c>
      <c r="I100" s="2"/>
      <c r="J100" s="2"/>
    </row>
    <row r="101">
      <c r="A101" s="2"/>
      <c r="B101" s="2"/>
      <c r="C101" s="2"/>
      <c r="D101" s="21">
        <v>123570.0</v>
      </c>
      <c r="E101" s="4"/>
      <c r="F101" s="22" t="s">
        <v>148</v>
      </c>
      <c r="G101" s="26" t="str">
        <f t="shared" si="3"/>
        <v>SUBCUENTA</v>
      </c>
      <c r="H101" s="31">
        <f>SUMIFS(REGISTROS!$L$2:$L$665,REGISTROS!$E$2:$E$665,PUC!E101)</f>
        <v>0</v>
      </c>
      <c r="I101" s="2"/>
      <c r="J101" s="2"/>
    </row>
    <row r="102">
      <c r="A102" s="2"/>
      <c r="B102" s="2"/>
      <c r="C102" s="2"/>
      <c r="D102" s="21">
        <v>123595.0</v>
      </c>
      <c r="E102" s="4"/>
      <c r="F102" s="22" t="s">
        <v>114</v>
      </c>
      <c r="G102" s="26" t="str">
        <f t="shared" si="3"/>
        <v>SUBCUENTA</v>
      </c>
      <c r="H102" s="31">
        <f>SUMIFS(REGISTROS!$L$2:$L$665,REGISTROS!$E$2:$E$665,PUC!E102)</f>
        <v>0</v>
      </c>
      <c r="I102" s="2"/>
      <c r="J102" s="2"/>
    </row>
    <row r="103">
      <c r="A103" s="2"/>
      <c r="B103" s="2"/>
      <c r="C103" s="2"/>
      <c r="D103" s="21">
        <v>1240.0</v>
      </c>
      <c r="E103" s="4"/>
      <c r="F103" s="22" t="s">
        <v>149</v>
      </c>
      <c r="G103" s="26" t="str">
        <f t="shared" si="3"/>
        <v>CUENTA</v>
      </c>
      <c r="H103" s="31">
        <f>SUMIFS(REGISTROS!$L$2:$L$665,REGISTROS!$E$2:$E$665,PUC!E103)</f>
        <v>0</v>
      </c>
      <c r="I103" s="2"/>
      <c r="J103" s="2"/>
    </row>
    <row r="104">
      <c r="A104" s="2"/>
      <c r="B104" s="2"/>
      <c r="C104" s="2"/>
      <c r="D104" s="21">
        <v>124005.0</v>
      </c>
      <c r="E104" s="4"/>
      <c r="F104" s="22" t="s">
        <v>150</v>
      </c>
      <c r="G104" s="26" t="str">
        <f t="shared" si="3"/>
        <v>SUBCUENTA</v>
      </c>
      <c r="H104" s="31">
        <f>SUMIFS(REGISTROS!$L$2:$L$665,REGISTROS!$E$2:$E$665,PUC!E104)</f>
        <v>0</v>
      </c>
      <c r="I104" s="2"/>
      <c r="J104" s="2"/>
    </row>
    <row r="105">
      <c r="A105" s="2"/>
      <c r="B105" s="2"/>
      <c r="C105" s="2"/>
      <c r="D105" s="21">
        <v>124010.0</v>
      </c>
      <c r="E105" s="4"/>
      <c r="F105" s="22" t="s">
        <v>151</v>
      </c>
      <c r="G105" s="26" t="str">
        <f t="shared" si="3"/>
        <v>SUBCUENTA</v>
      </c>
      <c r="H105" s="31">
        <f>SUMIFS(REGISTROS!$L$2:$L$665,REGISTROS!$E$2:$E$665,PUC!E105)</f>
        <v>0</v>
      </c>
      <c r="I105" s="2"/>
      <c r="J105" s="2"/>
    </row>
    <row r="106">
      <c r="A106" s="2"/>
      <c r="B106" s="2"/>
      <c r="C106" s="2"/>
      <c r="D106" s="21">
        <v>124015.0</v>
      </c>
      <c r="E106" s="4"/>
      <c r="F106" s="22" t="s">
        <v>152</v>
      </c>
      <c r="G106" s="26" t="str">
        <f t="shared" si="3"/>
        <v>SUBCUENTA</v>
      </c>
      <c r="H106" s="31">
        <f>SUMIFS(REGISTROS!$L$2:$L$665,REGISTROS!$E$2:$E$665,PUC!E106)</f>
        <v>0</v>
      </c>
      <c r="I106" s="2"/>
      <c r="J106" s="2"/>
    </row>
    <row r="107">
      <c r="A107" s="2"/>
      <c r="B107" s="2"/>
      <c r="C107" s="2"/>
      <c r="D107" s="21">
        <v>124095.0</v>
      </c>
      <c r="E107" s="4"/>
      <c r="F107" s="22" t="s">
        <v>119</v>
      </c>
      <c r="G107" s="26" t="str">
        <f t="shared" si="3"/>
        <v>SUBCUENTA</v>
      </c>
      <c r="H107" s="31">
        <f>SUMIFS(REGISTROS!$L$2:$L$665,REGISTROS!$E$2:$E$665,PUC!E107)</f>
        <v>0</v>
      </c>
      <c r="I107" s="2"/>
      <c r="J107" s="2"/>
    </row>
    <row r="108">
      <c r="A108" s="2"/>
      <c r="B108" s="2"/>
      <c r="C108" s="2"/>
      <c r="D108" s="21">
        <v>1245.0</v>
      </c>
      <c r="E108" s="4"/>
      <c r="F108" s="22" t="s">
        <v>153</v>
      </c>
      <c r="G108" s="26" t="str">
        <f t="shared" si="3"/>
        <v>CUENTA</v>
      </c>
      <c r="H108" s="31">
        <f>SUMIFS(REGISTROS!$L$2:$L$665,REGISTROS!$E$2:$E$665,PUC!E108)</f>
        <v>0</v>
      </c>
      <c r="I108" s="2"/>
      <c r="J108" s="2"/>
    </row>
    <row r="109">
      <c r="A109" s="2"/>
      <c r="B109" s="2"/>
      <c r="C109" s="2"/>
      <c r="D109" s="21">
        <v>124505.0</v>
      </c>
      <c r="E109" s="4"/>
      <c r="F109" s="22" t="s">
        <v>154</v>
      </c>
      <c r="G109" s="26" t="str">
        <f t="shared" si="3"/>
        <v>SUBCUENTA</v>
      </c>
      <c r="H109" s="31">
        <f>SUMIFS(REGISTROS!$L$2:$L$665,REGISTROS!$E$2:$E$665,PUC!E109)</f>
        <v>0</v>
      </c>
      <c r="I109" s="2"/>
      <c r="J109" s="2"/>
    </row>
    <row r="110">
      <c r="A110" s="2"/>
      <c r="B110" s="2"/>
      <c r="C110" s="2"/>
      <c r="D110" s="21">
        <v>124510.0</v>
      </c>
      <c r="E110" s="4"/>
      <c r="F110" s="22" t="s">
        <v>155</v>
      </c>
      <c r="G110" s="26" t="str">
        <f t="shared" si="3"/>
        <v>SUBCUENTA</v>
      </c>
      <c r="H110" s="31">
        <f>SUMIFS(REGISTROS!$L$2:$L$665,REGISTROS!$E$2:$E$665,PUC!E110)</f>
        <v>0</v>
      </c>
      <c r="I110" s="2"/>
      <c r="J110" s="2"/>
    </row>
    <row r="111">
      <c r="A111" s="2"/>
      <c r="B111" s="2"/>
      <c r="C111" s="2"/>
      <c r="D111" s="21">
        <v>1250.0</v>
      </c>
      <c r="E111" s="4"/>
      <c r="F111" s="22" t="s">
        <v>156</v>
      </c>
      <c r="G111" s="26" t="str">
        <f t="shared" si="3"/>
        <v>CUENTA</v>
      </c>
      <c r="H111" s="31">
        <f>SUMIFS(REGISTROS!$L$2:$L$665,REGISTROS!$E$2:$E$665,PUC!E111)</f>
        <v>0</v>
      </c>
      <c r="I111" s="2"/>
      <c r="J111" s="2"/>
    </row>
    <row r="112">
      <c r="A112" s="2"/>
      <c r="B112" s="2"/>
      <c r="C112" s="2"/>
      <c r="D112" s="21">
        <v>125005.0</v>
      </c>
      <c r="E112" s="4"/>
      <c r="F112" s="22" t="s">
        <v>43</v>
      </c>
      <c r="G112" s="26" t="str">
        <f t="shared" si="3"/>
        <v>SUBCUENTA</v>
      </c>
      <c r="H112" s="31">
        <f>SUMIFS(REGISTROS!$L$2:$L$665,REGISTROS!$E$2:$E$665,PUC!E112)</f>
        <v>0</v>
      </c>
      <c r="I112" s="2"/>
      <c r="J112" s="2"/>
    </row>
    <row r="113">
      <c r="A113" s="2"/>
      <c r="B113" s="2"/>
      <c r="C113" s="2"/>
      <c r="D113" s="21">
        <v>125010.0</v>
      </c>
      <c r="E113" s="4"/>
      <c r="F113" s="22" t="s">
        <v>99</v>
      </c>
      <c r="G113" s="26" t="str">
        <f t="shared" si="3"/>
        <v>SUBCUENTA</v>
      </c>
      <c r="H113" s="31">
        <f>SUMIFS(REGISTROS!$L$2:$L$665,REGISTROS!$E$2:$E$665,PUC!E113)</f>
        <v>0</v>
      </c>
      <c r="I113" s="2"/>
      <c r="J113" s="2"/>
    </row>
    <row r="114">
      <c r="A114" s="2"/>
      <c r="B114" s="2"/>
      <c r="C114" s="2"/>
      <c r="D114" s="21">
        <v>125015.0</v>
      </c>
      <c r="E114" s="4"/>
      <c r="F114" s="22" t="s">
        <v>109</v>
      </c>
      <c r="G114" s="26" t="str">
        <f t="shared" si="3"/>
        <v>SUBCUENTA</v>
      </c>
      <c r="H114" s="31">
        <f>SUMIFS(REGISTROS!$L$2:$L$665,REGISTROS!$E$2:$E$665,PUC!E114)</f>
        <v>0</v>
      </c>
      <c r="I114" s="2"/>
      <c r="J114" s="2"/>
    </row>
    <row r="115">
      <c r="A115" s="2"/>
      <c r="B115" s="2"/>
      <c r="C115" s="2"/>
      <c r="D115" s="21">
        <v>125020.0</v>
      </c>
      <c r="E115" s="4"/>
      <c r="F115" s="22" t="s">
        <v>115</v>
      </c>
      <c r="G115" s="26" t="str">
        <f t="shared" si="3"/>
        <v>SUBCUENTA</v>
      </c>
      <c r="H115" s="31">
        <f>SUMIFS(REGISTROS!$L$2:$L$665,REGISTROS!$E$2:$E$665,PUC!E115)</f>
        <v>0</v>
      </c>
      <c r="I115" s="2"/>
      <c r="J115" s="2"/>
    </row>
    <row r="116">
      <c r="A116" s="2"/>
      <c r="B116" s="2"/>
      <c r="C116" s="2"/>
      <c r="D116" s="21">
        <v>125025.0</v>
      </c>
      <c r="E116" s="4"/>
      <c r="F116" s="22" t="s">
        <v>120</v>
      </c>
      <c r="G116" s="26" t="str">
        <f t="shared" si="3"/>
        <v>SUBCUENTA</v>
      </c>
      <c r="H116" s="31">
        <f>SUMIFS(REGISTROS!$L$2:$L$665,REGISTROS!$E$2:$E$665,PUC!E116)</f>
        <v>0</v>
      </c>
      <c r="I116" s="2"/>
      <c r="J116" s="2"/>
    </row>
    <row r="117">
      <c r="A117" s="2"/>
      <c r="B117" s="2"/>
      <c r="C117" s="2"/>
      <c r="D117" s="21">
        <v>125030.0</v>
      </c>
      <c r="E117" s="4"/>
      <c r="F117" s="22" t="s">
        <v>130</v>
      </c>
      <c r="G117" s="26" t="str">
        <f t="shared" si="3"/>
        <v>SUBCUENTA</v>
      </c>
      <c r="H117" s="31">
        <f>SUMIFS(REGISTROS!$L$2:$L$665,REGISTROS!$E$2:$E$665,PUC!E117)</f>
        <v>0</v>
      </c>
      <c r="I117" s="2"/>
      <c r="J117" s="2"/>
    </row>
    <row r="118">
      <c r="A118" s="2"/>
      <c r="B118" s="2"/>
      <c r="C118" s="2"/>
      <c r="D118" s="21">
        <v>125035.0</v>
      </c>
      <c r="E118" s="4"/>
      <c r="F118" s="22" t="s">
        <v>134</v>
      </c>
      <c r="G118" s="26" t="str">
        <f t="shared" si="3"/>
        <v>SUBCUENTA</v>
      </c>
      <c r="H118" s="31">
        <f>SUMIFS(REGISTROS!$L$2:$L$665,REGISTROS!$E$2:$E$665,PUC!E118)</f>
        <v>0</v>
      </c>
      <c r="I118" s="2"/>
      <c r="J118" s="2"/>
    </row>
    <row r="119">
      <c r="A119" s="2"/>
      <c r="B119" s="2"/>
      <c r="C119" s="2"/>
      <c r="D119" s="21">
        <v>125040.0</v>
      </c>
      <c r="E119" s="4"/>
      <c r="F119" s="22" t="s">
        <v>157</v>
      </c>
      <c r="G119" s="26" t="str">
        <f t="shared" si="3"/>
        <v>SUBCUENTA</v>
      </c>
      <c r="H119" s="31">
        <f>SUMIFS(REGISTROS!$L$2:$L$665,REGISTROS!$E$2:$E$665,PUC!E119)</f>
        <v>0</v>
      </c>
      <c r="I119" s="2"/>
      <c r="J119" s="2"/>
    </row>
    <row r="120">
      <c r="A120" s="2"/>
      <c r="B120" s="2"/>
      <c r="C120" s="2"/>
      <c r="D120" s="21">
        <v>125099.0</v>
      </c>
      <c r="E120" s="4"/>
      <c r="F120" s="22" t="s">
        <v>95</v>
      </c>
      <c r="G120" s="26" t="str">
        <f t="shared" si="3"/>
        <v>SUBCUENTA</v>
      </c>
      <c r="H120" s="31">
        <f>SUMIFS(REGISTROS!$L$2:$L$665,REGISTROS!$E$2:$E$665,PUC!E120)</f>
        <v>0</v>
      </c>
      <c r="I120" s="2"/>
      <c r="J120" s="2"/>
    </row>
    <row r="121">
      <c r="A121" s="2"/>
      <c r="B121" s="2"/>
      <c r="C121" s="2"/>
      <c r="D121" s="21">
        <v>1255.0</v>
      </c>
      <c r="E121" s="4"/>
      <c r="F121" s="22" t="s">
        <v>158</v>
      </c>
      <c r="G121" s="26" t="str">
        <f t="shared" si="3"/>
        <v>CUENTA</v>
      </c>
      <c r="H121" s="31">
        <f>SUMIFS(REGISTROS!$L$2:$L$665,REGISTROS!$E$2:$E$665,PUC!E121)</f>
        <v>0</v>
      </c>
      <c r="I121" s="2"/>
      <c r="J121" s="2"/>
    </row>
    <row r="122">
      <c r="A122" s="2"/>
      <c r="B122" s="2"/>
      <c r="C122" s="2"/>
      <c r="D122" s="21">
        <v>125505.0</v>
      </c>
      <c r="E122" s="4"/>
      <c r="F122" s="22" t="s">
        <v>159</v>
      </c>
      <c r="G122" s="26" t="str">
        <f t="shared" si="3"/>
        <v>SUBCUENTA</v>
      </c>
      <c r="H122" s="31">
        <f>SUMIFS(REGISTROS!$L$2:$L$665,REGISTROS!$E$2:$E$665,PUC!E122)</f>
        <v>0</v>
      </c>
      <c r="I122" s="2"/>
      <c r="J122" s="2"/>
    </row>
    <row r="123">
      <c r="A123" s="2"/>
      <c r="B123" s="2"/>
      <c r="C123" s="2"/>
      <c r="D123" s="21">
        <v>125510.0</v>
      </c>
      <c r="E123" s="4"/>
      <c r="F123" s="22" t="s">
        <v>160</v>
      </c>
      <c r="G123" s="26" t="str">
        <f t="shared" si="3"/>
        <v>SUBCUENTA</v>
      </c>
      <c r="H123" s="31">
        <f>SUMIFS(REGISTROS!$L$2:$L$665,REGISTROS!$E$2:$E$665,PUC!E123)</f>
        <v>0</v>
      </c>
      <c r="I123" s="2"/>
      <c r="J123" s="2"/>
    </row>
    <row r="124">
      <c r="A124" s="2"/>
      <c r="B124" s="2"/>
      <c r="C124" s="2"/>
      <c r="D124" s="21">
        <v>125515.0</v>
      </c>
      <c r="E124" s="4"/>
      <c r="F124" s="22" t="s">
        <v>161</v>
      </c>
      <c r="G124" s="26" t="str">
        <f t="shared" si="3"/>
        <v>SUBCUENTA</v>
      </c>
      <c r="H124" s="31">
        <f>SUMIFS(REGISTROS!$L$2:$L$665,REGISTROS!$E$2:$E$665,PUC!E124)</f>
        <v>0</v>
      </c>
      <c r="I124" s="2"/>
      <c r="J124" s="2"/>
    </row>
    <row r="125">
      <c r="A125" s="2"/>
      <c r="B125" s="2"/>
      <c r="C125" s="2"/>
      <c r="D125" s="21">
        <v>125595.0</v>
      </c>
      <c r="E125" s="4"/>
      <c r="F125" s="22" t="s">
        <v>119</v>
      </c>
      <c r="G125" s="26" t="str">
        <f t="shared" si="3"/>
        <v>SUBCUENTA</v>
      </c>
      <c r="H125" s="31">
        <f>SUMIFS(REGISTROS!$L$2:$L$665,REGISTROS!$E$2:$E$665,PUC!E125)</f>
        <v>0</v>
      </c>
      <c r="I125" s="2"/>
      <c r="J125" s="2"/>
    </row>
    <row r="126">
      <c r="A126" s="2"/>
      <c r="B126" s="2"/>
      <c r="C126" s="2"/>
      <c r="D126" s="21">
        <v>1260.0</v>
      </c>
      <c r="E126" s="4"/>
      <c r="F126" s="22" t="s">
        <v>162</v>
      </c>
      <c r="G126" s="26" t="str">
        <f t="shared" si="3"/>
        <v>CUENTA</v>
      </c>
      <c r="H126" s="31">
        <f>SUMIFS(REGISTROS!$L$2:$L$665,REGISTROS!$E$2:$E$665,PUC!E126)</f>
        <v>0</v>
      </c>
      <c r="I126" s="2"/>
      <c r="J126" s="2"/>
    </row>
    <row r="127">
      <c r="A127" s="2"/>
      <c r="B127" s="2"/>
      <c r="C127" s="2"/>
      <c r="D127" s="21" t="s">
        <v>163</v>
      </c>
      <c r="E127" s="4"/>
      <c r="F127" s="22"/>
      <c r="G127" s="26" t="str">
        <f t="shared" si="3"/>
        <v/>
      </c>
      <c r="H127" s="31">
        <f>SUMIFS(REGISTROS!$L$2:$L$665,REGISTROS!$E$2:$E$665,PUC!E127)</f>
        <v>0</v>
      </c>
      <c r="I127" s="2"/>
      <c r="J127" s="2"/>
    </row>
    <row r="128">
      <c r="A128" s="2"/>
      <c r="B128" s="2"/>
      <c r="C128" s="2"/>
      <c r="D128" s="21">
        <v>126099.0</v>
      </c>
      <c r="E128" s="4"/>
      <c r="F128" s="22" t="s">
        <v>95</v>
      </c>
      <c r="G128" s="26" t="str">
        <f t="shared" si="3"/>
        <v>SUBCUENTA</v>
      </c>
      <c r="H128" s="31">
        <f>SUMIFS(REGISTROS!$L$2:$L$665,REGISTROS!$E$2:$E$665,PUC!E128)</f>
        <v>0</v>
      </c>
      <c r="I128" s="2"/>
      <c r="J128" s="2"/>
    </row>
    <row r="129">
      <c r="A129" s="2"/>
      <c r="B129" s="2"/>
      <c r="C129" s="2"/>
      <c r="D129" s="21">
        <v>1295.0</v>
      </c>
      <c r="E129" s="4"/>
      <c r="F129" s="22" t="s">
        <v>164</v>
      </c>
      <c r="G129" s="26" t="str">
        <f t="shared" si="3"/>
        <v>CUENTA</v>
      </c>
      <c r="H129" s="31">
        <f>SUMIFS(REGISTROS!$L$2:$L$665,REGISTROS!$E$2:$E$665,PUC!E129)</f>
        <v>0</v>
      </c>
      <c r="I129" s="2"/>
      <c r="J129" s="2"/>
    </row>
    <row r="130">
      <c r="A130" s="2"/>
      <c r="B130" s="2"/>
      <c r="C130" s="2"/>
      <c r="D130" s="21">
        <v>129505.0</v>
      </c>
      <c r="E130" s="4"/>
      <c r="F130" s="22" t="s">
        <v>165</v>
      </c>
      <c r="G130" s="26" t="str">
        <f t="shared" si="3"/>
        <v>SUBCUENTA</v>
      </c>
      <c r="H130" s="31">
        <f>SUMIFS(REGISTROS!$L$2:$L$665,REGISTROS!$E$2:$E$665,PUC!E130)</f>
        <v>0</v>
      </c>
      <c r="I130" s="2"/>
      <c r="J130" s="2"/>
    </row>
    <row r="131">
      <c r="A131" s="2"/>
      <c r="B131" s="2"/>
      <c r="C131" s="2"/>
      <c r="D131" s="21">
        <v>129510.0</v>
      </c>
      <c r="E131" s="4"/>
      <c r="F131" s="22" t="s">
        <v>166</v>
      </c>
      <c r="G131" s="26" t="str">
        <f t="shared" si="3"/>
        <v>SUBCUENTA</v>
      </c>
      <c r="H131" s="31">
        <f>SUMIFS(REGISTROS!$L$2:$L$665,REGISTROS!$E$2:$E$665,PUC!E131)</f>
        <v>0</v>
      </c>
      <c r="I131" s="2"/>
      <c r="J131" s="2"/>
    </row>
    <row r="132">
      <c r="A132" s="2"/>
      <c r="B132" s="2"/>
      <c r="C132" s="2"/>
      <c r="D132" s="21">
        <v>129515.0</v>
      </c>
      <c r="E132" s="4"/>
      <c r="F132" s="22" t="s">
        <v>167</v>
      </c>
      <c r="G132" s="26" t="str">
        <f t="shared" si="3"/>
        <v>SUBCUENTA</v>
      </c>
      <c r="H132" s="31">
        <f>SUMIFS(REGISTROS!$L$2:$L$665,REGISTROS!$E$2:$E$665,PUC!E132)</f>
        <v>0</v>
      </c>
      <c r="I132" s="2"/>
      <c r="J132" s="2"/>
    </row>
    <row r="133">
      <c r="A133" s="2"/>
      <c r="B133" s="2"/>
      <c r="C133" s="2"/>
      <c r="D133" s="21">
        <v>129520.0</v>
      </c>
      <c r="E133" s="4"/>
      <c r="F133" s="22" t="s">
        <v>168</v>
      </c>
      <c r="G133" s="26" t="str">
        <f t="shared" si="3"/>
        <v>SUBCUENTA</v>
      </c>
      <c r="H133" s="31">
        <f>SUMIFS(REGISTROS!$L$2:$L$665,REGISTROS!$E$2:$E$665,PUC!E133)</f>
        <v>0</v>
      </c>
      <c r="I133" s="2"/>
      <c r="J133" s="2"/>
    </row>
    <row r="134">
      <c r="A134" s="2"/>
      <c r="B134" s="2"/>
      <c r="C134" s="2"/>
      <c r="D134" s="21">
        <v>129595.0</v>
      </c>
      <c r="E134" s="4"/>
      <c r="F134" s="22" t="s">
        <v>169</v>
      </c>
      <c r="G134" s="26" t="str">
        <f t="shared" si="3"/>
        <v>SUBCUENTA</v>
      </c>
      <c r="H134" s="31">
        <f>SUMIFS(REGISTROS!$L$2:$L$665,REGISTROS!$E$2:$E$665,PUC!E134)</f>
        <v>0</v>
      </c>
      <c r="I134" s="2"/>
      <c r="J134" s="2"/>
    </row>
    <row r="135">
      <c r="A135" s="2"/>
      <c r="B135" s="2"/>
      <c r="C135" s="2"/>
      <c r="D135" s="21">
        <v>129599.0</v>
      </c>
      <c r="E135" s="4"/>
      <c r="F135" s="22" t="s">
        <v>95</v>
      </c>
      <c r="G135" s="26" t="str">
        <f t="shared" si="3"/>
        <v>SUBCUENTA</v>
      </c>
      <c r="H135" s="31">
        <f>SUMIFS(REGISTROS!$L$2:$L$665,REGISTROS!$E$2:$E$665,PUC!E135)</f>
        <v>0</v>
      </c>
      <c r="I135" s="2"/>
      <c r="J135" s="2"/>
    </row>
    <row r="136">
      <c r="A136" s="2"/>
      <c r="B136" s="2"/>
      <c r="C136" s="2"/>
      <c r="D136" s="21">
        <v>1299.0</v>
      </c>
      <c r="E136" s="4"/>
      <c r="F136" s="22" t="s">
        <v>170</v>
      </c>
      <c r="G136" s="26" t="str">
        <f t="shared" si="3"/>
        <v>CUENTA</v>
      </c>
      <c r="H136" s="31">
        <f>SUMIFS(REGISTROS!$L$2:$L$665,REGISTROS!$E$2:$E$665,PUC!E136)</f>
        <v>0</v>
      </c>
      <c r="I136" s="2"/>
      <c r="J136" s="2"/>
    </row>
    <row r="137">
      <c r="A137" s="2"/>
      <c r="B137" s="2"/>
      <c r="C137" s="2"/>
      <c r="D137" s="21">
        <v>129905.0</v>
      </c>
      <c r="E137" s="4"/>
      <c r="F137" s="22" t="s">
        <v>43</v>
      </c>
      <c r="G137" s="26" t="str">
        <f t="shared" si="3"/>
        <v>SUBCUENTA</v>
      </c>
      <c r="H137" s="31">
        <f>SUMIFS(REGISTROS!$L$2:$L$665,REGISTROS!$E$2:$E$665,PUC!E137)</f>
        <v>0</v>
      </c>
      <c r="I137" s="2"/>
      <c r="J137" s="2"/>
    </row>
    <row r="138">
      <c r="A138" s="2"/>
      <c r="B138" s="2"/>
      <c r="C138" s="2"/>
      <c r="D138" s="21">
        <v>129910.0</v>
      </c>
      <c r="E138" s="4"/>
      <c r="F138" s="22" t="s">
        <v>99</v>
      </c>
      <c r="G138" s="26" t="str">
        <f t="shared" si="3"/>
        <v>SUBCUENTA</v>
      </c>
      <c r="H138" s="31">
        <f>SUMIFS(REGISTROS!$L$2:$L$665,REGISTROS!$E$2:$E$665,PUC!E138)</f>
        <v>0</v>
      </c>
      <c r="I138" s="2"/>
      <c r="J138" s="2"/>
    </row>
    <row r="139">
      <c r="A139" s="2"/>
      <c r="B139" s="2"/>
      <c r="C139" s="2"/>
      <c r="D139" s="21">
        <v>129915.0</v>
      </c>
      <c r="E139" s="4"/>
      <c r="F139" s="22" t="s">
        <v>109</v>
      </c>
      <c r="G139" s="26" t="str">
        <f t="shared" si="3"/>
        <v>SUBCUENTA</v>
      </c>
      <c r="H139" s="31">
        <f>SUMIFS(REGISTROS!$L$2:$L$665,REGISTROS!$E$2:$E$665,PUC!E139)</f>
        <v>0</v>
      </c>
      <c r="I139" s="2"/>
      <c r="J139" s="2"/>
    </row>
    <row r="140">
      <c r="A140" s="2"/>
      <c r="B140" s="2"/>
      <c r="C140" s="2"/>
      <c r="D140" s="21">
        <v>129920.0</v>
      </c>
      <c r="E140" s="4"/>
      <c r="F140" s="22" t="s">
        <v>115</v>
      </c>
      <c r="G140" s="26" t="str">
        <f t="shared" si="3"/>
        <v>SUBCUENTA</v>
      </c>
      <c r="H140" s="31">
        <f>SUMIFS(REGISTROS!$L$2:$L$665,REGISTROS!$E$2:$E$665,PUC!E140)</f>
        <v>0</v>
      </c>
      <c r="I140" s="2"/>
      <c r="J140" s="2"/>
    </row>
    <row r="141">
      <c r="A141" s="2"/>
      <c r="B141" s="2"/>
      <c r="C141" s="2"/>
      <c r="D141" s="21">
        <v>129925.0</v>
      </c>
      <c r="E141" s="4"/>
      <c r="F141" s="22" t="s">
        <v>120</v>
      </c>
      <c r="G141" s="26" t="str">
        <f t="shared" si="3"/>
        <v>SUBCUENTA</v>
      </c>
      <c r="H141" s="31">
        <f>SUMIFS(REGISTROS!$L$2:$L$665,REGISTROS!$E$2:$E$665,PUC!E141)</f>
        <v>0</v>
      </c>
      <c r="I141" s="2"/>
      <c r="J141" s="2"/>
    </row>
    <row r="142">
      <c r="A142" s="2"/>
      <c r="B142" s="2"/>
      <c r="C142" s="2"/>
      <c r="D142" s="21">
        <v>129930.0</v>
      </c>
      <c r="E142" s="4"/>
      <c r="F142" s="22" t="s">
        <v>130</v>
      </c>
      <c r="G142" s="26" t="str">
        <f t="shared" si="3"/>
        <v>SUBCUENTA</v>
      </c>
      <c r="H142" s="31">
        <f>SUMIFS(REGISTROS!$L$2:$L$665,REGISTROS!$E$2:$E$665,PUC!E142)</f>
        <v>0</v>
      </c>
      <c r="I142" s="2"/>
      <c r="J142" s="2"/>
    </row>
    <row r="143">
      <c r="A143" s="2"/>
      <c r="B143" s="2"/>
      <c r="C143" s="2"/>
      <c r="D143" s="21">
        <v>129935.0</v>
      </c>
      <c r="E143" s="4"/>
      <c r="F143" s="22" t="s">
        <v>134</v>
      </c>
      <c r="G143" s="26" t="str">
        <f t="shared" si="3"/>
        <v>SUBCUENTA</v>
      </c>
      <c r="H143" s="31">
        <f>SUMIFS(REGISTROS!$L$2:$L$665,REGISTROS!$E$2:$E$665,PUC!E143)</f>
        <v>0</v>
      </c>
      <c r="I143" s="2"/>
      <c r="J143" s="2"/>
    </row>
    <row r="144">
      <c r="A144" s="2"/>
      <c r="B144" s="2"/>
      <c r="C144" s="2"/>
      <c r="D144" s="21">
        <v>129940.0</v>
      </c>
      <c r="E144" s="4"/>
      <c r="F144" s="22" t="s">
        <v>149</v>
      </c>
      <c r="G144" s="26" t="str">
        <f t="shared" si="3"/>
        <v>SUBCUENTA</v>
      </c>
      <c r="H144" s="31">
        <f>SUMIFS(REGISTROS!$L$2:$L$665,REGISTROS!$E$2:$E$665,PUC!E144)</f>
        <v>0</v>
      </c>
      <c r="I144" s="2"/>
      <c r="J144" s="2"/>
    </row>
    <row r="145">
      <c r="A145" s="2"/>
      <c r="B145" s="2"/>
      <c r="C145" s="2"/>
      <c r="D145" s="21">
        <v>129945.0</v>
      </c>
      <c r="E145" s="4"/>
      <c r="F145" s="22" t="s">
        <v>153</v>
      </c>
      <c r="G145" s="26" t="str">
        <f t="shared" si="3"/>
        <v>SUBCUENTA</v>
      </c>
      <c r="H145" s="31">
        <f>SUMIFS(REGISTROS!$L$2:$L$665,REGISTROS!$E$2:$E$665,PUC!E145)</f>
        <v>0</v>
      </c>
      <c r="I145" s="2"/>
      <c r="J145" s="2"/>
    </row>
    <row r="146">
      <c r="A146" s="2"/>
      <c r="B146" s="2"/>
      <c r="C146" s="2"/>
      <c r="D146" s="21">
        <v>129950.0</v>
      </c>
      <c r="E146" s="4"/>
      <c r="F146" s="22" t="s">
        <v>171</v>
      </c>
      <c r="G146" s="26" t="str">
        <f t="shared" si="3"/>
        <v>SUBCUENTA</v>
      </c>
      <c r="H146" s="31">
        <f>SUMIFS(REGISTROS!$L$2:$L$665,REGISTROS!$E$2:$E$665,PUC!E146)</f>
        <v>0</v>
      </c>
      <c r="I146" s="2"/>
      <c r="J146" s="2"/>
    </row>
    <row r="147">
      <c r="A147" s="2"/>
      <c r="B147" s="2"/>
      <c r="C147" s="2"/>
      <c r="D147" s="21">
        <v>129955.0</v>
      </c>
      <c r="E147" s="4"/>
      <c r="F147" s="22" t="s">
        <v>158</v>
      </c>
      <c r="G147" s="26" t="str">
        <f t="shared" si="3"/>
        <v>SUBCUENTA</v>
      </c>
      <c r="H147" s="31">
        <f>SUMIFS(REGISTROS!$L$2:$L$665,REGISTROS!$E$2:$E$665,PUC!E147)</f>
        <v>0</v>
      </c>
      <c r="I147" s="2"/>
      <c r="J147" s="2"/>
    </row>
    <row r="148">
      <c r="A148" s="2"/>
      <c r="B148" s="2"/>
      <c r="C148" s="2"/>
      <c r="D148" s="21">
        <v>129960.0</v>
      </c>
      <c r="E148" s="4"/>
      <c r="F148" s="22" t="s">
        <v>162</v>
      </c>
      <c r="G148" s="26" t="str">
        <f t="shared" si="3"/>
        <v>SUBCUENTA</v>
      </c>
      <c r="H148" s="31">
        <f>SUMIFS(REGISTROS!$L$2:$L$665,REGISTROS!$E$2:$E$665,PUC!E148)</f>
        <v>0</v>
      </c>
      <c r="I148" s="2"/>
      <c r="J148" s="2"/>
    </row>
    <row r="149">
      <c r="A149" s="2"/>
      <c r="B149" s="2"/>
      <c r="C149" s="2"/>
      <c r="D149" s="21">
        <v>129995.0</v>
      </c>
      <c r="E149" s="4"/>
      <c r="F149" s="22" t="s">
        <v>164</v>
      </c>
      <c r="G149" s="26" t="str">
        <f t="shared" si="3"/>
        <v>SUBCUENTA</v>
      </c>
      <c r="H149" s="31">
        <f>SUMIFS(REGISTROS!$L$2:$L$665,REGISTROS!$E$2:$E$665,PUC!E149)</f>
        <v>0</v>
      </c>
      <c r="I149" s="2"/>
      <c r="J149" s="2"/>
    </row>
    <row r="150">
      <c r="A150" s="2"/>
      <c r="B150" s="21">
        <v>13.0</v>
      </c>
      <c r="C150" s="2"/>
      <c r="D150" s="2"/>
      <c r="E150" s="4"/>
      <c r="F150" s="22" t="s">
        <v>172</v>
      </c>
      <c r="G150" s="26" t="str">
        <f>IF(LEN(B150)=1,"CLASE",IF(LEN(B150)=2,"GRUPO",IF(LEN(B150)=4,"CUENTA",IF(LEN(B150)=6,"SUBCUENTA",""))))</f>
        <v>GRUPO</v>
      </c>
      <c r="H150" s="31">
        <f>SUMIFS(REGISTROS!$L$2:$L$665,REGISTROS!$E$2:$E$665,PUC!E150)</f>
        <v>0</v>
      </c>
      <c r="I150" s="2"/>
      <c r="J150" s="2"/>
    </row>
    <row r="151">
      <c r="A151" s="2"/>
      <c r="B151" s="2"/>
      <c r="C151" s="21">
        <v>1305.0</v>
      </c>
      <c r="D151" s="2"/>
      <c r="E151" s="4"/>
      <c r="F151" s="22" t="s">
        <v>173</v>
      </c>
      <c r="G151" s="26" t="str">
        <f>IF(LEN(C151)=1,"CLASE",IF(LEN(C151)=2,"GRUPO",IF(LEN(C151)=4,"CUENTA",IF(LEN(C151)=6,"SUBCUENTA",""))))</f>
        <v>CUENTA</v>
      </c>
      <c r="H151" s="31">
        <f>SUMIFS(REGISTROS!$L$2:$L$665,REGISTROS!$E$2:$E$665,PUC!E151)</f>
        <v>0</v>
      </c>
      <c r="I151" s="2"/>
      <c r="J151" s="2"/>
    </row>
    <row r="152">
      <c r="A152" s="2"/>
      <c r="B152" s="2"/>
      <c r="C152" s="2"/>
      <c r="D152" s="21">
        <v>130505.0</v>
      </c>
      <c r="E152" s="4"/>
      <c r="F152" s="22" t="s">
        <v>174</v>
      </c>
      <c r="G152" s="26" t="str">
        <f>IF(LEN(D152)=1,"CLASE",IF(LEN(D152)=2,"GRUPO",IF(LEN(D152)=4,"CUENTA",IF(LEN(D152)=6,"SUBCUENTA",""))))</f>
        <v>SUBCUENTA</v>
      </c>
      <c r="H152" s="31">
        <f>SUMIFS(REGISTROS!$L$2:$L$665,REGISTROS!$E$2:$E$665,PUC!E152)</f>
        <v>0</v>
      </c>
      <c r="I152" s="2"/>
      <c r="J152" s="2"/>
    </row>
    <row r="153">
      <c r="A153" s="2"/>
      <c r="B153" s="2"/>
      <c r="C153" s="2"/>
      <c r="D153" s="21"/>
      <c r="E153" s="4">
        <v>1.3050501E7</v>
      </c>
      <c r="F153" s="22" t="s">
        <v>175</v>
      </c>
      <c r="G153" s="26"/>
      <c r="H153" s="31">
        <f>SUMIFS(REGISTROS!$L$2:$L$665,REGISTROS!$E$2:$E$665,PUC!E153)</f>
        <v>36782647.3</v>
      </c>
      <c r="I153" s="2"/>
      <c r="J153" s="2"/>
    </row>
    <row r="154">
      <c r="A154" s="2"/>
      <c r="B154" s="2"/>
      <c r="C154" s="2"/>
      <c r="D154" s="21">
        <v>130510.0</v>
      </c>
      <c r="E154" s="4"/>
      <c r="F154" s="22" t="s">
        <v>176</v>
      </c>
      <c r="G154" s="26" t="str">
        <f t="shared" ref="G154:G173" si="4">IF(LEN(D154)=1,"CLASE",IF(LEN(D154)=2,"GRUPO",IF(LEN(D154)=4,"CUENTA",IF(LEN(D154)=6,"SUBCUENTA",""))))</f>
        <v>SUBCUENTA</v>
      </c>
      <c r="H154" s="31">
        <f>SUMIFS(REGISTROS!$L$2:$L$665,REGISTROS!$E$2:$E$665,PUC!E154)</f>
        <v>0</v>
      </c>
      <c r="I154" s="2"/>
      <c r="J154" s="2"/>
    </row>
    <row r="155">
      <c r="A155" s="2"/>
      <c r="B155" s="2"/>
      <c r="C155" s="2"/>
      <c r="D155" s="21">
        <v>130515.0</v>
      </c>
      <c r="E155" s="4"/>
      <c r="F155" s="22" t="s">
        <v>177</v>
      </c>
      <c r="G155" s="26" t="str">
        <f t="shared" si="4"/>
        <v>SUBCUENTA</v>
      </c>
      <c r="H155" s="31">
        <f>SUMIFS(REGISTROS!$L$2:$L$665,REGISTROS!$E$2:$E$665,PUC!E155)</f>
        <v>0</v>
      </c>
      <c r="I155" s="2"/>
      <c r="J155" s="2"/>
    </row>
    <row r="156">
      <c r="A156" s="2"/>
      <c r="B156" s="2"/>
      <c r="C156" s="2"/>
      <c r="D156" s="21">
        <v>1310.0</v>
      </c>
      <c r="E156" s="4"/>
      <c r="F156" s="22" t="s">
        <v>178</v>
      </c>
      <c r="G156" s="26" t="str">
        <f t="shared" si="4"/>
        <v>CUENTA</v>
      </c>
      <c r="H156" s="31">
        <f>SUMIFS(REGISTROS!$L$2:$L$665,REGISTROS!$E$2:$E$665,PUC!E156)</f>
        <v>0</v>
      </c>
      <c r="I156" s="2"/>
      <c r="J156" s="2"/>
    </row>
    <row r="157">
      <c r="A157" s="2"/>
      <c r="B157" s="2"/>
      <c r="C157" s="2"/>
      <c r="D157" s="21">
        <v>131005.0</v>
      </c>
      <c r="E157" s="4"/>
      <c r="F157" s="22" t="s">
        <v>179</v>
      </c>
      <c r="G157" s="26" t="str">
        <f t="shared" si="4"/>
        <v>SUBCUENTA</v>
      </c>
      <c r="H157" s="31">
        <f>SUMIFS(REGISTROS!$L$2:$L$665,REGISTROS!$E$2:$E$665,PUC!E157)</f>
        <v>0</v>
      </c>
      <c r="I157" s="2"/>
      <c r="J157" s="2"/>
    </row>
    <row r="158">
      <c r="A158" s="2"/>
      <c r="B158" s="2"/>
      <c r="C158" s="2"/>
      <c r="D158" s="21">
        <v>131010.0</v>
      </c>
      <c r="E158" s="4"/>
      <c r="F158" s="22" t="s">
        <v>180</v>
      </c>
      <c r="G158" s="26" t="str">
        <f t="shared" si="4"/>
        <v>SUBCUENTA</v>
      </c>
      <c r="H158" s="31">
        <f>SUMIFS(REGISTROS!$L$2:$L$665,REGISTROS!$E$2:$E$665,PUC!E158)</f>
        <v>0</v>
      </c>
      <c r="I158" s="2"/>
      <c r="J158" s="2"/>
    </row>
    <row r="159">
      <c r="A159" s="2"/>
      <c r="B159" s="2"/>
      <c r="C159" s="2"/>
      <c r="D159" s="21">
        <v>131015.0</v>
      </c>
      <c r="E159" s="4"/>
      <c r="F159" s="22" t="s">
        <v>181</v>
      </c>
      <c r="G159" s="26" t="str">
        <f t="shared" si="4"/>
        <v>SUBCUENTA</v>
      </c>
      <c r="H159" s="31">
        <f>SUMIFS(REGISTROS!$L$2:$L$665,REGISTROS!$E$2:$E$665,PUC!E159)</f>
        <v>0</v>
      </c>
      <c r="I159" s="2"/>
      <c r="J159" s="2"/>
    </row>
    <row r="160">
      <c r="A160" s="2"/>
      <c r="B160" s="2"/>
      <c r="C160" s="2"/>
      <c r="D160" s="21">
        <v>131020.0</v>
      </c>
      <c r="E160" s="4"/>
      <c r="F160" s="22" t="s">
        <v>182</v>
      </c>
      <c r="G160" s="26" t="str">
        <f t="shared" si="4"/>
        <v>SUBCUENTA</v>
      </c>
      <c r="H160" s="31">
        <f>SUMIFS(REGISTROS!$L$2:$L$665,REGISTROS!$E$2:$E$665,PUC!E160)</f>
        <v>0</v>
      </c>
      <c r="I160" s="2"/>
      <c r="J160" s="2"/>
    </row>
    <row r="161">
      <c r="A161" s="2"/>
      <c r="B161" s="2"/>
      <c r="C161" s="2"/>
      <c r="D161" s="21">
        <v>131095.0</v>
      </c>
      <c r="E161" s="4"/>
      <c r="F161" s="22" t="s">
        <v>119</v>
      </c>
      <c r="G161" s="26" t="str">
        <f t="shared" si="4"/>
        <v>SUBCUENTA</v>
      </c>
      <c r="H161" s="31">
        <f>SUMIFS(REGISTROS!$L$2:$L$665,REGISTROS!$E$2:$E$665,PUC!E161)</f>
        <v>0</v>
      </c>
      <c r="I161" s="2"/>
      <c r="J161" s="2"/>
    </row>
    <row r="162">
      <c r="A162" s="2"/>
      <c r="B162" s="2"/>
      <c r="C162" s="2"/>
      <c r="D162" s="21">
        <v>1315.0</v>
      </c>
      <c r="E162" s="4"/>
      <c r="F162" s="22" t="s">
        <v>183</v>
      </c>
      <c r="G162" s="26" t="str">
        <f t="shared" si="4"/>
        <v>CUENTA</v>
      </c>
      <c r="H162" s="31">
        <f>SUMIFS(REGISTROS!$L$2:$L$665,REGISTROS!$E$2:$E$665,PUC!E162)</f>
        <v>0</v>
      </c>
      <c r="I162" s="2"/>
      <c r="J162" s="2"/>
    </row>
    <row r="163">
      <c r="A163" s="2"/>
      <c r="B163" s="2"/>
      <c r="C163" s="2"/>
      <c r="D163" s="21">
        <v>131505.0</v>
      </c>
      <c r="E163" s="4"/>
      <c r="F163" s="22" t="s">
        <v>184</v>
      </c>
      <c r="G163" s="26" t="str">
        <f t="shared" si="4"/>
        <v>SUBCUENTA</v>
      </c>
      <c r="H163" s="31">
        <f>SUMIFS(REGISTROS!$L$2:$L$665,REGISTROS!$E$2:$E$665,PUC!E163)</f>
        <v>0</v>
      </c>
      <c r="I163" s="2"/>
      <c r="J163" s="2"/>
    </row>
    <row r="164">
      <c r="A164" s="2"/>
      <c r="B164" s="2"/>
      <c r="C164" s="2"/>
      <c r="D164" s="21">
        <v>131510.0</v>
      </c>
      <c r="E164" s="4"/>
      <c r="F164" s="22" t="s">
        <v>185</v>
      </c>
      <c r="G164" s="26" t="str">
        <f t="shared" si="4"/>
        <v>SUBCUENTA</v>
      </c>
      <c r="H164" s="31">
        <f>SUMIFS(REGISTROS!$L$2:$L$665,REGISTROS!$E$2:$E$665,PUC!E164)</f>
        <v>0</v>
      </c>
      <c r="I164" s="2"/>
      <c r="J164" s="2"/>
    </row>
    <row r="165">
      <c r="A165" s="2"/>
      <c r="B165" s="2"/>
      <c r="C165" s="2"/>
      <c r="D165" s="21">
        <v>131515.0</v>
      </c>
      <c r="E165" s="4"/>
      <c r="F165" s="22" t="s">
        <v>186</v>
      </c>
      <c r="G165" s="26" t="str">
        <f t="shared" si="4"/>
        <v>SUBCUENTA</v>
      </c>
      <c r="H165" s="31">
        <f>SUMIFS(REGISTROS!$L$2:$L$665,REGISTROS!$E$2:$E$665,PUC!E165)</f>
        <v>0</v>
      </c>
      <c r="I165" s="2"/>
      <c r="J165" s="2"/>
    </row>
    <row r="166">
      <c r="A166" s="2"/>
      <c r="B166" s="2"/>
      <c r="C166" s="2"/>
      <c r="D166" s="21">
        <v>131520.0</v>
      </c>
      <c r="E166" s="4"/>
      <c r="F166" s="22" t="s">
        <v>187</v>
      </c>
      <c r="G166" s="26" t="str">
        <f t="shared" si="4"/>
        <v>SUBCUENTA</v>
      </c>
      <c r="H166" s="31">
        <f>SUMIFS(REGISTROS!$L$2:$L$665,REGISTROS!$E$2:$E$665,PUC!E166)</f>
        <v>0</v>
      </c>
      <c r="I166" s="2"/>
      <c r="J166" s="2"/>
    </row>
    <row r="167">
      <c r="A167" s="2"/>
      <c r="B167" s="2"/>
      <c r="C167" s="2"/>
      <c r="D167" s="21">
        <v>1320.0</v>
      </c>
      <c r="E167" s="4"/>
      <c r="F167" s="22" t="s">
        <v>188</v>
      </c>
      <c r="G167" s="26" t="str">
        <f t="shared" si="4"/>
        <v>CUENTA</v>
      </c>
      <c r="H167" s="31">
        <f>SUMIFS(REGISTROS!$L$2:$L$665,REGISTROS!$E$2:$E$665,PUC!E167)</f>
        <v>0</v>
      </c>
      <c r="I167" s="2"/>
      <c r="J167" s="2"/>
    </row>
    <row r="168">
      <c r="A168" s="2"/>
      <c r="B168" s="2"/>
      <c r="C168" s="2"/>
      <c r="D168" s="21">
        <v>132005.0</v>
      </c>
      <c r="E168" s="4"/>
      <c r="F168" s="22" t="s">
        <v>189</v>
      </c>
      <c r="G168" s="26" t="str">
        <f t="shared" si="4"/>
        <v>SUBCUENTA</v>
      </c>
      <c r="H168" s="31">
        <f>SUMIFS(REGISTROS!$L$2:$L$665,REGISTROS!$E$2:$E$665,PUC!E168)</f>
        <v>0</v>
      </c>
      <c r="I168" s="2"/>
      <c r="J168" s="2"/>
    </row>
    <row r="169">
      <c r="A169" s="2"/>
      <c r="B169" s="2"/>
      <c r="C169" s="2"/>
      <c r="D169" s="21">
        <v>132010.0</v>
      </c>
      <c r="E169" s="4"/>
      <c r="F169" s="22" t="s">
        <v>190</v>
      </c>
      <c r="G169" s="26" t="str">
        <f t="shared" si="4"/>
        <v>SUBCUENTA</v>
      </c>
      <c r="H169" s="31">
        <f>SUMIFS(REGISTROS!$L$2:$L$665,REGISTROS!$E$2:$E$665,PUC!E169)</f>
        <v>0</v>
      </c>
      <c r="I169" s="2"/>
      <c r="J169" s="2"/>
    </row>
    <row r="170">
      <c r="A170" s="2"/>
      <c r="B170" s="2"/>
      <c r="C170" s="2"/>
      <c r="D170" s="21">
        <v>132015.0</v>
      </c>
      <c r="E170" s="4"/>
      <c r="F170" s="22" t="s">
        <v>191</v>
      </c>
      <c r="G170" s="26" t="str">
        <f t="shared" si="4"/>
        <v>SUBCUENTA</v>
      </c>
      <c r="H170" s="31">
        <f>SUMIFS(REGISTROS!$L$2:$L$665,REGISTROS!$E$2:$E$665,PUC!E170)</f>
        <v>0</v>
      </c>
      <c r="I170" s="2"/>
      <c r="J170" s="2"/>
    </row>
    <row r="171">
      <c r="A171" s="2"/>
      <c r="B171" s="2"/>
      <c r="C171" s="21">
        <v>1325.0</v>
      </c>
      <c r="D171" s="21"/>
      <c r="E171" s="4"/>
      <c r="F171" s="22" t="s">
        <v>192</v>
      </c>
      <c r="G171" s="26" t="str">
        <f t="shared" si="4"/>
        <v/>
      </c>
      <c r="H171" s="31">
        <f>SUMIFS(REGISTROS!$L$2:$L$665,REGISTROS!$E$2:$E$665,PUC!E171)</f>
        <v>0</v>
      </c>
      <c r="I171" s="2"/>
      <c r="J171" s="2"/>
    </row>
    <row r="172">
      <c r="A172" s="2"/>
      <c r="B172" s="2"/>
      <c r="C172" s="2"/>
      <c r="D172" s="21">
        <v>132505.0</v>
      </c>
      <c r="E172" s="4"/>
      <c r="F172" s="22" t="s">
        <v>193</v>
      </c>
      <c r="G172" s="26" t="str">
        <f t="shared" si="4"/>
        <v>SUBCUENTA</v>
      </c>
      <c r="H172" s="31">
        <f>SUMIFS(REGISTROS!$L$2:$L$665,REGISTROS!$E$2:$E$665,PUC!E172)</f>
        <v>0</v>
      </c>
      <c r="I172" s="2"/>
      <c r="J172" s="2"/>
    </row>
    <row r="173">
      <c r="A173" s="2"/>
      <c r="B173" s="2"/>
      <c r="C173" s="2"/>
      <c r="D173" s="21">
        <v>132510.0</v>
      </c>
      <c r="E173" s="4"/>
      <c r="F173" s="22" t="s">
        <v>194</v>
      </c>
      <c r="G173" s="26" t="str">
        <f t="shared" si="4"/>
        <v>SUBCUENTA</v>
      </c>
      <c r="H173" s="31">
        <f>SUMIFS(REGISTROS!$L$2:$L$665,REGISTROS!$E$2:$E$665,PUC!E173)</f>
        <v>0</v>
      </c>
      <c r="I173" s="2"/>
      <c r="J173" s="2"/>
    </row>
    <row r="174">
      <c r="A174" s="2"/>
      <c r="B174" s="2"/>
      <c r="C174" s="2"/>
      <c r="D174" s="21"/>
      <c r="E174" s="4">
        <v>1.3251001E7</v>
      </c>
      <c r="F174" s="22" t="s">
        <v>195</v>
      </c>
      <c r="G174" s="26"/>
      <c r="H174" s="31">
        <f>SUMIFS(REGISTROS!$L$2:$L$665,REGISTROS!$E$2:$E$665,PUC!E174)</f>
        <v>15000000</v>
      </c>
      <c r="I174" s="2"/>
      <c r="J174" s="2"/>
    </row>
    <row r="175">
      <c r="A175" s="2"/>
      <c r="B175" s="2"/>
      <c r="C175" s="2"/>
      <c r="D175" s="21">
        <v>1328.0</v>
      </c>
      <c r="E175" s="4"/>
      <c r="F175" s="22" t="s">
        <v>196</v>
      </c>
      <c r="G175" s="26" t="str">
        <f t="shared" ref="G175:G217" si="5">IF(LEN(D175)=1,"CLASE",IF(LEN(D175)=2,"GRUPO",IF(LEN(D175)=4,"CUENTA",IF(LEN(D175)=6,"SUBCUENTA",""))))</f>
        <v>CUENTA</v>
      </c>
      <c r="H175" s="31">
        <f>SUMIFS(REGISTROS!$L$2:$L$665,REGISTROS!$E$2:$E$665,PUC!E175)</f>
        <v>0</v>
      </c>
      <c r="I175" s="2"/>
      <c r="J175" s="2"/>
    </row>
    <row r="176">
      <c r="A176" s="2"/>
      <c r="B176" s="2"/>
      <c r="C176" s="2"/>
      <c r="D176" s="21" t="s">
        <v>197</v>
      </c>
      <c r="E176" s="4"/>
      <c r="F176" s="22"/>
      <c r="G176" s="26" t="str">
        <f t="shared" si="5"/>
        <v/>
      </c>
      <c r="H176" s="31">
        <f>SUMIFS(REGISTROS!$L$2:$L$665,REGISTROS!$E$2:$E$665,PUC!E176)</f>
        <v>0</v>
      </c>
      <c r="I176" s="2"/>
      <c r="J176" s="2"/>
    </row>
    <row r="177">
      <c r="A177" s="2"/>
      <c r="B177" s="2"/>
      <c r="C177" s="2"/>
      <c r="D177" s="21">
        <v>1330.0</v>
      </c>
      <c r="E177" s="4"/>
      <c r="F177" s="22" t="s">
        <v>198</v>
      </c>
      <c r="G177" s="26" t="str">
        <f t="shared" si="5"/>
        <v>CUENTA</v>
      </c>
      <c r="H177" s="31">
        <f>SUMIFS(REGISTROS!$L$2:$L$665,REGISTROS!$E$2:$E$665,PUC!E177)</f>
        <v>0</v>
      </c>
      <c r="I177" s="2"/>
      <c r="J177" s="2"/>
    </row>
    <row r="178">
      <c r="A178" s="2"/>
      <c r="B178" s="2"/>
      <c r="C178" s="2"/>
      <c r="D178" s="21">
        <v>133005.0</v>
      </c>
      <c r="E178" s="4"/>
      <c r="F178" s="22" t="s">
        <v>199</v>
      </c>
      <c r="G178" s="26" t="str">
        <f t="shared" si="5"/>
        <v>SUBCUENTA</v>
      </c>
      <c r="H178" s="31">
        <f>SUMIFS(REGISTROS!$L$2:$L$665,REGISTROS!$E$2:$E$665,PUC!E178)</f>
        <v>0</v>
      </c>
      <c r="I178" s="2"/>
      <c r="J178" s="2"/>
    </row>
    <row r="179">
      <c r="A179" s="2"/>
      <c r="B179" s="2"/>
      <c r="C179" s="2"/>
      <c r="D179" s="21">
        <v>133010.0</v>
      </c>
      <c r="E179" s="4"/>
      <c r="F179" s="22" t="s">
        <v>200</v>
      </c>
      <c r="G179" s="26" t="str">
        <f t="shared" si="5"/>
        <v>SUBCUENTA</v>
      </c>
      <c r="H179" s="31">
        <f>SUMIFS(REGISTROS!$L$2:$L$665,REGISTROS!$E$2:$E$665,PUC!E179)</f>
        <v>0</v>
      </c>
      <c r="I179" s="2"/>
      <c r="J179" s="2"/>
    </row>
    <row r="180">
      <c r="A180" s="2"/>
      <c r="B180" s="2"/>
      <c r="C180" s="2"/>
      <c r="D180" s="21">
        <v>133015.0</v>
      </c>
      <c r="E180" s="4"/>
      <c r="F180" s="22" t="s">
        <v>201</v>
      </c>
      <c r="G180" s="26" t="str">
        <f t="shared" si="5"/>
        <v>SUBCUENTA</v>
      </c>
      <c r="H180" s="31">
        <f>SUMIFS(REGISTROS!$L$2:$L$665,REGISTROS!$E$2:$E$665,PUC!E180)</f>
        <v>0</v>
      </c>
      <c r="I180" s="2"/>
      <c r="J180" s="2"/>
    </row>
    <row r="181">
      <c r="A181" s="2"/>
      <c r="B181" s="2"/>
      <c r="C181" s="2"/>
      <c r="D181" s="21">
        <v>133020.0</v>
      </c>
      <c r="E181" s="4"/>
      <c r="F181" s="22" t="s">
        <v>202</v>
      </c>
      <c r="G181" s="26" t="str">
        <f t="shared" si="5"/>
        <v>SUBCUENTA</v>
      </c>
      <c r="H181" s="31">
        <f>SUMIFS(REGISTROS!$L$2:$L$665,REGISTROS!$E$2:$E$665,PUC!E181)</f>
        <v>0</v>
      </c>
      <c r="I181" s="2"/>
      <c r="J181" s="2"/>
    </row>
    <row r="182">
      <c r="A182" s="2"/>
      <c r="B182" s="2"/>
      <c r="C182" s="2"/>
      <c r="D182" s="21">
        <v>133025.0</v>
      </c>
      <c r="E182" s="4"/>
      <c r="F182" s="22" t="s">
        <v>203</v>
      </c>
      <c r="G182" s="26" t="str">
        <f t="shared" si="5"/>
        <v>SUBCUENTA</v>
      </c>
      <c r="H182" s="31">
        <f>SUMIFS(REGISTROS!$L$2:$L$665,REGISTROS!$E$2:$E$665,PUC!E182)</f>
        <v>0</v>
      </c>
      <c r="I182" s="2"/>
      <c r="J182" s="2"/>
    </row>
    <row r="183">
      <c r="A183" s="2"/>
      <c r="B183" s="2"/>
      <c r="C183" s="2"/>
      <c r="D183" s="21">
        <v>133030.0</v>
      </c>
      <c r="E183" s="4"/>
      <c r="F183" s="22" t="s">
        <v>204</v>
      </c>
      <c r="G183" s="26" t="str">
        <f t="shared" si="5"/>
        <v>SUBCUENTA</v>
      </c>
      <c r="H183" s="31">
        <f>SUMIFS(REGISTROS!$L$2:$L$665,REGISTROS!$E$2:$E$665,PUC!E183)</f>
        <v>0</v>
      </c>
      <c r="I183" s="2"/>
      <c r="J183" s="2"/>
    </row>
    <row r="184">
      <c r="A184" s="2"/>
      <c r="B184" s="2"/>
      <c r="C184" s="2"/>
      <c r="D184" s="21">
        <v>133095.0</v>
      </c>
      <c r="E184" s="4"/>
      <c r="F184" s="22" t="s">
        <v>114</v>
      </c>
      <c r="G184" s="26" t="str">
        <f t="shared" si="5"/>
        <v>SUBCUENTA</v>
      </c>
      <c r="H184" s="31">
        <f>SUMIFS(REGISTROS!$L$2:$L$665,REGISTROS!$E$2:$E$665,PUC!E184)</f>
        <v>0</v>
      </c>
      <c r="I184" s="2"/>
      <c r="J184" s="2"/>
    </row>
    <row r="185">
      <c r="A185" s="2"/>
      <c r="B185" s="2"/>
      <c r="C185" s="2"/>
      <c r="D185" s="21">
        <v>1332.0</v>
      </c>
      <c r="E185" s="4"/>
      <c r="F185" s="22" t="s">
        <v>205</v>
      </c>
      <c r="G185" s="26" t="str">
        <f t="shared" si="5"/>
        <v>CUENTA</v>
      </c>
      <c r="H185" s="31">
        <f>SUMIFS(REGISTROS!$L$2:$L$665,REGISTROS!$E$2:$E$665,PUC!E185)</f>
        <v>0</v>
      </c>
      <c r="I185" s="2"/>
      <c r="J185" s="2"/>
    </row>
    <row r="186">
      <c r="A186" s="2"/>
      <c r="B186" s="2"/>
      <c r="C186" s="2"/>
      <c r="D186" s="21" t="s">
        <v>206</v>
      </c>
      <c r="E186" s="4"/>
      <c r="F186" s="22"/>
      <c r="G186" s="26" t="str">
        <f t="shared" si="5"/>
        <v/>
      </c>
      <c r="H186" s="31">
        <f>SUMIFS(REGISTROS!$L$2:$L$665,REGISTROS!$E$2:$E$665,PUC!E186)</f>
        <v>0</v>
      </c>
      <c r="I186" s="2"/>
      <c r="J186" s="2"/>
    </row>
    <row r="187">
      <c r="A187" s="2"/>
      <c r="B187" s="2"/>
      <c r="C187" s="2"/>
      <c r="D187" s="21">
        <v>1335.0</v>
      </c>
      <c r="E187" s="4"/>
      <c r="F187" s="22" t="s">
        <v>207</v>
      </c>
      <c r="G187" s="26" t="str">
        <f t="shared" si="5"/>
        <v>CUENTA</v>
      </c>
      <c r="H187" s="31">
        <f>SUMIFS(REGISTROS!$L$2:$L$665,REGISTROS!$E$2:$E$665,PUC!E187)</f>
        <v>0</v>
      </c>
      <c r="I187" s="2"/>
      <c r="J187" s="2"/>
    </row>
    <row r="188">
      <c r="A188" s="2"/>
      <c r="B188" s="2"/>
      <c r="C188" s="2"/>
      <c r="D188" s="21">
        <v>133505.0</v>
      </c>
      <c r="E188" s="4"/>
      <c r="F188" s="22" t="s">
        <v>208</v>
      </c>
      <c r="G188" s="26" t="str">
        <f t="shared" si="5"/>
        <v>SUBCUENTA</v>
      </c>
      <c r="H188" s="31">
        <f>SUMIFS(REGISTROS!$L$2:$L$665,REGISTROS!$E$2:$E$665,PUC!E188)</f>
        <v>0</v>
      </c>
      <c r="I188" s="2"/>
      <c r="J188" s="2"/>
    </row>
    <row r="189">
      <c r="A189" s="2"/>
      <c r="B189" s="2"/>
      <c r="C189" s="2"/>
      <c r="D189" s="21">
        <v>133510.0</v>
      </c>
      <c r="E189" s="4"/>
      <c r="F189" s="22" t="s">
        <v>209</v>
      </c>
      <c r="G189" s="26" t="str">
        <f t="shared" si="5"/>
        <v>SUBCUENTA</v>
      </c>
      <c r="H189" s="31">
        <f>SUMIFS(REGISTROS!$L$2:$L$665,REGISTROS!$E$2:$E$665,PUC!E189)</f>
        <v>0</v>
      </c>
      <c r="I189" s="2"/>
      <c r="J189" s="2"/>
    </row>
    <row r="190">
      <c r="A190" s="2"/>
      <c r="B190" s="2"/>
      <c r="C190" s="2"/>
      <c r="D190" s="21">
        <v>133515.0</v>
      </c>
      <c r="E190" s="4"/>
      <c r="F190" s="22" t="s">
        <v>210</v>
      </c>
      <c r="G190" s="26" t="str">
        <f t="shared" si="5"/>
        <v>SUBCUENTA</v>
      </c>
      <c r="H190" s="31">
        <f>SUMIFS(REGISTROS!$L$2:$L$665,REGISTROS!$E$2:$E$665,PUC!E190)</f>
        <v>0</v>
      </c>
      <c r="I190" s="2"/>
      <c r="J190" s="2"/>
    </row>
    <row r="191">
      <c r="A191" s="2"/>
      <c r="B191" s="2"/>
      <c r="C191" s="2"/>
      <c r="D191" s="21">
        <v>133520.0</v>
      </c>
      <c r="E191" s="4"/>
      <c r="F191" s="22" t="s">
        <v>211</v>
      </c>
      <c r="G191" s="26" t="str">
        <f t="shared" si="5"/>
        <v>SUBCUENTA</v>
      </c>
      <c r="H191" s="31">
        <f>SUMIFS(REGISTROS!$L$2:$L$665,REGISTROS!$E$2:$E$665,PUC!E191)</f>
        <v>0</v>
      </c>
      <c r="I191" s="2"/>
      <c r="J191" s="2"/>
    </row>
    <row r="192">
      <c r="A192" s="2"/>
      <c r="B192" s="2"/>
      <c r="C192" s="2"/>
      <c r="D192" s="21">
        <v>133525.0</v>
      </c>
      <c r="E192" s="4"/>
      <c r="F192" s="22" t="s">
        <v>212</v>
      </c>
      <c r="G192" s="26" t="str">
        <f t="shared" si="5"/>
        <v>SUBCUENTA</v>
      </c>
      <c r="H192" s="31">
        <f>SUMIFS(REGISTROS!$L$2:$L$665,REGISTROS!$E$2:$E$665,PUC!E192)</f>
        <v>0</v>
      </c>
      <c r="I192" s="2"/>
      <c r="J192" s="2"/>
    </row>
    <row r="193">
      <c r="A193" s="2"/>
      <c r="B193" s="2"/>
      <c r="C193" s="2"/>
      <c r="D193" s="21">
        <v>133530.0</v>
      </c>
      <c r="E193" s="4"/>
      <c r="F193" s="22" t="s">
        <v>213</v>
      </c>
      <c r="G193" s="26" t="str">
        <f t="shared" si="5"/>
        <v>SUBCUENTA</v>
      </c>
      <c r="H193" s="31">
        <f>SUMIFS(REGISTROS!$L$2:$L$665,REGISTROS!$E$2:$E$665,PUC!E193)</f>
        <v>0</v>
      </c>
      <c r="I193" s="2"/>
      <c r="J193" s="2"/>
    </row>
    <row r="194">
      <c r="A194" s="2"/>
      <c r="B194" s="2"/>
      <c r="C194" s="2"/>
      <c r="D194" s="21">
        <v>133535.0</v>
      </c>
      <c r="E194" s="4"/>
      <c r="F194" s="22" t="s">
        <v>214</v>
      </c>
      <c r="G194" s="26" t="str">
        <f t="shared" si="5"/>
        <v>SUBCUENTA</v>
      </c>
      <c r="H194" s="31">
        <f>SUMIFS(REGISTROS!$L$2:$L$665,REGISTROS!$E$2:$E$665,PUC!E194)</f>
        <v>0</v>
      </c>
      <c r="I194" s="2"/>
      <c r="J194" s="2"/>
    </row>
    <row r="195">
      <c r="A195" s="2"/>
      <c r="B195" s="2"/>
      <c r="C195" s="2"/>
      <c r="D195" s="21">
        <v>133595.0</v>
      </c>
      <c r="E195" s="4"/>
      <c r="F195" s="22" t="s">
        <v>114</v>
      </c>
      <c r="G195" s="26" t="str">
        <f t="shared" si="5"/>
        <v>SUBCUENTA</v>
      </c>
      <c r="H195" s="31">
        <f>SUMIFS(REGISTROS!$L$2:$L$665,REGISTROS!$E$2:$E$665,PUC!E195)</f>
        <v>0</v>
      </c>
      <c r="I195" s="2"/>
      <c r="J195" s="2"/>
    </row>
    <row r="196">
      <c r="A196" s="2"/>
      <c r="B196" s="2"/>
      <c r="C196" s="2"/>
      <c r="D196" s="21">
        <v>1340.0</v>
      </c>
      <c r="E196" s="4"/>
      <c r="F196" s="22" t="s">
        <v>215</v>
      </c>
      <c r="G196" s="26" t="str">
        <f t="shared" si="5"/>
        <v>CUENTA</v>
      </c>
      <c r="H196" s="31">
        <f>SUMIFS(REGISTROS!$L$2:$L$665,REGISTROS!$E$2:$E$665,PUC!E196)</f>
        <v>0</v>
      </c>
      <c r="I196" s="2"/>
      <c r="J196" s="2"/>
    </row>
    <row r="197">
      <c r="A197" s="2"/>
      <c r="B197" s="2"/>
      <c r="C197" s="2"/>
      <c r="D197" s="21">
        <v>134005.0</v>
      </c>
      <c r="E197" s="4"/>
      <c r="F197" s="22" t="s">
        <v>216</v>
      </c>
      <c r="G197" s="26" t="str">
        <f t="shared" si="5"/>
        <v>SUBCUENTA</v>
      </c>
      <c r="H197" s="31">
        <f>SUMIFS(REGISTROS!$L$2:$L$665,REGISTROS!$E$2:$E$665,PUC!E197)</f>
        <v>0</v>
      </c>
      <c r="I197" s="2"/>
      <c r="J197" s="2"/>
    </row>
    <row r="198">
      <c r="A198" s="2"/>
      <c r="B198" s="2"/>
      <c r="C198" s="2"/>
      <c r="D198" s="21">
        <v>134010.0</v>
      </c>
      <c r="E198" s="4"/>
      <c r="F198" s="22" t="s">
        <v>217</v>
      </c>
      <c r="G198" s="26" t="str">
        <f t="shared" si="5"/>
        <v>SUBCUENTA</v>
      </c>
      <c r="H198" s="31">
        <f>SUMIFS(REGISTROS!$L$2:$L$665,REGISTROS!$E$2:$E$665,PUC!E198)</f>
        <v>0</v>
      </c>
      <c r="I198" s="2"/>
      <c r="J198" s="2"/>
    </row>
    <row r="199">
      <c r="A199" s="2"/>
      <c r="B199" s="2"/>
      <c r="C199" s="2"/>
      <c r="D199" s="21">
        <v>134015.0</v>
      </c>
      <c r="E199" s="4"/>
      <c r="F199" s="22" t="s">
        <v>218</v>
      </c>
      <c r="G199" s="26" t="str">
        <f t="shared" si="5"/>
        <v>SUBCUENTA</v>
      </c>
      <c r="H199" s="31">
        <f>SUMIFS(REGISTROS!$L$2:$L$665,REGISTROS!$E$2:$E$665,PUC!E199)</f>
        <v>0</v>
      </c>
      <c r="I199" s="2"/>
      <c r="J199" s="2"/>
    </row>
    <row r="200">
      <c r="A200" s="2"/>
      <c r="B200" s="2"/>
      <c r="C200" s="2"/>
      <c r="D200" s="21">
        <v>134020.0</v>
      </c>
      <c r="E200" s="4"/>
      <c r="F200" s="22" t="s">
        <v>219</v>
      </c>
      <c r="G200" s="26" t="str">
        <f t="shared" si="5"/>
        <v>SUBCUENTA</v>
      </c>
      <c r="H200" s="31">
        <f>SUMIFS(REGISTROS!$L$2:$L$665,REGISTROS!$E$2:$E$665,PUC!E200)</f>
        <v>0</v>
      </c>
      <c r="I200" s="2"/>
      <c r="J200" s="2"/>
    </row>
    <row r="201">
      <c r="A201" s="2"/>
      <c r="B201" s="2"/>
      <c r="C201" s="2"/>
      <c r="D201" s="21">
        <v>134025.0</v>
      </c>
      <c r="E201" s="4"/>
      <c r="F201" s="22" t="s">
        <v>220</v>
      </c>
      <c r="G201" s="26" t="str">
        <f t="shared" si="5"/>
        <v>SUBCUENTA</v>
      </c>
      <c r="H201" s="31">
        <f>SUMIFS(REGISTROS!$L$2:$L$665,REGISTROS!$E$2:$E$665,PUC!E201)</f>
        <v>0</v>
      </c>
      <c r="I201" s="2"/>
      <c r="J201" s="2"/>
    </row>
    <row r="202">
      <c r="A202" s="2"/>
      <c r="B202" s="2"/>
      <c r="C202" s="2"/>
      <c r="D202" s="21">
        <v>134030.0</v>
      </c>
      <c r="E202" s="4"/>
      <c r="F202" s="22" t="s">
        <v>221</v>
      </c>
      <c r="G202" s="26" t="str">
        <f t="shared" si="5"/>
        <v>SUBCUENTA</v>
      </c>
      <c r="H202" s="31">
        <f>SUMIFS(REGISTROS!$L$2:$L$665,REGISTROS!$E$2:$E$665,PUC!E202)</f>
        <v>0</v>
      </c>
      <c r="I202" s="2"/>
      <c r="J202" s="2"/>
    </row>
    <row r="203">
      <c r="A203" s="2"/>
      <c r="B203" s="2"/>
      <c r="C203" s="2"/>
      <c r="D203" s="21">
        <v>134035.0</v>
      </c>
      <c r="E203" s="4"/>
      <c r="F203" s="22" t="s">
        <v>222</v>
      </c>
      <c r="G203" s="26" t="str">
        <f t="shared" si="5"/>
        <v>SUBCUENTA</v>
      </c>
      <c r="H203" s="31">
        <f>SUMIFS(REGISTROS!$L$2:$L$665,REGISTROS!$E$2:$E$665,PUC!E203)</f>
        <v>0</v>
      </c>
      <c r="I203" s="2"/>
      <c r="J203" s="2"/>
    </row>
    <row r="204">
      <c r="A204" s="2"/>
      <c r="B204" s="2"/>
      <c r="C204" s="2"/>
      <c r="D204" s="21">
        <v>134095.0</v>
      </c>
      <c r="E204" s="4"/>
      <c r="F204" s="22" t="s">
        <v>223</v>
      </c>
      <c r="G204" s="26" t="str">
        <f t="shared" si="5"/>
        <v>SUBCUENTA</v>
      </c>
      <c r="H204" s="31">
        <f>SUMIFS(REGISTROS!$L$2:$L$665,REGISTROS!$E$2:$E$665,PUC!E204)</f>
        <v>0</v>
      </c>
      <c r="I204" s="2"/>
      <c r="J204" s="2"/>
    </row>
    <row r="205">
      <c r="A205" s="2"/>
      <c r="B205" s="2"/>
      <c r="C205" s="2"/>
      <c r="D205" s="21">
        <v>1345.0</v>
      </c>
      <c r="E205" s="4"/>
      <c r="F205" s="22" t="s">
        <v>224</v>
      </c>
      <c r="G205" s="26" t="str">
        <f t="shared" si="5"/>
        <v>CUENTA</v>
      </c>
      <c r="H205" s="31">
        <f>SUMIFS(REGISTROS!$L$2:$L$665,REGISTROS!$E$2:$E$665,PUC!E205)</f>
        <v>0</v>
      </c>
      <c r="I205" s="2"/>
      <c r="J205" s="2"/>
    </row>
    <row r="206">
      <c r="A206" s="2"/>
      <c r="B206" s="2"/>
      <c r="C206" s="2"/>
      <c r="D206" s="21">
        <v>134505.0</v>
      </c>
      <c r="E206" s="4"/>
      <c r="F206" s="22" t="s">
        <v>225</v>
      </c>
      <c r="G206" s="26" t="str">
        <f t="shared" si="5"/>
        <v>SUBCUENTA</v>
      </c>
      <c r="H206" s="31">
        <f>SUMIFS(REGISTROS!$L$2:$L$665,REGISTROS!$E$2:$E$665,PUC!E206)</f>
        <v>0</v>
      </c>
      <c r="I206" s="2"/>
      <c r="J206" s="2"/>
    </row>
    <row r="207">
      <c r="A207" s="2"/>
      <c r="B207" s="2"/>
      <c r="C207" s="2"/>
      <c r="D207" s="21">
        <v>134510.0</v>
      </c>
      <c r="E207" s="4"/>
      <c r="F207" s="22" t="s">
        <v>226</v>
      </c>
      <c r="G207" s="26" t="str">
        <f t="shared" si="5"/>
        <v>SUBCUENTA</v>
      </c>
      <c r="H207" s="31">
        <f>SUMIFS(REGISTROS!$L$2:$L$665,REGISTROS!$E$2:$E$665,PUC!E207)</f>
        <v>0</v>
      </c>
      <c r="I207" s="2"/>
      <c r="J207" s="2"/>
    </row>
    <row r="208">
      <c r="A208" s="2"/>
      <c r="B208" s="2"/>
      <c r="C208" s="2"/>
      <c r="D208" s="21">
        <v>134515.0</v>
      </c>
      <c r="E208" s="4"/>
      <c r="F208" s="22" t="s">
        <v>227</v>
      </c>
      <c r="G208" s="26" t="str">
        <f t="shared" si="5"/>
        <v>SUBCUENTA</v>
      </c>
      <c r="H208" s="31">
        <f>SUMIFS(REGISTROS!$L$2:$L$665,REGISTROS!$E$2:$E$665,PUC!E208)</f>
        <v>0</v>
      </c>
      <c r="I208" s="2"/>
      <c r="J208" s="2"/>
    </row>
    <row r="209">
      <c r="A209" s="2"/>
      <c r="B209" s="2"/>
      <c r="C209" s="2"/>
      <c r="D209" s="21">
        <v>134520.0</v>
      </c>
      <c r="E209" s="4"/>
      <c r="F209" s="22" t="s">
        <v>228</v>
      </c>
      <c r="G209" s="26" t="str">
        <f t="shared" si="5"/>
        <v>SUBCUENTA</v>
      </c>
      <c r="H209" s="31">
        <f>SUMIFS(REGISTROS!$L$2:$L$665,REGISTROS!$E$2:$E$665,PUC!E209)</f>
        <v>0</v>
      </c>
      <c r="I209" s="2"/>
      <c r="J209" s="2"/>
    </row>
    <row r="210">
      <c r="A210" s="2"/>
      <c r="B210" s="2"/>
      <c r="C210" s="2"/>
      <c r="D210" s="21">
        <v>134525.0</v>
      </c>
      <c r="E210" s="4"/>
      <c r="F210" s="22" t="s">
        <v>229</v>
      </c>
      <c r="G210" s="26" t="str">
        <f t="shared" si="5"/>
        <v>SUBCUENTA</v>
      </c>
      <c r="H210" s="31">
        <f>SUMIFS(REGISTROS!$L$2:$L$665,REGISTROS!$E$2:$E$665,PUC!E210)</f>
        <v>0</v>
      </c>
      <c r="I210" s="2"/>
      <c r="J210" s="2"/>
    </row>
    <row r="211">
      <c r="A211" s="2"/>
      <c r="B211" s="2"/>
      <c r="C211" s="2"/>
      <c r="D211" s="21">
        <v>134530.0</v>
      </c>
      <c r="E211" s="4"/>
      <c r="F211" s="22" t="s">
        <v>230</v>
      </c>
      <c r="G211" s="26" t="str">
        <f t="shared" si="5"/>
        <v>SUBCUENTA</v>
      </c>
      <c r="H211" s="31">
        <f>SUMIFS(REGISTROS!$L$2:$L$665,REGISTROS!$E$2:$E$665,PUC!E211)</f>
        <v>0</v>
      </c>
      <c r="I211" s="2"/>
      <c r="J211" s="2"/>
    </row>
    <row r="212">
      <c r="A212" s="2"/>
      <c r="B212" s="2"/>
      <c r="C212" s="2"/>
      <c r="D212" s="21">
        <v>134535.0</v>
      </c>
      <c r="E212" s="4"/>
      <c r="F212" s="22" t="s">
        <v>231</v>
      </c>
      <c r="G212" s="26" t="str">
        <f t="shared" si="5"/>
        <v>SUBCUENTA</v>
      </c>
      <c r="H212" s="31">
        <f>SUMIFS(REGISTROS!$L$2:$L$665,REGISTROS!$E$2:$E$665,PUC!E212)</f>
        <v>0</v>
      </c>
      <c r="I212" s="2"/>
      <c r="J212" s="2"/>
    </row>
    <row r="213">
      <c r="A213" s="2"/>
      <c r="B213" s="2"/>
      <c r="C213" s="2"/>
      <c r="D213" s="21">
        <v>134595.0</v>
      </c>
      <c r="E213" s="4"/>
      <c r="F213" s="22" t="s">
        <v>114</v>
      </c>
      <c r="G213" s="26" t="str">
        <f t="shared" si="5"/>
        <v>SUBCUENTA</v>
      </c>
      <c r="H213" s="31">
        <f>SUMIFS(REGISTROS!$L$2:$L$665,REGISTROS!$E$2:$E$665,PUC!E213)</f>
        <v>0</v>
      </c>
      <c r="I213" s="2"/>
      <c r="J213" s="2"/>
    </row>
    <row r="214">
      <c r="A214" s="2"/>
      <c r="B214" s="2"/>
      <c r="C214" s="2"/>
      <c r="D214" s="21">
        <v>1350.0</v>
      </c>
      <c r="E214" s="4"/>
      <c r="F214" s="22" t="s">
        <v>232</v>
      </c>
      <c r="G214" s="26" t="str">
        <f t="shared" si="5"/>
        <v>CUENTA</v>
      </c>
      <c r="H214" s="31">
        <f>SUMIFS(REGISTROS!$L$2:$L$665,REGISTROS!$E$2:$E$665,PUC!E214)</f>
        <v>0</v>
      </c>
      <c r="I214" s="2"/>
      <c r="J214" s="2"/>
    </row>
    <row r="215">
      <c r="A215" s="2"/>
      <c r="B215" s="2"/>
      <c r="C215" s="2"/>
      <c r="D215" s="21">
        <v>135005.0</v>
      </c>
      <c r="E215" s="4"/>
      <c r="F215" s="22" t="s">
        <v>233</v>
      </c>
      <c r="G215" s="26" t="str">
        <f t="shared" si="5"/>
        <v>SUBCUENTA</v>
      </c>
      <c r="H215" s="31">
        <f>SUMIFS(REGISTROS!$L$2:$L$665,REGISTROS!$E$2:$E$665,PUC!E215)</f>
        <v>0</v>
      </c>
      <c r="I215" s="2"/>
      <c r="J215" s="2"/>
    </row>
    <row r="216">
      <c r="A216" s="2"/>
      <c r="B216" s="2"/>
      <c r="C216" s="2"/>
      <c r="D216" s="21">
        <v>135010.0</v>
      </c>
      <c r="E216" s="4"/>
      <c r="F216" s="22" t="s">
        <v>234</v>
      </c>
      <c r="G216" s="26" t="str">
        <f t="shared" si="5"/>
        <v>SUBCUENTA</v>
      </c>
      <c r="H216" s="31">
        <f>SUMIFS(REGISTROS!$L$2:$L$665,REGISTROS!$E$2:$E$665,PUC!E216)</f>
        <v>0</v>
      </c>
      <c r="I216" s="2"/>
      <c r="J216" s="2"/>
    </row>
    <row r="217">
      <c r="A217" s="2"/>
      <c r="B217" s="2"/>
      <c r="C217" s="2"/>
      <c r="D217" s="21">
        <v>135095.0</v>
      </c>
      <c r="E217" s="4"/>
      <c r="F217" s="22" t="s">
        <v>114</v>
      </c>
      <c r="G217" s="26" t="str">
        <f t="shared" si="5"/>
        <v>SUBCUENTA</v>
      </c>
      <c r="H217" s="31">
        <f>SUMIFS(REGISTROS!$L$2:$L$665,REGISTROS!$E$2:$E$665,PUC!E217)</f>
        <v>0</v>
      </c>
      <c r="I217" s="2"/>
      <c r="J217" s="2"/>
    </row>
    <row r="218">
      <c r="A218" s="2"/>
      <c r="B218" s="2"/>
      <c r="C218" s="21">
        <v>1355.0</v>
      </c>
      <c r="D218" s="2"/>
      <c r="E218" s="4"/>
      <c r="F218" s="22" t="s">
        <v>235</v>
      </c>
      <c r="G218" s="26" t="str">
        <f>IF(LEN(C218)=1,"CLASE",IF(LEN(C218)=2,"GRUPO",IF(LEN(C218)=4,"CUENTA",IF(LEN(C218)=6,"SUBCUENTA",""))))</f>
        <v>CUENTA</v>
      </c>
      <c r="H218" s="31">
        <f>SUMIFS(REGISTROS!$L$2:$L$665,REGISTROS!$E$2:$E$665,PUC!E218)</f>
        <v>0</v>
      </c>
      <c r="I218" s="2"/>
      <c r="J218" s="2"/>
    </row>
    <row r="219">
      <c r="A219" s="2"/>
      <c r="B219" s="2"/>
      <c r="C219" s="2"/>
      <c r="D219" s="21">
        <v>135505.0</v>
      </c>
      <c r="E219" s="4"/>
      <c r="F219" s="22" t="s">
        <v>236</v>
      </c>
      <c r="G219" s="26" t="str">
        <f t="shared" ref="G219:G221" si="6">IF(LEN(D219)=1,"CLASE",IF(LEN(D219)=2,"GRUPO",IF(LEN(D219)=4,"CUENTA",IF(LEN(D219)=6,"SUBCUENTA",""))))</f>
        <v>SUBCUENTA</v>
      </c>
      <c r="H219" s="31">
        <f>SUMIFS(REGISTROS!$L$2:$L$665,REGISTROS!$E$2:$E$665,PUC!E219)</f>
        <v>0</v>
      </c>
      <c r="I219" s="2"/>
      <c r="J219" s="2"/>
    </row>
    <row r="220">
      <c r="A220" s="2"/>
      <c r="B220" s="2"/>
      <c r="C220" s="2"/>
      <c r="D220" s="21">
        <v>135510.0</v>
      </c>
      <c r="E220" s="4"/>
      <c r="F220" s="22" t="s">
        <v>237</v>
      </c>
      <c r="G220" s="26" t="str">
        <f t="shared" si="6"/>
        <v>SUBCUENTA</v>
      </c>
      <c r="H220" s="31">
        <f>SUMIFS(REGISTROS!$L$2:$L$665,REGISTROS!$E$2:$E$665,PUC!E220)</f>
        <v>0</v>
      </c>
      <c r="I220" s="2"/>
      <c r="J220" s="2"/>
    </row>
    <row r="221">
      <c r="A221" s="2"/>
      <c r="B221" s="2"/>
      <c r="C221" s="2"/>
      <c r="D221" s="21">
        <v>135515.0</v>
      </c>
      <c r="E221" s="4"/>
      <c r="F221" s="22" t="s">
        <v>238</v>
      </c>
      <c r="G221" s="26" t="str">
        <f t="shared" si="6"/>
        <v>SUBCUENTA</v>
      </c>
      <c r="H221" s="31">
        <f>SUMIFS(REGISTROS!$L$2:$L$665,REGISTROS!$E$2:$E$665,PUC!E221)</f>
        <v>0</v>
      </c>
      <c r="I221" s="2"/>
      <c r="J221" s="2"/>
    </row>
    <row r="222">
      <c r="A222" s="2"/>
      <c r="B222" s="2"/>
      <c r="C222" s="2"/>
      <c r="D222" s="21"/>
      <c r="E222" s="4">
        <v>1.3551502E7</v>
      </c>
      <c r="F222" s="22" t="s">
        <v>239</v>
      </c>
      <c r="G222" s="26"/>
      <c r="H222" s="31">
        <f>SUMIFS(REGISTROS!$L$2:$L$665,REGISTROS!$E$2:$E$665,PUC!E222)</f>
        <v>548306.802</v>
      </c>
      <c r="I222" s="2"/>
      <c r="J222" s="2"/>
    </row>
    <row r="223">
      <c r="A223" s="2"/>
      <c r="B223" s="2"/>
      <c r="C223" s="2"/>
      <c r="D223" s="21" t="s">
        <v>240</v>
      </c>
      <c r="E223" s="4"/>
      <c r="F223" s="22" t="s">
        <v>241</v>
      </c>
      <c r="G223" s="26"/>
      <c r="H223" s="31">
        <f>SUMIFS(REGISTROS!$L$2:$L$665,REGISTROS!$E$2:$E$665,PUC!E223)</f>
        <v>0</v>
      </c>
      <c r="I223" s="2"/>
      <c r="J223" s="2"/>
    </row>
    <row r="224">
      <c r="A224" s="2"/>
      <c r="B224" s="2"/>
      <c r="C224" s="2"/>
      <c r="D224" s="21"/>
      <c r="E224" s="4">
        <v>1.3551801E7</v>
      </c>
      <c r="F224" s="22" t="s">
        <v>242</v>
      </c>
      <c r="G224" s="26"/>
      <c r="H224" s="31">
        <f>SUMIFS(REGISTROS!$L$2:$L$665,REGISTROS!$E$2:$E$665,PUC!E224)</f>
        <v>208352.6984</v>
      </c>
      <c r="I224" s="2"/>
      <c r="J224" s="2"/>
    </row>
    <row r="225">
      <c r="A225" s="2"/>
      <c r="B225" s="2"/>
      <c r="C225" s="2"/>
      <c r="D225" s="21">
        <v>135525.0</v>
      </c>
      <c r="E225" s="4"/>
      <c r="F225" s="22" t="s">
        <v>243</v>
      </c>
      <c r="G225" s="26" t="str">
        <f t="shared" ref="G225:G272" si="7">IF(LEN(D225)=1,"CLASE",IF(LEN(D225)=2,"GRUPO",IF(LEN(D225)=4,"CUENTA",IF(LEN(D225)=6,"SUBCUENTA",""))))</f>
        <v>SUBCUENTA</v>
      </c>
      <c r="H225" s="31">
        <f>SUMIFS(REGISTROS!$L$2:$L$665,REGISTROS!$E$2:$E$665,PUC!E225)</f>
        <v>0</v>
      </c>
      <c r="I225" s="2"/>
      <c r="J225" s="2"/>
    </row>
    <row r="226">
      <c r="A226" s="2"/>
      <c r="B226" s="2"/>
      <c r="C226" s="2"/>
      <c r="D226" s="21">
        <v>135530.0</v>
      </c>
      <c r="E226" s="4"/>
      <c r="F226" s="22" t="s">
        <v>244</v>
      </c>
      <c r="G226" s="26" t="str">
        <f t="shared" si="7"/>
        <v>SUBCUENTA</v>
      </c>
      <c r="H226" s="31">
        <f>SUMIFS(REGISTROS!$L$2:$L$665,REGISTROS!$E$2:$E$665,PUC!E226)</f>
        <v>0</v>
      </c>
      <c r="I226" s="2"/>
      <c r="J226" s="2"/>
    </row>
    <row r="227">
      <c r="A227" s="2"/>
      <c r="B227" s="2"/>
      <c r="C227" s="2"/>
      <c r="D227" s="21">
        <v>135595.0</v>
      </c>
      <c r="E227" s="4"/>
      <c r="F227" s="22" t="s">
        <v>114</v>
      </c>
      <c r="G227" s="26" t="str">
        <f t="shared" si="7"/>
        <v>SUBCUENTA</v>
      </c>
      <c r="H227" s="31">
        <f>SUMIFS(REGISTROS!$L$2:$L$665,REGISTROS!$E$2:$E$665,PUC!E227)</f>
        <v>0</v>
      </c>
      <c r="I227" s="2"/>
      <c r="J227" s="2"/>
    </row>
    <row r="228">
      <c r="A228" s="2"/>
      <c r="B228" s="2"/>
      <c r="C228" s="2"/>
      <c r="D228" s="21">
        <v>1360.0</v>
      </c>
      <c r="E228" s="4"/>
      <c r="F228" s="22" t="s">
        <v>245</v>
      </c>
      <c r="G228" s="26" t="str">
        <f t="shared" si="7"/>
        <v>CUENTA</v>
      </c>
      <c r="H228" s="31">
        <f>SUMIFS(REGISTROS!$L$2:$L$665,REGISTROS!$E$2:$E$665,PUC!E228)</f>
        <v>0</v>
      </c>
      <c r="I228" s="2"/>
      <c r="J228" s="2"/>
    </row>
    <row r="229">
      <c r="A229" s="2"/>
      <c r="B229" s="2"/>
      <c r="C229" s="2"/>
      <c r="D229" s="21">
        <v>136005.0</v>
      </c>
      <c r="E229" s="4"/>
      <c r="F229" s="22" t="s">
        <v>246</v>
      </c>
      <c r="G229" s="26" t="str">
        <f t="shared" si="7"/>
        <v>SUBCUENTA</v>
      </c>
      <c r="H229" s="31">
        <f>SUMIFS(REGISTROS!$L$2:$L$665,REGISTROS!$E$2:$E$665,PUC!E229)</f>
        <v>0</v>
      </c>
      <c r="I229" s="2"/>
      <c r="J229" s="2"/>
    </row>
    <row r="230">
      <c r="A230" s="2"/>
      <c r="B230" s="2"/>
      <c r="C230" s="2"/>
      <c r="D230" s="21">
        <v>136010.0</v>
      </c>
      <c r="E230" s="4"/>
      <c r="F230" s="22" t="s">
        <v>247</v>
      </c>
      <c r="G230" s="26" t="str">
        <f t="shared" si="7"/>
        <v>SUBCUENTA</v>
      </c>
      <c r="H230" s="31">
        <f>SUMIFS(REGISTROS!$L$2:$L$665,REGISTROS!$E$2:$E$665,PUC!E230)</f>
        <v>0</v>
      </c>
      <c r="I230" s="2"/>
      <c r="J230" s="2"/>
    </row>
    <row r="231">
      <c r="A231" s="2"/>
      <c r="B231" s="2"/>
      <c r="C231" s="2"/>
      <c r="D231" s="21">
        <v>136015.0</v>
      </c>
      <c r="E231" s="4"/>
      <c r="F231" s="22" t="s">
        <v>248</v>
      </c>
      <c r="G231" s="26" t="str">
        <f t="shared" si="7"/>
        <v>SUBCUENTA</v>
      </c>
      <c r="H231" s="31">
        <f>SUMIFS(REGISTROS!$L$2:$L$665,REGISTROS!$E$2:$E$665,PUC!E231)</f>
        <v>0</v>
      </c>
      <c r="I231" s="2"/>
      <c r="J231" s="2"/>
    </row>
    <row r="232">
      <c r="A232" s="2"/>
      <c r="B232" s="2"/>
      <c r="C232" s="2"/>
      <c r="D232" s="21">
        <v>136095.0</v>
      </c>
      <c r="E232" s="4"/>
      <c r="F232" s="22" t="s">
        <v>119</v>
      </c>
      <c r="G232" s="26" t="str">
        <f t="shared" si="7"/>
        <v>SUBCUENTA</v>
      </c>
      <c r="H232" s="31">
        <f>SUMIFS(REGISTROS!$L$2:$L$665,REGISTROS!$E$2:$E$665,PUC!E232)</f>
        <v>0</v>
      </c>
      <c r="I232" s="2"/>
      <c r="J232" s="2"/>
    </row>
    <row r="233">
      <c r="A233" s="2"/>
      <c r="B233" s="2"/>
      <c r="C233" s="2"/>
      <c r="D233" s="21">
        <v>1365.0</v>
      </c>
      <c r="E233" s="4"/>
      <c r="F233" s="22" t="s">
        <v>249</v>
      </c>
      <c r="G233" s="26" t="str">
        <f t="shared" si="7"/>
        <v>CUENTA</v>
      </c>
      <c r="H233" s="31">
        <f>SUMIFS(REGISTROS!$L$2:$L$665,REGISTROS!$E$2:$E$665,PUC!E233)</f>
        <v>0</v>
      </c>
      <c r="I233" s="2"/>
      <c r="J233" s="2"/>
    </row>
    <row r="234">
      <c r="A234" s="2"/>
      <c r="B234" s="2"/>
      <c r="C234" s="2"/>
      <c r="D234" s="21">
        <v>136505.0</v>
      </c>
      <c r="E234" s="4"/>
      <c r="F234" s="22" t="s">
        <v>250</v>
      </c>
      <c r="G234" s="26" t="str">
        <f t="shared" si="7"/>
        <v>SUBCUENTA</v>
      </c>
      <c r="H234" s="31">
        <f>SUMIFS(REGISTROS!$L$2:$L$665,REGISTROS!$E$2:$E$665,PUC!E234)</f>
        <v>0</v>
      </c>
      <c r="I234" s="2"/>
      <c r="J234" s="2"/>
    </row>
    <row r="235">
      <c r="A235" s="2"/>
      <c r="B235" s="2"/>
      <c r="C235" s="2"/>
      <c r="D235" s="21">
        <v>136510.0</v>
      </c>
      <c r="E235" s="4"/>
      <c r="F235" s="22" t="s">
        <v>251</v>
      </c>
      <c r="G235" s="26" t="str">
        <f t="shared" si="7"/>
        <v>SUBCUENTA</v>
      </c>
      <c r="H235" s="31">
        <f>SUMIFS(REGISTROS!$L$2:$L$665,REGISTROS!$E$2:$E$665,PUC!E235)</f>
        <v>0</v>
      </c>
      <c r="I235" s="2"/>
      <c r="J235" s="2"/>
    </row>
    <row r="236">
      <c r="A236" s="2"/>
      <c r="B236" s="2"/>
      <c r="C236" s="2"/>
      <c r="D236" s="21">
        <v>136515.0</v>
      </c>
      <c r="E236" s="4"/>
      <c r="F236" s="22" t="s">
        <v>252</v>
      </c>
      <c r="G236" s="26" t="str">
        <f t="shared" si="7"/>
        <v>SUBCUENTA</v>
      </c>
      <c r="H236" s="31">
        <f>SUMIFS(REGISTROS!$L$2:$L$665,REGISTROS!$E$2:$E$665,PUC!E236)</f>
        <v>0</v>
      </c>
      <c r="I236" s="2"/>
      <c r="J236" s="2"/>
    </row>
    <row r="237">
      <c r="A237" s="2"/>
      <c r="B237" s="2"/>
      <c r="C237" s="2"/>
      <c r="D237" s="21">
        <v>136520.0</v>
      </c>
      <c r="E237" s="4"/>
      <c r="F237" s="22" t="s">
        <v>253</v>
      </c>
      <c r="G237" s="26" t="str">
        <f t="shared" si="7"/>
        <v>SUBCUENTA</v>
      </c>
      <c r="H237" s="31">
        <f>SUMIFS(REGISTROS!$L$2:$L$665,REGISTROS!$E$2:$E$665,PUC!E237)</f>
        <v>0</v>
      </c>
      <c r="I237" s="2"/>
      <c r="J237" s="2"/>
    </row>
    <row r="238">
      <c r="A238" s="2"/>
      <c r="B238" s="2"/>
      <c r="C238" s="2"/>
      <c r="D238" s="21">
        <v>136525.0</v>
      </c>
      <c r="E238" s="4"/>
      <c r="F238" s="22" t="s">
        <v>254</v>
      </c>
      <c r="G238" s="26" t="str">
        <f t="shared" si="7"/>
        <v>SUBCUENTA</v>
      </c>
      <c r="H238" s="31">
        <f>SUMIFS(REGISTROS!$L$2:$L$665,REGISTROS!$E$2:$E$665,PUC!E238)</f>
        <v>0</v>
      </c>
      <c r="I238" s="2"/>
      <c r="J238" s="2"/>
    </row>
    <row r="239">
      <c r="A239" s="2"/>
      <c r="B239" s="2"/>
      <c r="C239" s="2"/>
      <c r="D239" s="21">
        <v>136530.0</v>
      </c>
      <c r="E239" s="4"/>
      <c r="F239" s="22" t="s">
        <v>255</v>
      </c>
      <c r="G239" s="26" t="str">
        <f t="shared" si="7"/>
        <v>SUBCUENTA</v>
      </c>
      <c r="H239" s="31">
        <f>SUMIFS(REGISTROS!$L$2:$L$665,REGISTROS!$E$2:$E$665,PUC!E239)</f>
        <v>0</v>
      </c>
      <c r="I239" s="2"/>
      <c r="J239" s="2"/>
    </row>
    <row r="240">
      <c r="A240" s="2"/>
      <c r="B240" s="2"/>
      <c r="C240" s="2"/>
      <c r="D240" s="21">
        <v>136595.0</v>
      </c>
      <c r="E240" s="4"/>
      <c r="F240" s="22" t="s">
        <v>114</v>
      </c>
      <c r="G240" s="26" t="str">
        <f t="shared" si="7"/>
        <v>SUBCUENTA</v>
      </c>
      <c r="H240" s="31">
        <f>SUMIFS(REGISTROS!$L$2:$L$665,REGISTROS!$E$2:$E$665,PUC!E240)</f>
        <v>0</v>
      </c>
      <c r="I240" s="2"/>
      <c r="J240" s="2"/>
    </row>
    <row r="241">
      <c r="A241" s="2"/>
      <c r="B241" s="2"/>
      <c r="C241" s="2"/>
      <c r="D241" s="21">
        <v>1370.0</v>
      </c>
      <c r="E241" s="4"/>
      <c r="F241" s="22" t="s">
        <v>256</v>
      </c>
      <c r="G241" s="26" t="str">
        <f t="shared" si="7"/>
        <v>CUENTA</v>
      </c>
      <c r="H241" s="31">
        <f>SUMIFS(REGISTROS!$L$2:$L$665,REGISTROS!$E$2:$E$665,PUC!E241)</f>
        <v>0</v>
      </c>
      <c r="I241" s="2"/>
      <c r="J241" s="2"/>
    </row>
    <row r="242">
      <c r="A242" s="2"/>
      <c r="B242" s="2"/>
      <c r="C242" s="2"/>
      <c r="D242" s="21">
        <v>137005.0</v>
      </c>
      <c r="E242" s="4"/>
      <c r="F242" s="22" t="s">
        <v>257</v>
      </c>
      <c r="G242" s="26" t="str">
        <f t="shared" si="7"/>
        <v>SUBCUENTA</v>
      </c>
      <c r="H242" s="31">
        <f>SUMIFS(REGISTROS!$L$2:$L$665,REGISTROS!$E$2:$E$665,PUC!E242)</f>
        <v>0</v>
      </c>
      <c r="I242" s="2"/>
      <c r="J242" s="2"/>
    </row>
    <row r="243">
      <c r="A243" s="2"/>
      <c r="B243" s="2"/>
      <c r="C243" s="2"/>
      <c r="D243" s="21">
        <v>137010.0</v>
      </c>
      <c r="E243" s="4"/>
      <c r="F243" s="22" t="s">
        <v>258</v>
      </c>
      <c r="G243" s="26" t="str">
        <f t="shared" si="7"/>
        <v>SUBCUENTA</v>
      </c>
      <c r="H243" s="31">
        <f>SUMIFS(REGISTROS!$L$2:$L$665,REGISTROS!$E$2:$E$665,PUC!E243)</f>
        <v>0</v>
      </c>
      <c r="I243" s="2"/>
      <c r="J243" s="2"/>
    </row>
    <row r="244">
      <c r="A244" s="2"/>
      <c r="B244" s="2"/>
      <c r="C244" s="2"/>
      <c r="D244" s="21">
        <v>1380.0</v>
      </c>
      <c r="E244" s="4"/>
      <c r="F244" s="22" t="s">
        <v>259</v>
      </c>
      <c r="G244" s="26" t="str">
        <f t="shared" si="7"/>
        <v>CUENTA</v>
      </c>
      <c r="H244" s="31">
        <f>SUMIFS(REGISTROS!$L$2:$L$665,REGISTROS!$E$2:$E$665,PUC!E244)</f>
        <v>0</v>
      </c>
      <c r="I244" s="2"/>
      <c r="J244" s="2"/>
    </row>
    <row r="245">
      <c r="A245" s="2"/>
      <c r="B245" s="2"/>
      <c r="C245" s="2"/>
      <c r="D245" s="21">
        <v>138005.0</v>
      </c>
      <c r="E245" s="4"/>
      <c r="F245" s="22" t="s">
        <v>260</v>
      </c>
      <c r="G245" s="26" t="str">
        <f t="shared" si="7"/>
        <v>SUBCUENTA</v>
      </c>
      <c r="H245" s="31">
        <f>SUMIFS(REGISTROS!$L$2:$L$665,REGISTROS!$E$2:$E$665,PUC!E245)</f>
        <v>0</v>
      </c>
      <c r="I245" s="2"/>
      <c r="J245" s="2"/>
    </row>
    <row r="246">
      <c r="A246" s="2"/>
      <c r="B246" s="2"/>
      <c r="C246" s="2"/>
      <c r="D246" s="21">
        <v>138010.0</v>
      </c>
      <c r="E246" s="4"/>
      <c r="F246" s="22" t="s">
        <v>261</v>
      </c>
      <c r="G246" s="26" t="str">
        <f t="shared" si="7"/>
        <v>SUBCUENTA</v>
      </c>
      <c r="H246" s="31">
        <f>SUMIFS(REGISTROS!$L$2:$L$665,REGISTROS!$E$2:$E$665,PUC!E246)</f>
        <v>0</v>
      </c>
      <c r="I246" s="2"/>
      <c r="J246" s="2"/>
    </row>
    <row r="247">
      <c r="A247" s="2"/>
      <c r="B247" s="2"/>
      <c r="C247" s="2"/>
      <c r="D247" s="21">
        <v>138015.0</v>
      </c>
      <c r="E247" s="4"/>
      <c r="F247" s="22" t="s">
        <v>262</v>
      </c>
      <c r="G247" s="26" t="str">
        <f t="shared" si="7"/>
        <v>SUBCUENTA</v>
      </c>
      <c r="H247" s="31">
        <f>SUMIFS(REGISTROS!$L$2:$L$665,REGISTROS!$E$2:$E$665,PUC!E247)</f>
        <v>0</v>
      </c>
      <c r="I247" s="2"/>
      <c r="J247" s="2"/>
    </row>
    <row r="248">
      <c r="A248" s="2"/>
      <c r="B248" s="2"/>
      <c r="C248" s="2"/>
      <c r="D248" s="21">
        <v>138020.0</v>
      </c>
      <c r="E248" s="4"/>
      <c r="F248" s="22" t="s">
        <v>263</v>
      </c>
      <c r="G248" s="26" t="str">
        <f t="shared" si="7"/>
        <v>SUBCUENTA</v>
      </c>
      <c r="H248" s="31">
        <f>SUMIFS(REGISTROS!$L$2:$L$665,REGISTROS!$E$2:$E$665,PUC!E248)</f>
        <v>0</v>
      </c>
      <c r="I248" s="2"/>
      <c r="J248" s="2"/>
    </row>
    <row r="249">
      <c r="A249" s="2"/>
      <c r="B249" s="2"/>
      <c r="C249" s="2"/>
      <c r="D249" s="21">
        <v>138025.0</v>
      </c>
      <c r="E249" s="4"/>
      <c r="F249" s="22" t="s">
        <v>264</v>
      </c>
      <c r="G249" s="26" t="str">
        <f t="shared" si="7"/>
        <v>SUBCUENTA</v>
      </c>
      <c r="H249" s="31">
        <f>SUMIFS(REGISTROS!$L$2:$L$665,REGISTROS!$E$2:$E$665,PUC!E249)</f>
        <v>0</v>
      </c>
      <c r="I249" s="2"/>
      <c r="J249" s="2"/>
    </row>
    <row r="250">
      <c r="A250" s="2"/>
      <c r="B250" s="2"/>
      <c r="C250" s="2"/>
      <c r="D250" s="21">
        <v>138030.0</v>
      </c>
      <c r="E250" s="4"/>
      <c r="F250" s="22" t="s">
        <v>265</v>
      </c>
      <c r="G250" s="26" t="str">
        <f t="shared" si="7"/>
        <v>SUBCUENTA</v>
      </c>
      <c r="H250" s="31">
        <f>SUMIFS(REGISTROS!$L$2:$L$665,REGISTROS!$E$2:$E$665,PUC!E250)</f>
        <v>0</v>
      </c>
      <c r="I250" s="2"/>
      <c r="J250" s="2"/>
    </row>
    <row r="251">
      <c r="A251" s="2"/>
      <c r="B251" s="2"/>
      <c r="C251" s="2"/>
      <c r="D251" s="21">
        <v>138095.0</v>
      </c>
      <c r="E251" s="4"/>
      <c r="F251" s="22" t="s">
        <v>114</v>
      </c>
      <c r="G251" s="26" t="str">
        <f t="shared" si="7"/>
        <v>SUBCUENTA</v>
      </c>
      <c r="H251" s="31">
        <f>SUMIFS(REGISTROS!$L$2:$L$665,REGISTROS!$E$2:$E$665,PUC!E251)</f>
        <v>0</v>
      </c>
      <c r="I251" s="2"/>
      <c r="J251" s="2"/>
    </row>
    <row r="252">
      <c r="A252" s="2"/>
      <c r="B252" s="2"/>
      <c r="C252" s="2"/>
      <c r="D252" s="21">
        <v>1385.0</v>
      </c>
      <c r="E252" s="4"/>
      <c r="F252" s="22" t="s">
        <v>266</v>
      </c>
      <c r="G252" s="26" t="str">
        <f t="shared" si="7"/>
        <v>CUENTA</v>
      </c>
      <c r="H252" s="31">
        <f>SUMIFS(REGISTROS!$L$2:$L$665,REGISTROS!$E$2:$E$665,PUC!E252)</f>
        <v>0</v>
      </c>
      <c r="I252" s="2"/>
      <c r="J252" s="2"/>
    </row>
    <row r="253">
      <c r="A253" s="2"/>
      <c r="B253" s="2"/>
      <c r="C253" s="2"/>
      <c r="D253" s="21" t="s">
        <v>267</v>
      </c>
      <c r="E253" s="4"/>
      <c r="F253" s="22"/>
      <c r="G253" s="26" t="str">
        <f t="shared" si="7"/>
        <v/>
      </c>
      <c r="H253" s="31">
        <f>SUMIFS(REGISTROS!$L$2:$L$665,REGISTROS!$E$2:$E$665,PUC!E253)</f>
        <v>0</v>
      </c>
      <c r="I253" s="2"/>
      <c r="J253" s="2"/>
    </row>
    <row r="254">
      <c r="A254" s="2"/>
      <c r="B254" s="2"/>
      <c r="C254" s="2"/>
      <c r="D254" s="21">
        <v>1390.0</v>
      </c>
      <c r="E254" s="4"/>
      <c r="F254" s="22" t="s">
        <v>268</v>
      </c>
      <c r="G254" s="26" t="str">
        <f t="shared" si="7"/>
        <v>CUENTA</v>
      </c>
      <c r="H254" s="31">
        <f>SUMIFS(REGISTROS!$L$2:$L$665,REGISTROS!$E$2:$E$665,PUC!E254)</f>
        <v>0</v>
      </c>
      <c r="I254" s="2"/>
      <c r="J254" s="2"/>
    </row>
    <row r="255">
      <c r="A255" s="2"/>
      <c r="B255" s="2"/>
      <c r="C255" s="2"/>
      <c r="D255" s="21" t="s">
        <v>269</v>
      </c>
      <c r="E255" s="4"/>
      <c r="F255" s="22"/>
      <c r="G255" s="26" t="str">
        <f t="shared" si="7"/>
        <v/>
      </c>
      <c r="H255" s="31">
        <f>SUMIFS(REGISTROS!$L$2:$L$665,REGISTROS!$E$2:$E$665,PUC!E255)</f>
        <v>0</v>
      </c>
      <c r="I255" s="2"/>
      <c r="J255" s="2"/>
    </row>
    <row r="256">
      <c r="A256" s="2"/>
      <c r="B256" s="2"/>
      <c r="C256" s="2"/>
      <c r="D256" s="21">
        <v>1399.0</v>
      </c>
      <c r="E256" s="4"/>
      <c r="F256" s="22" t="s">
        <v>170</v>
      </c>
      <c r="G256" s="26" t="str">
        <f t="shared" si="7"/>
        <v>CUENTA</v>
      </c>
      <c r="H256" s="31">
        <f>SUMIFS(REGISTROS!$L$2:$L$665,REGISTROS!$E$2:$E$665,PUC!E256)</f>
        <v>0</v>
      </c>
      <c r="I256" s="2"/>
      <c r="J256" s="2"/>
    </row>
    <row r="257">
      <c r="A257" s="2"/>
      <c r="B257" s="2"/>
      <c r="C257" s="2"/>
      <c r="D257" s="21">
        <v>139905.0</v>
      </c>
      <c r="E257" s="4"/>
      <c r="F257" s="22" t="s">
        <v>173</v>
      </c>
      <c r="G257" s="26" t="str">
        <f t="shared" si="7"/>
        <v>SUBCUENTA</v>
      </c>
      <c r="H257" s="31">
        <f>SUMIFS(REGISTROS!$L$2:$L$665,REGISTROS!$E$2:$E$665,PUC!E257)</f>
        <v>0</v>
      </c>
      <c r="I257" s="2"/>
      <c r="J257" s="2"/>
    </row>
    <row r="258">
      <c r="A258" s="2"/>
      <c r="B258" s="2"/>
      <c r="C258" s="2"/>
      <c r="D258" s="21">
        <v>139910.0</v>
      </c>
      <c r="E258" s="4"/>
      <c r="F258" s="22" t="s">
        <v>178</v>
      </c>
      <c r="G258" s="26" t="str">
        <f t="shared" si="7"/>
        <v>SUBCUENTA</v>
      </c>
      <c r="H258" s="31">
        <f>SUMIFS(REGISTROS!$L$2:$L$665,REGISTROS!$E$2:$E$665,PUC!E258)</f>
        <v>0</v>
      </c>
      <c r="I258" s="2"/>
      <c r="J258" s="2"/>
    </row>
    <row r="259">
      <c r="A259" s="2"/>
      <c r="B259" s="2"/>
      <c r="C259" s="2"/>
      <c r="D259" s="21">
        <v>139915.0</v>
      </c>
      <c r="E259" s="4"/>
      <c r="F259" s="22" t="s">
        <v>183</v>
      </c>
      <c r="G259" s="26" t="str">
        <f t="shared" si="7"/>
        <v>SUBCUENTA</v>
      </c>
      <c r="H259" s="31">
        <f>SUMIFS(REGISTROS!$L$2:$L$665,REGISTROS!$E$2:$E$665,PUC!E259)</f>
        <v>0</v>
      </c>
      <c r="I259" s="2"/>
      <c r="J259" s="2"/>
    </row>
    <row r="260">
      <c r="A260" s="2"/>
      <c r="B260" s="2"/>
      <c r="C260" s="2"/>
      <c r="D260" s="21">
        <v>139920.0</v>
      </c>
      <c r="E260" s="4"/>
      <c r="F260" s="22" t="s">
        <v>188</v>
      </c>
      <c r="G260" s="26" t="str">
        <f t="shared" si="7"/>
        <v>SUBCUENTA</v>
      </c>
      <c r="H260" s="31">
        <f>SUMIFS(REGISTROS!$L$2:$L$665,REGISTROS!$E$2:$E$665,PUC!E260)</f>
        <v>0</v>
      </c>
      <c r="I260" s="2"/>
      <c r="J260" s="2"/>
    </row>
    <row r="261">
      <c r="A261" s="2"/>
      <c r="B261" s="2"/>
      <c r="C261" s="2"/>
      <c r="D261" s="21">
        <v>139925.0</v>
      </c>
      <c r="E261" s="4"/>
      <c r="F261" s="22" t="s">
        <v>270</v>
      </c>
      <c r="G261" s="26" t="str">
        <f t="shared" si="7"/>
        <v>SUBCUENTA</v>
      </c>
      <c r="H261" s="31">
        <f>SUMIFS(REGISTROS!$L$2:$L$665,REGISTROS!$E$2:$E$665,PUC!E261)</f>
        <v>0</v>
      </c>
      <c r="I261" s="2"/>
      <c r="J261" s="2"/>
    </row>
    <row r="262">
      <c r="A262" s="2"/>
      <c r="B262" s="2"/>
      <c r="C262" s="2"/>
      <c r="D262" s="21">
        <v>139930.0</v>
      </c>
      <c r="E262" s="4"/>
      <c r="F262" s="22" t="s">
        <v>198</v>
      </c>
      <c r="G262" s="26" t="str">
        <f t="shared" si="7"/>
        <v>SUBCUENTA</v>
      </c>
      <c r="H262" s="31">
        <f>SUMIFS(REGISTROS!$L$2:$L$665,REGISTROS!$E$2:$E$665,PUC!E262)</f>
        <v>0</v>
      </c>
      <c r="I262" s="2"/>
      <c r="J262" s="2"/>
    </row>
    <row r="263">
      <c r="A263" s="2"/>
      <c r="B263" s="2"/>
      <c r="C263" s="2"/>
      <c r="D263" s="21">
        <v>139932.0</v>
      </c>
      <c r="E263" s="4"/>
      <c r="F263" s="22" t="s">
        <v>205</v>
      </c>
      <c r="G263" s="26" t="str">
        <f t="shared" si="7"/>
        <v>SUBCUENTA</v>
      </c>
      <c r="H263" s="31">
        <f>SUMIFS(REGISTROS!$L$2:$L$665,REGISTROS!$E$2:$E$665,PUC!E263)</f>
        <v>0</v>
      </c>
      <c r="I263" s="2"/>
      <c r="J263" s="2"/>
    </row>
    <row r="264">
      <c r="A264" s="2"/>
      <c r="B264" s="2"/>
      <c r="C264" s="2"/>
      <c r="D264" s="21">
        <v>139935.0</v>
      </c>
      <c r="E264" s="4"/>
      <c r="F264" s="22" t="s">
        <v>207</v>
      </c>
      <c r="G264" s="26" t="str">
        <f t="shared" si="7"/>
        <v>SUBCUENTA</v>
      </c>
      <c r="H264" s="31">
        <f>SUMIFS(REGISTROS!$L$2:$L$665,REGISTROS!$E$2:$E$665,PUC!E264)</f>
        <v>0</v>
      </c>
      <c r="I264" s="2"/>
      <c r="J264" s="2"/>
    </row>
    <row r="265">
      <c r="A265" s="2"/>
      <c r="B265" s="2"/>
      <c r="C265" s="2"/>
      <c r="D265" s="21">
        <v>139940.0</v>
      </c>
      <c r="E265" s="4"/>
      <c r="F265" s="22" t="s">
        <v>271</v>
      </c>
      <c r="G265" s="26" t="str">
        <f t="shared" si="7"/>
        <v>SUBCUENTA</v>
      </c>
      <c r="H265" s="31">
        <f>SUMIFS(REGISTROS!$L$2:$L$665,REGISTROS!$E$2:$E$665,PUC!E265)</f>
        <v>0</v>
      </c>
      <c r="I265" s="2"/>
      <c r="J265" s="2"/>
    </row>
    <row r="266">
      <c r="A266" s="2"/>
      <c r="B266" s="2"/>
      <c r="C266" s="2"/>
      <c r="D266" s="21">
        <v>139945.0</v>
      </c>
      <c r="E266" s="4"/>
      <c r="F266" s="22" t="s">
        <v>224</v>
      </c>
      <c r="G266" s="26" t="str">
        <f t="shared" si="7"/>
        <v>SUBCUENTA</v>
      </c>
      <c r="H266" s="31">
        <f>SUMIFS(REGISTROS!$L$2:$L$665,REGISTROS!$E$2:$E$665,PUC!E266)</f>
        <v>0</v>
      </c>
      <c r="I266" s="2"/>
      <c r="J266" s="2"/>
    </row>
    <row r="267">
      <c r="A267" s="2"/>
      <c r="B267" s="2"/>
      <c r="C267" s="2"/>
      <c r="D267" s="21">
        <v>139950.0</v>
      </c>
      <c r="E267" s="4"/>
      <c r="F267" s="22" t="s">
        <v>232</v>
      </c>
      <c r="G267" s="26" t="str">
        <f t="shared" si="7"/>
        <v>SUBCUENTA</v>
      </c>
      <c r="H267" s="31">
        <f>SUMIFS(REGISTROS!$L$2:$L$665,REGISTROS!$E$2:$E$665,PUC!E267)</f>
        <v>0</v>
      </c>
      <c r="I267" s="2"/>
      <c r="J267" s="2"/>
    </row>
    <row r="268">
      <c r="A268" s="2"/>
      <c r="B268" s="2"/>
      <c r="C268" s="2"/>
      <c r="D268" s="21">
        <v>139955.0</v>
      </c>
      <c r="E268" s="4"/>
      <c r="F268" s="22" t="s">
        <v>245</v>
      </c>
      <c r="G268" s="26" t="str">
        <f t="shared" si="7"/>
        <v>SUBCUENTA</v>
      </c>
      <c r="H268" s="31">
        <f>SUMIFS(REGISTROS!$L$2:$L$665,REGISTROS!$E$2:$E$665,PUC!E268)</f>
        <v>0</v>
      </c>
      <c r="I268" s="2"/>
      <c r="J268" s="2"/>
    </row>
    <row r="269">
      <c r="A269" s="2"/>
      <c r="B269" s="2"/>
      <c r="C269" s="2"/>
      <c r="D269" s="21">
        <v>139960.0</v>
      </c>
      <c r="E269" s="4"/>
      <c r="F269" s="22" t="s">
        <v>249</v>
      </c>
      <c r="G269" s="26" t="str">
        <f t="shared" si="7"/>
        <v>SUBCUENTA</v>
      </c>
      <c r="H269" s="31">
        <f>SUMIFS(REGISTROS!$L$2:$L$665,REGISTROS!$E$2:$E$665,PUC!E269)</f>
        <v>0</v>
      </c>
      <c r="I269" s="2"/>
      <c r="J269" s="2"/>
    </row>
    <row r="270">
      <c r="A270" s="2"/>
      <c r="B270" s="2"/>
      <c r="C270" s="2"/>
      <c r="D270" s="21">
        <v>139965.0</v>
      </c>
      <c r="E270" s="4"/>
      <c r="F270" s="22" t="s">
        <v>256</v>
      </c>
      <c r="G270" s="26" t="str">
        <f t="shared" si="7"/>
        <v>SUBCUENTA</v>
      </c>
      <c r="H270" s="31">
        <f>SUMIFS(REGISTROS!$L$2:$L$665,REGISTROS!$E$2:$E$665,PUC!E270)</f>
        <v>0</v>
      </c>
      <c r="I270" s="2"/>
      <c r="J270" s="2"/>
    </row>
    <row r="271">
      <c r="A271" s="2"/>
      <c r="B271" s="2"/>
      <c r="C271" s="2"/>
      <c r="D271" s="21">
        <v>139975.0</v>
      </c>
      <c r="E271" s="4"/>
      <c r="F271" s="22" t="s">
        <v>259</v>
      </c>
      <c r="G271" s="26" t="str">
        <f t="shared" si="7"/>
        <v>SUBCUENTA</v>
      </c>
      <c r="H271" s="31">
        <f>SUMIFS(REGISTROS!$L$2:$L$665,REGISTROS!$E$2:$E$665,PUC!E271)</f>
        <v>0</v>
      </c>
      <c r="I271" s="2"/>
      <c r="J271" s="2"/>
    </row>
    <row r="272">
      <c r="A272" s="2"/>
      <c r="B272" s="2"/>
      <c r="C272" s="2"/>
      <c r="D272" s="21">
        <v>139980.0</v>
      </c>
      <c r="E272" s="4"/>
      <c r="F272" s="22" t="s">
        <v>266</v>
      </c>
      <c r="G272" s="26" t="str">
        <f t="shared" si="7"/>
        <v>SUBCUENTA</v>
      </c>
      <c r="H272" s="31">
        <f>SUMIFS(REGISTROS!$L$2:$L$665,REGISTROS!$E$2:$E$665,PUC!E272)</f>
        <v>0</v>
      </c>
      <c r="I272" s="2"/>
      <c r="J272" s="2"/>
    </row>
    <row r="273">
      <c r="A273" s="2"/>
      <c r="B273" s="21">
        <v>14.0</v>
      </c>
      <c r="C273" s="2"/>
      <c r="D273" s="2"/>
      <c r="E273" s="4"/>
      <c r="F273" s="22" t="s">
        <v>272</v>
      </c>
      <c r="G273" s="26" t="str">
        <f>IF(LEN(B273)=1,"CLASE",IF(LEN(B273)=2,"GRUPO",IF(LEN(B273)=4,"CUENTA",IF(LEN(B273)=6,"SUBCUENTA",""))))</f>
        <v>GRUPO</v>
      </c>
      <c r="H273" s="31">
        <f>SUMIFS(REGISTROS!$L$2:$L$665,REGISTROS!$E$2:$E$665,PUC!E273)</f>
        <v>0</v>
      </c>
      <c r="I273" s="2"/>
      <c r="J273" s="2"/>
    </row>
    <row r="274">
      <c r="A274" s="2"/>
      <c r="B274" s="2"/>
      <c r="C274" s="21">
        <v>1405.0</v>
      </c>
      <c r="D274" s="2"/>
      <c r="E274" s="4"/>
      <c r="F274" s="22" t="s">
        <v>273</v>
      </c>
      <c r="G274" s="26" t="str">
        <f>IF(LEN(C274)=1,"CLASE",IF(LEN(C274)=2,"GRUPO",IF(LEN(C274)=4,"CUENTA",IF(LEN(C274)=6,"SUBCUENTA",""))))</f>
        <v>CUENTA</v>
      </c>
      <c r="H274" s="31">
        <f>SUMIFS(REGISTROS!$L$2:$L$665,REGISTROS!$E$2:$E$665,PUC!E274)</f>
        <v>0</v>
      </c>
      <c r="I274" s="2"/>
      <c r="J274" s="2"/>
    </row>
    <row r="275" ht="15.75" customHeight="1">
      <c r="A275" s="2"/>
      <c r="B275" s="2"/>
      <c r="C275" s="2"/>
      <c r="D275" s="21" t="s">
        <v>274</v>
      </c>
      <c r="E275" s="4"/>
      <c r="F275" s="22" t="s">
        <v>275</v>
      </c>
      <c r="G275" s="26" t="str">
        <f t="shared" ref="G275:G338" si="8">IF(LEN(D275)=1,"CLASE",IF(LEN(D275)=2,"GRUPO",IF(LEN(D275)=4,"CUENTA",IF(LEN(D275)=6,"SUBCUENTA",""))))</f>
        <v>SUBCUENTA</v>
      </c>
      <c r="H275" s="31">
        <f>SUMIFS(REGISTROS!$L$2:$L$665,REGISTROS!$E$2:$E$665,PUC!E275)</f>
        <v>0</v>
      </c>
      <c r="I275" s="2"/>
      <c r="J275" s="2"/>
    </row>
    <row r="276">
      <c r="A276" s="2"/>
      <c r="B276" s="2"/>
      <c r="C276" s="2"/>
      <c r="D276" s="21">
        <v>140599.0</v>
      </c>
      <c r="E276" s="4"/>
      <c r="F276" s="22" t="s">
        <v>95</v>
      </c>
      <c r="G276" s="26" t="str">
        <f t="shared" si="8"/>
        <v>SUBCUENTA</v>
      </c>
      <c r="H276" s="31">
        <f>SUMIFS(REGISTROS!$L$2:$L$665,REGISTROS!$E$2:$E$665,PUC!E276)</f>
        <v>0</v>
      </c>
      <c r="I276" s="2"/>
      <c r="J276" s="2"/>
    </row>
    <row r="277">
      <c r="A277" s="2"/>
      <c r="B277" s="2"/>
      <c r="C277" s="2"/>
      <c r="D277" s="21">
        <v>1410.0</v>
      </c>
      <c r="E277" s="4"/>
      <c r="F277" s="22" t="s">
        <v>276</v>
      </c>
      <c r="G277" s="26" t="str">
        <f t="shared" si="8"/>
        <v>CUENTA</v>
      </c>
      <c r="H277" s="31">
        <f>SUMIFS(REGISTROS!$L$2:$L$665,REGISTROS!$E$2:$E$665,PUC!E277)</f>
        <v>0</v>
      </c>
      <c r="I277" s="2"/>
      <c r="J277" s="2"/>
    </row>
    <row r="278">
      <c r="A278" s="2"/>
      <c r="B278" s="2"/>
      <c r="C278" s="2"/>
      <c r="D278" s="21" t="s">
        <v>277</v>
      </c>
      <c r="E278" s="4"/>
      <c r="F278" s="22"/>
      <c r="G278" s="26" t="str">
        <f t="shared" si="8"/>
        <v/>
      </c>
      <c r="H278" s="31">
        <f>SUMIFS(REGISTROS!$L$2:$L$665,REGISTROS!$E$2:$E$665,PUC!E278)</f>
        <v>0</v>
      </c>
      <c r="I278" s="2"/>
      <c r="J278" s="2"/>
    </row>
    <row r="279">
      <c r="A279" s="2"/>
      <c r="B279" s="2"/>
      <c r="C279" s="2"/>
      <c r="D279" s="21">
        <v>141099.0</v>
      </c>
      <c r="E279" s="4"/>
      <c r="F279" s="22" t="s">
        <v>95</v>
      </c>
      <c r="G279" s="26" t="str">
        <f t="shared" si="8"/>
        <v>SUBCUENTA</v>
      </c>
      <c r="H279" s="31">
        <f>SUMIFS(REGISTROS!$L$2:$L$665,REGISTROS!$E$2:$E$665,PUC!E279)</f>
        <v>0</v>
      </c>
      <c r="I279" s="2"/>
      <c r="J279" s="2"/>
    </row>
    <row r="280">
      <c r="A280" s="2"/>
      <c r="B280" s="2"/>
      <c r="C280" s="2"/>
      <c r="D280" s="21">
        <v>1415.0</v>
      </c>
      <c r="E280" s="4"/>
      <c r="F280" s="22" t="s">
        <v>278</v>
      </c>
      <c r="G280" s="26" t="str">
        <f t="shared" si="8"/>
        <v>CUENTA</v>
      </c>
      <c r="H280" s="31">
        <f>SUMIFS(REGISTROS!$L$2:$L$665,REGISTROS!$E$2:$E$665,PUC!E280)</f>
        <v>0</v>
      </c>
      <c r="I280" s="2"/>
      <c r="J280" s="2"/>
    </row>
    <row r="281">
      <c r="A281" s="2"/>
      <c r="B281" s="2"/>
      <c r="C281" s="2"/>
      <c r="D281" s="21" t="s">
        <v>279</v>
      </c>
      <c r="E281" s="4"/>
      <c r="F281" s="22"/>
      <c r="G281" s="26" t="str">
        <f t="shared" si="8"/>
        <v/>
      </c>
      <c r="H281" s="31">
        <f>SUMIFS(REGISTROS!$L$2:$L$665,REGISTROS!$E$2:$E$665,PUC!E281)</f>
        <v>0</v>
      </c>
      <c r="I281" s="2"/>
      <c r="J281" s="2"/>
    </row>
    <row r="282">
      <c r="A282" s="2"/>
      <c r="B282" s="2"/>
      <c r="C282" s="2"/>
      <c r="D282" s="21">
        <v>141599.0</v>
      </c>
      <c r="E282" s="4"/>
      <c r="F282" s="22" t="s">
        <v>95</v>
      </c>
      <c r="G282" s="26" t="str">
        <f t="shared" si="8"/>
        <v>SUBCUENTA</v>
      </c>
      <c r="H282" s="31">
        <f>SUMIFS(REGISTROS!$L$2:$L$665,REGISTROS!$E$2:$E$665,PUC!E282)</f>
        <v>0</v>
      </c>
      <c r="I282" s="2"/>
      <c r="J282" s="2"/>
    </row>
    <row r="283">
      <c r="A283" s="2"/>
      <c r="B283" s="2"/>
      <c r="C283" s="2"/>
      <c r="D283" s="21">
        <v>1417.0</v>
      </c>
      <c r="E283" s="4"/>
      <c r="F283" s="22" t="s">
        <v>280</v>
      </c>
      <c r="G283" s="26" t="str">
        <f t="shared" si="8"/>
        <v>CUENTA</v>
      </c>
      <c r="H283" s="31">
        <f>SUMIFS(REGISTROS!$L$2:$L$665,REGISTROS!$E$2:$E$665,PUC!E283)</f>
        <v>0</v>
      </c>
      <c r="I283" s="2"/>
      <c r="J283" s="2"/>
    </row>
    <row r="284">
      <c r="A284" s="2"/>
      <c r="B284" s="2"/>
      <c r="C284" s="2"/>
      <c r="D284" s="21" t="s">
        <v>281</v>
      </c>
      <c r="E284" s="4"/>
      <c r="F284" s="22"/>
      <c r="G284" s="26" t="str">
        <f t="shared" si="8"/>
        <v/>
      </c>
      <c r="H284" s="31">
        <f>SUMIFS(REGISTROS!$L$2:$L$665,REGISTROS!$E$2:$E$665,PUC!E284)</f>
        <v>0</v>
      </c>
      <c r="I284" s="2"/>
      <c r="J284" s="2"/>
    </row>
    <row r="285">
      <c r="A285" s="2"/>
      <c r="B285" s="2"/>
      <c r="C285" s="2"/>
      <c r="D285" s="21">
        <v>141799.0</v>
      </c>
      <c r="E285" s="4"/>
      <c r="F285" s="22" t="s">
        <v>95</v>
      </c>
      <c r="G285" s="26" t="str">
        <f t="shared" si="8"/>
        <v>SUBCUENTA</v>
      </c>
      <c r="H285" s="31">
        <f>SUMIFS(REGISTROS!$L$2:$L$665,REGISTROS!$E$2:$E$665,PUC!E285)</f>
        <v>0</v>
      </c>
      <c r="I285" s="2"/>
      <c r="J285" s="2"/>
    </row>
    <row r="286">
      <c r="A286" s="2"/>
      <c r="B286" s="2"/>
      <c r="C286" s="2"/>
      <c r="D286" s="21">
        <v>1420.0</v>
      </c>
      <c r="E286" s="4"/>
      <c r="F286" s="22" t="s">
        <v>282</v>
      </c>
      <c r="G286" s="26" t="str">
        <f t="shared" si="8"/>
        <v>CUENTA</v>
      </c>
      <c r="H286" s="31">
        <f>SUMIFS(REGISTROS!$L$2:$L$665,REGISTROS!$E$2:$E$665,PUC!E286)</f>
        <v>0</v>
      </c>
      <c r="I286" s="2"/>
      <c r="J286" s="2"/>
    </row>
    <row r="287">
      <c r="A287" s="2"/>
      <c r="B287" s="2"/>
      <c r="C287" s="2"/>
      <c r="D287" s="21" t="s">
        <v>283</v>
      </c>
      <c r="E287" s="4"/>
      <c r="F287" s="22"/>
      <c r="G287" s="26" t="str">
        <f t="shared" si="8"/>
        <v/>
      </c>
      <c r="H287" s="31">
        <f>SUMIFS(REGISTROS!$L$2:$L$665,REGISTROS!$E$2:$E$665,PUC!E287)</f>
        <v>0</v>
      </c>
      <c r="I287" s="2"/>
      <c r="J287" s="2"/>
    </row>
    <row r="288">
      <c r="A288" s="2"/>
      <c r="B288" s="2"/>
      <c r="C288" s="2"/>
      <c r="D288" s="21">
        <v>142099.0</v>
      </c>
      <c r="E288" s="4"/>
      <c r="F288" s="22" t="s">
        <v>95</v>
      </c>
      <c r="G288" s="26" t="str">
        <f t="shared" si="8"/>
        <v>SUBCUENTA</v>
      </c>
      <c r="H288" s="31">
        <f>SUMIFS(REGISTROS!$L$2:$L$665,REGISTROS!$E$2:$E$665,PUC!E288)</f>
        <v>0</v>
      </c>
      <c r="I288" s="2"/>
      <c r="J288" s="2"/>
    </row>
    <row r="289">
      <c r="A289" s="2"/>
      <c r="B289" s="2"/>
      <c r="C289" s="2"/>
      <c r="D289" s="21">
        <v>1425.0</v>
      </c>
      <c r="E289" s="4"/>
      <c r="F289" s="22" t="s">
        <v>284</v>
      </c>
      <c r="G289" s="26" t="str">
        <f t="shared" si="8"/>
        <v>CUENTA</v>
      </c>
      <c r="H289" s="31">
        <f>SUMIFS(REGISTROS!$L$2:$L$665,REGISTROS!$E$2:$E$665,PUC!E289)</f>
        <v>0</v>
      </c>
      <c r="I289" s="2"/>
      <c r="J289" s="2"/>
    </row>
    <row r="290">
      <c r="A290" s="2"/>
      <c r="B290" s="2"/>
      <c r="C290" s="2"/>
      <c r="D290" s="21" t="s">
        <v>285</v>
      </c>
      <c r="E290" s="4"/>
      <c r="F290" s="22"/>
      <c r="G290" s="26" t="str">
        <f t="shared" si="8"/>
        <v/>
      </c>
      <c r="H290" s="31">
        <f>SUMIFS(REGISTROS!$L$2:$L$665,REGISTROS!$E$2:$E$665,PUC!E290)</f>
        <v>0</v>
      </c>
      <c r="I290" s="2"/>
      <c r="J290" s="2"/>
    </row>
    <row r="291">
      <c r="A291" s="2"/>
      <c r="B291" s="2"/>
      <c r="C291" s="2"/>
      <c r="D291" s="21">
        <v>142599.0</v>
      </c>
      <c r="E291" s="4"/>
      <c r="F291" s="22" t="s">
        <v>95</v>
      </c>
      <c r="G291" s="26" t="str">
        <f t="shared" si="8"/>
        <v>SUBCUENTA</v>
      </c>
      <c r="H291" s="31">
        <f>SUMIFS(REGISTROS!$L$2:$L$665,REGISTROS!$E$2:$E$665,PUC!E291)</f>
        <v>0</v>
      </c>
      <c r="I291" s="2"/>
      <c r="J291" s="2"/>
    </row>
    <row r="292">
      <c r="A292" s="2"/>
      <c r="B292" s="2"/>
      <c r="C292" s="2"/>
      <c r="D292" s="21">
        <v>1430.0</v>
      </c>
      <c r="E292" s="4"/>
      <c r="F292" s="22" t="s">
        <v>286</v>
      </c>
      <c r="G292" s="26" t="str">
        <f t="shared" si="8"/>
        <v>CUENTA</v>
      </c>
      <c r="H292" s="31">
        <f>SUMIFS(REGISTROS!$L$2:$L$665,REGISTROS!$E$2:$E$665,PUC!E292)</f>
        <v>0</v>
      </c>
      <c r="I292" s="2"/>
      <c r="J292" s="2"/>
    </row>
    <row r="293">
      <c r="A293" s="2"/>
      <c r="B293" s="2"/>
      <c r="C293" s="2"/>
      <c r="D293" s="21">
        <v>143005.0</v>
      </c>
      <c r="E293" s="4"/>
      <c r="F293" s="22" t="s">
        <v>287</v>
      </c>
      <c r="G293" s="26" t="str">
        <f t="shared" si="8"/>
        <v>SUBCUENTA</v>
      </c>
      <c r="H293" s="31">
        <f>SUMIFS(REGISTROS!$L$2:$L$665,REGISTROS!$E$2:$E$665,PUC!E293)</f>
        <v>0</v>
      </c>
      <c r="I293" s="2"/>
      <c r="J293" s="2"/>
    </row>
    <row r="294">
      <c r="A294" s="2"/>
      <c r="B294" s="2"/>
      <c r="C294" s="2"/>
      <c r="D294" s="21">
        <v>143010.0</v>
      </c>
      <c r="E294" s="4"/>
      <c r="F294" s="22" t="s">
        <v>288</v>
      </c>
      <c r="G294" s="26" t="str">
        <f t="shared" si="8"/>
        <v>SUBCUENTA</v>
      </c>
      <c r="H294" s="31">
        <f>SUMIFS(REGISTROS!$L$2:$L$665,REGISTROS!$E$2:$E$665,PUC!E294)</f>
        <v>0</v>
      </c>
      <c r="I294" s="2"/>
      <c r="J294" s="2"/>
    </row>
    <row r="295">
      <c r="A295" s="2"/>
      <c r="B295" s="2"/>
      <c r="C295" s="2"/>
      <c r="D295" s="21">
        <v>143015.0</v>
      </c>
      <c r="E295" s="4"/>
      <c r="F295" s="22" t="s">
        <v>289</v>
      </c>
      <c r="G295" s="26" t="str">
        <f t="shared" si="8"/>
        <v>SUBCUENTA</v>
      </c>
      <c r="H295" s="31">
        <f>SUMIFS(REGISTROS!$L$2:$L$665,REGISTROS!$E$2:$E$665,PUC!E295)</f>
        <v>0</v>
      </c>
      <c r="I295" s="2"/>
      <c r="J295" s="2"/>
    </row>
    <row r="296">
      <c r="A296" s="2"/>
      <c r="B296" s="2"/>
      <c r="C296" s="2"/>
      <c r="D296" s="21">
        <v>143020.0</v>
      </c>
      <c r="E296" s="4"/>
      <c r="F296" s="22" t="s">
        <v>290</v>
      </c>
      <c r="G296" s="26" t="str">
        <f t="shared" si="8"/>
        <v>SUBCUENTA</v>
      </c>
      <c r="H296" s="31">
        <f>SUMIFS(REGISTROS!$L$2:$L$665,REGISTROS!$E$2:$E$665,PUC!E296)</f>
        <v>0</v>
      </c>
      <c r="I296" s="2"/>
      <c r="J296" s="2"/>
    </row>
    <row r="297">
      <c r="A297" s="2"/>
      <c r="B297" s="2"/>
      <c r="C297" s="2"/>
      <c r="D297" s="21">
        <v>143025.0</v>
      </c>
      <c r="E297" s="4"/>
      <c r="F297" s="22" t="s">
        <v>291</v>
      </c>
      <c r="G297" s="26" t="str">
        <f t="shared" si="8"/>
        <v>SUBCUENTA</v>
      </c>
      <c r="H297" s="31">
        <f>SUMIFS(REGISTROS!$L$2:$L$665,REGISTROS!$E$2:$E$665,PUC!E297)</f>
        <v>0</v>
      </c>
      <c r="I297" s="2"/>
      <c r="J297" s="2"/>
    </row>
    <row r="298">
      <c r="A298" s="2"/>
      <c r="B298" s="2"/>
      <c r="C298" s="2"/>
      <c r="D298" s="21">
        <v>143099.0</v>
      </c>
      <c r="E298" s="4"/>
      <c r="F298" s="22" t="s">
        <v>95</v>
      </c>
      <c r="G298" s="26" t="str">
        <f t="shared" si="8"/>
        <v>SUBCUENTA</v>
      </c>
      <c r="H298" s="31">
        <f>SUMIFS(REGISTROS!$L$2:$L$665,REGISTROS!$E$2:$E$665,PUC!E298)</f>
        <v>0</v>
      </c>
      <c r="I298" s="2"/>
      <c r="J298" s="2"/>
    </row>
    <row r="299">
      <c r="A299" s="2"/>
      <c r="B299" s="2"/>
      <c r="C299" s="2"/>
      <c r="D299" s="21">
        <v>1435.0</v>
      </c>
      <c r="E299" s="4"/>
      <c r="F299" s="22" t="s">
        <v>292</v>
      </c>
      <c r="G299" s="26" t="str">
        <f t="shared" si="8"/>
        <v>CUENTA</v>
      </c>
      <c r="H299" s="31">
        <f>SUMIFS(REGISTROS!$L$2:$L$665,REGISTROS!$E$2:$E$665,PUC!E299)</f>
        <v>0</v>
      </c>
      <c r="I299" s="2"/>
      <c r="J299" s="2"/>
    </row>
    <row r="300">
      <c r="A300" s="2"/>
      <c r="B300" s="2"/>
      <c r="C300" s="2"/>
      <c r="D300" s="21" t="s">
        <v>293</v>
      </c>
      <c r="E300" s="4"/>
      <c r="F300" s="22"/>
      <c r="G300" s="26" t="str">
        <f t="shared" si="8"/>
        <v/>
      </c>
      <c r="H300" s="31">
        <f>SUMIFS(REGISTROS!$L$2:$L$665,REGISTROS!$E$2:$E$665,PUC!E300)</f>
        <v>0</v>
      </c>
      <c r="I300" s="2"/>
      <c r="J300" s="2"/>
    </row>
    <row r="301">
      <c r="A301" s="2"/>
      <c r="B301" s="2"/>
      <c r="C301" s="2"/>
      <c r="D301" s="21">
        <v>143599.0</v>
      </c>
      <c r="E301" s="4"/>
      <c r="F301" s="22" t="s">
        <v>95</v>
      </c>
      <c r="G301" s="26" t="str">
        <f t="shared" si="8"/>
        <v>SUBCUENTA</v>
      </c>
      <c r="H301" s="31">
        <f>SUMIFS(REGISTROS!$L$2:$L$665,REGISTROS!$E$2:$E$665,PUC!E301)</f>
        <v>0</v>
      </c>
      <c r="I301" s="2"/>
      <c r="J301" s="2"/>
    </row>
    <row r="302">
      <c r="A302" s="2"/>
      <c r="B302" s="2"/>
      <c r="C302" s="2"/>
      <c r="D302" s="21">
        <v>1440.0</v>
      </c>
      <c r="E302" s="4"/>
      <c r="F302" s="22" t="s">
        <v>294</v>
      </c>
      <c r="G302" s="26" t="str">
        <f t="shared" si="8"/>
        <v>CUENTA</v>
      </c>
      <c r="H302" s="31">
        <f>SUMIFS(REGISTROS!$L$2:$L$665,REGISTROS!$E$2:$E$665,PUC!E302)</f>
        <v>0</v>
      </c>
      <c r="I302" s="2"/>
      <c r="J302" s="2"/>
    </row>
    <row r="303">
      <c r="A303" s="2"/>
      <c r="B303" s="2"/>
      <c r="C303" s="2"/>
      <c r="D303" s="21" t="s">
        <v>295</v>
      </c>
      <c r="E303" s="4"/>
      <c r="F303" s="22"/>
      <c r="G303" s="26" t="str">
        <f t="shared" si="8"/>
        <v/>
      </c>
      <c r="H303" s="31">
        <f>SUMIFS(REGISTROS!$L$2:$L$665,REGISTROS!$E$2:$E$665,PUC!E303)</f>
        <v>0</v>
      </c>
      <c r="I303" s="2"/>
      <c r="J303" s="2"/>
    </row>
    <row r="304">
      <c r="A304" s="2"/>
      <c r="B304" s="2"/>
      <c r="C304" s="2"/>
      <c r="D304" s="21">
        <v>144099.0</v>
      </c>
      <c r="E304" s="4"/>
      <c r="F304" s="22" t="s">
        <v>95</v>
      </c>
      <c r="G304" s="26" t="str">
        <f t="shared" si="8"/>
        <v>SUBCUENTA</v>
      </c>
      <c r="H304" s="31">
        <f>SUMIFS(REGISTROS!$L$2:$L$665,REGISTROS!$E$2:$E$665,PUC!E304)</f>
        <v>0</v>
      </c>
      <c r="I304" s="2"/>
      <c r="J304" s="2"/>
    </row>
    <row r="305">
      <c r="A305" s="2"/>
      <c r="B305" s="2"/>
      <c r="C305" s="2"/>
      <c r="D305" s="21">
        <v>1445.0</v>
      </c>
      <c r="E305" s="4"/>
      <c r="F305" s="22" t="s">
        <v>296</v>
      </c>
      <c r="G305" s="26" t="str">
        <f t="shared" si="8"/>
        <v>CUENTA</v>
      </c>
      <c r="H305" s="31">
        <f>SUMIFS(REGISTROS!$L$2:$L$665,REGISTROS!$E$2:$E$665,PUC!E305)</f>
        <v>0</v>
      </c>
      <c r="I305" s="2"/>
      <c r="J305" s="2"/>
    </row>
    <row r="306">
      <c r="A306" s="2"/>
      <c r="B306" s="2"/>
      <c r="C306" s="2"/>
      <c r="D306" s="21">
        <v>144505.0</v>
      </c>
      <c r="E306" s="4"/>
      <c r="F306" s="22" t="s">
        <v>297</v>
      </c>
      <c r="G306" s="26" t="str">
        <f t="shared" si="8"/>
        <v>SUBCUENTA</v>
      </c>
      <c r="H306" s="31">
        <f>SUMIFS(REGISTROS!$L$2:$L$665,REGISTROS!$E$2:$E$665,PUC!E306)</f>
        <v>0</v>
      </c>
      <c r="I306" s="2"/>
      <c r="J306" s="2"/>
    </row>
    <row r="307">
      <c r="A307" s="2"/>
      <c r="B307" s="2"/>
      <c r="C307" s="2"/>
      <c r="D307" s="21">
        <v>144510.0</v>
      </c>
      <c r="E307" s="4"/>
      <c r="F307" s="22" t="s">
        <v>298</v>
      </c>
      <c r="G307" s="26" t="str">
        <f t="shared" si="8"/>
        <v>SUBCUENTA</v>
      </c>
      <c r="H307" s="31">
        <f>SUMIFS(REGISTROS!$L$2:$L$665,REGISTROS!$E$2:$E$665,PUC!E307)</f>
        <v>0</v>
      </c>
      <c r="I307" s="2"/>
      <c r="J307" s="2"/>
    </row>
    <row r="308">
      <c r="A308" s="2"/>
      <c r="B308" s="2"/>
      <c r="C308" s="2"/>
      <c r="D308" s="21">
        <v>144599.0</v>
      </c>
      <c r="E308" s="4"/>
      <c r="F308" s="22" t="s">
        <v>95</v>
      </c>
      <c r="G308" s="26" t="str">
        <f t="shared" si="8"/>
        <v>SUBCUENTA</v>
      </c>
      <c r="H308" s="31">
        <f>SUMIFS(REGISTROS!$L$2:$L$665,REGISTROS!$E$2:$E$665,PUC!E308)</f>
        <v>0</v>
      </c>
      <c r="I308" s="2"/>
      <c r="J308" s="2"/>
    </row>
    <row r="309">
      <c r="A309" s="2"/>
      <c r="B309" s="2"/>
      <c r="C309" s="2"/>
      <c r="D309" s="21">
        <v>1450.0</v>
      </c>
      <c r="E309" s="4"/>
      <c r="F309" s="22" t="s">
        <v>299</v>
      </c>
      <c r="G309" s="26" t="str">
        <f t="shared" si="8"/>
        <v>CUENTA</v>
      </c>
      <c r="H309" s="31">
        <f>SUMIFS(REGISTROS!$L$2:$L$665,REGISTROS!$E$2:$E$665,PUC!E309)</f>
        <v>0</v>
      </c>
      <c r="I309" s="2"/>
      <c r="J309" s="2"/>
    </row>
    <row r="310">
      <c r="A310" s="2"/>
      <c r="B310" s="2"/>
      <c r="C310" s="2"/>
      <c r="D310" s="21">
        <v>145005.0</v>
      </c>
      <c r="E310" s="4"/>
      <c r="F310" s="22" t="s">
        <v>300</v>
      </c>
      <c r="G310" s="26" t="str">
        <f t="shared" si="8"/>
        <v>SUBCUENTA</v>
      </c>
      <c r="H310" s="31">
        <f>SUMIFS(REGISTROS!$L$2:$L$665,REGISTROS!$E$2:$E$665,PUC!E310)</f>
        <v>0</v>
      </c>
      <c r="I310" s="2"/>
      <c r="J310" s="2"/>
    </row>
    <row r="311">
      <c r="A311" s="2"/>
      <c r="B311" s="2"/>
      <c r="C311" s="2"/>
      <c r="D311" s="21">
        <v>145010.0</v>
      </c>
      <c r="E311" s="4"/>
      <c r="F311" s="22" t="s">
        <v>301</v>
      </c>
      <c r="G311" s="26" t="str">
        <f t="shared" si="8"/>
        <v>SUBCUENTA</v>
      </c>
      <c r="H311" s="31">
        <f>SUMIFS(REGISTROS!$L$2:$L$665,REGISTROS!$E$2:$E$665,PUC!E311)</f>
        <v>0</v>
      </c>
      <c r="I311" s="2"/>
      <c r="J311" s="2"/>
    </row>
    <row r="312">
      <c r="A312" s="2"/>
      <c r="B312" s="2"/>
      <c r="C312" s="2"/>
      <c r="D312" s="21">
        <v>145099.0</v>
      </c>
      <c r="E312" s="4"/>
      <c r="F312" s="22" t="s">
        <v>95</v>
      </c>
      <c r="G312" s="26" t="str">
        <f t="shared" si="8"/>
        <v>SUBCUENTA</v>
      </c>
      <c r="H312" s="31">
        <f>SUMIFS(REGISTROS!$L$2:$L$665,REGISTROS!$E$2:$E$665,PUC!E312)</f>
        <v>0</v>
      </c>
      <c r="I312" s="2"/>
      <c r="J312" s="2"/>
    </row>
    <row r="313">
      <c r="A313" s="2"/>
      <c r="B313" s="2"/>
      <c r="C313" s="2"/>
      <c r="D313" s="21">
        <v>1455.0</v>
      </c>
      <c r="E313" s="4"/>
      <c r="F313" s="22" t="s">
        <v>302</v>
      </c>
      <c r="G313" s="26" t="str">
        <f t="shared" si="8"/>
        <v>CUENTA</v>
      </c>
      <c r="H313" s="31">
        <f>SUMIFS(REGISTROS!$L$2:$L$665,REGISTROS!$E$2:$E$665,PUC!E313)</f>
        <v>0</v>
      </c>
      <c r="I313" s="2"/>
      <c r="J313" s="2"/>
    </row>
    <row r="314">
      <c r="A314" s="2"/>
      <c r="B314" s="2"/>
      <c r="C314" s="2"/>
      <c r="D314" s="21">
        <v>145505.0</v>
      </c>
      <c r="E314" s="4"/>
      <c r="F314" s="22" t="s">
        <v>303</v>
      </c>
      <c r="G314" s="26" t="str">
        <f t="shared" si="8"/>
        <v>SUBCUENTA</v>
      </c>
      <c r="H314" s="31">
        <f>SUMIFS(REGISTROS!$L$2:$L$665,REGISTROS!$E$2:$E$665,PUC!E314)</f>
        <v>0</v>
      </c>
      <c r="I314" s="2"/>
      <c r="J314" s="2"/>
    </row>
    <row r="315">
      <c r="A315" s="2"/>
      <c r="B315" s="2"/>
      <c r="C315" s="2"/>
      <c r="D315" s="21">
        <v>145510.0</v>
      </c>
      <c r="E315" s="4"/>
      <c r="F315" s="22" t="s">
        <v>304</v>
      </c>
      <c r="G315" s="26" t="str">
        <f t="shared" si="8"/>
        <v>SUBCUENTA</v>
      </c>
      <c r="H315" s="31">
        <f>SUMIFS(REGISTROS!$L$2:$L$665,REGISTROS!$E$2:$E$665,PUC!E315)</f>
        <v>0</v>
      </c>
      <c r="I315" s="2"/>
      <c r="J315" s="2"/>
    </row>
    <row r="316">
      <c r="A316" s="2"/>
      <c r="B316" s="2"/>
      <c r="C316" s="2"/>
      <c r="D316" s="21">
        <v>145515.0</v>
      </c>
      <c r="E316" s="4"/>
      <c r="F316" s="22" t="s">
        <v>305</v>
      </c>
      <c r="G316" s="26" t="str">
        <f t="shared" si="8"/>
        <v>SUBCUENTA</v>
      </c>
      <c r="H316" s="31">
        <f>SUMIFS(REGISTROS!$L$2:$L$665,REGISTROS!$E$2:$E$665,PUC!E316)</f>
        <v>0</v>
      </c>
      <c r="I316" s="2"/>
      <c r="J316" s="2"/>
    </row>
    <row r="317">
      <c r="A317" s="2"/>
      <c r="B317" s="2"/>
      <c r="C317" s="2"/>
      <c r="D317" s="21">
        <v>145520.0</v>
      </c>
      <c r="E317" s="4"/>
      <c r="F317" s="22" t="s">
        <v>306</v>
      </c>
      <c r="G317" s="26" t="str">
        <f t="shared" si="8"/>
        <v>SUBCUENTA</v>
      </c>
      <c r="H317" s="31">
        <f>SUMIFS(REGISTROS!$L$2:$L$665,REGISTROS!$E$2:$E$665,PUC!E317)</f>
        <v>0</v>
      </c>
      <c r="I317" s="2"/>
      <c r="J317" s="2"/>
    </row>
    <row r="318">
      <c r="A318" s="2"/>
      <c r="B318" s="2"/>
      <c r="C318" s="2"/>
      <c r="D318" s="21">
        <v>145525.0</v>
      </c>
      <c r="E318" s="4"/>
      <c r="F318" s="22" t="s">
        <v>307</v>
      </c>
      <c r="G318" s="26" t="str">
        <f t="shared" si="8"/>
        <v>SUBCUENTA</v>
      </c>
      <c r="H318" s="31">
        <f>SUMIFS(REGISTROS!$L$2:$L$665,REGISTROS!$E$2:$E$665,PUC!E318)</f>
        <v>0</v>
      </c>
      <c r="I318" s="2"/>
      <c r="J318" s="2"/>
    </row>
    <row r="319">
      <c r="A319" s="2"/>
      <c r="B319" s="2"/>
      <c r="C319" s="2"/>
      <c r="D319" s="21">
        <v>145530.0</v>
      </c>
      <c r="E319" s="4"/>
      <c r="F319" s="22" t="s">
        <v>308</v>
      </c>
      <c r="G319" s="26" t="str">
        <f t="shared" si="8"/>
        <v>SUBCUENTA</v>
      </c>
      <c r="H319" s="31">
        <f>SUMIFS(REGISTROS!$L$2:$L$665,REGISTROS!$E$2:$E$665,PUC!E319)</f>
        <v>0</v>
      </c>
      <c r="I319" s="2"/>
      <c r="J319" s="2"/>
    </row>
    <row r="320">
      <c r="A320" s="2"/>
      <c r="B320" s="2"/>
      <c r="C320" s="2"/>
      <c r="D320" s="21">
        <v>145535.0</v>
      </c>
      <c r="E320" s="4"/>
      <c r="F320" s="22" t="s">
        <v>309</v>
      </c>
      <c r="G320" s="26" t="str">
        <f t="shared" si="8"/>
        <v>SUBCUENTA</v>
      </c>
      <c r="H320" s="31">
        <f>SUMIFS(REGISTROS!$L$2:$L$665,REGISTROS!$E$2:$E$665,PUC!E320)</f>
        <v>0</v>
      </c>
      <c r="I320" s="2"/>
      <c r="J320" s="2"/>
    </row>
    <row r="321">
      <c r="A321" s="2"/>
      <c r="B321" s="2"/>
      <c r="C321" s="2"/>
      <c r="D321" s="21">
        <v>145540.0</v>
      </c>
      <c r="E321" s="4"/>
      <c r="F321" s="22" t="s">
        <v>310</v>
      </c>
      <c r="G321" s="26" t="str">
        <f t="shared" si="8"/>
        <v>SUBCUENTA</v>
      </c>
      <c r="H321" s="31">
        <f>SUMIFS(REGISTROS!$L$2:$L$665,REGISTROS!$E$2:$E$665,PUC!E321)</f>
        <v>0</v>
      </c>
      <c r="I321" s="2"/>
      <c r="J321" s="2"/>
    </row>
    <row r="322">
      <c r="A322" s="2"/>
      <c r="B322" s="2"/>
      <c r="C322" s="2"/>
      <c r="D322" s="21">
        <v>145545.0</v>
      </c>
      <c r="E322" s="4"/>
      <c r="F322" s="22" t="s">
        <v>311</v>
      </c>
      <c r="G322" s="26" t="str">
        <f t="shared" si="8"/>
        <v>SUBCUENTA</v>
      </c>
      <c r="H322" s="31">
        <f>SUMIFS(REGISTROS!$L$2:$L$665,REGISTROS!$E$2:$E$665,PUC!E322)</f>
        <v>0</v>
      </c>
      <c r="I322" s="2"/>
      <c r="J322" s="2"/>
    </row>
    <row r="323">
      <c r="A323" s="2"/>
      <c r="B323" s="2"/>
      <c r="C323" s="2"/>
      <c r="D323" s="21">
        <v>145550.0</v>
      </c>
      <c r="E323" s="4"/>
      <c r="F323" s="22" t="s">
        <v>312</v>
      </c>
      <c r="G323" s="26" t="str">
        <f t="shared" si="8"/>
        <v>SUBCUENTA</v>
      </c>
      <c r="H323" s="31">
        <f>SUMIFS(REGISTROS!$L$2:$L$665,REGISTROS!$E$2:$E$665,PUC!E323)</f>
        <v>0</v>
      </c>
      <c r="I323" s="2"/>
      <c r="J323" s="2"/>
    </row>
    <row r="324">
      <c r="A324" s="2"/>
      <c r="B324" s="2"/>
      <c r="C324" s="2"/>
      <c r="D324" s="21">
        <v>145555.0</v>
      </c>
      <c r="E324" s="4"/>
      <c r="F324" s="22" t="s">
        <v>313</v>
      </c>
      <c r="G324" s="26" t="str">
        <f t="shared" si="8"/>
        <v>SUBCUENTA</v>
      </c>
      <c r="H324" s="31">
        <f>SUMIFS(REGISTROS!$L$2:$L$665,REGISTROS!$E$2:$E$665,PUC!E324)</f>
        <v>0</v>
      </c>
      <c r="I324" s="2"/>
      <c r="J324" s="2"/>
    </row>
    <row r="325">
      <c r="A325" s="2"/>
      <c r="B325" s="2"/>
      <c r="C325" s="2"/>
      <c r="D325" s="21">
        <v>145560.0</v>
      </c>
      <c r="E325" s="4"/>
      <c r="F325" s="22" t="s">
        <v>314</v>
      </c>
      <c r="G325" s="26" t="str">
        <f t="shared" si="8"/>
        <v>SUBCUENTA</v>
      </c>
      <c r="H325" s="31">
        <f>SUMIFS(REGISTROS!$L$2:$L$665,REGISTROS!$E$2:$E$665,PUC!E325)</f>
        <v>0</v>
      </c>
      <c r="I325" s="2"/>
      <c r="J325" s="2"/>
    </row>
    <row r="326">
      <c r="A326" s="2"/>
      <c r="B326" s="2"/>
      <c r="C326" s="2"/>
      <c r="D326" s="21">
        <v>145595.0</v>
      </c>
      <c r="E326" s="4"/>
      <c r="F326" s="22" t="s">
        <v>114</v>
      </c>
      <c r="G326" s="26" t="str">
        <f t="shared" si="8"/>
        <v>SUBCUENTA</v>
      </c>
      <c r="H326" s="31">
        <f>SUMIFS(REGISTROS!$L$2:$L$665,REGISTROS!$E$2:$E$665,PUC!E326)</f>
        <v>0</v>
      </c>
      <c r="I326" s="2"/>
      <c r="J326" s="2"/>
    </row>
    <row r="327">
      <c r="A327" s="2"/>
      <c r="B327" s="2"/>
      <c r="C327" s="2"/>
      <c r="D327" s="21">
        <v>145599.0</v>
      </c>
      <c r="E327" s="4"/>
      <c r="F327" s="22" t="s">
        <v>95</v>
      </c>
      <c r="G327" s="26" t="str">
        <f t="shared" si="8"/>
        <v>SUBCUENTA</v>
      </c>
      <c r="H327" s="31">
        <f>SUMIFS(REGISTROS!$L$2:$L$665,REGISTROS!$E$2:$E$665,PUC!E327)</f>
        <v>0</v>
      </c>
      <c r="I327" s="2"/>
      <c r="J327" s="2"/>
    </row>
    <row r="328">
      <c r="A328" s="2"/>
      <c r="B328" s="2"/>
      <c r="C328" s="2"/>
      <c r="D328" s="21">
        <v>1460.0</v>
      </c>
      <c r="E328" s="4"/>
      <c r="F328" s="22" t="s">
        <v>315</v>
      </c>
      <c r="G328" s="26" t="str">
        <f t="shared" si="8"/>
        <v>CUENTA</v>
      </c>
      <c r="H328" s="31">
        <f>SUMIFS(REGISTROS!$L$2:$L$665,REGISTROS!$E$2:$E$665,PUC!E328)</f>
        <v>0</v>
      </c>
      <c r="I328" s="2"/>
      <c r="J328" s="2"/>
    </row>
    <row r="329">
      <c r="A329" s="2"/>
      <c r="B329" s="2"/>
      <c r="C329" s="2"/>
      <c r="D329" s="21" t="s">
        <v>316</v>
      </c>
      <c r="E329" s="4"/>
      <c r="F329" s="22"/>
      <c r="G329" s="26" t="str">
        <f t="shared" si="8"/>
        <v/>
      </c>
      <c r="H329" s="31">
        <f>SUMIFS(REGISTROS!$L$2:$L$665,REGISTROS!$E$2:$E$665,PUC!E329)</f>
        <v>0</v>
      </c>
      <c r="I329" s="2"/>
      <c r="J329" s="2"/>
    </row>
    <row r="330">
      <c r="A330" s="2"/>
      <c r="B330" s="2"/>
      <c r="C330" s="2"/>
      <c r="D330" s="21">
        <v>146099.0</v>
      </c>
      <c r="E330" s="4"/>
      <c r="F330" s="22" t="s">
        <v>95</v>
      </c>
      <c r="G330" s="26" t="str">
        <f t="shared" si="8"/>
        <v>SUBCUENTA</v>
      </c>
      <c r="H330" s="31">
        <f>SUMIFS(REGISTROS!$L$2:$L$665,REGISTROS!$E$2:$E$665,PUC!E330)</f>
        <v>0</v>
      </c>
      <c r="I330" s="2"/>
      <c r="J330" s="2"/>
    </row>
    <row r="331">
      <c r="A331" s="2"/>
      <c r="B331" s="2"/>
      <c r="C331" s="2"/>
      <c r="D331" s="21">
        <v>1465.0</v>
      </c>
      <c r="E331" s="4"/>
      <c r="F331" s="22" t="s">
        <v>317</v>
      </c>
      <c r="G331" s="26" t="str">
        <f t="shared" si="8"/>
        <v>CUENTA</v>
      </c>
      <c r="H331" s="31">
        <f>SUMIFS(REGISTROS!$L$2:$L$665,REGISTROS!$E$2:$E$665,PUC!E331)</f>
        <v>0</v>
      </c>
      <c r="I331" s="2"/>
      <c r="J331" s="2"/>
    </row>
    <row r="332">
      <c r="A332" s="2"/>
      <c r="B332" s="2"/>
      <c r="C332" s="2"/>
      <c r="D332" s="21" t="s">
        <v>318</v>
      </c>
      <c r="E332" s="4"/>
      <c r="F332" s="22"/>
      <c r="G332" s="26" t="str">
        <f t="shared" si="8"/>
        <v/>
      </c>
      <c r="H332" s="31">
        <f>SUMIFS(REGISTROS!$L$2:$L$665,REGISTROS!$E$2:$E$665,PUC!E332)</f>
        <v>0</v>
      </c>
      <c r="I332" s="2"/>
      <c r="J332" s="2"/>
    </row>
    <row r="333">
      <c r="A333" s="2"/>
      <c r="B333" s="2"/>
      <c r="C333" s="2"/>
      <c r="D333" s="21">
        <v>146599.0</v>
      </c>
      <c r="E333" s="4"/>
      <c r="F333" s="22" t="s">
        <v>95</v>
      </c>
      <c r="G333" s="26" t="str">
        <f t="shared" si="8"/>
        <v>SUBCUENTA</v>
      </c>
      <c r="H333" s="31">
        <f>SUMIFS(REGISTROS!$L$2:$L$665,REGISTROS!$E$2:$E$665,PUC!E333)</f>
        <v>0</v>
      </c>
      <c r="I333" s="2"/>
      <c r="J333" s="2"/>
    </row>
    <row r="334">
      <c r="A334" s="2"/>
      <c r="B334" s="2"/>
      <c r="C334" s="2"/>
      <c r="D334" s="21">
        <v>1499.0</v>
      </c>
      <c r="E334" s="4"/>
      <c r="F334" s="22" t="s">
        <v>170</v>
      </c>
      <c r="G334" s="26" t="str">
        <f t="shared" si="8"/>
        <v>CUENTA</v>
      </c>
      <c r="H334" s="31">
        <f>SUMIFS(REGISTROS!$L$2:$L$665,REGISTROS!$E$2:$E$665,PUC!E334)</f>
        <v>0</v>
      </c>
      <c r="I334" s="2"/>
      <c r="J334" s="2"/>
    </row>
    <row r="335">
      <c r="A335" s="2"/>
      <c r="B335" s="2"/>
      <c r="C335" s="2"/>
      <c r="D335" s="21">
        <v>149905.0</v>
      </c>
      <c r="E335" s="4"/>
      <c r="F335" s="22" t="s">
        <v>319</v>
      </c>
      <c r="G335" s="26" t="str">
        <f t="shared" si="8"/>
        <v>SUBCUENTA</v>
      </c>
      <c r="H335" s="31">
        <f>SUMIFS(REGISTROS!$L$2:$L$665,REGISTROS!$E$2:$E$665,PUC!E335)</f>
        <v>0</v>
      </c>
      <c r="I335" s="2"/>
      <c r="J335" s="2"/>
    </row>
    <row r="336">
      <c r="A336" s="2"/>
      <c r="B336" s="2"/>
      <c r="C336" s="2"/>
      <c r="D336" s="21">
        <v>149910.0</v>
      </c>
      <c r="E336" s="4"/>
      <c r="F336" s="22" t="s">
        <v>320</v>
      </c>
      <c r="G336" s="26" t="str">
        <f t="shared" si="8"/>
        <v>SUBCUENTA</v>
      </c>
      <c r="H336" s="31">
        <f>SUMIFS(REGISTROS!$L$2:$L$665,REGISTROS!$E$2:$E$665,PUC!E336)</f>
        <v>0</v>
      </c>
      <c r="I336" s="2"/>
      <c r="J336" s="2"/>
    </row>
    <row r="337">
      <c r="A337" s="2"/>
      <c r="B337" s="2"/>
      <c r="C337" s="2"/>
      <c r="D337" s="21">
        <v>149915.0</v>
      </c>
      <c r="E337" s="4"/>
      <c r="F337" s="22" t="s">
        <v>321</v>
      </c>
      <c r="G337" s="26" t="str">
        <f t="shared" si="8"/>
        <v>SUBCUENTA</v>
      </c>
      <c r="H337" s="31">
        <f>SUMIFS(REGISTROS!$L$2:$L$665,REGISTROS!$E$2:$E$665,PUC!E337)</f>
        <v>0</v>
      </c>
      <c r="I337" s="2"/>
      <c r="J337" s="2"/>
    </row>
    <row r="338">
      <c r="A338" s="2"/>
      <c r="B338" s="2"/>
      <c r="C338" s="2"/>
      <c r="D338" s="21">
        <v>149920.0</v>
      </c>
      <c r="E338" s="4"/>
      <c r="F338" s="22" t="s">
        <v>322</v>
      </c>
      <c r="G338" s="26" t="str">
        <f t="shared" si="8"/>
        <v>SUBCUENTA</v>
      </c>
      <c r="H338" s="31">
        <f>SUMIFS(REGISTROS!$L$2:$L$665,REGISTROS!$E$2:$E$665,PUC!E338)</f>
        <v>0</v>
      </c>
      <c r="I338" s="2"/>
      <c r="J338" s="2"/>
    </row>
    <row r="339">
      <c r="A339" s="2"/>
      <c r="B339" s="21">
        <v>15.0</v>
      </c>
      <c r="C339" s="2"/>
      <c r="D339" s="2"/>
      <c r="E339" s="4"/>
      <c r="F339" s="22" t="s">
        <v>323</v>
      </c>
      <c r="G339" s="26" t="str">
        <f>IF(LEN(B339)=1,"CLASE",IF(LEN(B339)=2,"GRUPO",IF(LEN(B339)=4,"CUENTA",IF(LEN(B339)=6,"SUBCUENTA",""))))</f>
        <v>GRUPO</v>
      </c>
      <c r="H339" s="31">
        <f>SUMIFS(REGISTROS!$L$2:$L$665,REGISTROS!$E$2:$E$665,PUC!E339)</f>
        <v>0</v>
      </c>
      <c r="I339" s="2"/>
      <c r="J339" s="2"/>
    </row>
    <row r="340">
      <c r="A340" s="2"/>
      <c r="B340" s="2"/>
      <c r="C340" s="21">
        <v>1504.0</v>
      </c>
      <c r="D340" s="2"/>
      <c r="E340" s="4"/>
      <c r="F340" s="22" t="s">
        <v>299</v>
      </c>
      <c r="G340" s="26" t="str">
        <f>IF(LEN(C340)=1,"CLASE",IF(LEN(C340)=2,"GRUPO",IF(LEN(C340)=4,"CUENTA",IF(LEN(C340)=6,"SUBCUENTA",""))))</f>
        <v>CUENTA</v>
      </c>
      <c r="H340" s="31">
        <f>SUMIFS(REGISTROS!$L$2:$L$665,REGISTROS!$E$2:$E$665,PUC!E340)</f>
        <v>0</v>
      </c>
      <c r="I340" s="2"/>
      <c r="J340" s="2"/>
    </row>
    <row r="341">
      <c r="A341" s="2"/>
      <c r="B341" s="2"/>
      <c r="C341" s="2"/>
      <c r="D341" s="21">
        <v>150405.0</v>
      </c>
      <c r="E341" s="4"/>
      <c r="F341" s="22" t="s">
        <v>324</v>
      </c>
      <c r="G341" s="26" t="str">
        <f t="shared" ref="G341:G343" si="9">IF(LEN(D341)=1,"CLASE",IF(LEN(D341)=2,"GRUPO",IF(LEN(D341)=4,"CUENTA",IF(LEN(D341)=6,"SUBCUENTA",""))))</f>
        <v>SUBCUENTA</v>
      </c>
      <c r="H341" s="31">
        <f>SUMIFS(REGISTROS!$L$2:$L$665,REGISTROS!$E$2:$E$665,PUC!E341)</f>
        <v>0</v>
      </c>
      <c r="I341" s="2"/>
      <c r="J341" s="2"/>
    </row>
    <row r="342">
      <c r="A342" s="2"/>
      <c r="B342" s="2"/>
      <c r="C342" s="2"/>
      <c r="D342" s="21">
        <v>150410.0</v>
      </c>
      <c r="E342" s="4"/>
      <c r="F342" s="22" t="s">
        <v>325</v>
      </c>
      <c r="G342" s="26" t="str">
        <f t="shared" si="9"/>
        <v>SUBCUENTA</v>
      </c>
      <c r="H342" s="31">
        <f>SUMIFS(REGISTROS!$L$2:$L$665,REGISTROS!$E$2:$E$665,PUC!E342)</f>
        <v>0</v>
      </c>
      <c r="I342" s="2"/>
      <c r="J342" s="2"/>
    </row>
    <row r="343">
      <c r="A343" s="2"/>
      <c r="B343" s="2"/>
      <c r="C343" s="2"/>
      <c r="D343" s="21">
        <v>150499.0</v>
      </c>
      <c r="E343" s="4"/>
      <c r="F343" s="22" t="s">
        <v>95</v>
      </c>
      <c r="G343" s="26" t="str">
        <f t="shared" si="9"/>
        <v>SUBCUENTA</v>
      </c>
      <c r="H343" s="31">
        <f>SUMIFS(REGISTROS!$L$2:$L$665,REGISTROS!$E$2:$E$665,PUC!E343)</f>
        <v>0</v>
      </c>
      <c r="I343" s="2"/>
      <c r="J343" s="2"/>
    </row>
    <row r="344">
      <c r="A344" s="2"/>
      <c r="B344" s="2"/>
      <c r="C344" s="21">
        <v>1506.0</v>
      </c>
      <c r="D344" s="2"/>
      <c r="E344" s="4"/>
      <c r="F344" s="22" t="s">
        <v>326</v>
      </c>
      <c r="G344" s="26" t="str">
        <f>IF(LEN(C344)=1,"CLASE",IF(LEN(C344)=2,"GRUPO",IF(LEN(C344)=4,"CUENTA",IF(LEN(C344)=6,"SUBCUENTA",""))))</f>
        <v>CUENTA</v>
      </c>
      <c r="H344" s="31">
        <f>SUMIFS(REGISTROS!$L$2:$L$665,REGISTROS!$E$2:$E$665,PUC!E344)</f>
        <v>0</v>
      </c>
      <c r="I344" s="2"/>
      <c r="J344" s="2"/>
    </row>
    <row r="345">
      <c r="A345" s="2"/>
      <c r="B345" s="2"/>
      <c r="C345" s="2"/>
      <c r="D345" s="21">
        <v>150605.0</v>
      </c>
      <c r="E345" s="4"/>
      <c r="F345" s="22" t="s">
        <v>327</v>
      </c>
      <c r="G345" s="26" t="str">
        <f t="shared" ref="G345:G348" si="10">IF(LEN(D345)=1,"CLASE",IF(LEN(D345)=2,"GRUPO",IF(LEN(D345)=4,"CUENTA",IF(LEN(D345)=6,"SUBCUENTA",""))))</f>
        <v>SUBCUENTA</v>
      </c>
      <c r="H345" s="31">
        <f>SUMIFS(REGISTROS!$L$2:$L$665,REGISTROS!$E$2:$E$665,PUC!E345)</f>
        <v>0</v>
      </c>
      <c r="I345" s="2"/>
      <c r="J345" s="2"/>
    </row>
    <row r="346">
      <c r="A346" s="2"/>
      <c r="B346" s="2"/>
      <c r="C346" s="2"/>
      <c r="D346" s="21">
        <v>150610.0</v>
      </c>
      <c r="E346" s="4"/>
      <c r="F346" s="22" t="s">
        <v>328</v>
      </c>
      <c r="G346" s="26" t="str">
        <f t="shared" si="10"/>
        <v>SUBCUENTA</v>
      </c>
      <c r="H346" s="31">
        <f>SUMIFS(REGISTROS!$L$2:$L$665,REGISTROS!$E$2:$E$665,PUC!E346)</f>
        <v>0</v>
      </c>
      <c r="I346" s="2"/>
      <c r="J346" s="2"/>
    </row>
    <row r="347">
      <c r="A347" s="2"/>
      <c r="B347" s="2"/>
      <c r="C347" s="2"/>
      <c r="D347" s="21">
        <v>150615.0</v>
      </c>
      <c r="E347" s="4"/>
      <c r="F347" s="22" t="s">
        <v>329</v>
      </c>
      <c r="G347" s="26" t="str">
        <f t="shared" si="10"/>
        <v>SUBCUENTA</v>
      </c>
      <c r="H347" s="31">
        <f>SUMIFS(REGISTROS!$L$2:$L$665,REGISTROS!$E$2:$E$665,PUC!E347)</f>
        <v>0</v>
      </c>
      <c r="I347" s="2"/>
      <c r="J347" s="2"/>
    </row>
    <row r="348">
      <c r="A348" s="2"/>
      <c r="B348" s="2"/>
      <c r="C348" s="2"/>
      <c r="D348" s="21">
        <v>150699.0</v>
      </c>
      <c r="E348" s="4"/>
      <c r="F348" s="22" t="s">
        <v>95</v>
      </c>
      <c r="G348" s="26" t="str">
        <f t="shared" si="10"/>
        <v>SUBCUENTA</v>
      </c>
      <c r="H348" s="31">
        <f>SUMIFS(REGISTROS!$L$2:$L$665,REGISTROS!$E$2:$E$665,PUC!E348)</f>
        <v>0</v>
      </c>
      <c r="I348" s="2"/>
      <c r="J348" s="2"/>
    </row>
    <row r="349">
      <c r="A349" s="2"/>
      <c r="B349" s="2"/>
      <c r="C349" s="21">
        <v>1508.0</v>
      </c>
      <c r="D349" s="2"/>
      <c r="E349" s="4"/>
      <c r="F349" s="22" t="s">
        <v>330</v>
      </c>
      <c r="G349" s="26" t="str">
        <f>IF(LEN(C349)=1,"CLASE",IF(LEN(C349)=2,"GRUPO",IF(LEN(C349)=4,"CUENTA",IF(LEN(C349)=6,"SUBCUENTA",""))))</f>
        <v>CUENTA</v>
      </c>
      <c r="H349" s="31">
        <f>SUMIFS(REGISTROS!$L$2:$L$665,REGISTROS!$E$2:$E$665,PUC!E349)</f>
        <v>0</v>
      </c>
      <c r="I349" s="2"/>
      <c r="J349" s="2"/>
    </row>
    <row r="350">
      <c r="A350" s="2"/>
      <c r="B350" s="2"/>
      <c r="C350" s="2"/>
      <c r="D350" s="21">
        <v>150805.0</v>
      </c>
      <c r="E350" s="4"/>
      <c r="F350" s="22" t="s">
        <v>331</v>
      </c>
      <c r="G350" s="26" t="str">
        <f t="shared" ref="G350:G356" si="11">IF(LEN(D350)=1,"CLASE",IF(LEN(D350)=2,"GRUPO",IF(LEN(D350)=4,"CUENTA",IF(LEN(D350)=6,"SUBCUENTA",""))))</f>
        <v>SUBCUENTA</v>
      </c>
      <c r="H350" s="31">
        <f>SUMIFS(REGISTROS!$L$2:$L$665,REGISTROS!$E$2:$E$665,PUC!E350)</f>
        <v>0</v>
      </c>
      <c r="I350" s="2"/>
      <c r="J350" s="2"/>
    </row>
    <row r="351">
      <c r="A351" s="2"/>
      <c r="B351" s="2"/>
      <c r="C351" s="2"/>
      <c r="D351" s="21">
        <v>150810.0</v>
      </c>
      <c r="E351" s="4"/>
      <c r="F351" s="22" t="s">
        <v>332</v>
      </c>
      <c r="G351" s="26" t="str">
        <f t="shared" si="11"/>
        <v>SUBCUENTA</v>
      </c>
      <c r="H351" s="31">
        <f>SUMIFS(REGISTROS!$L$2:$L$665,REGISTROS!$E$2:$E$665,PUC!E351)</f>
        <v>0</v>
      </c>
      <c r="I351" s="2"/>
      <c r="J351" s="2"/>
    </row>
    <row r="352">
      <c r="A352" s="2"/>
      <c r="B352" s="2"/>
      <c r="C352" s="2"/>
      <c r="D352" s="21">
        <v>150815.0</v>
      </c>
      <c r="E352" s="4"/>
      <c r="F352" s="22" t="s">
        <v>333</v>
      </c>
      <c r="G352" s="26" t="str">
        <f t="shared" si="11"/>
        <v>SUBCUENTA</v>
      </c>
      <c r="H352" s="31">
        <f>SUMIFS(REGISTROS!$L$2:$L$665,REGISTROS!$E$2:$E$665,PUC!E352)</f>
        <v>0</v>
      </c>
      <c r="I352" s="2"/>
      <c r="J352" s="2"/>
    </row>
    <row r="353">
      <c r="A353" s="2"/>
      <c r="B353" s="2"/>
      <c r="C353" s="2"/>
      <c r="D353" s="21">
        <v>150820.0</v>
      </c>
      <c r="E353" s="4"/>
      <c r="F353" s="22" t="s">
        <v>334</v>
      </c>
      <c r="G353" s="26" t="str">
        <f t="shared" si="11"/>
        <v>SUBCUENTA</v>
      </c>
      <c r="H353" s="31">
        <f>SUMIFS(REGISTROS!$L$2:$L$665,REGISTROS!$E$2:$E$665,PUC!E353)</f>
        <v>0</v>
      </c>
      <c r="I353" s="2"/>
      <c r="J353" s="2"/>
    </row>
    <row r="354">
      <c r="A354" s="2"/>
      <c r="B354" s="2"/>
      <c r="C354" s="2"/>
      <c r="D354" s="21">
        <v>150825.0</v>
      </c>
      <c r="E354" s="4"/>
      <c r="F354" s="22" t="s">
        <v>335</v>
      </c>
      <c r="G354" s="26" t="str">
        <f t="shared" si="11"/>
        <v>SUBCUENTA</v>
      </c>
      <c r="H354" s="31">
        <f>SUMIFS(REGISTROS!$L$2:$L$665,REGISTROS!$E$2:$E$665,PUC!E354)</f>
        <v>0</v>
      </c>
      <c r="I354" s="2"/>
      <c r="J354" s="2"/>
    </row>
    <row r="355">
      <c r="A355" s="2"/>
      <c r="B355" s="2"/>
      <c r="C355" s="2"/>
      <c r="D355" s="21">
        <v>150830.0</v>
      </c>
      <c r="E355" s="4"/>
      <c r="F355" s="22" t="s">
        <v>336</v>
      </c>
      <c r="G355" s="26" t="str">
        <f t="shared" si="11"/>
        <v>SUBCUENTA</v>
      </c>
      <c r="H355" s="31">
        <f>SUMIFS(REGISTROS!$L$2:$L$665,REGISTROS!$E$2:$E$665,PUC!E355)</f>
        <v>0</v>
      </c>
      <c r="I355" s="2"/>
      <c r="J355" s="2"/>
    </row>
    <row r="356">
      <c r="A356" s="2"/>
      <c r="B356" s="2"/>
      <c r="C356" s="2"/>
      <c r="D356" s="21">
        <v>150899.0</v>
      </c>
      <c r="E356" s="4"/>
      <c r="F356" s="22" t="s">
        <v>95</v>
      </c>
      <c r="G356" s="26" t="str">
        <f t="shared" si="11"/>
        <v>SUBCUENTA</v>
      </c>
      <c r="H356" s="31">
        <f>SUMIFS(REGISTROS!$L$2:$L$665,REGISTROS!$E$2:$E$665,PUC!E356)</f>
        <v>0</v>
      </c>
      <c r="I356" s="2"/>
      <c r="J356" s="2"/>
    </row>
    <row r="357">
      <c r="A357" s="2"/>
      <c r="B357" s="2"/>
      <c r="C357" s="21">
        <v>1512.0</v>
      </c>
      <c r="D357" s="2"/>
      <c r="E357" s="4"/>
      <c r="F357" s="22" t="s">
        <v>337</v>
      </c>
      <c r="G357" s="26" t="str">
        <f>IF(LEN(C357)=1,"CLASE",IF(LEN(C357)=2,"GRUPO",IF(LEN(C357)=4,"CUENTA",IF(LEN(C357)=6,"SUBCUENTA",""))))</f>
        <v>CUENTA</v>
      </c>
      <c r="H357" s="31">
        <f>SUMIFS(REGISTROS!$L$2:$L$665,REGISTROS!$E$2:$E$665,PUC!E357)</f>
        <v>0</v>
      </c>
      <c r="I357" s="2"/>
      <c r="J357" s="2"/>
    </row>
    <row r="358">
      <c r="A358" s="2"/>
      <c r="B358" s="2"/>
      <c r="C358" s="2"/>
      <c r="D358" s="21">
        <v>151205.0</v>
      </c>
      <c r="E358" s="4"/>
      <c r="F358" s="22" t="s">
        <v>338</v>
      </c>
      <c r="G358" s="26" t="str">
        <f t="shared" ref="G358:G368" si="12">IF(LEN(D358)=1,"CLASE",IF(LEN(D358)=2,"GRUPO",IF(LEN(D358)=4,"CUENTA",IF(LEN(D358)=6,"SUBCUENTA",""))))</f>
        <v>SUBCUENTA</v>
      </c>
      <c r="H358" s="31">
        <f>SUMIFS(REGISTROS!$L$2:$L$665,REGISTROS!$E$2:$E$665,PUC!E358)</f>
        <v>0</v>
      </c>
      <c r="I358" s="2"/>
      <c r="J358" s="2"/>
    </row>
    <row r="359">
      <c r="A359" s="2"/>
      <c r="B359" s="2"/>
      <c r="C359" s="2"/>
      <c r="D359" s="21">
        <v>151210.0</v>
      </c>
      <c r="E359" s="4"/>
      <c r="F359" s="22" t="s">
        <v>339</v>
      </c>
      <c r="G359" s="26" t="str">
        <f t="shared" si="12"/>
        <v>SUBCUENTA</v>
      </c>
      <c r="H359" s="31">
        <f>SUMIFS(REGISTROS!$L$2:$L$665,REGISTROS!$E$2:$E$665,PUC!E359)</f>
        <v>0</v>
      </c>
      <c r="I359" s="2"/>
      <c r="J359" s="2"/>
    </row>
    <row r="360">
      <c r="A360" s="2"/>
      <c r="B360" s="2"/>
      <c r="C360" s="2"/>
      <c r="D360" s="21">
        <v>151215.0</v>
      </c>
      <c r="E360" s="4"/>
      <c r="F360" s="22" t="s">
        <v>340</v>
      </c>
      <c r="G360" s="26" t="str">
        <f t="shared" si="12"/>
        <v>SUBCUENTA</v>
      </c>
      <c r="H360" s="31">
        <f>SUMIFS(REGISTROS!$L$2:$L$665,REGISTROS!$E$2:$E$665,PUC!E360)</f>
        <v>0</v>
      </c>
      <c r="I360" s="2"/>
      <c r="J360" s="2"/>
    </row>
    <row r="361">
      <c r="A361" s="2"/>
      <c r="B361" s="2"/>
      <c r="C361" s="2"/>
      <c r="D361" s="21">
        <v>151220.0</v>
      </c>
      <c r="E361" s="4"/>
      <c r="F361" s="22" t="s">
        <v>341</v>
      </c>
      <c r="G361" s="26" t="str">
        <f t="shared" si="12"/>
        <v>SUBCUENTA</v>
      </c>
      <c r="H361" s="31">
        <f>SUMIFS(REGISTROS!$L$2:$L$665,REGISTROS!$E$2:$E$665,PUC!E361)</f>
        <v>0</v>
      </c>
      <c r="I361" s="2"/>
      <c r="J361" s="2"/>
    </row>
    <row r="362">
      <c r="A362" s="2"/>
      <c r="B362" s="2"/>
      <c r="C362" s="2"/>
      <c r="D362" s="21">
        <v>151225.0</v>
      </c>
      <c r="E362" s="4"/>
      <c r="F362" s="22" t="s">
        <v>342</v>
      </c>
      <c r="G362" s="26" t="str">
        <f t="shared" si="12"/>
        <v>SUBCUENTA</v>
      </c>
      <c r="H362" s="31">
        <f>SUMIFS(REGISTROS!$L$2:$L$665,REGISTROS!$E$2:$E$665,PUC!E362)</f>
        <v>0</v>
      </c>
      <c r="I362" s="2"/>
      <c r="J362" s="2"/>
    </row>
    <row r="363">
      <c r="A363" s="2"/>
      <c r="B363" s="2"/>
      <c r="C363" s="2"/>
      <c r="D363" s="21">
        <v>151230.0</v>
      </c>
      <c r="E363" s="4"/>
      <c r="F363" s="22" t="s">
        <v>343</v>
      </c>
      <c r="G363" s="26" t="str">
        <f t="shared" si="12"/>
        <v>SUBCUENTA</v>
      </c>
      <c r="H363" s="31">
        <f>SUMIFS(REGISTROS!$L$2:$L$665,REGISTROS!$E$2:$E$665,PUC!E363)</f>
        <v>0</v>
      </c>
      <c r="I363" s="2"/>
      <c r="J363" s="2"/>
    </row>
    <row r="364">
      <c r="A364" s="2"/>
      <c r="B364" s="2"/>
      <c r="C364" s="2"/>
      <c r="D364" s="21">
        <v>151235.0</v>
      </c>
      <c r="E364" s="4"/>
      <c r="F364" s="22" t="s">
        <v>344</v>
      </c>
      <c r="G364" s="26" t="str">
        <f t="shared" si="12"/>
        <v>SUBCUENTA</v>
      </c>
      <c r="H364" s="31">
        <f>SUMIFS(REGISTROS!$L$2:$L$665,REGISTROS!$E$2:$E$665,PUC!E364)</f>
        <v>0</v>
      </c>
      <c r="I364" s="2"/>
      <c r="J364" s="2"/>
    </row>
    <row r="365">
      <c r="A365" s="2"/>
      <c r="B365" s="2"/>
      <c r="C365" s="2"/>
      <c r="D365" s="21">
        <v>151240.0</v>
      </c>
      <c r="E365" s="4"/>
      <c r="F365" s="22" t="s">
        <v>345</v>
      </c>
      <c r="G365" s="26" t="str">
        <f t="shared" si="12"/>
        <v>SUBCUENTA</v>
      </c>
      <c r="H365" s="31">
        <f>SUMIFS(REGISTROS!$L$2:$L$665,REGISTROS!$E$2:$E$665,PUC!E365)</f>
        <v>0</v>
      </c>
      <c r="I365" s="2"/>
      <c r="J365" s="2"/>
    </row>
    <row r="366">
      <c r="A366" s="2"/>
      <c r="B366" s="2"/>
      <c r="C366" s="2"/>
      <c r="D366" s="21">
        <v>151245.0</v>
      </c>
      <c r="E366" s="4"/>
      <c r="F366" s="22" t="s">
        <v>346</v>
      </c>
      <c r="G366" s="26" t="str">
        <f t="shared" si="12"/>
        <v>SUBCUENTA</v>
      </c>
      <c r="H366" s="31">
        <f>SUMIFS(REGISTROS!$L$2:$L$665,REGISTROS!$E$2:$E$665,PUC!E366)</f>
        <v>0</v>
      </c>
      <c r="I366" s="2"/>
      <c r="J366" s="2"/>
    </row>
    <row r="367">
      <c r="A367" s="2"/>
      <c r="B367" s="2"/>
      <c r="C367" s="2"/>
      <c r="D367" s="21">
        <v>151250.0</v>
      </c>
      <c r="E367" s="4"/>
      <c r="F367" s="22" t="s">
        <v>347</v>
      </c>
      <c r="G367" s="26" t="str">
        <f t="shared" si="12"/>
        <v>SUBCUENTA</v>
      </c>
      <c r="H367" s="31">
        <f>SUMIFS(REGISTROS!$L$2:$L$665,REGISTROS!$E$2:$E$665,PUC!E367)</f>
        <v>0</v>
      </c>
      <c r="I367" s="2"/>
      <c r="J367" s="2"/>
    </row>
    <row r="368">
      <c r="A368" s="2"/>
      <c r="B368" s="2"/>
      <c r="C368" s="2"/>
      <c r="D368" s="21">
        <v>151299.0</v>
      </c>
      <c r="E368" s="4"/>
      <c r="F368" s="22" t="s">
        <v>95</v>
      </c>
      <c r="G368" s="26" t="str">
        <f t="shared" si="12"/>
        <v>SUBCUENTA</v>
      </c>
      <c r="H368" s="31">
        <f>SUMIFS(REGISTROS!$L$2:$L$665,REGISTROS!$E$2:$E$665,PUC!E368)</f>
        <v>0</v>
      </c>
      <c r="I368" s="2"/>
      <c r="J368" s="2"/>
    </row>
    <row r="369">
      <c r="A369" s="2"/>
      <c r="B369" s="2"/>
      <c r="C369" s="21">
        <v>1516.0</v>
      </c>
      <c r="D369" s="2"/>
      <c r="E369" s="4"/>
      <c r="F369" s="22" t="s">
        <v>331</v>
      </c>
      <c r="G369" s="26" t="str">
        <f>IF(LEN(C369)=1,"CLASE",IF(LEN(C369)=2,"GRUPO",IF(LEN(C369)=4,"CUENTA",IF(LEN(C369)=6,"SUBCUENTA",""))))</f>
        <v>CUENTA</v>
      </c>
      <c r="H369" s="31">
        <f>SUMIFS(REGISTROS!$L$2:$L$665,REGISTROS!$E$2:$E$665,PUC!E369)</f>
        <v>0</v>
      </c>
      <c r="I369" s="2"/>
      <c r="J369" s="2"/>
    </row>
    <row r="370">
      <c r="A370" s="2"/>
      <c r="B370" s="2"/>
      <c r="C370" s="2"/>
      <c r="D370" s="21">
        <v>151605.0</v>
      </c>
      <c r="E370" s="4"/>
      <c r="F370" s="22" t="s">
        <v>348</v>
      </c>
      <c r="G370" s="26" t="str">
        <f t="shared" ref="G370:G388" si="13">IF(LEN(D370)=1,"CLASE",IF(LEN(D370)=2,"GRUPO",IF(LEN(D370)=4,"CUENTA",IF(LEN(D370)=6,"SUBCUENTA",""))))</f>
        <v>SUBCUENTA</v>
      </c>
      <c r="H370" s="31">
        <f>SUMIFS(REGISTROS!$L$2:$L$665,REGISTROS!$E$2:$E$665,PUC!E370)</f>
        <v>0</v>
      </c>
      <c r="I370" s="2"/>
      <c r="J370" s="2"/>
    </row>
    <row r="371">
      <c r="A371" s="2"/>
      <c r="B371" s="2"/>
      <c r="C371" s="2"/>
      <c r="D371" s="21">
        <v>151610.0</v>
      </c>
      <c r="E371" s="4"/>
      <c r="F371" s="22" t="s">
        <v>349</v>
      </c>
      <c r="G371" s="26" t="str">
        <f t="shared" si="13"/>
        <v>SUBCUENTA</v>
      </c>
      <c r="H371" s="31">
        <f>SUMIFS(REGISTROS!$L$2:$L$665,REGISTROS!$E$2:$E$665,PUC!E371)</f>
        <v>0</v>
      </c>
      <c r="I371" s="2"/>
      <c r="J371" s="2"/>
    </row>
    <row r="372">
      <c r="A372" s="2"/>
      <c r="B372" s="2"/>
      <c r="C372" s="2"/>
      <c r="D372" s="21">
        <v>151615.0</v>
      </c>
      <c r="E372" s="4"/>
      <c r="F372" s="22" t="s">
        <v>350</v>
      </c>
      <c r="G372" s="26" t="str">
        <f t="shared" si="13"/>
        <v>SUBCUENTA</v>
      </c>
      <c r="H372" s="31">
        <f>SUMIFS(REGISTROS!$L$2:$L$665,REGISTROS!$E$2:$E$665,PUC!E372)</f>
        <v>0</v>
      </c>
      <c r="I372" s="2"/>
      <c r="J372" s="2"/>
    </row>
    <row r="373">
      <c r="A373" s="2"/>
      <c r="B373" s="2"/>
      <c r="C373" s="2"/>
      <c r="D373" s="21">
        <v>151620.0</v>
      </c>
      <c r="E373" s="4"/>
      <c r="F373" s="22" t="s">
        <v>351</v>
      </c>
      <c r="G373" s="26" t="str">
        <f t="shared" si="13"/>
        <v>SUBCUENTA</v>
      </c>
      <c r="H373" s="31">
        <f>SUMIFS(REGISTROS!$L$2:$L$665,REGISTROS!$E$2:$E$665,PUC!E373)</f>
        <v>0</v>
      </c>
      <c r="I373" s="2"/>
      <c r="J373" s="2"/>
    </row>
    <row r="374">
      <c r="A374" s="2"/>
      <c r="B374" s="2"/>
      <c r="C374" s="2"/>
      <c r="D374" s="21">
        <v>151625.0</v>
      </c>
      <c r="E374" s="4"/>
      <c r="F374" s="22" t="s">
        <v>352</v>
      </c>
      <c r="G374" s="26" t="str">
        <f t="shared" si="13"/>
        <v>SUBCUENTA</v>
      </c>
      <c r="H374" s="31">
        <f>SUMIFS(REGISTROS!$L$2:$L$665,REGISTROS!$E$2:$E$665,PUC!E374)</f>
        <v>0</v>
      </c>
      <c r="I374" s="2"/>
      <c r="J374" s="2"/>
    </row>
    <row r="375">
      <c r="A375" s="2"/>
      <c r="B375" s="2"/>
      <c r="C375" s="2"/>
      <c r="D375" s="21">
        <v>151630.0</v>
      </c>
      <c r="E375" s="4"/>
      <c r="F375" s="22" t="s">
        <v>353</v>
      </c>
      <c r="G375" s="26" t="str">
        <f t="shared" si="13"/>
        <v>SUBCUENTA</v>
      </c>
      <c r="H375" s="31">
        <f>SUMIFS(REGISTROS!$L$2:$L$665,REGISTROS!$E$2:$E$665,PUC!E375)</f>
        <v>0</v>
      </c>
      <c r="I375" s="2"/>
      <c r="J375" s="2"/>
    </row>
    <row r="376">
      <c r="A376" s="2"/>
      <c r="B376" s="2"/>
      <c r="C376" s="2"/>
      <c r="D376" s="21">
        <v>151635.0</v>
      </c>
      <c r="E376" s="4"/>
      <c r="F376" s="22" t="s">
        <v>354</v>
      </c>
      <c r="G376" s="26" t="str">
        <f t="shared" si="13"/>
        <v>SUBCUENTA</v>
      </c>
      <c r="H376" s="31">
        <f>SUMIFS(REGISTROS!$L$2:$L$665,REGISTROS!$E$2:$E$665,PUC!E376)</f>
        <v>0</v>
      </c>
      <c r="I376" s="2"/>
      <c r="J376" s="2"/>
    </row>
    <row r="377">
      <c r="A377" s="2"/>
      <c r="B377" s="2"/>
      <c r="C377" s="2"/>
      <c r="D377" s="21">
        <v>151640.0</v>
      </c>
      <c r="E377" s="4"/>
      <c r="F377" s="22" t="s">
        <v>355</v>
      </c>
      <c r="G377" s="26" t="str">
        <f t="shared" si="13"/>
        <v>SUBCUENTA</v>
      </c>
      <c r="H377" s="31">
        <f>SUMIFS(REGISTROS!$L$2:$L$665,REGISTROS!$E$2:$E$665,PUC!E377)</f>
        <v>0</v>
      </c>
      <c r="I377" s="2"/>
      <c r="J377" s="2"/>
    </row>
    <row r="378">
      <c r="A378" s="2"/>
      <c r="B378" s="2"/>
      <c r="C378" s="2"/>
      <c r="D378" s="21">
        <v>151645.0</v>
      </c>
      <c r="E378" s="4"/>
      <c r="F378" s="22" t="s">
        <v>356</v>
      </c>
      <c r="G378" s="26" t="str">
        <f t="shared" si="13"/>
        <v>SUBCUENTA</v>
      </c>
      <c r="H378" s="31">
        <f>SUMIFS(REGISTROS!$L$2:$L$665,REGISTROS!$E$2:$E$665,PUC!E378)</f>
        <v>0</v>
      </c>
      <c r="I378" s="2"/>
      <c r="J378" s="2"/>
    </row>
    <row r="379">
      <c r="A379" s="2"/>
      <c r="B379" s="2"/>
      <c r="C379" s="2"/>
      <c r="D379" s="21">
        <v>151650.0</v>
      </c>
      <c r="E379" s="4"/>
      <c r="F379" s="22" t="s">
        <v>357</v>
      </c>
      <c r="G379" s="26" t="str">
        <f t="shared" si="13"/>
        <v>SUBCUENTA</v>
      </c>
      <c r="H379" s="31">
        <f>SUMIFS(REGISTROS!$L$2:$L$665,REGISTROS!$E$2:$E$665,PUC!E379)</f>
        <v>0</v>
      </c>
      <c r="I379" s="2"/>
      <c r="J379" s="2"/>
    </row>
    <row r="380">
      <c r="A380" s="2"/>
      <c r="B380" s="2"/>
      <c r="C380" s="2"/>
      <c r="D380" s="21">
        <v>151655.0</v>
      </c>
      <c r="E380" s="4"/>
      <c r="F380" s="22" t="s">
        <v>358</v>
      </c>
      <c r="G380" s="26" t="str">
        <f t="shared" si="13"/>
        <v>SUBCUENTA</v>
      </c>
      <c r="H380" s="31">
        <f>SUMIFS(REGISTROS!$L$2:$L$665,REGISTROS!$E$2:$E$665,PUC!E380)</f>
        <v>0</v>
      </c>
      <c r="I380" s="2"/>
      <c r="J380" s="2"/>
    </row>
    <row r="381">
      <c r="A381" s="2"/>
      <c r="B381" s="2"/>
      <c r="C381" s="2"/>
      <c r="D381" s="21">
        <v>151660.0</v>
      </c>
      <c r="E381" s="4"/>
      <c r="F381" s="22" t="s">
        <v>359</v>
      </c>
      <c r="G381" s="26" t="str">
        <f t="shared" si="13"/>
        <v>SUBCUENTA</v>
      </c>
      <c r="H381" s="31">
        <f>SUMIFS(REGISTROS!$L$2:$L$665,REGISTROS!$E$2:$E$665,PUC!E381)</f>
        <v>0</v>
      </c>
      <c r="I381" s="2"/>
      <c r="J381" s="2"/>
    </row>
    <row r="382">
      <c r="A382" s="2"/>
      <c r="B382" s="2"/>
      <c r="C382" s="2"/>
      <c r="D382" s="21">
        <v>151663.0</v>
      </c>
      <c r="E382" s="4"/>
      <c r="F382" s="22" t="s">
        <v>360</v>
      </c>
      <c r="G382" s="26" t="str">
        <f t="shared" si="13"/>
        <v>SUBCUENTA</v>
      </c>
      <c r="H382" s="31">
        <f>SUMIFS(REGISTROS!$L$2:$L$665,REGISTROS!$E$2:$E$665,PUC!E382)</f>
        <v>0</v>
      </c>
      <c r="I382" s="2"/>
      <c r="J382" s="2"/>
    </row>
    <row r="383">
      <c r="A383" s="2"/>
      <c r="B383" s="2"/>
      <c r="C383" s="2"/>
      <c r="D383" s="21">
        <v>151665.0</v>
      </c>
      <c r="E383" s="4"/>
      <c r="F383" s="22" t="s">
        <v>361</v>
      </c>
      <c r="G383" s="26" t="str">
        <f t="shared" si="13"/>
        <v>SUBCUENTA</v>
      </c>
      <c r="H383" s="31">
        <f>SUMIFS(REGISTROS!$L$2:$L$665,REGISTROS!$E$2:$E$665,PUC!E383)</f>
        <v>0</v>
      </c>
      <c r="I383" s="2"/>
      <c r="J383" s="2"/>
    </row>
    <row r="384">
      <c r="A384" s="2"/>
      <c r="B384" s="2"/>
      <c r="C384" s="2"/>
      <c r="D384" s="21">
        <v>151670.0</v>
      </c>
      <c r="E384" s="4"/>
      <c r="F384" s="22" t="s">
        <v>362</v>
      </c>
      <c r="G384" s="26" t="str">
        <f t="shared" si="13"/>
        <v>SUBCUENTA</v>
      </c>
      <c r="H384" s="31">
        <f>SUMIFS(REGISTROS!$L$2:$L$665,REGISTROS!$E$2:$E$665,PUC!E384)</f>
        <v>0</v>
      </c>
      <c r="I384" s="2"/>
      <c r="J384" s="2"/>
    </row>
    <row r="385">
      <c r="A385" s="2"/>
      <c r="B385" s="2"/>
      <c r="C385" s="2"/>
      <c r="D385" s="21">
        <v>151675.0</v>
      </c>
      <c r="E385" s="4"/>
      <c r="F385" s="22" t="s">
        <v>363</v>
      </c>
      <c r="G385" s="26" t="str">
        <f t="shared" si="13"/>
        <v>SUBCUENTA</v>
      </c>
      <c r="H385" s="31">
        <f>SUMIFS(REGISTROS!$L$2:$L$665,REGISTROS!$E$2:$E$665,PUC!E385)</f>
        <v>0</v>
      </c>
      <c r="I385" s="2"/>
      <c r="J385" s="2"/>
    </row>
    <row r="386">
      <c r="A386" s="2"/>
      <c r="B386" s="2"/>
      <c r="C386" s="2"/>
      <c r="D386" s="21">
        <v>151680.0</v>
      </c>
      <c r="E386" s="4"/>
      <c r="F386" s="22" t="s">
        <v>364</v>
      </c>
      <c r="G386" s="26" t="str">
        <f t="shared" si="13"/>
        <v>SUBCUENTA</v>
      </c>
      <c r="H386" s="31">
        <f>SUMIFS(REGISTROS!$L$2:$L$665,REGISTROS!$E$2:$E$665,PUC!E386)</f>
        <v>0</v>
      </c>
      <c r="I386" s="2"/>
      <c r="J386" s="2"/>
    </row>
    <row r="387">
      <c r="A387" s="2"/>
      <c r="B387" s="2"/>
      <c r="C387" s="2"/>
      <c r="D387" s="21">
        <v>151695.0</v>
      </c>
      <c r="E387" s="4"/>
      <c r="F387" s="22" t="s">
        <v>114</v>
      </c>
      <c r="G387" s="26" t="str">
        <f t="shared" si="13"/>
        <v>SUBCUENTA</v>
      </c>
      <c r="H387" s="31">
        <f>SUMIFS(REGISTROS!$L$2:$L$665,REGISTROS!$E$2:$E$665,PUC!E387)</f>
        <v>0</v>
      </c>
      <c r="I387" s="2"/>
      <c r="J387" s="2"/>
    </row>
    <row r="388">
      <c r="A388" s="2"/>
      <c r="B388" s="2"/>
      <c r="C388" s="2"/>
      <c r="D388" s="21">
        <v>151699.0</v>
      </c>
      <c r="E388" s="4"/>
      <c r="F388" s="22" t="s">
        <v>95</v>
      </c>
      <c r="G388" s="26" t="str">
        <f t="shared" si="13"/>
        <v>SUBCUENTA</v>
      </c>
      <c r="H388" s="31">
        <f>SUMIFS(REGISTROS!$L$2:$L$665,REGISTROS!$E$2:$E$665,PUC!E388)</f>
        <v>0</v>
      </c>
      <c r="I388" s="2"/>
      <c r="J388" s="2"/>
    </row>
    <row r="389">
      <c r="A389" s="2"/>
      <c r="B389" s="2"/>
      <c r="C389" s="21">
        <v>1520.0</v>
      </c>
      <c r="D389" s="2"/>
      <c r="E389" s="4"/>
      <c r="F389" s="22" t="s">
        <v>338</v>
      </c>
      <c r="G389" s="26" t="str">
        <f>IF(LEN(C389)=1,"CLASE",IF(LEN(C389)=2,"GRUPO",IF(LEN(C389)=4,"CUENTA",IF(LEN(C389)=6,"SUBCUENTA",""))))</f>
        <v>CUENTA</v>
      </c>
      <c r="H389" s="31">
        <f>SUMIFS(REGISTROS!$L$2:$L$665,REGISTROS!$E$2:$E$665,PUC!E389)</f>
        <v>0</v>
      </c>
      <c r="I389" s="2"/>
      <c r="J389" s="2"/>
    </row>
    <row r="390" ht="47.25" customHeight="1">
      <c r="A390" s="2"/>
      <c r="B390" s="2"/>
      <c r="C390" s="2"/>
      <c r="D390" s="21" t="s">
        <v>365</v>
      </c>
      <c r="E390" s="4"/>
      <c r="F390" s="22"/>
      <c r="G390" s="26" t="str">
        <f t="shared" ref="G390:G392" si="14">IF(LEN(D390)=1,"CLASE",IF(LEN(D390)=2,"GRUPO",IF(LEN(D390)=4,"CUENTA",IF(LEN(D390)=6,"SUBCUENTA",""))))</f>
        <v/>
      </c>
      <c r="H390" s="31">
        <f>SUMIFS(REGISTROS!$L$2:$L$665,REGISTROS!$E$2:$E$665,PUC!E390)</f>
        <v>0</v>
      </c>
      <c r="I390" s="2"/>
      <c r="J390" s="2"/>
    </row>
    <row r="391">
      <c r="A391" s="2"/>
      <c r="B391" s="2"/>
      <c r="C391" s="2"/>
      <c r="D391" s="21" t="s">
        <v>366</v>
      </c>
      <c r="E391" s="4"/>
      <c r="F391" s="22" t="s">
        <v>367</v>
      </c>
      <c r="G391" s="26" t="str">
        <f t="shared" si="14"/>
        <v>SUBCUENTA</v>
      </c>
      <c r="H391" s="31">
        <f>SUMIFS(REGISTROS!$L$2:$L$665,REGISTROS!$E$2:$E$665,PUC!E391)</f>
        <v>0</v>
      </c>
      <c r="I391" s="2"/>
      <c r="J391" s="2"/>
    </row>
    <row r="392">
      <c r="A392" s="2"/>
      <c r="B392" s="2"/>
      <c r="C392" s="2"/>
      <c r="D392" s="21">
        <v>152099.0</v>
      </c>
      <c r="E392" s="4"/>
      <c r="F392" s="22" t="s">
        <v>95</v>
      </c>
      <c r="G392" s="26" t="str">
        <f t="shared" si="14"/>
        <v>SUBCUENTA</v>
      </c>
      <c r="H392" s="31">
        <f>SUMIFS(REGISTROS!$L$2:$L$665,REGISTROS!$E$2:$E$665,PUC!E392)</f>
        <v>0</v>
      </c>
      <c r="I392" s="2"/>
      <c r="J392" s="2"/>
    </row>
    <row r="393">
      <c r="A393" s="2"/>
      <c r="B393" s="2"/>
      <c r="C393" s="21">
        <v>1524.0</v>
      </c>
      <c r="D393" s="2"/>
      <c r="E393" s="4"/>
      <c r="F393" s="22" t="s">
        <v>339</v>
      </c>
      <c r="G393" s="26" t="str">
        <f>IF(LEN(C393)=1,"CLASE",IF(LEN(C393)=2,"GRUPO",IF(LEN(C393)=4,"CUENTA",IF(LEN(C393)=6,"SUBCUENTA",""))))</f>
        <v>CUENTA</v>
      </c>
      <c r="H393" s="31">
        <f>SUMIFS(REGISTROS!$L$2:$L$665,REGISTROS!$E$2:$E$665,PUC!E393)</f>
        <v>0</v>
      </c>
      <c r="I393" s="2"/>
      <c r="J393" s="2"/>
    </row>
    <row r="394">
      <c r="A394" s="2"/>
      <c r="B394" s="2"/>
      <c r="C394" s="2"/>
      <c r="D394" s="21">
        <v>152405.0</v>
      </c>
      <c r="E394" s="4"/>
      <c r="F394" s="22" t="s">
        <v>368</v>
      </c>
      <c r="G394" s="26" t="str">
        <f t="shared" ref="G394:G405" si="15">IF(LEN(D394)=1,"CLASE",IF(LEN(D394)=2,"GRUPO",IF(LEN(D394)=4,"CUENTA",IF(LEN(D394)=6,"SUBCUENTA",""))))</f>
        <v>SUBCUENTA</v>
      </c>
      <c r="H394" s="31">
        <f>SUMIFS(REGISTROS!$L$2:$L$665,REGISTROS!$E$2:$E$665,PUC!E394)</f>
        <v>0</v>
      </c>
      <c r="I394" s="2"/>
      <c r="J394" s="2"/>
    </row>
    <row r="395">
      <c r="A395" s="2"/>
      <c r="B395" s="2"/>
      <c r="C395" s="2"/>
      <c r="D395" s="21">
        <v>152410.0</v>
      </c>
      <c r="E395" s="4"/>
      <c r="F395" s="22" t="s">
        <v>369</v>
      </c>
      <c r="G395" s="26" t="str">
        <f t="shared" si="15"/>
        <v>SUBCUENTA</v>
      </c>
      <c r="H395" s="31">
        <f>SUMIFS(REGISTROS!$L$2:$L$665,REGISTROS!$E$2:$E$665,PUC!E395)</f>
        <v>0</v>
      </c>
      <c r="I395" s="2"/>
      <c r="J395" s="2"/>
    </row>
    <row r="396">
      <c r="A396" s="2"/>
      <c r="B396" s="2"/>
      <c r="C396" s="2"/>
      <c r="D396" s="21">
        <v>152495.0</v>
      </c>
      <c r="E396" s="4"/>
      <c r="F396" s="22" t="s">
        <v>114</v>
      </c>
      <c r="G396" s="26" t="str">
        <f t="shared" si="15"/>
        <v>SUBCUENTA</v>
      </c>
      <c r="H396" s="31">
        <f>SUMIFS(REGISTROS!$L$2:$L$665,REGISTROS!$E$2:$E$665,PUC!E396)</f>
        <v>0</v>
      </c>
      <c r="I396" s="2"/>
      <c r="J396" s="2"/>
    </row>
    <row r="397">
      <c r="A397" s="2"/>
      <c r="B397" s="2"/>
      <c r="C397" s="2"/>
      <c r="D397" s="21">
        <v>152499.0</v>
      </c>
      <c r="E397" s="4"/>
      <c r="F397" s="22" t="s">
        <v>95</v>
      </c>
      <c r="G397" s="26" t="str">
        <f t="shared" si="15"/>
        <v>SUBCUENTA</v>
      </c>
      <c r="H397" s="31">
        <f>SUMIFS(REGISTROS!$L$2:$L$665,REGISTROS!$E$2:$E$665,PUC!E397)</f>
        <v>0</v>
      </c>
      <c r="I397" s="2"/>
      <c r="J397" s="2"/>
    </row>
    <row r="398">
      <c r="A398" s="2"/>
      <c r="B398" s="2"/>
      <c r="C398" s="2"/>
      <c r="D398" s="21">
        <v>1528.0</v>
      </c>
      <c r="E398" s="4"/>
      <c r="F398" s="22" t="s">
        <v>340</v>
      </c>
      <c r="G398" s="26" t="str">
        <f t="shared" si="15"/>
        <v>CUENTA</v>
      </c>
      <c r="H398" s="31">
        <f>SUMIFS(REGISTROS!$L$2:$L$665,REGISTROS!$E$2:$E$665,PUC!E398)</f>
        <v>0</v>
      </c>
      <c r="I398" s="2"/>
      <c r="J398" s="2"/>
    </row>
    <row r="399">
      <c r="A399" s="2"/>
      <c r="B399" s="2"/>
      <c r="C399" s="2"/>
      <c r="D399" s="21">
        <v>152805.0</v>
      </c>
      <c r="E399" s="4"/>
      <c r="F399" s="22" t="s">
        <v>370</v>
      </c>
      <c r="G399" s="26" t="str">
        <f t="shared" si="15"/>
        <v>SUBCUENTA</v>
      </c>
      <c r="H399" s="31">
        <f>SUMIFS(REGISTROS!$L$2:$L$665,REGISTROS!$E$2:$E$665,PUC!E399)</f>
        <v>0</v>
      </c>
      <c r="I399" s="2"/>
      <c r="J399" s="2"/>
    </row>
    <row r="400">
      <c r="A400" s="2"/>
      <c r="B400" s="2"/>
      <c r="C400" s="2"/>
      <c r="D400" s="21">
        <v>152810.0</v>
      </c>
      <c r="E400" s="4"/>
      <c r="F400" s="22" t="s">
        <v>371</v>
      </c>
      <c r="G400" s="26" t="str">
        <f t="shared" si="15"/>
        <v>SUBCUENTA</v>
      </c>
      <c r="H400" s="31">
        <f>SUMIFS(REGISTROS!$L$2:$L$665,REGISTROS!$E$2:$E$665,PUC!E400)</f>
        <v>0</v>
      </c>
      <c r="I400" s="2"/>
      <c r="J400" s="2"/>
    </row>
    <row r="401">
      <c r="A401" s="2"/>
      <c r="B401" s="2"/>
      <c r="C401" s="2"/>
      <c r="D401" s="21">
        <v>152815.0</v>
      </c>
      <c r="E401" s="4"/>
      <c r="F401" s="22" t="s">
        <v>372</v>
      </c>
      <c r="G401" s="26" t="str">
        <f t="shared" si="15"/>
        <v>SUBCUENTA</v>
      </c>
      <c r="H401" s="31">
        <f>SUMIFS(REGISTROS!$L$2:$L$665,REGISTROS!$E$2:$E$665,PUC!E401)</f>
        <v>0</v>
      </c>
      <c r="I401" s="2"/>
      <c r="J401" s="2"/>
    </row>
    <row r="402">
      <c r="A402" s="2"/>
      <c r="B402" s="2"/>
      <c r="C402" s="2"/>
      <c r="D402" s="21">
        <v>152820.0</v>
      </c>
      <c r="E402" s="4"/>
      <c r="F402" s="22" t="s">
        <v>373</v>
      </c>
      <c r="G402" s="26" t="str">
        <f t="shared" si="15"/>
        <v>SUBCUENTA</v>
      </c>
      <c r="H402" s="31">
        <f>SUMIFS(REGISTROS!$L$2:$L$665,REGISTROS!$E$2:$E$665,PUC!E402)</f>
        <v>0</v>
      </c>
      <c r="I402" s="2"/>
      <c r="J402" s="2"/>
    </row>
    <row r="403">
      <c r="A403" s="2"/>
      <c r="B403" s="2"/>
      <c r="C403" s="2"/>
      <c r="D403" s="21">
        <v>152825.0</v>
      </c>
      <c r="E403" s="4"/>
      <c r="F403" s="22" t="s">
        <v>374</v>
      </c>
      <c r="G403" s="26" t="str">
        <f t="shared" si="15"/>
        <v>SUBCUENTA</v>
      </c>
      <c r="H403" s="31">
        <f>SUMIFS(REGISTROS!$L$2:$L$665,REGISTROS!$E$2:$E$665,PUC!E403)</f>
        <v>0</v>
      </c>
      <c r="I403" s="2"/>
      <c r="J403" s="2"/>
    </row>
    <row r="404">
      <c r="A404" s="2"/>
      <c r="B404" s="2"/>
      <c r="C404" s="2"/>
      <c r="D404" s="21">
        <v>152895.0</v>
      </c>
      <c r="E404" s="4"/>
      <c r="F404" s="22" t="s">
        <v>114</v>
      </c>
      <c r="G404" s="26" t="str">
        <f t="shared" si="15"/>
        <v>SUBCUENTA</v>
      </c>
      <c r="H404" s="31">
        <f>SUMIFS(REGISTROS!$L$2:$L$665,REGISTROS!$E$2:$E$665,PUC!E404)</f>
        <v>0</v>
      </c>
      <c r="I404" s="2"/>
      <c r="J404" s="2"/>
    </row>
    <row r="405">
      <c r="A405" s="2"/>
      <c r="B405" s="2"/>
      <c r="C405" s="2"/>
      <c r="D405" s="21">
        <v>152899.0</v>
      </c>
      <c r="E405" s="4"/>
      <c r="F405" s="22" t="s">
        <v>95</v>
      </c>
      <c r="G405" s="26" t="str">
        <f t="shared" si="15"/>
        <v>SUBCUENTA</v>
      </c>
      <c r="H405" s="31">
        <f>SUMIFS(REGISTROS!$L$2:$L$665,REGISTROS!$E$2:$E$665,PUC!E405)</f>
        <v>0</v>
      </c>
      <c r="I405" s="2"/>
      <c r="J405" s="2"/>
    </row>
    <row r="406">
      <c r="A406" s="2"/>
      <c r="B406" s="2"/>
      <c r="C406" s="21">
        <v>1532.0</v>
      </c>
      <c r="D406" s="2"/>
      <c r="E406" s="4"/>
      <c r="F406" s="22" t="s">
        <v>375</v>
      </c>
      <c r="G406" s="26" t="str">
        <f>IF(LEN(C406)=1,"CLASE",IF(LEN(C406)=2,"GRUPO",IF(LEN(C406)=4,"CUENTA",IF(LEN(C406)=6,"SUBCUENTA",""))))</f>
        <v>CUENTA</v>
      </c>
      <c r="H406" s="31">
        <f>SUMIFS(REGISTROS!$L$2:$L$665,REGISTROS!$E$2:$E$665,PUC!E406)</f>
        <v>0</v>
      </c>
      <c r="I406" s="2"/>
      <c r="J406" s="2"/>
    </row>
    <row r="407">
      <c r="A407" s="2"/>
      <c r="B407" s="2"/>
      <c r="C407" s="2"/>
      <c r="D407" s="21">
        <v>153205.0</v>
      </c>
      <c r="E407" s="4"/>
      <c r="F407" s="22" t="s">
        <v>376</v>
      </c>
      <c r="G407" s="26" t="str">
        <f t="shared" ref="G407:G725" si="16">IF(LEN(D407)=1,"CLASE",IF(LEN(D407)=2,"GRUPO",IF(LEN(D407)=4,"CUENTA",IF(LEN(D407)=6,"SUBCUENTA",""))))</f>
        <v>SUBCUENTA</v>
      </c>
      <c r="H407" s="31">
        <f>SUMIFS(REGISTROS!$L$2:$L$665,REGISTROS!$E$2:$E$665,PUC!E407)</f>
        <v>0</v>
      </c>
      <c r="I407" s="2"/>
      <c r="J407" s="2"/>
    </row>
    <row r="408">
      <c r="A408" s="2"/>
      <c r="B408" s="2"/>
      <c r="C408" s="2"/>
      <c r="D408" s="21">
        <v>153210.0</v>
      </c>
      <c r="E408" s="4"/>
      <c r="F408" s="22" t="s">
        <v>377</v>
      </c>
      <c r="G408" s="26" t="str">
        <f t="shared" si="16"/>
        <v>SUBCUENTA</v>
      </c>
      <c r="H408" s="31">
        <f>SUMIFS(REGISTROS!$L$2:$L$665,REGISTROS!$E$2:$E$665,PUC!E408)</f>
        <v>0</v>
      </c>
      <c r="I408" s="2"/>
      <c r="J408" s="2"/>
    </row>
    <row r="409">
      <c r="A409" s="2"/>
      <c r="B409" s="2"/>
      <c r="C409" s="2"/>
      <c r="D409" s="21">
        <v>153215.0</v>
      </c>
      <c r="E409" s="4"/>
      <c r="F409" s="22" t="s">
        <v>378</v>
      </c>
      <c r="G409" s="26" t="str">
        <f t="shared" si="16"/>
        <v>SUBCUENTA</v>
      </c>
      <c r="H409" s="31">
        <f>SUMIFS(REGISTROS!$L$2:$L$665,REGISTROS!$E$2:$E$665,PUC!E409)</f>
        <v>0</v>
      </c>
      <c r="I409" s="2"/>
      <c r="J409" s="2"/>
    </row>
    <row r="410">
      <c r="A410" s="2"/>
      <c r="B410" s="2"/>
      <c r="C410" s="2"/>
      <c r="D410" s="21">
        <v>153220.0</v>
      </c>
      <c r="E410" s="4"/>
      <c r="F410" s="22" t="s">
        <v>379</v>
      </c>
      <c r="G410" s="26" t="str">
        <f t="shared" si="16"/>
        <v>SUBCUENTA</v>
      </c>
      <c r="H410" s="31">
        <f>SUMIFS(REGISTROS!$L$2:$L$665,REGISTROS!$E$2:$E$665,PUC!E410)</f>
        <v>0</v>
      </c>
      <c r="I410" s="2"/>
      <c r="J410" s="2"/>
    </row>
    <row r="411">
      <c r="A411" s="2"/>
      <c r="B411" s="2"/>
      <c r="C411" s="2"/>
      <c r="D411" s="21">
        <v>153295.0</v>
      </c>
      <c r="E411" s="4"/>
      <c r="F411" s="22" t="s">
        <v>114</v>
      </c>
      <c r="G411" s="26" t="str">
        <f t="shared" si="16"/>
        <v>SUBCUENTA</v>
      </c>
      <c r="H411" s="31">
        <f>SUMIFS(REGISTROS!$L$2:$L$665,REGISTROS!$E$2:$E$665,PUC!E411)</f>
        <v>0</v>
      </c>
      <c r="I411" s="2"/>
      <c r="J411" s="2"/>
    </row>
    <row r="412">
      <c r="A412" s="2"/>
      <c r="B412" s="2"/>
      <c r="C412" s="2"/>
      <c r="D412" s="21">
        <v>153299.0</v>
      </c>
      <c r="E412" s="4"/>
      <c r="F412" s="22" t="s">
        <v>95</v>
      </c>
      <c r="G412" s="26" t="str">
        <f t="shared" si="16"/>
        <v>SUBCUENTA</v>
      </c>
      <c r="H412" s="31">
        <f>SUMIFS(REGISTROS!$L$2:$L$665,REGISTROS!$E$2:$E$665,PUC!E412)</f>
        <v>0</v>
      </c>
      <c r="I412" s="2"/>
      <c r="J412" s="2"/>
    </row>
    <row r="413">
      <c r="A413" s="2"/>
      <c r="B413" s="2"/>
      <c r="C413" s="2"/>
      <c r="D413" s="21">
        <v>1536.0</v>
      </c>
      <c r="E413" s="4"/>
      <c r="F413" s="22" t="s">
        <v>342</v>
      </c>
      <c r="G413" s="26" t="str">
        <f t="shared" si="16"/>
        <v>CUENTA</v>
      </c>
      <c r="H413" s="31">
        <f>SUMIFS(REGISTROS!$L$2:$L$665,REGISTROS!$E$2:$E$665,PUC!E413)</f>
        <v>0</v>
      </c>
      <c r="I413" s="2"/>
      <c r="J413" s="2"/>
    </row>
    <row r="414">
      <c r="A414" s="2"/>
      <c r="B414" s="2"/>
      <c r="C414" s="2"/>
      <c r="D414" s="21">
        <v>153605.0</v>
      </c>
      <c r="E414" s="4"/>
      <c r="F414" s="22" t="s">
        <v>380</v>
      </c>
      <c r="G414" s="26" t="str">
        <f t="shared" si="16"/>
        <v>SUBCUENTA</v>
      </c>
      <c r="H414" s="31">
        <f>SUMIFS(REGISTROS!$L$2:$L$665,REGISTROS!$E$2:$E$665,PUC!E414)</f>
        <v>0</v>
      </c>
      <c r="I414" s="2"/>
      <c r="J414" s="2"/>
    </row>
    <row r="415">
      <c r="A415" s="2"/>
      <c r="B415" s="2"/>
      <c r="C415" s="2"/>
      <c r="D415" s="21">
        <v>153610.0</v>
      </c>
      <c r="E415" s="4"/>
      <c r="F415" s="22" t="s">
        <v>381</v>
      </c>
      <c r="G415" s="26" t="str">
        <f t="shared" si="16"/>
        <v>SUBCUENTA</v>
      </c>
      <c r="H415" s="31">
        <f>SUMIFS(REGISTROS!$L$2:$L$665,REGISTROS!$E$2:$E$665,PUC!E415)</f>
        <v>0</v>
      </c>
      <c r="I415" s="2"/>
      <c r="J415" s="2"/>
    </row>
    <row r="416">
      <c r="A416" s="2"/>
      <c r="B416" s="2"/>
      <c r="C416" s="2"/>
      <c r="D416" s="21">
        <v>153695.0</v>
      </c>
      <c r="E416" s="4"/>
      <c r="F416" s="22" t="s">
        <v>114</v>
      </c>
      <c r="G416" s="26" t="str">
        <f t="shared" si="16"/>
        <v>SUBCUENTA</v>
      </c>
      <c r="H416" s="31">
        <f>SUMIFS(REGISTROS!$L$2:$L$665,REGISTROS!$E$2:$E$665,PUC!E416)</f>
        <v>0</v>
      </c>
      <c r="I416" s="2"/>
      <c r="J416" s="2"/>
    </row>
    <row r="417">
      <c r="A417" s="2"/>
      <c r="B417" s="2"/>
      <c r="C417" s="2"/>
      <c r="D417" s="21">
        <v>153699.0</v>
      </c>
      <c r="E417" s="4"/>
      <c r="F417" s="22" t="s">
        <v>95</v>
      </c>
      <c r="G417" s="26" t="str">
        <f t="shared" si="16"/>
        <v>SUBCUENTA</v>
      </c>
      <c r="H417" s="31">
        <f>SUMIFS(REGISTROS!$L$2:$L$665,REGISTROS!$E$2:$E$665,PUC!E417)</f>
        <v>0</v>
      </c>
      <c r="I417" s="2"/>
      <c r="J417" s="2"/>
    </row>
    <row r="418">
      <c r="A418" s="2"/>
      <c r="B418" s="2"/>
      <c r="C418" s="2"/>
      <c r="D418" s="21">
        <v>1540.0</v>
      </c>
      <c r="E418" s="4"/>
      <c r="F418" s="22" t="s">
        <v>343</v>
      </c>
      <c r="G418" s="26" t="str">
        <f t="shared" si="16"/>
        <v>CUENTA</v>
      </c>
      <c r="H418" s="31">
        <f>SUMIFS(REGISTROS!$L$2:$L$665,REGISTROS!$E$2:$E$665,PUC!E418)</f>
        <v>0</v>
      </c>
      <c r="I418" s="2"/>
      <c r="J418" s="2"/>
    </row>
    <row r="419">
      <c r="A419" s="2"/>
      <c r="B419" s="2"/>
      <c r="C419" s="2"/>
      <c r="D419" s="21">
        <v>154005.0</v>
      </c>
      <c r="E419" s="4"/>
      <c r="F419" s="22" t="s">
        <v>382</v>
      </c>
      <c r="G419" s="26" t="str">
        <f t="shared" si="16"/>
        <v>SUBCUENTA</v>
      </c>
      <c r="H419" s="31">
        <f>SUMIFS(REGISTROS!$L$2:$L$665,REGISTROS!$E$2:$E$665,PUC!E419)</f>
        <v>0</v>
      </c>
      <c r="I419" s="2"/>
      <c r="J419" s="2"/>
    </row>
    <row r="420">
      <c r="A420" s="2"/>
      <c r="B420" s="2"/>
      <c r="C420" s="2"/>
      <c r="D420" s="21">
        <v>154008.0</v>
      </c>
      <c r="E420" s="4"/>
      <c r="F420" s="22" t="s">
        <v>383</v>
      </c>
      <c r="G420" s="26" t="str">
        <f t="shared" si="16"/>
        <v>SUBCUENTA</v>
      </c>
      <c r="H420" s="31">
        <f>SUMIFS(REGISTROS!$L$2:$L$665,REGISTROS!$E$2:$E$665,PUC!E420)</f>
        <v>0</v>
      </c>
      <c r="I420" s="2"/>
      <c r="J420" s="2"/>
    </row>
    <row r="421">
      <c r="A421" s="2"/>
      <c r="B421" s="2"/>
      <c r="C421" s="2"/>
      <c r="D421" s="21">
        <v>154010.0</v>
      </c>
      <c r="E421" s="4"/>
      <c r="F421" s="22" t="s">
        <v>384</v>
      </c>
      <c r="G421" s="26" t="str">
        <f t="shared" si="16"/>
        <v>SUBCUENTA</v>
      </c>
      <c r="H421" s="31">
        <f>SUMIFS(REGISTROS!$L$2:$L$665,REGISTROS!$E$2:$E$665,PUC!E421)</f>
        <v>0</v>
      </c>
      <c r="I421" s="2"/>
      <c r="J421" s="2"/>
    </row>
    <row r="422">
      <c r="A422" s="2"/>
      <c r="B422" s="2"/>
      <c r="C422" s="2"/>
      <c r="D422" s="21">
        <v>154015.0</v>
      </c>
      <c r="E422" s="4"/>
      <c r="F422" s="22" t="s">
        <v>385</v>
      </c>
      <c r="G422" s="26" t="str">
        <f t="shared" si="16"/>
        <v>SUBCUENTA</v>
      </c>
      <c r="H422" s="31">
        <f>SUMIFS(REGISTROS!$L$2:$L$665,REGISTROS!$E$2:$E$665,PUC!E422)</f>
        <v>0</v>
      </c>
      <c r="I422" s="2"/>
      <c r="J422" s="2"/>
    </row>
    <row r="423">
      <c r="A423" s="2"/>
      <c r="B423" s="2"/>
      <c r="C423" s="2"/>
      <c r="D423" s="21">
        <v>154017.0</v>
      </c>
      <c r="E423" s="4"/>
      <c r="F423" s="22" t="s">
        <v>386</v>
      </c>
      <c r="G423" s="26" t="str">
        <f t="shared" si="16"/>
        <v>SUBCUENTA</v>
      </c>
      <c r="H423" s="31">
        <f>SUMIFS(REGISTROS!$L$2:$L$665,REGISTROS!$E$2:$E$665,PUC!E423)</f>
        <v>0</v>
      </c>
      <c r="I423" s="2"/>
      <c r="J423" s="2"/>
    </row>
    <row r="424">
      <c r="A424" s="2"/>
      <c r="B424" s="2"/>
      <c r="C424" s="2"/>
      <c r="D424" s="21">
        <v>154020.0</v>
      </c>
      <c r="E424" s="4"/>
      <c r="F424" s="22" t="s">
        <v>387</v>
      </c>
      <c r="G424" s="26" t="str">
        <f t="shared" si="16"/>
        <v>SUBCUENTA</v>
      </c>
      <c r="H424" s="31">
        <f>SUMIFS(REGISTROS!$L$2:$L$665,REGISTROS!$E$2:$E$665,PUC!E424)</f>
        <v>0</v>
      </c>
      <c r="I424" s="2"/>
      <c r="J424" s="2"/>
    </row>
    <row r="425">
      <c r="A425" s="2"/>
      <c r="B425" s="2"/>
      <c r="C425" s="2"/>
      <c r="D425" s="21">
        <v>154025.0</v>
      </c>
      <c r="E425" s="4"/>
      <c r="F425" s="22" t="s">
        <v>388</v>
      </c>
      <c r="G425" s="26" t="str">
        <f t="shared" si="16"/>
        <v>SUBCUENTA</v>
      </c>
      <c r="H425" s="31">
        <f>SUMIFS(REGISTROS!$L$2:$L$665,REGISTROS!$E$2:$E$665,PUC!E425)</f>
        <v>0</v>
      </c>
      <c r="I425" s="2"/>
      <c r="J425" s="2"/>
    </row>
    <row r="426">
      <c r="A426" s="2"/>
      <c r="B426" s="2"/>
      <c r="C426" s="2"/>
      <c r="D426" s="21">
        <v>154030.0</v>
      </c>
      <c r="E426" s="4"/>
      <c r="F426" s="22" t="s">
        <v>389</v>
      </c>
      <c r="G426" s="26" t="str">
        <f t="shared" si="16"/>
        <v>SUBCUENTA</v>
      </c>
      <c r="H426" s="31">
        <f>SUMIFS(REGISTROS!$L$2:$L$665,REGISTROS!$E$2:$E$665,PUC!E426)</f>
        <v>0</v>
      </c>
      <c r="I426" s="2"/>
      <c r="J426" s="2"/>
    </row>
    <row r="427">
      <c r="A427" s="2"/>
      <c r="B427" s="2"/>
      <c r="C427" s="2"/>
      <c r="D427" s="21">
        <v>154035.0</v>
      </c>
      <c r="E427" s="4"/>
      <c r="F427" s="22" t="s">
        <v>390</v>
      </c>
      <c r="G427" s="26" t="str">
        <f t="shared" si="16"/>
        <v>SUBCUENTA</v>
      </c>
      <c r="H427" s="31">
        <f>SUMIFS(REGISTROS!$L$2:$L$665,REGISTROS!$E$2:$E$665,PUC!E427)</f>
        <v>0</v>
      </c>
      <c r="I427" s="2"/>
      <c r="J427" s="2"/>
    </row>
    <row r="428">
      <c r="A428" s="2"/>
      <c r="B428" s="2"/>
      <c r="C428" s="2"/>
      <c r="D428" s="21">
        <v>154040.0</v>
      </c>
      <c r="E428" s="4"/>
      <c r="F428" s="22" t="s">
        <v>391</v>
      </c>
      <c r="G428" s="26" t="str">
        <f t="shared" si="16"/>
        <v>SUBCUENTA</v>
      </c>
      <c r="H428" s="31">
        <f>SUMIFS(REGISTROS!$L$2:$L$665,REGISTROS!$E$2:$E$665,PUC!E428)</f>
        <v>0</v>
      </c>
      <c r="I428" s="2"/>
      <c r="J428" s="2"/>
    </row>
    <row r="429">
      <c r="A429" s="2"/>
      <c r="B429" s="2"/>
      <c r="C429" s="2"/>
      <c r="D429" s="21">
        <v>154045.0</v>
      </c>
      <c r="E429" s="4"/>
      <c r="F429" s="22" t="s">
        <v>392</v>
      </c>
      <c r="G429" s="26" t="str">
        <f t="shared" si="16"/>
        <v>SUBCUENTA</v>
      </c>
      <c r="H429" s="31">
        <f>SUMIFS(REGISTROS!$L$2:$L$665,REGISTROS!$E$2:$E$665,PUC!E429)</f>
        <v>0</v>
      </c>
      <c r="I429" s="2"/>
      <c r="J429" s="2"/>
    </row>
    <row r="430">
      <c r="A430" s="2"/>
      <c r="B430" s="2"/>
      <c r="C430" s="2"/>
      <c r="D430" s="21">
        <v>154095.0</v>
      </c>
      <c r="E430" s="4"/>
      <c r="F430" s="22" t="s">
        <v>114</v>
      </c>
      <c r="G430" s="26" t="str">
        <f t="shared" si="16"/>
        <v>SUBCUENTA</v>
      </c>
      <c r="H430" s="31">
        <f>SUMIFS(REGISTROS!$L$2:$L$665,REGISTROS!$E$2:$E$665,PUC!E430)</f>
        <v>0</v>
      </c>
      <c r="I430" s="2"/>
      <c r="J430" s="2"/>
    </row>
    <row r="431">
      <c r="A431" s="2"/>
      <c r="B431" s="2"/>
      <c r="C431" s="2"/>
      <c r="D431" s="21">
        <v>154099.0</v>
      </c>
      <c r="E431" s="4"/>
      <c r="F431" s="22" t="s">
        <v>95</v>
      </c>
      <c r="G431" s="26" t="str">
        <f t="shared" si="16"/>
        <v>SUBCUENTA</v>
      </c>
      <c r="H431" s="31">
        <f>SUMIFS(REGISTROS!$L$2:$L$665,REGISTROS!$E$2:$E$665,PUC!E431)</f>
        <v>0</v>
      </c>
      <c r="I431" s="2"/>
      <c r="J431" s="2"/>
    </row>
    <row r="432">
      <c r="A432" s="2"/>
      <c r="B432" s="2"/>
      <c r="C432" s="2"/>
      <c r="D432" s="21">
        <v>1544.0</v>
      </c>
      <c r="E432" s="4"/>
      <c r="F432" s="22" t="s">
        <v>344</v>
      </c>
      <c r="G432" s="26" t="str">
        <f t="shared" si="16"/>
        <v>CUENTA</v>
      </c>
      <c r="H432" s="31">
        <f>SUMIFS(REGISTROS!$L$2:$L$665,REGISTROS!$E$2:$E$665,PUC!E432)</f>
        <v>0</v>
      </c>
      <c r="I432" s="2"/>
      <c r="J432" s="2"/>
    </row>
    <row r="433">
      <c r="A433" s="2"/>
      <c r="B433" s="2"/>
      <c r="C433" s="2"/>
      <c r="D433" s="21">
        <v>154405.0</v>
      </c>
      <c r="E433" s="4"/>
      <c r="F433" s="22" t="s">
        <v>393</v>
      </c>
      <c r="G433" s="26" t="str">
        <f t="shared" si="16"/>
        <v>SUBCUENTA</v>
      </c>
      <c r="H433" s="31">
        <f>SUMIFS(REGISTROS!$L$2:$L$665,REGISTROS!$E$2:$E$665,PUC!E433)</f>
        <v>0</v>
      </c>
      <c r="I433" s="2"/>
      <c r="J433" s="2"/>
    </row>
    <row r="434">
      <c r="A434" s="2"/>
      <c r="B434" s="2"/>
      <c r="C434" s="2"/>
      <c r="D434" s="21">
        <v>154410.0</v>
      </c>
      <c r="E434" s="4"/>
      <c r="F434" s="22" t="s">
        <v>394</v>
      </c>
      <c r="G434" s="26" t="str">
        <f t="shared" si="16"/>
        <v>SUBCUENTA</v>
      </c>
      <c r="H434" s="31">
        <f>SUMIFS(REGISTROS!$L$2:$L$665,REGISTROS!$E$2:$E$665,PUC!E434)</f>
        <v>0</v>
      </c>
      <c r="I434" s="2"/>
      <c r="J434" s="2"/>
    </row>
    <row r="435">
      <c r="A435" s="2"/>
      <c r="B435" s="2"/>
      <c r="C435" s="2"/>
      <c r="D435" s="21">
        <v>154415.0</v>
      </c>
      <c r="E435" s="4"/>
      <c r="F435" s="22" t="s">
        <v>395</v>
      </c>
      <c r="G435" s="26" t="str">
        <f t="shared" si="16"/>
        <v>SUBCUENTA</v>
      </c>
      <c r="H435" s="31">
        <f>SUMIFS(REGISTROS!$L$2:$L$665,REGISTROS!$E$2:$E$665,PUC!E435)</f>
        <v>0</v>
      </c>
      <c r="I435" s="2"/>
      <c r="J435" s="2"/>
    </row>
    <row r="436">
      <c r="A436" s="2"/>
      <c r="B436" s="2"/>
      <c r="C436" s="2"/>
      <c r="D436" s="21">
        <v>154420.0</v>
      </c>
      <c r="E436" s="4"/>
      <c r="F436" s="22" t="s">
        <v>396</v>
      </c>
      <c r="G436" s="26" t="str">
        <f t="shared" si="16"/>
        <v>SUBCUENTA</v>
      </c>
      <c r="H436" s="31">
        <f>SUMIFS(REGISTROS!$L$2:$L$665,REGISTROS!$E$2:$E$665,PUC!E436)</f>
        <v>0</v>
      </c>
      <c r="I436" s="2"/>
      <c r="J436" s="2"/>
    </row>
    <row r="437">
      <c r="A437" s="2"/>
      <c r="B437" s="2"/>
      <c r="C437" s="2"/>
      <c r="D437" s="21">
        <v>154425.0</v>
      </c>
      <c r="E437" s="4"/>
      <c r="F437" s="22" t="s">
        <v>397</v>
      </c>
      <c r="G437" s="26" t="str">
        <f t="shared" si="16"/>
        <v>SUBCUENTA</v>
      </c>
      <c r="H437" s="31">
        <f>SUMIFS(REGISTROS!$L$2:$L$665,REGISTROS!$E$2:$E$665,PUC!E437)</f>
        <v>0</v>
      </c>
      <c r="I437" s="2"/>
      <c r="J437" s="2"/>
    </row>
    <row r="438">
      <c r="A438" s="2"/>
      <c r="B438" s="2"/>
      <c r="C438" s="2"/>
      <c r="D438" s="21">
        <v>154430.0</v>
      </c>
      <c r="E438" s="4"/>
      <c r="F438" s="22" t="s">
        <v>398</v>
      </c>
      <c r="G438" s="26" t="str">
        <f t="shared" si="16"/>
        <v>SUBCUENTA</v>
      </c>
      <c r="H438" s="31">
        <f>SUMIFS(REGISTROS!$L$2:$L$665,REGISTROS!$E$2:$E$665,PUC!E438)</f>
        <v>0</v>
      </c>
      <c r="I438" s="2"/>
      <c r="J438" s="2"/>
    </row>
    <row r="439">
      <c r="A439" s="2"/>
      <c r="B439" s="2"/>
      <c r="C439" s="2"/>
      <c r="D439" s="21">
        <v>154435.0</v>
      </c>
      <c r="E439" s="4"/>
      <c r="F439" s="22" t="s">
        <v>399</v>
      </c>
      <c r="G439" s="26" t="str">
        <f t="shared" si="16"/>
        <v>SUBCUENTA</v>
      </c>
      <c r="H439" s="31">
        <f>SUMIFS(REGISTROS!$L$2:$L$665,REGISTROS!$E$2:$E$665,PUC!E439)</f>
        <v>0</v>
      </c>
      <c r="I439" s="2"/>
      <c r="J439" s="2"/>
    </row>
    <row r="440">
      <c r="A440" s="2"/>
      <c r="B440" s="2"/>
      <c r="C440" s="2"/>
      <c r="D440" s="21">
        <v>154440.0</v>
      </c>
      <c r="E440" s="4"/>
      <c r="F440" s="22" t="s">
        <v>400</v>
      </c>
      <c r="G440" s="26" t="str">
        <f t="shared" si="16"/>
        <v>SUBCUENTA</v>
      </c>
      <c r="H440" s="31">
        <f>SUMIFS(REGISTROS!$L$2:$L$665,REGISTROS!$E$2:$E$665,PUC!E440)</f>
        <v>0</v>
      </c>
      <c r="I440" s="2"/>
      <c r="J440" s="2"/>
    </row>
    <row r="441">
      <c r="A441" s="2"/>
      <c r="B441" s="2"/>
      <c r="C441" s="2"/>
      <c r="D441" s="21">
        <v>154495.0</v>
      </c>
      <c r="E441" s="4"/>
      <c r="F441" s="22" t="s">
        <v>114</v>
      </c>
      <c r="G441" s="26" t="str">
        <f t="shared" si="16"/>
        <v>SUBCUENTA</v>
      </c>
      <c r="H441" s="31">
        <f>SUMIFS(REGISTROS!$L$2:$L$665,REGISTROS!$E$2:$E$665,PUC!E441)</f>
        <v>0</v>
      </c>
      <c r="I441" s="2"/>
      <c r="J441" s="2"/>
    </row>
    <row r="442">
      <c r="A442" s="2"/>
      <c r="B442" s="2"/>
      <c r="C442" s="2"/>
      <c r="D442" s="21">
        <v>154499.0</v>
      </c>
      <c r="E442" s="4"/>
      <c r="F442" s="22" t="s">
        <v>95</v>
      </c>
      <c r="G442" s="26" t="str">
        <f t="shared" si="16"/>
        <v>SUBCUENTA</v>
      </c>
      <c r="H442" s="31">
        <f>SUMIFS(REGISTROS!$L$2:$L$665,REGISTROS!$E$2:$E$665,PUC!E442)</f>
        <v>0</v>
      </c>
      <c r="I442" s="2"/>
      <c r="J442" s="2"/>
    </row>
    <row r="443">
      <c r="A443" s="2"/>
      <c r="B443" s="2"/>
      <c r="C443" s="2"/>
      <c r="D443" s="21">
        <v>1548.0</v>
      </c>
      <c r="E443" s="4"/>
      <c r="F443" s="22" t="s">
        <v>345</v>
      </c>
      <c r="G443" s="26" t="str">
        <f t="shared" si="16"/>
        <v>CUENTA</v>
      </c>
      <c r="H443" s="31">
        <f>SUMIFS(REGISTROS!$L$2:$L$665,REGISTROS!$E$2:$E$665,PUC!E443)</f>
        <v>0</v>
      </c>
      <c r="I443" s="2"/>
      <c r="J443" s="2"/>
    </row>
    <row r="444">
      <c r="A444" s="2"/>
      <c r="B444" s="2"/>
      <c r="C444" s="2"/>
      <c r="D444" s="21">
        <v>154805.0</v>
      </c>
      <c r="E444" s="4"/>
      <c r="F444" s="22" t="s">
        <v>401</v>
      </c>
      <c r="G444" s="26" t="str">
        <f t="shared" si="16"/>
        <v>SUBCUENTA</v>
      </c>
      <c r="H444" s="31">
        <f>SUMIFS(REGISTROS!$L$2:$L$665,REGISTROS!$E$2:$E$665,PUC!E444)</f>
        <v>0</v>
      </c>
      <c r="I444" s="2"/>
      <c r="J444" s="2"/>
    </row>
    <row r="445">
      <c r="A445" s="2"/>
      <c r="B445" s="2"/>
      <c r="C445" s="2"/>
      <c r="D445" s="21">
        <v>154810.0</v>
      </c>
      <c r="E445" s="4"/>
      <c r="F445" s="22" t="s">
        <v>402</v>
      </c>
      <c r="G445" s="26" t="str">
        <f t="shared" si="16"/>
        <v>SUBCUENTA</v>
      </c>
      <c r="H445" s="31">
        <f>SUMIFS(REGISTROS!$L$2:$L$665,REGISTROS!$E$2:$E$665,PUC!E445)</f>
        <v>0</v>
      </c>
      <c r="I445" s="2"/>
      <c r="J445" s="2"/>
    </row>
    <row r="446">
      <c r="A446" s="2"/>
      <c r="B446" s="2"/>
      <c r="C446" s="2"/>
      <c r="D446" s="21">
        <v>154815.0</v>
      </c>
      <c r="E446" s="4"/>
      <c r="F446" s="22" t="s">
        <v>403</v>
      </c>
      <c r="G446" s="26" t="str">
        <f t="shared" si="16"/>
        <v>SUBCUENTA</v>
      </c>
      <c r="H446" s="31">
        <f>SUMIFS(REGISTROS!$L$2:$L$665,REGISTROS!$E$2:$E$665,PUC!E446)</f>
        <v>0</v>
      </c>
      <c r="I446" s="2"/>
      <c r="J446" s="2"/>
    </row>
    <row r="447">
      <c r="A447" s="2"/>
      <c r="B447" s="2"/>
      <c r="C447" s="2"/>
      <c r="D447" s="21">
        <v>154820.0</v>
      </c>
      <c r="E447" s="4"/>
      <c r="F447" s="22" t="s">
        <v>404</v>
      </c>
      <c r="G447" s="26" t="str">
        <f t="shared" si="16"/>
        <v>SUBCUENTA</v>
      </c>
      <c r="H447" s="31">
        <f>SUMIFS(REGISTROS!$L$2:$L$665,REGISTROS!$E$2:$E$665,PUC!E447)</f>
        <v>0</v>
      </c>
      <c r="I447" s="2"/>
      <c r="J447" s="2"/>
    </row>
    <row r="448">
      <c r="A448" s="2"/>
      <c r="B448" s="2"/>
      <c r="C448" s="2"/>
      <c r="D448" s="21">
        <v>154825.0</v>
      </c>
      <c r="E448" s="4"/>
      <c r="F448" s="22" t="s">
        <v>405</v>
      </c>
      <c r="G448" s="26" t="str">
        <f t="shared" si="16"/>
        <v>SUBCUENTA</v>
      </c>
      <c r="H448" s="31">
        <f>SUMIFS(REGISTROS!$L$2:$L$665,REGISTROS!$E$2:$E$665,PUC!E448)</f>
        <v>0</v>
      </c>
      <c r="I448" s="2"/>
      <c r="J448" s="2"/>
    </row>
    <row r="449">
      <c r="A449" s="2"/>
      <c r="B449" s="2"/>
      <c r="C449" s="2"/>
      <c r="D449" s="21">
        <v>154830.0</v>
      </c>
      <c r="E449" s="4"/>
      <c r="F449" s="22" t="s">
        <v>406</v>
      </c>
      <c r="G449" s="26" t="str">
        <f t="shared" si="16"/>
        <v>SUBCUENTA</v>
      </c>
      <c r="H449" s="31">
        <f>SUMIFS(REGISTROS!$L$2:$L$665,REGISTROS!$E$2:$E$665,PUC!E449)</f>
        <v>0</v>
      </c>
      <c r="I449" s="2"/>
      <c r="J449" s="2"/>
    </row>
    <row r="450">
      <c r="A450" s="2"/>
      <c r="B450" s="2"/>
      <c r="C450" s="2"/>
      <c r="D450" s="21">
        <v>154895.0</v>
      </c>
      <c r="E450" s="4"/>
      <c r="F450" s="22" t="s">
        <v>114</v>
      </c>
      <c r="G450" s="26" t="str">
        <f t="shared" si="16"/>
        <v>SUBCUENTA</v>
      </c>
      <c r="H450" s="31">
        <f>SUMIFS(REGISTROS!$L$2:$L$665,REGISTROS!$E$2:$E$665,PUC!E450)</f>
        <v>0</v>
      </c>
      <c r="I450" s="2"/>
      <c r="J450" s="2"/>
    </row>
    <row r="451">
      <c r="A451" s="2"/>
      <c r="B451" s="2"/>
      <c r="C451" s="2"/>
      <c r="D451" s="21">
        <v>154899.0</v>
      </c>
      <c r="E451" s="4"/>
      <c r="F451" s="22" t="s">
        <v>95</v>
      </c>
      <c r="G451" s="26" t="str">
        <f t="shared" si="16"/>
        <v>SUBCUENTA</v>
      </c>
      <c r="H451" s="31">
        <f>SUMIFS(REGISTROS!$L$2:$L$665,REGISTROS!$E$2:$E$665,PUC!E451)</f>
        <v>0</v>
      </c>
      <c r="I451" s="2"/>
      <c r="J451" s="2"/>
    </row>
    <row r="452">
      <c r="A452" s="2"/>
      <c r="B452" s="2"/>
      <c r="C452" s="2"/>
      <c r="D452" s="21">
        <v>1552.0</v>
      </c>
      <c r="E452" s="4"/>
      <c r="F452" s="22" t="s">
        <v>346</v>
      </c>
      <c r="G452" s="26" t="str">
        <f t="shared" si="16"/>
        <v>CUENTA</v>
      </c>
      <c r="H452" s="31">
        <f>SUMIFS(REGISTROS!$L$2:$L$665,REGISTROS!$E$2:$E$665,PUC!E452)</f>
        <v>0</v>
      </c>
      <c r="I452" s="2"/>
      <c r="J452" s="2"/>
    </row>
    <row r="453">
      <c r="A453" s="2"/>
      <c r="B453" s="2"/>
      <c r="C453" s="2"/>
      <c r="D453" s="21">
        <v>155205.0</v>
      </c>
      <c r="E453" s="4"/>
      <c r="F453" s="22" t="s">
        <v>416</v>
      </c>
      <c r="G453" s="26" t="str">
        <f t="shared" si="16"/>
        <v>SUBCUENTA</v>
      </c>
      <c r="H453" s="31">
        <f>SUMIFS(REGISTROS!$L$2:$L$665,REGISTROS!$E$2:$E$665,PUC!E453)</f>
        <v>0</v>
      </c>
      <c r="I453" s="2"/>
      <c r="J453" s="2"/>
    </row>
    <row r="454">
      <c r="A454" s="2"/>
      <c r="B454" s="2"/>
      <c r="C454" s="2"/>
      <c r="D454" s="21">
        <v>155210.0</v>
      </c>
      <c r="E454" s="4"/>
      <c r="F454" s="22" t="s">
        <v>430</v>
      </c>
      <c r="G454" s="26" t="str">
        <f t="shared" si="16"/>
        <v>SUBCUENTA</v>
      </c>
      <c r="H454" s="31">
        <f>SUMIFS(REGISTROS!$L$2:$L$665,REGISTROS!$E$2:$E$665,PUC!E454)</f>
        <v>0</v>
      </c>
      <c r="I454" s="2"/>
      <c r="J454" s="2"/>
    </row>
    <row r="455">
      <c r="A455" s="2"/>
      <c r="B455" s="2"/>
      <c r="C455" s="2"/>
      <c r="D455" s="21">
        <v>155215.0</v>
      </c>
      <c r="E455" s="4"/>
      <c r="F455" s="22" t="s">
        <v>431</v>
      </c>
      <c r="G455" s="26" t="str">
        <f t="shared" si="16"/>
        <v>SUBCUENTA</v>
      </c>
      <c r="H455" s="31">
        <f>SUMIFS(REGISTROS!$L$2:$L$665,REGISTROS!$E$2:$E$665,PUC!E455)</f>
        <v>0</v>
      </c>
      <c r="I455" s="2"/>
      <c r="J455" s="2"/>
    </row>
    <row r="456">
      <c r="A456" s="2"/>
      <c r="B456" s="2"/>
      <c r="C456" s="2"/>
      <c r="D456" s="21">
        <v>155295.0</v>
      </c>
      <c r="E456" s="4"/>
      <c r="F456" s="22" t="s">
        <v>114</v>
      </c>
      <c r="G456" s="26" t="str">
        <f t="shared" si="16"/>
        <v>SUBCUENTA</v>
      </c>
      <c r="H456" s="31">
        <f>SUMIFS(REGISTROS!$L$2:$L$665,REGISTROS!$E$2:$E$665,PUC!E456)</f>
        <v>0</v>
      </c>
      <c r="I456" s="2"/>
      <c r="J456" s="2"/>
    </row>
    <row r="457">
      <c r="A457" s="2"/>
      <c r="B457" s="2"/>
      <c r="C457" s="2"/>
      <c r="D457" s="21">
        <v>155299.0</v>
      </c>
      <c r="E457" s="4"/>
      <c r="F457" s="22" t="s">
        <v>95</v>
      </c>
      <c r="G457" s="26" t="str">
        <f t="shared" si="16"/>
        <v>SUBCUENTA</v>
      </c>
      <c r="H457" s="31">
        <f>SUMIFS(REGISTROS!$L$2:$L$665,REGISTROS!$E$2:$E$665,PUC!E457)</f>
        <v>0</v>
      </c>
      <c r="I457" s="2"/>
      <c r="J457" s="2"/>
    </row>
    <row r="458">
      <c r="A458" s="2"/>
      <c r="B458" s="2"/>
      <c r="C458" s="2"/>
      <c r="D458" s="21">
        <v>1556.0</v>
      </c>
      <c r="E458" s="4"/>
      <c r="F458" s="22" t="s">
        <v>332</v>
      </c>
      <c r="G458" s="26" t="str">
        <f t="shared" si="16"/>
        <v>CUENTA</v>
      </c>
      <c r="H458" s="31">
        <f>SUMIFS(REGISTROS!$L$2:$L$665,REGISTROS!$E$2:$E$665,PUC!E458)</f>
        <v>0</v>
      </c>
      <c r="I458" s="2"/>
      <c r="J458" s="2"/>
    </row>
    <row r="459">
      <c r="A459" s="2"/>
      <c r="B459" s="2"/>
      <c r="C459" s="2"/>
      <c r="D459" s="21">
        <v>155605.0</v>
      </c>
      <c r="E459" s="4"/>
      <c r="F459" s="22" t="s">
        <v>433</v>
      </c>
      <c r="G459" s="26" t="str">
        <f t="shared" si="16"/>
        <v>SUBCUENTA</v>
      </c>
      <c r="H459" s="31">
        <f>SUMIFS(REGISTROS!$L$2:$L$665,REGISTROS!$E$2:$E$665,PUC!E459)</f>
        <v>0</v>
      </c>
      <c r="I459" s="2"/>
      <c r="J459" s="2"/>
    </row>
    <row r="460">
      <c r="A460" s="2"/>
      <c r="B460" s="2"/>
      <c r="C460" s="2"/>
      <c r="D460" s="21">
        <v>155610.0</v>
      </c>
      <c r="E460" s="4"/>
      <c r="F460" s="22" t="s">
        <v>434</v>
      </c>
      <c r="G460" s="26" t="str">
        <f t="shared" si="16"/>
        <v>SUBCUENTA</v>
      </c>
      <c r="H460" s="31">
        <f>SUMIFS(REGISTROS!$L$2:$L$665,REGISTROS!$E$2:$E$665,PUC!E460)</f>
        <v>0</v>
      </c>
      <c r="I460" s="2"/>
      <c r="J460" s="2"/>
    </row>
    <row r="461">
      <c r="A461" s="2"/>
      <c r="B461" s="2"/>
      <c r="C461" s="2"/>
      <c r="D461" s="21">
        <v>155615.0</v>
      </c>
      <c r="E461" s="4"/>
      <c r="F461" s="22" t="s">
        <v>435</v>
      </c>
      <c r="G461" s="26" t="str">
        <f t="shared" si="16"/>
        <v>SUBCUENTA</v>
      </c>
      <c r="H461" s="31">
        <f>SUMIFS(REGISTROS!$L$2:$L$665,REGISTROS!$E$2:$E$665,PUC!E461)</f>
        <v>0</v>
      </c>
      <c r="I461" s="2"/>
      <c r="J461" s="2"/>
    </row>
    <row r="462">
      <c r="A462" s="2"/>
      <c r="B462" s="2"/>
      <c r="C462" s="2"/>
      <c r="D462" s="21">
        <v>155620.0</v>
      </c>
      <c r="E462" s="4"/>
      <c r="F462" s="22" t="s">
        <v>436</v>
      </c>
      <c r="G462" s="26" t="str">
        <f t="shared" si="16"/>
        <v>SUBCUENTA</v>
      </c>
      <c r="H462" s="31">
        <f>SUMIFS(REGISTROS!$L$2:$L$665,REGISTROS!$E$2:$E$665,PUC!E462)</f>
        <v>0</v>
      </c>
      <c r="I462" s="2"/>
      <c r="J462" s="2"/>
    </row>
    <row r="463">
      <c r="A463" s="2"/>
      <c r="B463" s="2"/>
      <c r="C463" s="2"/>
      <c r="D463" s="21">
        <v>155625.0</v>
      </c>
      <c r="E463" s="4"/>
      <c r="F463" s="22" t="s">
        <v>437</v>
      </c>
      <c r="G463" s="26" t="str">
        <f t="shared" si="16"/>
        <v>SUBCUENTA</v>
      </c>
      <c r="H463" s="31">
        <f>SUMIFS(REGISTROS!$L$2:$L$665,REGISTROS!$E$2:$E$665,PUC!E463)</f>
        <v>0</v>
      </c>
      <c r="I463" s="2"/>
      <c r="J463" s="2"/>
    </row>
    <row r="464">
      <c r="A464" s="2"/>
      <c r="B464" s="2"/>
      <c r="C464" s="2"/>
      <c r="D464" s="21">
        <v>155628.0</v>
      </c>
      <c r="E464" s="4"/>
      <c r="F464" s="22" t="s">
        <v>439</v>
      </c>
      <c r="G464" s="26" t="str">
        <f t="shared" si="16"/>
        <v>SUBCUENTA</v>
      </c>
      <c r="H464" s="31">
        <f>SUMIFS(REGISTROS!$L$2:$L$665,REGISTROS!$E$2:$E$665,PUC!E464)</f>
        <v>0</v>
      </c>
      <c r="I464" s="2"/>
      <c r="J464" s="2"/>
    </row>
    <row r="465">
      <c r="A465" s="2"/>
      <c r="B465" s="2"/>
      <c r="C465" s="2"/>
      <c r="D465" s="21">
        <v>155630.0</v>
      </c>
      <c r="E465" s="4"/>
      <c r="F465" s="22" t="s">
        <v>440</v>
      </c>
      <c r="G465" s="26" t="str">
        <f t="shared" si="16"/>
        <v>SUBCUENTA</v>
      </c>
      <c r="H465" s="31">
        <f>SUMIFS(REGISTROS!$L$2:$L$665,REGISTROS!$E$2:$E$665,PUC!E465)</f>
        <v>0</v>
      </c>
      <c r="I465" s="2"/>
      <c r="J465" s="2"/>
    </row>
    <row r="466">
      <c r="A466" s="2"/>
      <c r="B466" s="2"/>
      <c r="C466" s="2"/>
      <c r="D466" s="21">
        <v>155635.0</v>
      </c>
      <c r="E466" s="4"/>
      <c r="F466" s="22" t="s">
        <v>441</v>
      </c>
      <c r="G466" s="26" t="str">
        <f t="shared" si="16"/>
        <v>SUBCUENTA</v>
      </c>
      <c r="H466" s="31">
        <f>SUMIFS(REGISTROS!$L$2:$L$665,REGISTROS!$E$2:$E$665,PUC!E466)</f>
        <v>0</v>
      </c>
      <c r="I466" s="2"/>
      <c r="J466" s="2"/>
    </row>
    <row r="467">
      <c r="A467" s="2"/>
      <c r="B467" s="2"/>
      <c r="C467" s="2"/>
      <c r="D467" s="21">
        <v>155640.0</v>
      </c>
      <c r="E467" s="4"/>
      <c r="F467" s="22" t="s">
        <v>442</v>
      </c>
      <c r="G467" s="26" t="str">
        <f t="shared" si="16"/>
        <v>SUBCUENTA</v>
      </c>
      <c r="H467" s="31">
        <f>SUMIFS(REGISTROS!$L$2:$L$665,REGISTROS!$E$2:$E$665,PUC!E467)</f>
        <v>0</v>
      </c>
      <c r="I467" s="2"/>
      <c r="J467" s="2"/>
    </row>
    <row r="468">
      <c r="A468" s="2"/>
      <c r="B468" s="2"/>
      <c r="C468" s="2"/>
      <c r="D468" s="21">
        <v>155645.0</v>
      </c>
      <c r="E468" s="4"/>
      <c r="F468" s="22" t="s">
        <v>443</v>
      </c>
      <c r="G468" s="26" t="str">
        <f t="shared" si="16"/>
        <v>SUBCUENTA</v>
      </c>
      <c r="H468" s="31">
        <f>SUMIFS(REGISTROS!$L$2:$L$665,REGISTROS!$E$2:$E$665,PUC!E468)</f>
        <v>0</v>
      </c>
      <c r="I468" s="2"/>
      <c r="J468" s="2"/>
    </row>
    <row r="469">
      <c r="A469" s="2"/>
      <c r="B469" s="2"/>
      <c r="C469" s="2"/>
      <c r="D469" s="21">
        <v>155647.0</v>
      </c>
      <c r="E469" s="4"/>
      <c r="F469" s="22" t="s">
        <v>444</v>
      </c>
      <c r="G469" s="26" t="str">
        <f t="shared" si="16"/>
        <v>SUBCUENTA</v>
      </c>
      <c r="H469" s="31">
        <f>SUMIFS(REGISTROS!$L$2:$L$665,REGISTROS!$E$2:$E$665,PUC!E469)</f>
        <v>0</v>
      </c>
      <c r="I469" s="2"/>
      <c r="J469" s="2"/>
    </row>
    <row r="470">
      <c r="A470" s="2"/>
      <c r="B470" s="2"/>
      <c r="C470" s="2"/>
      <c r="D470" s="21">
        <v>155650.0</v>
      </c>
      <c r="E470" s="4"/>
      <c r="F470" s="22" t="s">
        <v>445</v>
      </c>
      <c r="G470" s="26" t="str">
        <f t="shared" si="16"/>
        <v>SUBCUENTA</v>
      </c>
      <c r="H470" s="31">
        <f>SUMIFS(REGISTROS!$L$2:$L$665,REGISTROS!$E$2:$E$665,PUC!E470)</f>
        <v>0</v>
      </c>
      <c r="I470" s="2"/>
      <c r="J470" s="2"/>
    </row>
    <row r="471">
      <c r="A471" s="2"/>
      <c r="B471" s="2"/>
      <c r="C471" s="2"/>
      <c r="D471" s="21">
        <v>155655.0</v>
      </c>
      <c r="E471" s="4"/>
      <c r="F471" s="22" t="s">
        <v>446</v>
      </c>
      <c r="G471" s="26" t="str">
        <f t="shared" si="16"/>
        <v>SUBCUENTA</v>
      </c>
      <c r="H471" s="31">
        <f>SUMIFS(REGISTROS!$L$2:$L$665,REGISTROS!$E$2:$E$665,PUC!E471)</f>
        <v>0</v>
      </c>
      <c r="I471" s="2"/>
      <c r="J471" s="2"/>
    </row>
    <row r="472">
      <c r="A472" s="2"/>
      <c r="B472" s="2"/>
      <c r="C472" s="2"/>
      <c r="D472" s="21">
        <v>155660.0</v>
      </c>
      <c r="E472" s="4"/>
      <c r="F472" s="22" t="s">
        <v>447</v>
      </c>
      <c r="G472" s="26" t="str">
        <f t="shared" si="16"/>
        <v>SUBCUENTA</v>
      </c>
      <c r="H472" s="31">
        <f>SUMIFS(REGISTROS!$L$2:$L$665,REGISTROS!$E$2:$E$665,PUC!E472)</f>
        <v>0</v>
      </c>
      <c r="I472" s="2"/>
      <c r="J472" s="2"/>
    </row>
    <row r="473">
      <c r="A473" s="2"/>
      <c r="B473" s="2"/>
      <c r="C473" s="2"/>
      <c r="D473" s="21">
        <v>155665.0</v>
      </c>
      <c r="E473" s="4"/>
      <c r="F473" s="22" t="s">
        <v>448</v>
      </c>
      <c r="G473" s="26" t="str">
        <f t="shared" si="16"/>
        <v>SUBCUENTA</v>
      </c>
      <c r="H473" s="31">
        <f>SUMIFS(REGISTROS!$L$2:$L$665,REGISTROS!$E$2:$E$665,PUC!E473)</f>
        <v>0</v>
      </c>
      <c r="I473" s="2"/>
      <c r="J473" s="2"/>
    </row>
    <row r="474">
      <c r="A474" s="2"/>
      <c r="B474" s="2"/>
      <c r="C474" s="2"/>
      <c r="D474" s="21">
        <v>155670.0</v>
      </c>
      <c r="E474" s="4"/>
      <c r="F474" s="22" t="s">
        <v>449</v>
      </c>
      <c r="G474" s="26" t="str">
        <f t="shared" si="16"/>
        <v>SUBCUENTA</v>
      </c>
      <c r="H474" s="31">
        <f>SUMIFS(REGISTROS!$L$2:$L$665,REGISTROS!$E$2:$E$665,PUC!E474)</f>
        <v>0</v>
      </c>
      <c r="I474" s="2"/>
      <c r="J474" s="2"/>
    </row>
    <row r="475">
      <c r="A475" s="2"/>
      <c r="B475" s="2"/>
      <c r="C475" s="2"/>
      <c r="D475" s="21">
        <v>155675.0</v>
      </c>
      <c r="E475" s="4"/>
      <c r="F475" s="22" t="s">
        <v>453</v>
      </c>
      <c r="G475" s="26" t="str">
        <f t="shared" si="16"/>
        <v>SUBCUENTA</v>
      </c>
      <c r="H475" s="31">
        <f>SUMIFS(REGISTROS!$L$2:$L$665,REGISTROS!$E$2:$E$665,PUC!E475)</f>
        <v>0</v>
      </c>
      <c r="I475" s="2"/>
      <c r="J475" s="2"/>
    </row>
    <row r="476">
      <c r="A476" s="2"/>
      <c r="B476" s="2"/>
      <c r="C476" s="2"/>
      <c r="D476" s="21">
        <v>155680.0</v>
      </c>
      <c r="E476" s="4"/>
      <c r="F476" s="22" t="s">
        <v>459</v>
      </c>
      <c r="G476" s="26" t="str">
        <f t="shared" si="16"/>
        <v>SUBCUENTA</v>
      </c>
      <c r="H476" s="31">
        <f>SUMIFS(REGISTROS!$L$2:$L$665,REGISTROS!$E$2:$E$665,PUC!E476)</f>
        <v>0</v>
      </c>
      <c r="I476" s="2"/>
      <c r="J476" s="2"/>
    </row>
    <row r="477">
      <c r="A477" s="2"/>
      <c r="B477" s="2"/>
      <c r="C477" s="2"/>
      <c r="D477" s="21">
        <v>155682.0</v>
      </c>
      <c r="E477" s="4"/>
      <c r="F477" s="22" t="s">
        <v>467</v>
      </c>
      <c r="G477" s="26" t="str">
        <f t="shared" si="16"/>
        <v>SUBCUENTA</v>
      </c>
      <c r="H477" s="31">
        <f>SUMIFS(REGISTROS!$L$2:$L$665,REGISTROS!$E$2:$E$665,PUC!E477)</f>
        <v>0</v>
      </c>
      <c r="I477" s="2"/>
      <c r="J477" s="2"/>
    </row>
    <row r="478">
      <c r="A478" s="2"/>
      <c r="B478" s="2"/>
      <c r="C478" s="2"/>
      <c r="D478" s="21">
        <v>155685.0</v>
      </c>
      <c r="E478" s="4"/>
      <c r="F478" s="22" t="s">
        <v>475</v>
      </c>
      <c r="G478" s="26" t="str">
        <f t="shared" si="16"/>
        <v>SUBCUENTA</v>
      </c>
      <c r="H478" s="31">
        <f>SUMIFS(REGISTROS!$L$2:$L$665,REGISTROS!$E$2:$E$665,PUC!E478)</f>
        <v>0</v>
      </c>
      <c r="I478" s="2"/>
      <c r="J478" s="2"/>
    </row>
    <row r="479">
      <c r="A479" s="2"/>
      <c r="B479" s="2"/>
      <c r="C479" s="2"/>
      <c r="D479" s="21">
        <v>155695.0</v>
      </c>
      <c r="E479" s="4"/>
      <c r="F479" s="22" t="s">
        <v>114</v>
      </c>
      <c r="G479" s="26" t="str">
        <f t="shared" si="16"/>
        <v>SUBCUENTA</v>
      </c>
      <c r="H479" s="31">
        <f>SUMIFS(REGISTROS!$L$2:$L$665,REGISTROS!$E$2:$E$665,PUC!E479)</f>
        <v>0</v>
      </c>
      <c r="I479" s="2"/>
      <c r="J479" s="2"/>
    </row>
    <row r="480">
      <c r="A480" s="2"/>
      <c r="B480" s="2"/>
      <c r="C480" s="2"/>
      <c r="D480" s="21">
        <v>155699.0</v>
      </c>
      <c r="E480" s="4"/>
      <c r="F480" s="22" t="s">
        <v>95</v>
      </c>
      <c r="G480" s="26" t="str">
        <f t="shared" si="16"/>
        <v>SUBCUENTA</v>
      </c>
      <c r="H480" s="31">
        <f>SUMIFS(REGISTROS!$L$2:$L$665,REGISTROS!$E$2:$E$665,PUC!E480)</f>
        <v>0</v>
      </c>
      <c r="I480" s="2"/>
      <c r="J480" s="2"/>
    </row>
    <row r="481">
      <c r="A481" s="2"/>
      <c r="B481" s="2"/>
      <c r="C481" s="2"/>
      <c r="D481" s="21">
        <v>1560.0</v>
      </c>
      <c r="E481" s="4"/>
      <c r="F481" s="22" t="s">
        <v>500</v>
      </c>
      <c r="G481" s="26" t="str">
        <f t="shared" si="16"/>
        <v>CUENTA</v>
      </c>
      <c r="H481" s="31">
        <f>SUMIFS(REGISTROS!$L$2:$L$665,REGISTROS!$E$2:$E$665,PUC!E481)</f>
        <v>0</v>
      </c>
      <c r="I481" s="2"/>
      <c r="J481" s="2"/>
    </row>
    <row r="482">
      <c r="A482" s="2"/>
      <c r="B482" s="2"/>
      <c r="C482" s="2"/>
      <c r="D482" s="21" t="s">
        <v>510</v>
      </c>
      <c r="E482" s="4"/>
      <c r="F482" s="22"/>
      <c r="G482" s="26" t="str">
        <f t="shared" si="16"/>
        <v/>
      </c>
      <c r="H482" s="31">
        <f>SUMIFS(REGISTROS!$L$2:$L$665,REGISTROS!$E$2:$E$665,PUC!E482)</f>
        <v>0</v>
      </c>
      <c r="I482" s="2"/>
      <c r="J482" s="2"/>
    </row>
    <row r="483">
      <c r="A483" s="2"/>
      <c r="B483" s="2"/>
      <c r="C483" s="2"/>
      <c r="D483" s="21">
        <v>156099.0</v>
      </c>
      <c r="E483" s="4"/>
      <c r="F483" s="22" t="s">
        <v>95</v>
      </c>
      <c r="G483" s="26" t="str">
        <f t="shared" si="16"/>
        <v>SUBCUENTA</v>
      </c>
      <c r="H483" s="31">
        <f>SUMIFS(REGISTROS!$L$2:$L$665,REGISTROS!$E$2:$E$665,PUC!E483)</f>
        <v>0</v>
      </c>
      <c r="I483" s="2"/>
      <c r="J483" s="2"/>
    </row>
    <row r="484">
      <c r="A484" s="2"/>
      <c r="B484" s="2"/>
      <c r="C484" s="2"/>
      <c r="D484" s="21">
        <v>1562.0</v>
      </c>
      <c r="E484" s="4"/>
      <c r="F484" s="22" t="s">
        <v>315</v>
      </c>
      <c r="G484" s="26" t="str">
        <f t="shared" si="16"/>
        <v>CUENTA</v>
      </c>
      <c r="H484" s="31">
        <f>SUMIFS(REGISTROS!$L$2:$L$665,REGISTROS!$E$2:$E$665,PUC!E484)</f>
        <v>0</v>
      </c>
      <c r="I484" s="2"/>
      <c r="J484" s="2"/>
    </row>
    <row r="485">
      <c r="A485" s="2"/>
      <c r="B485" s="2"/>
      <c r="C485" s="2"/>
      <c r="D485" s="21" t="s">
        <v>533</v>
      </c>
      <c r="E485" s="4"/>
      <c r="F485" s="22"/>
      <c r="G485" s="26" t="str">
        <f t="shared" si="16"/>
        <v/>
      </c>
      <c r="H485" s="31">
        <f>SUMIFS(REGISTROS!$L$2:$L$665,REGISTROS!$E$2:$E$665,PUC!E485)</f>
        <v>0</v>
      </c>
      <c r="I485" s="2"/>
      <c r="J485" s="2"/>
    </row>
    <row r="486">
      <c r="A486" s="2"/>
      <c r="B486" s="2"/>
      <c r="C486" s="2"/>
      <c r="D486" s="21">
        <v>156299.0</v>
      </c>
      <c r="E486" s="4"/>
      <c r="F486" s="22" t="s">
        <v>95</v>
      </c>
      <c r="G486" s="26" t="str">
        <f t="shared" si="16"/>
        <v>SUBCUENTA</v>
      </c>
      <c r="H486" s="31">
        <f>SUMIFS(REGISTROS!$L$2:$L$665,REGISTROS!$E$2:$E$665,PUC!E486)</f>
        <v>0</v>
      </c>
      <c r="I486" s="2"/>
      <c r="J486" s="2"/>
    </row>
    <row r="487">
      <c r="A487" s="2"/>
      <c r="B487" s="2"/>
      <c r="C487" s="2"/>
      <c r="D487" s="21">
        <v>1564.0</v>
      </c>
      <c r="E487" s="4"/>
      <c r="F487" s="22" t="s">
        <v>550</v>
      </c>
      <c r="G487" s="26" t="str">
        <f t="shared" si="16"/>
        <v>CUENTA</v>
      </c>
      <c r="H487" s="31">
        <f>SUMIFS(REGISTROS!$L$2:$L$665,REGISTROS!$E$2:$E$665,PUC!E487)</f>
        <v>0</v>
      </c>
      <c r="I487" s="2"/>
      <c r="J487" s="2"/>
    </row>
    <row r="488">
      <c r="A488" s="2"/>
      <c r="B488" s="2"/>
      <c r="C488" s="2"/>
      <c r="D488" s="21">
        <v>156405.0</v>
      </c>
      <c r="E488" s="4"/>
      <c r="F488" s="22" t="s">
        <v>284</v>
      </c>
      <c r="G488" s="26" t="str">
        <f t="shared" si="16"/>
        <v>SUBCUENTA</v>
      </c>
      <c r="H488" s="31">
        <f>SUMIFS(REGISTROS!$L$2:$L$665,REGISTROS!$E$2:$E$665,PUC!E488)</f>
        <v>0</v>
      </c>
      <c r="I488" s="2"/>
      <c r="J488" s="2"/>
    </row>
    <row r="489">
      <c r="A489" s="2"/>
      <c r="B489" s="2"/>
      <c r="C489" s="2"/>
      <c r="D489" s="21">
        <v>156410.0</v>
      </c>
      <c r="E489" s="4"/>
      <c r="F489" s="22" t="s">
        <v>566</v>
      </c>
      <c r="G489" s="26" t="str">
        <f t="shared" si="16"/>
        <v>SUBCUENTA</v>
      </c>
      <c r="H489" s="31">
        <f>SUMIFS(REGISTROS!$L$2:$L$665,REGISTROS!$E$2:$E$665,PUC!E489)</f>
        <v>0</v>
      </c>
      <c r="I489" s="2"/>
      <c r="J489" s="2"/>
    </row>
    <row r="490">
      <c r="A490" s="2"/>
      <c r="B490" s="2"/>
      <c r="C490" s="2"/>
      <c r="D490" s="21">
        <v>156499.0</v>
      </c>
      <c r="E490" s="4"/>
      <c r="F490" s="22" t="s">
        <v>95</v>
      </c>
      <c r="G490" s="26" t="str">
        <f t="shared" si="16"/>
        <v>SUBCUENTA</v>
      </c>
      <c r="H490" s="31">
        <f>SUMIFS(REGISTROS!$L$2:$L$665,REGISTROS!$E$2:$E$665,PUC!E490)</f>
        <v>0</v>
      </c>
      <c r="I490" s="2"/>
      <c r="J490" s="2"/>
    </row>
    <row r="491">
      <c r="A491" s="2"/>
      <c r="B491" s="2"/>
      <c r="C491" s="2"/>
      <c r="D491" s="21">
        <v>1568.0</v>
      </c>
      <c r="E491" s="4"/>
      <c r="F491" s="22" t="s">
        <v>333</v>
      </c>
      <c r="G491" s="26" t="str">
        <f t="shared" si="16"/>
        <v>CUENTA</v>
      </c>
      <c r="H491" s="31">
        <f>SUMIFS(REGISTROS!$L$2:$L$665,REGISTROS!$E$2:$E$665,PUC!E491)</f>
        <v>0</v>
      </c>
      <c r="I491" s="2"/>
      <c r="J491" s="2"/>
    </row>
    <row r="492">
      <c r="A492" s="2"/>
      <c r="B492" s="2"/>
      <c r="C492" s="2"/>
      <c r="D492" s="21">
        <v>156805.0</v>
      </c>
      <c r="E492" s="4"/>
      <c r="F492" s="22" t="s">
        <v>590</v>
      </c>
      <c r="G492" s="26" t="str">
        <f t="shared" si="16"/>
        <v>SUBCUENTA</v>
      </c>
      <c r="H492" s="31">
        <f>SUMIFS(REGISTROS!$L$2:$L$665,REGISTROS!$E$2:$E$665,PUC!E492)</f>
        <v>0</v>
      </c>
      <c r="I492" s="2"/>
      <c r="J492" s="2"/>
    </row>
    <row r="493">
      <c r="A493" s="2"/>
      <c r="B493" s="2"/>
      <c r="C493" s="2"/>
      <c r="D493" s="21">
        <v>156810.0</v>
      </c>
      <c r="E493" s="4"/>
      <c r="F493" s="22" t="s">
        <v>597</v>
      </c>
      <c r="G493" s="26" t="str">
        <f t="shared" si="16"/>
        <v>SUBCUENTA</v>
      </c>
      <c r="H493" s="31">
        <f>SUMIFS(REGISTROS!$L$2:$L$665,REGISTROS!$E$2:$E$665,PUC!E493)</f>
        <v>0</v>
      </c>
      <c r="I493" s="2"/>
      <c r="J493" s="2"/>
    </row>
    <row r="494">
      <c r="A494" s="2"/>
      <c r="B494" s="2"/>
      <c r="C494" s="2"/>
      <c r="D494" s="21">
        <v>156815.0</v>
      </c>
      <c r="E494" s="4"/>
      <c r="F494" s="22" t="s">
        <v>606</v>
      </c>
      <c r="G494" s="26" t="str">
        <f t="shared" si="16"/>
        <v>SUBCUENTA</v>
      </c>
      <c r="H494" s="31">
        <f>SUMIFS(REGISTROS!$L$2:$L$665,REGISTROS!$E$2:$E$665,PUC!E494)</f>
        <v>0</v>
      </c>
      <c r="I494" s="2"/>
      <c r="J494" s="2"/>
    </row>
    <row r="495">
      <c r="A495" s="2"/>
      <c r="B495" s="2"/>
      <c r="C495" s="2"/>
      <c r="D495" s="21">
        <v>156820.0</v>
      </c>
      <c r="E495" s="4"/>
      <c r="F495" s="22" t="s">
        <v>621</v>
      </c>
      <c r="G495" s="26" t="str">
        <f t="shared" si="16"/>
        <v>SUBCUENTA</v>
      </c>
      <c r="H495" s="31">
        <f>SUMIFS(REGISTROS!$L$2:$L$665,REGISTROS!$E$2:$E$665,PUC!E495)</f>
        <v>0</v>
      </c>
      <c r="I495" s="2"/>
      <c r="J495" s="2"/>
    </row>
    <row r="496">
      <c r="A496" s="2"/>
      <c r="B496" s="2"/>
      <c r="C496" s="2"/>
      <c r="D496" s="21">
        <v>156825.0</v>
      </c>
      <c r="E496" s="4"/>
      <c r="F496" s="22" t="s">
        <v>628</v>
      </c>
      <c r="G496" s="26" t="str">
        <f t="shared" si="16"/>
        <v>SUBCUENTA</v>
      </c>
      <c r="H496" s="31">
        <f>SUMIFS(REGISTROS!$L$2:$L$665,REGISTROS!$E$2:$E$665,PUC!E496)</f>
        <v>0</v>
      </c>
      <c r="I496" s="2"/>
      <c r="J496" s="2"/>
    </row>
    <row r="497">
      <c r="A497" s="2"/>
      <c r="B497" s="2"/>
      <c r="C497" s="2"/>
      <c r="D497" s="21">
        <v>156895.0</v>
      </c>
      <c r="E497" s="4"/>
      <c r="F497" s="22" t="s">
        <v>114</v>
      </c>
      <c r="G497" s="26" t="str">
        <f t="shared" si="16"/>
        <v>SUBCUENTA</v>
      </c>
      <c r="H497" s="31">
        <f>SUMIFS(REGISTROS!$L$2:$L$665,REGISTROS!$E$2:$E$665,PUC!E497)</f>
        <v>0</v>
      </c>
      <c r="I497" s="2"/>
      <c r="J497" s="2"/>
    </row>
    <row r="498">
      <c r="A498" s="2"/>
      <c r="B498" s="2"/>
      <c r="C498" s="2"/>
      <c r="D498" s="21">
        <v>156899.0</v>
      </c>
      <c r="E498" s="4"/>
      <c r="F498" s="22" t="s">
        <v>95</v>
      </c>
      <c r="G498" s="26" t="str">
        <f t="shared" si="16"/>
        <v>SUBCUENTA</v>
      </c>
      <c r="H498" s="31">
        <f>SUMIFS(REGISTROS!$L$2:$L$665,REGISTROS!$E$2:$E$665,PUC!E498)</f>
        <v>0</v>
      </c>
      <c r="I498" s="2"/>
      <c r="J498" s="2"/>
    </row>
    <row r="499">
      <c r="A499" s="2"/>
      <c r="B499" s="2"/>
      <c r="C499" s="2"/>
      <c r="D499" s="21">
        <v>1572.0</v>
      </c>
      <c r="E499" s="4"/>
      <c r="F499" s="22" t="s">
        <v>635</v>
      </c>
      <c r="G499" s="26" t="str">
        <f t="shared" si="16"/>
        <v>CUENTA</v>
      </c>
      <c r="H499" s="31">
        <f>SUMIFS(REGISTROS!$L$2:$L$665,REGISTROS!$E$2:$E$665,PUC!E499)</f>
        <v>0</v>
      </c>
      <c r="I499" s="2"/>
      <c r="J499" s="2"/>
    </row>
    <row r="500">
      <c r="A500" s="2"/>
      <c r="B500" s="2"/>
      <c r="C500" s="2"/>
      <c r="D500" s="21">
        <v>157205.0</v>
      </c>
      <c r="E500" s="4"/>
      <c r="F500" s="22" t="s">
        <v>636</v>
      </c>
      <c r="G500" s="26" t="str">
        <f t="shared" si="16"/>
        <v>SUBCUENTA</v>
      </c>
      <c r="H500" s="31">
        <f>SUMIFS(REGISTROS!$L$2:$L$665,REGISTROS!$E$2:$E$665,PUC!E500)</f>
        <v>0</v>
      </c>
      <c r="I500" s="2"/>
      <c r="J500" s="2"/>
    </row>
    <row r="501">
      <c r="A501" s="2"/>
      <c r="B501" s="2"/>
      <c r="C501" s="2"/>
      <c r="D501" s="21">
        <v>157210.0</v>
      </c>
      <c r="E501" s="4"/>
      <c r="F501" s="22" t="s">
        <v>637</v>
      </c>
      <c r="G501" s="26" t="str">
        <f t="shared" si="16"/>
        <v>SUBCUENTA</v>
      </c>
      <c r="H501" s="31">
        <f>SUMIFS(REGISTROS!$L$2:$L$665,REGISTROS!$E$2:$E$665,PUC!E501)</f>
        <v>0</v>
      </c>
      <c r="I501" s="2"/>
      <c r="J501" s="2"/>
    </row>
    <row r="502">
      <c r="A502" s="2"/>
      <c r="B502" s="2"/>
      <c r="C502" s="2"/>
      <c r="D502" s="21">
        <v>157299.0</v>
      </c>
      <c r="E502" s="4"/>
      <c r="F502" s="22" t="s">
        <v>95</v>
      </c>
      <c r="G502" s="26" t="str">
        <f t="shared" si="16"/>
        <v>SUBCUENTA</v>
      </c>
      <c r="H502" s="31">
        <f>SUMIFS(REGISTROS!$L$2:$L$665,REGISTROS!$E$2:$E$665,PUC!E502)</f>
        <v>0</v>
      </c>
      <c r="I502" s="2"/>
      <c r="J502" s="2"/>
    </row>
    <row r="503">
      <c r="A503" s="2"/>
      <c r="B503" s="2"/>
      <c r="C503" s="2"/>
      <c r="D503" s="21">
        <v>1576.0</v>
      </c>
      <c r="E503" s="4"/>
      <c r="F503" s="22" t="s">
        <v>334</v>
      </c>
      <c r="G503" s="26" t="str">
        <f t="shared" si="16"/>
        <v>CUENTA</v>
      </c>
      <c r="H503" s="31">
        <f>SUMIFS(REGISTROS!$L$2:$L$665,REGISTROS!$E$2:$E$665,PUC!E503)</f>
        <v>0</v>
      </c>
      <c r="I503" s="2"/>
      <c r="J503" s="2"/>
    </row>
    <row r="504">
      <c r="A504" s="2"/>
      <c r="B504" s="2"/>
      <c r="C504" s="2"/>
      <c r="D504" s="21" t="s">
        <v>638</v>
      </c>
      <c r="E504" s="4"/>
      <c r="F504" s="22"/>
      <c r="G504" s="26" t="str">
        <f t="shared" si="16"/>
        <v/>
      </c>
      <c r="H504" s="31">
        <f>SUMIFS(REGISTROS!$L$2:$L$665,REGISTROS!$E$2:$E$665,PUC!E504)</f>
        <v>0</v>
      </c>
      <c r="I504" s="2"/>
      <c r="J504" s="2"/>
    </row>
    <row r="505">
      <c r="A505" s="2"/>
      <c r="B505" s="2"/>
      <c r="C505" s="2"/>
      <c r="D505" s="21">
        <v>157699.0</v>
      </c>
      <c r="E505" s="4"/>
      <c r="F505" s="22" t="s">
        <v>95</v>
      </c>
      <c r="G505" s="26" t="str">
        <f t="shared" si="16"/>
        <v>SUBCUENTA</v>
      </c>
      <c r="H505" s="31">
        <f>SUMIFS(REGISTROS!$L$2:$L$665,REGISTROS!$E$2:$E$665,PUC!E505)</f>
        <v>0</v>
      </c>
      <c r="I505" s="2"/>
      <c r="J505" s="2"/>
    </row>
    <row r="506">
      <c r="A506" s="2"/>
      <c r="B506" s="2"/>
      <c r="C506" s="2"/>
      <c r="D506" s="21">
        <v>1580.0</v>
      </c>
      <c r="E506" s="4"/>
      <c r="F506" s="22" t="s">
        <v>639</v>
      </c>
      <c r="G506" s="26" t="str">
        <f t="shared" si="16"/>
        <v>CUENTA</v>
      </c>
      <c r="H506" s="31">
        <f>SUMIFS(REGISTROS!$L$2:$L$665,REGISTROS!$E$2:$E$665,PUC!E506)</f>
        <v>0</v>
      </c>
      <c r="I506" s="2"/>
      <c r="J506" s="2"/>
    </row>
    <row r="507">
      <c r="A507" s="2"/>
      <c r="B507" s="2"/>
      <c r="C507" s="2"/>
      <c r="D507" s="21" t="s">
        <v>640</v>
      </c>
      <c r="E507" s="4"/>
      <c r="F507" s="22"/>
      <c r="G507" s="26" t="str">
        <f t="shared" si="16"/>
        <v/>
      </c>
      <c r="H507" s="31">
        <f>SUMIFS(REGISTROS!$L$2:$L$665,REGISTROS!$E$2:$E$665,PUC!E507)</f>
        <v>0</v>
      </c>
      <c r="I507" s="2"/>
      <c r="J507" s="2"/>
    </row>
    <row r="508">
      <c r="A508" s="2"/>
      <c r="B508" s="2"/>
      <c r="C508" s="2"/>
      <c r="D508" s="21">
        <v>158099.0</v>
      </c>
      <c r="E508" s="4"/>
      <c r="F508" s="22" t="s">
        <v>95</v>
      </c>
      <c r="G508" s="26" t="str">
        <f t="shared" si="16"/>
        <v>SUBCUENTA</v>
      </c>
      <c r="H508" s="31">
        <f>SUMIFS(REGISTROS!$L$2:$L$665,REGISTROS!$E$2:$E$665,PUC!E508)</f>
        <v>0</v>
      </c>
      <c r="I508" s="2"/>
      <c r="J508" s="2"/>
    </row>
    <row r="509">
      <c r="A509" s="2"/>
      <c r="B509" s="2"/>
      <c r="C509" s="2"/>
      <c r="D509" s="21">
        <v>1584.0</v>
      </c>
      <c r="E509" s="4"/>
      <c r="F509" s="22" t="s">
        <v>296</v>
      </c>
      <c r="G509" s="26" t="str">
        <f t="shared" si="16"/>
        <v>CUENTA</v>
      </c>
      <c r="H509" s="31">
        <f>SUMIFS(REGISTROS!$L$2:$L$665,REGISTROS!$E$2:$E$665,PUC!E509)</f>
        <v>0</v>
      </c>
      <c r="I509" s="2"/>
      <c r="J509" s="2"/>
    </row>
    <row r="510">
      <c r="A510" s="2"/>
      <c r="B510" s="2"/>
      <c r="C510" s="2"/>
      <c r="D510" s="21">
        <v>158405.0</v>
      </c>
      <c r="E510" s="4"/>
      <c r="F510" s="22" t="s">
        <v>298</v>
      </c>
      <c r="G510" s="26" t="str">
        <f t="shared" si="16"/>
        <v>SUBCUENTA</v>
      </c>
      <c r="H510" s="31">
        <f>SUMIFS(REGISTROS!$L$2:$L$665,REGISTROS!$E$2:$E$665,PUC!E510)</f>
        <v>0</v>
      </c>
      <c r="I510" s="2"/>
      <c r="J510" s="2"/>
    </row>
    <row r="511">
      <c r="A511" s="2"/>
      <c r="B511" s="2"/>
      <c r="C511" s="2"/>
      <c r="D511" s="21">
        <v>158410.0</v>
      </c>
      <c r="E511" s="4"/>
      <c r="F511" s="22" t="s">
        <v>297</v>
      </c>
      <c r="G511" s="26" t="str">
        <f t="shared" si="16"/>
        <v>SUBCUENTA</v>
      </c>
      <c r="H511" s="31">
        <f>SUMIFS(REGISTROS!$L$2:$L$665,REGISTROS!$E$2:$E$665,PUC!E511)</f>
        <v>0</v>
      </c>
      <c r="I511" s="2"/>
      <c r="J511" s="2"/>
    </row>
    <row r="512">
      <c r="A512" s="2"/>
      <c r="B512" s="2"/>
      <c r="C512" s="2"/>
      <c r="D512" s="21">
        <v>158499.0</v>
      </c>
      <c r="E512" s="4"/>
      <c r="F512" s="22" t="s">
        <v>95</v>
      </c>
      <c r="G512" s="26" t="str">
        <f t="shared" si="16"/>
        <v>SUBCUENTA</v>
      </c>
      <c r="H512" s="31">
        <f>SUMIFS(REGISTROS!$L$2:$L$665,REGISTROS!$E$2:$E$665,PUC!E512)</f>
        <v>0</v>
      </c>
      <c r="I512" s="2"/>
      <c r="J512" s="2"/>
    </row>
    <row r="513">
      <c r="A513" s="2"/>
      <c r="B513" s="2"/>
      <c r="C513" s="2"/>
      <c r="D513" s="21">
        <v>1588.0</v>
      </c>
      <c r="E513" s="4"/>
      <c r="F513" s="22" t="s">
        <v>641</v>
      </c>
      <c r="G513" s="26" t="str">
        <f t="shared" si="16"/>
        <v>CUENTA</v>
      </c>
      <c r="H513" s="31">
        <f>SUMIFS(REGISTROS!$L$2:$L$665,REGISTROS!$E$2:$E$665,PUC!E513)</f>
        <v>0</v>
      </c>
      <c r="I513" s="2"/>
      <c r="J513" s="2"/>
    </row>
    <row r="514">
      <c r="A514" s="2"/>
      <c r="B514" s="2"/>
      <c r="C514" s="2"/>
      <c r="D514" s="21">
        <v>158805.0</v>
      </c>
      <c r="E514" s="4"/>
      <c r="F514" s="22" t="s">
        <v>338</v>
      </c>
      <c r="G514" s="26" t="str">
        <f t="shared" si="16"/>
        <v>SUBCUENTA</v>
      </c>
      <c r="H514" s="31">
        <f>SUMIFS(REGISTROS!$L$2:$L$665,REGISTROS!$E$2:$E$665,PUC!E514)</f>
        <v>0</v>
      </c>
      <c r="I514" s="2"/>
      <c r="J514" s="2"/>
    </row>
    <row r="515">
      <c r="A515" s="2"/>
      <c r="B515" s="2"/>
      <c r="C515" s="2"/>
      <c r="D515" s="21">
        <v>158810.0</v>
      </c>
      <c r="E515" s="4"/>
      <c r="F515" s="22" t="s">
        <v>339</v>
      </c>
      <c r="G515" s="26" t="str">
        <f t="shared" si="16"/>
        <v>SUBCUENTA</v>
      </c>
      <c r="H515" s="31">
        <f>SUMIFS(REGISTROS!$L$2:$L$665,REGISTROS!$E$2:$E$665,PUC!E515)</f>
        <v>0</v>
      </c>
      <c r="I515" s="2"/>
      <c r="J515" s="2"/>
    </row>
    <row r="516">
      <c r="A516" s="2"/>
      <c r="B516" s="2"/>
      <c r="C516" s="2"/>
      <c r="D516" s="21">
        <v>158815.0</v>
      </c>
      <c r="E516" s="4"/>
      <c r="F516" s="22" t="s">
        <v>340</v>
      </c>
      <c r="G516" s="26" t="str">
        <f t="shared" si="16"/>
        <v>SUBCUENTA</v>
      </c>
      <c r="H516" s="31">
        <f>SUMIFS(REGISTROS!$L$2:$L$665,REGISTROS!$E$2:$E$665,PUC!E516)</f>
        <v>0</v>
      </c>
      <c r="I516" s="2"/>
      <c r="J516" s="2"/>
    </row>
    <row r="517">
      <c r="A517" s="2"/>
      <c r="B517" s="2"/>
      <c r="C517" s="2"/>
      <c r="D517" s="21">
        <v>158820.0</v>
      </c>
      <c r="E517" s="4"/>
      <c r="F517" s="22" t="s">
        <v>642</v>
      </c>
      <c r="G517" s="26" t="str">
        <f t="shared" si="16"/>
        <v>SUBCUENTA</v>
      </c>
      <c r="H517" s="31">
        <f>SUMIFS(REGISTROS!$L$2:$L$665,REGISTROS!$E$2:$E$665,PUC!E517)</f>
        <v>0</v>
      </c>
      <c r="I517" s="2"/>
      <c r="J517" s="2"/>
    </row>
    <row r="518">
      <c r="A518" s="2"/>
      <c r="B518" s="2"/>
      <c r="C518" s="2"/>
      <c r="D518" s="21">
        <v>158825.0</v>
      </c>
      <c r="E518" s="4"/>
      <c r="F518" s="22" t="s">
        <v>342</v>
      </c>
      <c r="G518" s="26" t="str">
        <f t="shared" si="16"/>
        <v>SUBCUENTA</v>
      </c>
      <c r="H518" s="31">
        <f>SUMIFS(REGISTROS!$L$2:$L$665,REGISTROS!$E$2:$E$665,PUC!E518)</f>
        <v>0</v>
      </c>
      <c r="I518" s="2"/>
      <c r="J518" s="2"/>
    </row>
    <row r="519">
      <c r="A519" s="2"/>
      <c r="B519" s="2"/>
      <c r="C519" s="2"/>
      <c r="D519" s="21">
        <v>158830.0</v>
      </c>
      <c r="E519" s="4"/>
      <c r="F519" s="22" t="s">
        <v>343</v>
      </c>
      <c r="G519" s="26" t="str">
        <f t="shared" si="16"/>
        <v>SUBCUENTA</v>
      </c>
      <c r="H519" s="31">
        <f>SUMIFS(REGISTROS!$L$2:$L$665,REGISTROS!$E$2:$E$665,PUC!E519)</f>
        <v>0</v>
      </c>
      <c r="I519" s="2"/>
      <c r="J519" s="2"/>
    </row>
    <row r="520">
      <c r="A520" s="2"/>
      <c r="B520" s="2"/>
      <c r="C520" s="2"/>
      <c r="D520" s="21">
        <v>158835.0</v>
      </c>
      <c r="E520" s="4"/>
      <c r="F520" s="22" t="s">
        <v>344</v>
      </c>
      <c r="G520" s="26" t="str">
        <f t="shared" si="16"/>
        <v>SUBCUENTA</v>
      </c>
      <c r="H520" s="31">
        <f>SUMIFS(REGISTROS!$L$2:$L$665,REGISTROS!$E$2:$E$665,PUC!E520)</f>
        <v>0</v>
      </c>
      <c r="I520" s="2"/>
      <c r="J520" s="2"/>
    </row>
    <row r="521">
      <c r="A521" s="2"/>
      <c r="B521" s="2"/>
      <c r="C521" s="2"/>
      <c r="D521" s="21">
        <v>158840.0</v>
      </c>
      <c r="E521" s="4"/>
      <c r="F521" s="22" t="s">
        <v>345</v>
      </c>
      <c r="G521" s="26" t="str">
        <f t="shared" si="16"/>
        <v>SUBCUENTA</v>
      </c>
      <c r="H521" s="31">
        <f>SUMIFS(REGISTROS!$L$2:$L$665,REGISTROS!$E$2:$E$665,PUC!E521)</f>
        <v>0</v>
      </c>
      <c r="I521" s="2"/>
      <c r="J521" s="2"/>
    </row>
    <row r="522">
      <c r="A522" s="2"/>
      <c r="B522" s="2"/>
      <c r="C522" s="2"/>
      <c r="D522" s="21">
        <v>158845.0</v>
      </c>
      <c r="E522" s="4"/>
      <c r="F522" s="22" t="s">
        <v>346</v>
      </c>
      <c r="G522" s="26" t="str">
        <f t="shared" si="16"/>
        <v>SUBCUENTA</v>
      </c>
      <c r="H522" s="31">
        <f>SUMIFS(REGISTROS!$L$2:$L$665,REGISTROS!$E$2:$E$665,PUC!E522)</f>
        <v>0</v>
      </c>
      <c r="I522" s="2"/>
      <c r="J522" s="2"/>
    </row>
    <row r="523">
      <c r="A523" s="2"/>
      <c r="B523" s="2"/>
      <c r="C523" s="2"/>
      <c r="D523" s="21">
        <v>158850.0</v>
      </c>
      <c r="E523" s="4"/>
      <c r="F523" s="22" t="s">
        <v>347</v>
      </c>
      <c r="G523" s="26" t="str">
        <f t="shared" si="16"/>
        <v>SUBCUENTA</v>
      </c>
      <c r="H523" s="31">
        <f>SUMIFS(REGISTROS!$L$2:$L$665,REGISTROS!$E$2:$E$665,PUC!E523)</f>
        <v>0</v>
      </c>
      <c r="I523" s="2"/>
      <c r="J523" s="2"/>
    </row>
    <row r="524">
      <c r="A524" s="2"/>
      <c r="B524" s="2"/>
      <c r="C524" s="2"/>
      <c r="D524" s="21">
        <v>158855.0</v>
      </c>
      <c r="E524" s="4"/>
      <c r="F524" s="22" t="s">
        <v>500</v>
      </c>
      <c r="G524" s="26" t="str">
        <f t="shared" si="16"/>
        <v>SUBCUENTA</v>
      </c>
      <c r="H524" s="31">
        <f>SUMIFS(REGISTROS!$L$2:$L$665,REGISTROS!$E$2:$E$665,PUC!E524)</f>
        <v>0</v>
      </c>
      <c r="I524" s="2"/>
      <c r="J524" s="2"/>
    </row>
    <row r="525">
      <c r="A525" s="2"/>
      <c r="B525" s="2"/>
      <c r="C525" s="2"/>
      <c r="D525" s="21">
        <v>158860.0</v>
      </c>
      <c r="E525" s="4"/>
      <c r="F525" s="22" t="s">
        <v>296</v>
      </c>
      <c r="G525" s="26" t="str">
        <f t="shared" si="16"/>
        <v>SUBCUENTA</v>
      </c>
      <c r="H525" s="31">
        <f>SUMIFS(REGISTROS!$L$2:$L$665,REGISTROS!$E$2:$E$665,PUC!E525)</f>
        <v>0</v>
      </c>
      <c r="I525" s="2"/>
      <c r="J525" s="2"/>
    </row>
    <row r="526">
      <c r="A526" s="2"/>
      <c r="B526" s="2"/>
      <c r="C526" s="2"/>
      <c r="D526" s="21">
        <v>158865.0</v>
      </c>
      <c r="E526" s="4"/>
      <c r="F526" s="22" t="s">
        <v>315</v>
      </c>
      <c r="G526" s="26" t="str">
        <f t="shared" si="16"/>
        <v>SUBCUENTA</v>
      </c>
      <c r="H526" s="31">
        <f>SUMIFS(REGISTROS!$L$2:$L$665,REGISTROS!$E$2:$E$665,PUC!E526)</f>
        <v>0</v>
      </c>
      <c r="I526" s="2"/>
      <c r="J526" s="2"/>
    </row>
    <row r="527">
      <c r="A527" s="2"/>
      <c r="B527" s="2"/>
      <c r="C527" s="2"/>
      <c r="D527" s="21">
        <v>158899.0</v>
      </c>
      <c r="E527" s="4"/>
      <c r="F527" s="22" t="s">
        <v>95</v>
      </c>
      <c r="G527" s="26" t="str">
        <f t="shared" si="16"/>
        <v>SUBCUENTA</v>
      </c>
      <c r="H527" s="31">
        <f>SUMIFS(REGISTROS!$L$2:$L$665,REGISTROS!$E$2:$E$665,PUC!E527)</f>
        <v>0</v>
      </c>
      <c r="I527" s="2"/>
      <c r="J527" s="2"/>
    </row>
    <row r="528">
      <c r="A528" s="2"/>
      <c r="B528" s="2"/>
      <c r="C528" s="2"/>
      <c r="D528" s="21">
        <v>1592.0</v>
      </c>
      <c r="E528" s="4"/>
      <c r="F528" s="22" t="s">
        <v>643</v>
      </c>
      <c r="G528" s="26" t="str">
        <f t="shared" si="16"/>
        <v>CUENTA</v>
      </c>
      <c r="H528" s="31">
        <f>SUMIFS(REGISTROS!$L$2:$L$665,REGISTROS!$E$2:$E$665,PUC!E528)</f>
        <v>0</v>
      </c>
      <c r="I528" s="2"/>
      <c r="J528" s="2"/>
    </row>
    <row r="529">
      <c r="A529" s="2"/>
      <c r="B529" s="2"/>
      <c r="C529" s="2"/>
      <c r="D529" s="21">
        <v>159205.0</v>
      </c>
      <c r="E529" s="4"/>
      <c r="F529" s="22" t="s">
        <v>331</v>
      </c>
      <c r="G529" s="26" t="str">
        <f t="shared" si="16"/>
        <v>SUBCUENTA</v>
      </c>
      <c r="H529" s="31">
        <f>SUMIFS(REGISTROS!$L$2:$L$665,REGISTROS!$E$2:$E$665,PUC!E529)</f>
        <v>0</v>
      </c>
      <c r="I529" s="2"/>
      <c r="J529" s="2"/>
    </row>
    <row r="530">
      <c r="A530" s="2"/>
      <c r="B530" s="2"/>
      <c r="C530" s="2"/>
      <c r="D530" s="21">
        <v>159210.0</v>
      </c>
      <c r="E530" s="4"/>
      <c r="F530" s="22" t="s">
        <v>338</v>
      </c>
      <c r="G530" s="26" t="str">
        <f t="shared" si="16"/>
        <v>SUBCUENTA</v>
      </c>
      <c r="H530" s="31">
        <f>SUMIFS(REGISTROS!$L$2:$L$665,REGISTROS!$E$2:$E$665,PUC!E530)</f>
        <v>0</v>
      </c>
      <c r="I530" s="2"/>
      <c r="J530" s="2"/>
    </row>
    <row r="531">
      <c r="A531" s="2"/>
      <c r="B531" s="2"/>
      <c r="C531" s="2"/>
      <c r="D531" s="21">
        <v>159215.0</v>
      </c>
      <c r="E531" s="4"/>
      <c r="F531" s="22" t="s">
        <v>339</v>
      </c>
      <c r="G531" s="26" t="str">
        <f t="shared" si="16"/>
        <v>SUBCUENTA</v>
      </c>
      <c r="H531" s="31">
        <f>SUMIFS(REGISTROS!$L$2:$L$665,REGISTROS!$E$2:$E$665,PUC!E531)</f>
        <v>0</v>
      </c>
      <c r="I531" s="2"/>
      <c r="J531" s="2"/>
    </row>
    <row r="532">
      <c r="A532" s="2"/>
      <c r="B532" s="2"/>
      <c r="C532" s="2"/>
      <c r="D532" s="21">
        <v>159220.0</v>
      </c>
      <c r="E532" s="4"/>
      <c r="F532" s="22" t="s">
        <v>340</v>
      </c>
      <c r="G532" s="26" t="str">
        <f t="shared" si="16"/>
        <v>SUBCUENTA</v>
      </c>
      <c r="H532" s="31">
        <f>SUMIFS(REGISTROS!$L$2:$L$665,REGISTROS!$E$2:$E$665,PUC!E532)</f>
        <v>0</v>
      </c>
      <c r="I532" s="2"/>
      <c r="J532" s="2"/>
    </row>
    <row r="533">
      <c r="A533" s="2"/>
      <c r="B533" s="2"/>
      <c r="C533" s="2"/>
      <c r="D533" s="21">
        <v>159225.0</v>
      </c>
      <c r="E533" s="4"/>
      <c r="F533" s="22" t="s">
        <v>642</v>
      </c>
      <c r="G533" s="26" t="str">
        <f t="shared" si="16"/>
        <v>SUBCUENTA</v>
      </c>
      <c r="H533" s="31">
        <f>SUMIFS(REGISTROS!$L$2:$L$665,REGISTROS!$E$2:$E$665,PUC!E533)</f>
        <v>0</v>
      </c>
      <c r="I533" s="2"/>
      <c r="J533" s="2"/>
    </row>
    <row r="534">
      <c r="A534" s="2"/>
      <c r="B534" s="2"/>
      <c r="C534" s="2"/>
      <c r="D534" s="21">
        <v>159230.0</v>
      </c>
      <c r="E534" s="4"/>
      <c r="F534" s="22" t="s">
        <v>342</v>
      </c>
      <c r="G534" s="26" t="str">
        <f t="shared" si="16"/>
        <v>SUBCUENTA</v>
      </c>
      <c r="H534" s="31">
        <f>SUMIFS(REGISTROS!$L$2:$L$665,REGISTROS!$E$2:$E$665,PUC!E534)</f>
        <v>0</v>
      </c>
      <c r="I534" s="2"/>
      <c r="J534" s="2"/>
    </row>
    <row r="535">
      <c r="A535" s="2"/>
      <c r="B535" s="2"/>
      <c r="C535" s="2"/>
      <c r="D535" s="21">
        <v>159235.0</v>
      </c>
      <c r="E535" s="4"/>
      <c r="F535" s="22" t="s">
        <v>343</v>
      </c>
      <c r="G535" s="26" t="str">
        <f t="shared" si="16"/>
        <v>SUBCUENTA</v>
      </c>
      <c r="H535" s="31">
        <f>SUMIFS(REGISTROS!$L$2:$L$665,REGISTROS!$E$2:$E$665,PUC!E535)</f>
        <v>0</v>
      </c>
      <c r="I535" s="2"/>
      <c r="J535" s="2"/>
    </row>
    <row r="536">
      <c r="A536" s="2"/>
      <c r="B536" s="2"/>
      <c r="C536" s="2"/>
      <c r="D536" s="21">
        <v>159240.0</v>
      </c>
      <c r="E536" s="4"/>
      <c r="F536" s="22" t="s">
        <v>344</v>
      </c>
      <c r="G536" s="26" t="str">
        <f t="shared" si="16"/>
        <v>SUBCUENTA</v>
      </c>
      <c r="H536" s="31">
        <f>SUMIFS(REGISTROS!$L$2:$L$665,REGISTROS!$E$2:$E$665,PUC!E536)</f>
        <v>0</v>
      </c>
      <c r="I536" s="2"/>
      <c r="J536" s="2"/>
    </row>
    <row r="537">
      <c r="A537" s="2"/>
      <c r="B537" s="2"/>
      <c r="C537" s="2"/>
      <c r="D537" s="21">
        <v>159245.0</v>
      </c>
      <c r="E537" s="4"/>
      <c r="F537" s="22" t="s">
        <v>345</v>
      </c>
      <c r="G537" s="26" t="str">
        <f t="shared" si="16"/>
        <v>SUBCUENTA</v>
      </c>
      <c r="H537" s="31">
        <f>SUMIFS(REGISTROS!$L$2:$L$665,REGISTROS!$E$2:$E$665,PUC!E537)</f>
        <v>0</v>
      </c>
      <c r="I537" s="2"/>
      <c r="J537" s="2"/>
    </row>
    <row r="538">
      <c r="A538" s="2"/>
      <c r="B538" s="2"/>
      <c r="C538" s="2"/>
      <c r="D538" s="21">
        <v>159250.0</v>
      </c>
      <c r="E538" s="4"/>
      <c r="F538" s="22" t="s">
        <v>346</v>
      </c>
      <c r="G538" s="26" t="str">
        <f t="shared" si="16"/>
        <v>SUBCUENTA</v>
      </c>
      <c r="H538" s="31">
        <f>SUMIFS(REGISTROS!$L$2:$L$665,REGISTROS!$E$2:$E$665,PUC!E538)</f>
        <v>0</v>
      </c>
      <c r="I538" s="2"/>
      <c r="J538" s="2"/>
    </row>
    <row r="539">
      <c r="A539" s="2"/>
      <c r="B539" s="2"/>
      <c r="C539" s="2"/>
      <c r="D539" s="21">
        <v>159255.0</v>
      </c>
      <c r="E539" s="4"/>
      <c r="F539" s="22" t="s">
        <v>332</v>
      </c>
      <c r="G539" s="26" t="str">
        <f t="shared" si="16"/>
        <v>SUBCUENTA</v>
      </c>
      <c r="H539" s="31">
        <f>SUMIFS(REGISTROS!$L$2:$L$665,REGISTROS!$E$2:$E$665,PUC!E539)</f>
        <v>0</v>
      </c>
      <c r="I539" s="2"/>
      <c r="J539" s="2"/>
    </row>
    <row r="540">
      <c r="A540" s="2"/>
      <c r="B540" s="2"/>
      <c r="C540" s="2"/>
      <c r="D540" s="21">
        <v>159260.0</v>
      </c>
      <c r="E540" s="4"/>
      <c r="F540" s="22" t="s">
        <v>500</v>
      </c>
      <c r="G540" s="26" t="str">
        <f t="shared" si="16"/>
        <v>SUBCUENTA</v>
      </c>
      <c r="H540" s="31">
        <f>SUMIFS(REGISTROS!$L$2:$L$665,REGISTROS!$E$2:$E$665,PUC!E540)</f>
        <v>0</v>
      </c>
      <c r="I540" s="2"/>
      <c r="J540" s="2"/>
    </row>
    <row r="541">
      <c r="A541" s="2"/>
      <c r="B541" s="2"/>
      <c r="C541" s="2"/>
      <c r="D541" s="21">
        <v>159265.0</v>
      </c>
      <c r="E541" s="4"/>
      <c r="F541" s="22" t="s">
        <v>315</v>
      </c>
      <c r="G541" s="26" t="str">
        <f t="shared" si="16"/>
        <v>SUBCUENTA</v>
      </c>
      <c r="H541" s="31">
        <f>SUMIFS(REGISTROS!$L$2:$L$665,REGISTROS!$E$2:$E$665,PUC!E541)</f>
        <v>0</v>
      </c>
      <c r="I541" s="2"/>
      <c r="J541" s="2"/>
    </row>
    <row r="542">
      <c r="A542" s="2"/>
      <c r="B542" s="2"/>
      <c r="C542" s="2"/>
      <c r="D542" s="21">
        <v>159299.0</v>
      </c>
      <c r="E542" s="4"/>
      <c r="F542" s="22" t="s">
        <v>95</v>
      </c>
      <c r="G542" s="26" t="str">
        <f t="shared" si="16"/>
        <v>SUBCUENTA</v>
      </c>
      <c r="H542" s="31">
        <f>SUMIFS(REGISTROS!$L$2:$L$665,REGISTROS!$E$2:$E$665,PUC!E542)</f>
        <v>0</v>
      </c>
      <c r="I542" s="2"/>
      <c r="J542" s="2"/>
    </row>
    <row r="543">
      <c r="A543" s="2"/>
      <c r="B543" s="2"/>
      <c r="C543" s="2"/>
      <c r="D543" s="21">
        <v>1596.0</v>
      </c>
      <c r="E543" s="4"/>
      <c r="F543" s="22" t="s">
        <v>654</v>
      </c>
      <c r="G543" s="26" t="str">
        <f t="shared" si="16"/>
        <v>CUENTA</v>
      </c>
      <c r="H543" s="31">
        <f>SUMIFS(REGISTROS!$L$2:$L$665,REGISTROS!$E$2:$E$665,PUC!E543)</f>
        <v>0</v>
      </c>
      <c r="I543" s="2"/>
      <c r="J543" s="2"/>
    </row>
    <row r="544">
      <c r="A544" s="2"/>
      <c r="B544" s="2"/>
      <c r="C544" s="2"/>
      <c r="D544" s="21">
        <v>159605.0</v>
      </c>
      <c r="E544" s="4"/>
      <c r="F544" s="22" t="s">
        <v>659</v>
      </c>
      <c r="G544" s="26" t="str">
        <f t="shared" si="16"/>
        <v>SUBCUENTA</v>
      </c>
      <c r="H544" s="31">
        <f>SUMIFS(REGISTROS!$L$2:$L$665,REGISTROS!$E$2:$E$665,PUC!E544)</f>
        <v>0</v>
      </c>
      <c r="I544" s="2"/>
      <c r="J544" s="2"/>
    </row>
    <row r="545">
      <c r="A545" s="2"/>
      <c r="B545" s="2"/>
      <c r="C545" s="2"/>
      <c r="D545" s="21">
        <v>159610.0</v>
      </c>
      <c r="E545" s="4"/>
      <c r="F545" s="22" t="s">
        <v>661</v>
      </c>
      <c r="G545" s="26" t="str">
        <f t="shared" si="16"/>
        <v>SUBCUENTA</v>
      </c>
      <c r="H545" s="31">
        <f>SUMIFS(REGISTROS!$L$2:$L$665,REGISTROS!$E$2:$E$665,PUC!E545)</f>
        <v>0</v>
      </c>
      <c r="I545" s="2"/>
      <c r="J545" s="2"/>
    </row>
    <row r="546">
      <c r="A546" s="2"/>
      <c r="B546" s="2"/>
      <c r="C546" s="2"/>
      <c r="D546" s="21">
        <v>159699.0</v>
      </c>
      <c r="E546" s="4"/>
      <c r="F546" s="22" t="s">
        <v>95</v>
      </c>
      <c r="G546" s="26" t="str">
        <f t="shared" si="16"/>
        <v>SUBCUENTA</v>
      </c>
      <c r="H546" s="31">
        <f>SUMIFS(REGISTROS!$L$2:$L$665,REGISTROS!$E$2:$E$665,PUC!E546)</f>
        <v>0</v>
      </c>
      <c r="I546" s="2"/>
      <c r="J546" s="2"/>
    </row>
    <row r="547">
      <c r="A547" s="2"/>
      <c r="B547" s="2"/>
      <c r="C547" s="2"/>
      <c r="D547" s="21">
        <v>1597.0</v>
      </c>
      <c r="E547" s="4"/>
      <c r="F547" s="22" t="s">
        <v>662</v>
      </c>
      <c r="G547" s="26" t="str">
        <f t="shared" si="16"/>
        <v>CUENTA</v>
      </c>
      <c r="H547" s="31">
        <f>SUMIFS(REGISTROS!$L$2:$L$665,REGISTROS!$E$2:$E$665,PUC!E547)</f>
        <v>0</v>
      </c>
      <c r="I547" s="2"/>
      <c r="J547" s="2"/>
    </row>
    <row r="548">
      <c r="A548" s="2"/>
      <c r="B548" s="2"/>
      <c r="C548" s="2"/>
      <c r="D548" s="21">
        <v>159705.0</v>
      </c>
      <c r="E548" s="4"/>
      <c r="F548" s="22" t="s">
        <v>550</v>
      </c>
      <c r="G548" s="26" t="str">
        <f t="shared" si="16"/>
        <v>SUBCUENTA</v>
      </c>
      <c r="H548" s="31">
        <f>SUMIFS(REGISTROS!$L$2:$L$665,REGISTROS!$E$2:$E$665,PUC!E548)</f>
        <v>0</v>
      </c>
      <c r="I548" s="2"/>
      <c r="J548" s="2"/>
    </row>
    <row r="549">
      <c r="A549" s="2"/>
      <c r="B549" s="2"/>
      <c r="C549" s="2"/>
      <c r="D549" s="21">
        <v>159710.0</v>
      </c>
      <c r="E549" s="4"/>
      <c r="F549" s="22" t="s">
        <v>333</v>
      </c>
      <c r="G549" s="26" t="str">
        <f t="shared" si="16"/>
        <v>SUBCUENTA</v>
      </c>
      <c r="H549" s="31">
        <f>SUMIFS(REGISTROS!$L$2:$L$665,REGISTROS!$E$2:$E$665,PUC!E549)</f>
        <v>0</v>
      </c>
      <c r="I549" s="2"/>
      <c r="J549" s="2"/>
    </row>
    <row r="550">
      <c r="A550" s="2"/>
      <c r="B550" s="2"/>
      <c r="C550" s="2"/>
      <c r="D550" s="21">
        <v>159715.0</v>
      </c>
      <c r="E550" s="4"/>
      <c r="F550" s="22" t="s">
        <v>296</v>
      </c>
      <c r="G550" s="26" t="str">
        <f t="shared" si="16"/>
        <v>SUBCUENTA</v>
      </c>
      <c r="H550" s="31">
        <f>SUMIFS(REGISTROS!$L$2:$L$665,REGISTROS!$E$2:$E$665,PUC!E550)</f>
        <v>0</v>
      </c>
      <c r="I550" s="2"/>
      <c r="J550" s="2"/>
    </row>
    <row r="551">
      <c r="A551" s="2"/>
      <c r="B551" s="2"/>
      <c r="C551" s="2"/>
      <c r="D551" s="21">
        <v>159799.0</v>
      </c>
      <c r="E551" s="4"/>
      <c r="F551" s="22" t="s">
        <v>95</v>
      </c>
      <c r="G551" s="26" t="str">
        <f t="shared" si="16"/>
        <v>SUBCUENTA</v>
      </c>
      <c r="H551" s="31">
        <f>SUMIFS(REGISTROS!$L$2:$L$665,REGISTROS!$E$2:$E$665,PUC!E551)</f>
        <v>0</v>
      </c>
      <c r="I551" s="2"/>
      <c r="J551" s="2"/>
    </row>
    <row r="552">
      <c r="A552" s="2"/>
      <c r="B552" s="2"/>
      <c r="C552" s="2"/>
      <c r="D552" s="21">
        <v>1598.0</v>
      </c>
      <c r="E552" s="4"/>
      <c r="F552" s="22" t="s">
        <v>663</v>
      </c>
      <c r="G552" s="26" t="str">
        <f t="shared" si="16"/>
        <v>CUENTA</v>
      </c>
      <c r="H552" s="31">
        <f>SUMIFS(REGISTROS!$L$2:$L$665,REGISTROS!$E$2:$E$665,PUC!E552)</f>
        <v>0</v>
      </c>
      <c r="I552" s="2"/>
      <c r="J552" s="2"/>
    </row>
    <row r="553">
      <c r="A553" s="2"/>
      <c r="B553" s="2"/>
      <c r="C553" s="2"/>
      <c r="D553" s="21">
        <v>159805.0</v>
      </c>
      <c r="E553" s="4"/>
      <c r="F553" s="22" t="s">
        <v>635</v>
      </c>
      <c r="G553" s="26" t="str">
        <f t="shared" si="16"/>
        <v>SUBCUENTA</v>
      </c>
      <c r="H553" s="31">
        <f>SUMIFS(REGISTROS!$L$2:$L$665,REGISTROS!$E$2:$E$665,PUC!E553)</f>
        <v>0</v>
      </c>
      <c r="I553" s="2"/>
      <c r="J553" s="2"/>
    </row>
    <row r="554">
      <c r="A554" s="2"/>
      <c r="B554" s="2"/>
      <c r="C554" s="2"/>
      <c r="D554" s="21">
        <v>159815.0</v>
      </c>
      <c r="E554" s="4"/>
      <c r="F554" s="22" t="s">
        <v>334</v>
      </c>
      <c r="G554" s="26" t="str">
        <f t="shared" si="16"/>
        <v>SUBCUENTA</v>
      </c>
      <c r="H554" s="31">
        <f>SUMIFS(REGISTROS!$L$2:$L$665,REGISTROS!$E$2:$E$665,PUC!E554)</f>
        <v>0</v>
      </c>
      <c r="I554" s="2"/>
      <c r="J554" s="2"/>
    </row>
    <row r="555">
      <c r="A555" s="2"/>
      <c r="B555" s="2"/>
      <c r="C555" s="2"/>
      <c r="D555" s="21">
        <v>159820.0</v>
      </c>
      <c r="E555" s="4"/>
      <c r="F555" s="22" t="s">
        <v>639</v>
      </c>
      <c r="G555" s="26" t="str">
        <f t="shared" si="16"/>
        <v>SUBCUENTA</v>
      </c>
      <c r="H555" s="31">
        <f>SUMIFS(REGISTROS!$L$2:$L$665,REGISTROS!$E$2:$E$665,PUC!E555)</f>
        <v>0</v>
      </c>
      <c r="I555" s="2"/>
      <c r="J555" s="2"/>
    </row>
    <row r="556">
      <c r="A556" s="2"/>
      <c r="B556" s="2"/>
      <c r="C556" s="2"/>
      <c r="D556" s="21">
        <v>159899.0</v>
      </c>
      <c r="E556" s="4"/>
      <c r="F556" s="22" t="s">
        <v>95</v>
      </c>
      <c r="G556" s="26" t="str">
        <f t="shared" si="16"/>
        <v>SUBCUENTA</v>
      </c>
      <c r="H556" s="31">
        <f>SUMIFS(REGISTROS!$L$2:$L$665,REGISTROS!$E$2:$E$665,PUC!E556)</f>
        <v>0</v>
      </c>
      <c r="I556" s="2"/>
      <c r="J556" s="2"/>
    </row>
    <row r="557">
      <c r="A557" s="2"/>
      <c r="B557" s="2"/>
      <c r="C557" s="2"/>
      <c r="D557" s="21">
        <v>1599.0</v>
      </c>
      <c r="E557" s="4"/>
      <c r="F557" s="22" t="s">
        <v>170</v>
      </c>
      <c r="G557" s="26" t="str">
        <f t="shared" si="16"/>
        <v>CUENTA</v>
      </c>
      <c r="H557" s="31">
        <f>SUMIFS(REGISTROS!$L$2:$L$665,REGISTROS!$E$2:$E$665,PUC!E557)</f>
        <v>0</v>
      </c>
      <c r="I557" s="2"/>
      <c r="J557" s="2"/>
    </row>
    <row r="558">
      <c r="A558" s="2"/>
      <c r="B558" s="2"/>
      <c r="C558" s="2"/>
      <c r="D558" s="21">
        <v>159904.0</v>
      </c>
      <c r="E558" s="4"/>
      <c r="F558" s="22" t="s">
        <v>299</v>
      </c>
      <c r="G558" s="26" t="str">
        <f t="shared" si="16"/>
        <v>SUBCUENTA</v>
      </c>
      <c r="H558" s="31">
        <f>SUMIFS(REGISTROS!$L$2:$L$665,REGISTROS!$E$2:$E$665,PUC!E558)</f>
        <v>0</v>
      </c>
      <c r="I558" s="2"/>
      <c r="J558" s="2"/>
    </row>
    <row r="559">
      <c r="A559" s="2"/>
      <c r="B559" s="2"/>
      <c r="C559" s="2"/>
      <c r="D559" s="21">
        <v>159906.0</v>
      </c>
      <c r="E559" s="4"/>
      <c r="F559" s="22" t="s">
        <v>326</v>
      </c>
      <c r="G559" s="26" t="str">
        <f t="shared" si="16"/>
        <v>SUBCUENTA</v>
      </c>
      <c r="H559" s="31">
        <f>SUMIFS(REGISTROS!$L$2:$L$665,REGISTROS!$E$2:$E$665,PUC!E559)</f>
        <v>0</v>
      </c>
      <c r="I559" s="2"/>
      <c r="J559" s="2"/>
    </row>
    <row r="560">
      <c r="A560" s="2"/>
      <c r="B560" s="2"/>
      <c r="C560" s="2"/>
      <c r="D560" s="21">
        <v>159908.0</v>
      </c>
      <c r="E560" s="4"/>
      <c r="F560" s="22" t="s">
        <v>330</v>
      </c>
      <c r="G560" s="26" t="str">
        <f t="shared" si="16"/>
        <v>SUBCUENTA</v>
      </c>
      <c r="H560" s="31">
        <f>SUMIFS(REGISTROS!$L$2:$L$665,REGISTROS!$E$2:$E$665,PUC!E560)</f>
        <v>0</v>
      </c>
      <c r="I560" s="2"/>
      <c r="J560" s="2"/>
    </row>
    <row r="561">
      <c r="A561" s="2"/>
      <c r="B561" s="2"/>
      <c r="C561" s="2"/>
      <c r="D561" s="21">
        <v>159912.0</v>
      </c>
      <c r="E561" s="4"/>
      <c r="F561" s="22" t="s">
        <v>668</v>
      </c>
      <c r="G561" s="26" t="str">
        <f t="shared" si="16"/>
        <v>SUBCUENTA</v>
      </c>
      <c r="H561" s="31">
        <f>SUMIFS(REGISTROS!$L$2:$L$665,REGISTROS!$E$2:$E$665,PUC!E561)</f>
        <v>0</v>
      </c>
      <c r="I561" s="2"/>
      <c r="J561" s="2"/>
    </row>
    <row r="562">
      <c r="A562" s="2"/>
      <c r="B562" s="2"/>
      <c r="C562" s="2"/>
      <c r="D562" s="21">
        <v>159916.0</v>
      </c>
      <c r="E562" s="4"/>
      <c r="F562" s="22" t="s">
        <v>331</v>
      </c>
      <c r="G562" s="26" t="str">
        <f t="shared" si="16"/>
        <v>SUBCUENTA</v>
      </c>
      <c r="H562" s="31">
        <f>SUMIFS(REGISTROS!$L$2:$L$665,REGISTROS!$E$2:$E$665,PUC!E562)</f>
        <v>0</v>
      </c>
      <c r="I562" s="2"/>
      <c r="J562" s="2"/>
    </row>
    <row r="563">
      <c r="A563" s="2"/>
      <c r="B563" s="2"/>
      <c r="C563" s="2"/>
      <c r="D563" s="21">
        <v>159920.0</v>
      </c>
      <c r="E563" s="4"/>
      <c r="F563" s="22" t="s">
        <v>338</v>
      </c>
      <c r="G563" s="26" t="str">
        <f t="shared" si="16"/>
        <v>SUBCUENTA</v>
      </c>
      <c r="H563" s="31">
        <f>SUMIFS(REGISTROS!$L$2:$L$665,REGISTROS!$E$2:$E$665,PUC!E563)</f>
        <v>0</v>
      </c>
      <c r="I563" s="2"/>
      <c r="J563" s="2"/>
    </row>
    <row r="564">
      <c r="A564" s="2"/>
      <c r="B564" s="2"/>
      <c r="C564" s="2"/>
      <c r="D564" s="21">
        <v>159924.0</v>
      </c>
      <c r="E564" s="4"/>
      <c r="F564" s="22" t="s">
        <v>339</v>
      </c>
      <c r="G564" s="26" t="str">
        <f t="shared" si="16"/>
        <v>SUBCUENTA</v>
      </c>
      <c r="H564" s="31">
        <f>SUMIFS(REGISTROS!$L$2:$L$665,REGISTROS!$E$2:$E$665,PUC!E564)</f>
        <v>0</v>
      </c>
      <c r="I564" s="2"/>
      <c r="J564" s="2"/>
    </row>
    <row r="565">
      <c r="A565" s="2"/>
      <c r="B565" s="2"/>
      <c r="C565" s="2"/>
      <c r="D565" s="21">
        <v>159928.0</v>
      </c>
      <c r="E565" s="4"/>
      <c r="F565" s="22" t="s">
        <v>340</v>
      </c>
      <c r="G565" s="26" t="str">
        <f t="shared" si="16"/>
        <v>SUBCUENTA</v>
      </c>
      <c r="H565" s="31">
        <f>SUMIFS(REGISTROS!$L$2:$L$665,REGISTROS!$E$2:$E$665,PUC!E565)</f>
        <v>0</v>
      </c>
      <c r="I565" s="2"/>
      <c r="J565" s="2"/>
    </row>
    <row r="566">
      <c r="A566" s="2"/>
      <c r="B566" s="2"/>
      <c r="C566" s="2"/>
      <c r="D566" s="21">
        <v>159932.0</v>
      </c>
      <c r="E566" s="4"/>
      <c r="F566" s="22" t="s">
        <v>642</v>
      </c>
      <c r="G566" s="26" t="str">
        <f t="shared" si="16"/>
        <v>SUBCUENTA</v>
      </c>
      <c r="H566" s="31">
        <f>SUMIFS(REGISTROS!$L$2:$L$665,REGISTROS!$E$2:$E$665,PUC!E566)</f>
        <v>0</v>
      </c>
      <c r="I566" s="2"/>
      <c r="J566" s="2"/>
    </row>
    <row r="567">
      <c r="A567" s="2"/>
      <c r="B567" s="2"/>
      <c r="C567" s="2"/>
      <c r="D567" s="21">
        <v>159936.0</v>
      </c>
      <c r="E567" s="4"/>
      <c r="F567" s="22" t="s">
        <v>342</v>
      </c>
      <c r="G567" s="26" t="str">
        <f t="shared" si="16"/>
        <v>SUBCUENTA</v>
      </c>
      <c r="H567" s="31">
        <f>SUMIFS(REGISTROS!$L$2:$L$665,REGISTROS!$E$2:$E$665,PUC!E567)</f>
        <v>0</v>
      </c>
      <c r="I567" s="2"/>
      <c r="J567" s="2"/>
    </row>
    <row r="568">
      <c r="A568" s="2"/>
      <c r="B568" s="2"/>
      <c r="C568" s="2"/>
      <c r="D568" s="21">
        <v>159940.0</v>
      </c>
      <c r="E568" s="4"/>
      <c r="F568" s="22" t="s">
        <v>343</v>
      </c>
      <c r="G568" s="26" t="str">
        <f t="shared" si="16"/>
        <v>SUBCUENTA</v>
      </c>
      <c r="H568" s="31">
        <f>SUMIFS(REGISTROS!$L$2:$L$665,REGISTROS!$E$2:$E$665,PUC!E568)</f>
        <v>0</v>
      </c>
      <c r="I568" s="2"/>
      <c r="J568" s="2"/>
    </row>
    <row r="569">
      <c r="A569" s="2"/>
      <c r="B569" s="2"/>
      <c r="C569" s="2"/>
      <c r="D569" s="21">
        <v>159944.0</v>
      </c>
      <c r="E569" s="4"/>
      <c r="F569" s="22" t="s">
        <v>344</v>
      </c>
      <c r="G569" s="26" t="str">
        <f t="shared" si="16"/>
        <v>SUBCUENTA</v>
      </c>
      <c r="H569" s="31">
        <f>SUMIFS(REGISTROS!$L$2:$L$665,REGISTROS!$E$2:$E$665,PUC!E569)</f>
        <v>0</v>
      </c>
      <c r="I569" s="2"/>
      <c r="J569" s="2"/>
    </row>
    <row r="570">
      <c r="A570" s="2"/>
      <c r="B570" s="2"/>
      <c r="C570" s="2"/>
      <c r="D570" s="21">
        <v>159948.0</v>
      </c>
      <c r="E570" s="4"/>
      <c r="F570" s="22" t="s">
        <v>345</v>
      </c>
      <c r="G570" s="26" t="str">
        <f t="shared" si="16"/>
        <v>SUBCUENTA</v>
      </c>
      <c r="H570" s="31">
        <f>SUMIFS(REGISTROS!$L$2:$L$665,REGISTROS!$E$2:$E$665,PUC!E570)</f>
        <v>0</v>
      </c>
      <c r="I570" s="2"/>
      <c r="J570" s="2"/>
    </row>
    <row r="571">
      <c r="A571" s="2"/>
      <c r="B571" s="2"/>
      <c r="C571" s="2"/>
      <c r="D571" s="21">
        <v>159952.0</v>
      </c>
      <c r="E571" s="4"/>
      <c r="F571" s="22" t="s">
        <v>346</v>
      </c>
      <c r="G571" s="26" t="str">
        <f t="shared" si="16"/>
        <v>SUBCUENTA</v>
      </c>
      <c r="H571" s="31">
        <f>SUMIFS(REGISTROS!$L$2:$L$665,REGISTROS!$E$2:$E$665,PUC!E571)</f>
        <v>0</v>
      </c>
      <c r="I571" s="2"/>
      <c r="J571" s="2"/>
    </row>
    <row r="572">
      <c r="A572" s="2"/>
      <c r="B572" s="2"/>
      <c r="C572" s="2"/>
      <c r="D572" s="21">
        <v>159956.0</v>
      </c>
      <c r="E572" s="4"/>
      <c r="F572" s="22" t="s">
        <v>670</v>
      </c>
      <c r="G572" s="26" t="str">
        <f t="shared" si="16"/>
        <v>SUBCUENTA</v>
      </c>
      <c r="H572" s="31">
        <f>SUMIFS(REGISTROS!$L$2:$L$665,REGISTROS!$E$2:$E$665,PUC!E572)</f>
        <v>0</v>
      </c>
      <c r="I572" s="2"/>
      <c r="J572" s="2"/>
    </row>
    <row r="573">
      <c r="A573" s="2"/>
      <c r="B573" s="2"/>
      <c r="C573" s="2"/>
      <c r="D573" s="21">
        <v>159960.0</v>
      </c>
      <c r="E573" s="4"/>
      <c r="F573" s="22" t="s">
        <v>500</v>
      </c>
      <c r="G573" s="26" t="str">
        <f t="shared" si="16"/>
        <v>SUBCUENTA</v>
      </c>
      <c r="H573" s="31">
        <f>SUMIFS(REGISTROS!$L$2:$L$665,REGISTROS!$E$2:$E$665,PUC!E573)</f>
        <v>0</v>
      </c>
      <c r="I573" s="2"/>
      <c r="J573" s="2"/>
    </row>
    <row r="574">
      <c r="A574" s="2"/>
      <c r="B574" s="2"/>
      <c r="C574" s="2"/>
      <c r="D574" s="21">
        <v>159962.0</v>
      </c>
      <c r="E574" s="4"/>
      <c r="F574" s="22" t="s">
        <v>315</v>
      </c>
      <c r="G574" s="26" t="str">
        <f t="shared" si="16"/>
        <v>SUBCUENTA</v>
      </c>
      <c r="H574" s="31">
        <f>SUMIFS(REGISTROS!$L$2:$L$665,REGISTROS!$E$2:$E$665,PUC!E574)</f>
        <v>0</v>
      </c>
      <c r="I574" s="2"/>
      <c r="J574" s="2"/>
    </row>
    <row r="575">
      <c r="A575" s="2"/>
      <c r="B575" s="2"/>
      <c r="C575" s="2"/>
      <c r="D575" s="21">
        <v>159964.0</v>
      </c>
      <c r="E575" s="4"/>
      <c r="F575" s="22" t="s">
        <v>550</v>
      </c>
      <c r="G575" s="26" t="str">
        <f t="shared" si="16"/>
        <v>SUBCUENTA</v>
      </c>
      <c r="H575" s="31">
        <f>SUMIFS(REGISTROS!$L$2:$L$665,REGISTROS!$E$2:$E$665,PUC!E575)</f>
        <v>0</v>
      </c>
      <c r="I575" s="2"/>
      <c r="J575" s="2"/>
    </row>
    <row r="576">
      <c r="A576" s="2"/>
      <c r="B576" s="2"/>
      <c r="C576" s="2"/>
      <c r="D576" s="21">
        <v>159968.0</v>
      </c>
      <c r="E576" s="4"/>
      <c r="F576" s="22" t="s">
        <v>333</v>
      </c>
      <c r="G576" s="26" t="str">
        <f t="shared" si="16"/>
        <v>SUBCUENTA</v>
      </c>
      <c r="H576" s="31">
        <f>SUMIFS(REGISTROS!$L$2:$L$665,REGISTROS!$E$2:$E$665,PUC!E576)</f>
        <v>0</v>
      </c>
      <c r="I576" s="2"/>
      <c r="J576" s="2"/>
    </row>
    <row r="577">
      <c r="A577" s="2"/>
      <c r="B577" s="2"/>
      <c r="C577" s="2"/>
      <c r="D577" s="21">
        <v>159972.0</v>
      </c>
      <c r="E577" s="4"/>
      <c r="F577" s="22" t="s">
        <v>635</v>
      </c>
      <c r="G577" s="26" t="str">
        <f t="shared" si="16"/>
        <v>SUBCUENTA</v>
      </c>
      <c r="H577" s="31">
        <f>SUMIFS(REGISTROS!$L$2:$L$665,REGISTROS!$E$2:$E$665,PUC!E577)</f>
        <v>0</v>
      </c>
      <c r="I577" s="2"/>
      <c r="J577" s="2"/>
    </row>
    <row r="578">
      <c r="A578" s="2"/>
      <c r="B578" s="2"/>
      <c r="C578" s="2"/>
      <c r="D578" s="21">
        <v>159980.0</v>
      </c>
      <c r="E578" s="4"/>
      <c r="F578" s="22" t="s">
        <v>334</v>
      </c>
      <c r="G578" s="26" t="str">
        <f t="shared" si="16"/>
        <v>SUBCUENTA</v>
      </c>
      <c r="H578" s="31">
        <f>SUMIFS(REGISTROS!$L$2:$L$665,REGISTROS!$E$2:$E$665,PUC!E578)</f>
        <v>0</v>
      </c>
      <c r="I578" s="2"/>
      <c r="J578" s="2"/>
    </row>
    <row r="579">
      <c r="A579" s="2"/>
      <c r="B579" s="2"/>
      <c r="C579" s="2"/>
      <c r="D579" s="21">
        <v>159984.0</v>
      </c>
      <c r="E579" s="4"/>
      <c r="F579" s="22" t="s">
        <v>639</v>
      </c>
      <c r="G579" s="26" t="str">
        <f t="shared" si="16"/>
        <v>SUBCUENTA</v>
      </c>
      <c r="H579" s="31">
        <f>SUMIFS(REGISTROS!$L$2:$L$665,REGISTROS!$E$2:$E$665,PUC!E579)</f>
        <v>0</v>
      </c>
      <c r="I579" s="2"/>
      <c r="J579" s="2"/>
    </row>
    <row r="580">
      <c r="A580" s="2"/>
      <c r="B580" s="2"/>
      <c r="C580" s="2"/>
      <c r="D580" s="21">
        <v>159988.0</v>
      </c>
      <c r="E580" s="4"/>
      <c r="F580" s="22" t="s">
        <v>296</v>
      </c>
      <c r="G580" s="26" t="str">
        <f t="shared" si="16"/>
        <v>SUBCUENTA</v>
      </c>
      <c r="H580" s="31">
        <f>SUMIFS(REGISTROS!$L$2:$L$665,REGISTROS!$E$2:$E$665,PUC!E580)</f>
        <v>0</v>
      </c>
      <c r="I580" s="2"/>
      <c r="J580" s="2"/>
    </row>
    <row r="581">
      <c r="A581" s="2"/>
      <c r="B581" s="2"/>
      <c r="C581" s="2"/>
      <c r="D581" s="21">
        <v>159992.0</v>
      </c>
      <c r="E581" s="4"/>
      <c r="F581" s="22" t="s">
        <v>641</v>
      </c>
      <c r="G581" s="26" t="str">
        <f t="shared" si="16"/>
        <v>SUBCUENTA</v>
      </c>
      <c r="H581" s="31">
        <f>SUMIFS(REGISTROS!$L$2:$L$665,REGISTROS!$E$2:$E$665,PUC!E581)</f>
        <v>0</v>
      </c>
      <c r="I581" s="2"/>
      <c r="J581" s="2"/>
    </row>
    <row r="582">
      <c r="A582" s="2"/>
      <c r="B582" s="2"/>
      <c r="C582" s="2"/>
      <c r="D582" s="21">
        <v>16.0</v>
      </c>
      <c r="E582" s="4"/>
      <c r="F582" s="22" t="s">
        <v>736</v>
      </c>
      <c r="G582" s="26" t="str">
        <f t="shared" si="16"/>
        <v>GRUPO</v>
      </c>
      <c r="H582" s="31">
        <f>SUMIFS(REGISTROS!$L$2:$L$665,REGISTROS!$E$2:$E$665,PUC!E582)</f>
        <v>0</v>
      </c>
      <c r="I582" s="2"/>
      <c r="J582" s="2"/>
    </row>
    <row r="583">
      <c r="A583" s="2"/>
      <c r="B583" s="2"/>
      <c r="C583" s="2"/>
      <c r="D583" s="21">
        <v>1605.0</v>
      </c>
      <c r="E583" s="4"/>
      <c r="F583" s="22" t="s">
        <v>737</v>
      </c>
      <c r="G583" s="26" t="str">
        <f t="shared" si="16"/>
        <v>CUENTA</v>
      </c>
      <c r="H583" s="31">
        <f>SUMIFS(REGISTROS!$L$2:$L$665,REGISTROS!$E$2:$E$665,PUC!E583)</f>
        <v>0</v>
      </c>
      <c r="I583" s="2"/>
      <c r="J583" s="2"/>
    </row>
    <row r="584">
      <c r="A584" s="2"/>
      <c r="B584" s="2"/>
      <c r="C584" s="2"/>
      <c r="D584" s="21">
        <v>160505.0</v>
      </c>
      <c r="E584" s="4"/>
      <c r="F584" s="22" t="s">
        <v>738</v>
      </c>
      <c r="G584" s="26" t="str">
        <f t="shared" si="16"/>
        <v>SUBCUENTA</v>
      </c>
      <c r="H584" s="31">
        <f>SUMIFS(REGISTROS!$L$2:$L$665,REGISTROS!$E$2:$E$665,PUC!E584)</f>
        <v>0</v>
      </c>
      <c r="I584" s="2"/>
      <c r="J584" s="2"/>
    </row>
    <row r="585">
      <c r="A585" s="2"/>
      <c r="B585" s="2"/>
      <c r="C585" s="2"/>
      <c r="D585" s="21">
        <v>160510.0</v>
      </c>
      <c r="E585" s="4"/>
      <c r="F585" s="22" t="s">
        <v>739</v>
      </c>
      <c r="G585" s="26" t="str">
        <f t="shared" si="16"/>
        <v>SUBCUENTA</v>
      </c>
      <c r="H585" s="31">
        <f>SUMIFS(REGISTROS!$L$2:$L$665,REGISTROS!$E$2:$E$665,PUC!E585)</f>
        <v>0</v>
      </c>
      <c r="I585" s="2"/>
      <c r="J585" s="2"/>
    </row>
    <row r="586">
      <c r="A586" s="2"/>
      <c r="B586" s="2"/>
      <c r="C586" s="2"/>
      <c r="D586" s="21">
        <v>160599.0</v>
      </c>
      <c r="E586" s="4"/>
      <c r="F586" s="22" t="s">
        <v>95</v>
      </c>
      <c r="G586" s="26" t="str">
        <f t="shared" si="16"/>
        <v>SUBCUENTA</v>
      </c>
      <c r="H586" s="31">
        <f>SUMIFS(REGISTROS!$L$2:$L$665,REGISTROS!$E$2:$E$665,PUC!E586)</f>
        <v>0</v>
      </c>
      <c r="I586" s="2"/>
      <c r="J586" s="2"/>
    </row>
    <row r="587">
      <c r="A587" s="2"/>
      <c r="B587" s="2"/>
      <c r="C587" s="2"/>
      <c r="D587" s="21">
        <v>1610.0</v>
      </c>
      <c r="E587" s="4"/>
      <c r="F587" s="22" t="s">
        <v>740</v>
      </c>
      <c r="G587" s="26" t="str">
        <f t="shared" si="16"/>
        <v>CUENTA</v>
      </c>
      <c r="H587" s="31">
        <f>SUMIFS(REGISTROS!$L$2:$L$665,REGISTROS!$E$2:$E$665,PUC!E587)</f>
        <v>0</v>
      </c>
      <c r="I587" s="2"/>
      <c r="J587" s="2"/>
    </row>
    <row r="588">
      <c r="A588" s="2"/>
      <c r="B588" s="2"/>
      <c r="C588" s="2"/>
      <c r="D588" s="21">
        <v>161005.0</v>
      </c>
      <c r="E588" s="4"/>
      <c r="F588" s="22" t="s">
        <v>741</v>
      </c>
      <c r="G588" s="26" t="str">
        <f t="shared" si="16"/>
        <v>SUBCUENTA</v>
      </c>
      <c r="H588" s="31">
        <f>SUMIFS(REGISTROS!$L$2:$L$665,REGISTROS!$E$2:$E$665,PUC!E588)</f>
        <v>0</v>
      </c>
      <c r="I588" s="2"/>
      <c r="J588" s="2"/>
    </row>
    <row r="589">
      <c r="A589" s="2"/>
      <c r="B589" s="2"/>
      <c r="C589" s="2"/>
      <c r="D589" s="21">
        <v>161010.0</v>
      </c>
      <c r="E589" s="4"/>
      <c r="F589" s="22" t="s">
        <v>742</v>
      </c>
      <c r="G589" s="26" t="str">
        <f t="shared" si="16"/>
        <v>SUBCUENTA</v>
      </c>
      <c r="H589" s="31">
        <f>SUMIFS(REGISTROS!$L$2:$L$665,REGISTROS!$E$2:$E$665,PUC!E589)</f>
        <v>0</v>
      </c>
      <c r="I589" s="2"/>
      <c r="J589" s="2"/>
    </row>
    <row r="590">
      <c r="A590" s="2"/>
      <c r="B590" s="2"/>
      <c r="C590" s="2"/>
      <c r="D590" s="21">
        <v>161099.0</v>
      </c>
      <c r="E590" s="4"/>
      <c r="F590" s="22" t="s">
        <v>95</v>
      </c>
      <c r="G590" s="26" t="str">
        <f t="shared" si="16"/>
        <v>SUBCUENTA</v>
      </c>
      <c r="H590" s="31">
        <f>SUMIFS(REGISTROS!$L$2:$L$665,REGISTROS!$E$2:$E$665,PUC!E590)</f>
        <v>0</v>
      </c>
      <c r="I590" s="2"/>
      <c r="J590" s="2"/>
    </row>
    <row r="591">
      <c r="A591" s="2"/>
      <c r="B591" s="2"/>
      <c r="C591" s="2"/>
      <c r="D591" s="21">
        <v>1615.0</v>
      </c>
      <c r="E591" s="4"/>
      <c r="F591" s="22" t="s">
        <v>743</v>
      </c>
      <c r="G591" s="26" t="str">
        <f t="shared" si="16"/>
        <v>CUENTA</v>
      </c>
      <c r="H591" s="31">
        <f>SUMIFS(REGISTROS!$L$2:$L$665,REGISTROS!$E$2:$E$665,PUC!E591)</f>
        <v>0</v>
      </c>
      <c r="I591" s="2"/>
      <c r="J591" s="2"/>
    </row>
    <row r="592">
      <c r="A592" s="2"/>
      <c r="B592" s="2"/>
      <c r="C592" s="2"/>
      <c r="D592" s="21">
        <v>161505.0</v>
      </c>
      <c r="E592" s="4"/>
      <c r="F592" s="22" t="s">
        <v>741</v>
      </c>
      <c r="G592" s="26" t="str">
        <f t="shared" si="16"/>
        <v>SUBCUENTA</v>
      </c>
      <c r="H592" s="31">
        <f>SUMIFS(REGISTROS!$L$2:$L$665,REGISTROS!$E$2:$E$665,PUC!E592)</f>
        <v>0</v>
      </c>
      <c r="I592" s="2"/>
      <c r="J592" s="2"/>
    </row>
    <row r="593">
      <c r="A593" s="2"/>
      <c r="B593" s="2"/>
      <c r="C593" s="2"/>
      <c r="D593" s="21">
        <v>161510.0</v>
      </c>
      <c r="E593" s="4"/>
      <c r="F593" s="22" t="s">
        <v>742</v>
      </c>
      <c r="G593" s="26" t="str">
        <f t="shared" si="16"/>
        <v>SUBCUENTA</v>
      </c>
      <c r="H593" s="31">
        <f>SUMIFS(REGISTROS!$L$2:$L$665,REGISTROS!$E$2:$E$665,PUC!E593)</f>
        <v>0</v>
      </c>
      <c r="I593" s="2"/>
      <c r="J593" s="2"/>
    </row>
    <row r="594">
      <c r="A594" s="2"/>
      <c r="B594" s="2"/>
      <c r="C594" s="2"/>
      <c r="D594" s="21">
        <v>161599.0</v>
      </c>
      <c r="E594" s="4"/>
      <c r="F594" s="22" t="s">
        <v>95</v>
      </c>
      <c r="G594" s="26" t="str">
        <f t="shared" si="16"/>
        <v>SUBCUENTA</v>
      </c>
      <c r="H594" s="31">
        <f>SUMIFS(REGISTROS!$L$2:$L$665,REGISTROS!$E$2:$E$665,PUC!E594)</f>
        <v>0</v>
      </c>
      <c r="I594" s="2"/>
      <c r="J594" s="2"/>
    </row>
    <row r="595">
      <c r="A595" s="2"/>
      <c r="B595" s="2"/>
      <c r="C595" s="2"/>
      <c r="D595" s="21">
        <v>1620.0</v>
      </c>
      <c r="E595" s="4"/>
      <c r="F595" s="22" t="s">
        <v>744</v>
      </c>
      <c r="G595" s="26" t="str">
        <f t="shared" si="16"/>
        <v>CUENTA</v>
      </c>
      <c r="H595" s="31">
        <f>SUMIFS(REGISTROS!$L$2:$L$665,REGISTROS!$E$2:$E$665,PUC!E595)</f>
        <v>0</v>
      </c>
      <c r="I595" s="2"/>
      <c r="J595" s="2"/>
    </row>
    <row r="596">
      <c r="A596" s="2"/>
      <c r="B596" s="2"/>
      <c r="C596" s="2"/>
      <c r="D596" s="21">
        <v>162005.0</v>
      </c>
      <c r="E596" s="4"/>
      <c r="F596" s="22" t="s">
        <v>745</v>
      </c>
      <c r="G596" s="26" t="str">
        <f t="shared" si="16"/>
        <v>SUBCUENTA</v>
      </c>
      <c r="H596" s="31">
        <f>SUMIFS(REGISTROS!$L$2:$L$665,REGISTROS!$E$2:$E$665,PUC!E596)</f>
        <v>0</v>
      </c>
      <c r="I596" s="2"/>
      <c r="J596" s="2"/>
    </row>
    <row r="597">
      <c r="A597" s="2"/>
      <c r="B597" s="2"/>
      <c r="C597" s="2"/>
      <c r="D597" s="21">
        <v>162010.0</v>
      </c>
      <c r="E597" s="4"/>
      <c r="F597" s="22" t="s">
        <v>746</v>
      </c>
      <c r="G597" s="26" t="str">
        <f t="shared" si="16"/>
        <v>SUBCUENTA</v>
      </c>
      <c r="H597" s="31">
        <f>SUMIFS(REGISTROS!$L$2:$L$665,REGISTROS!$E$2:$E$665,PUC!E597)</f>
        <v>0</v>
      </c>
      <c r="I597" s="2"/>
      <c r="J597" s="2"/>
    </row>
    <row r="598">
      <c r="A598" s="2"/>
      <c r="B598" s="2"/>
      <c r="C598" s="2"/>
      <c r="D598" s="21">
        <v>162099.0</v>
      </c>
      <c r="E598" s="4"/>
      <c r="F598" s="22" t="s">
        <v>95</v>
      </c>
      <c r="G598" s="26" t="str">
        <f t="shared" si="16"/>
        <v>SUBCUENTA</v>
      </c>
      <c r="H598" s="31">
        <f>SUMIFS(REGISTROS!$L$2:$L$665,REGISTROS!$E$2:$E$665,PUC!E598)</f>
        <v>0</v>
      </c>
      <c r="I598" s="2"/>
      <c r="J598" s="2"/>
    </row>
    <row r="599">
      <c r="A599" s="2"/>
      <c r="B599" s="2"/>
      <c r="C599" s="2"/>
      <c r="D599" s="21">
        <v>1625.0</v>
      </c>
      <c r="E599" s="4"/>
      <c r="F599" s="22" t="s">
        <v>747</v>
      </c>
      <c r="G599" s="26" t="str">
        <f t="shared" si="16"/>
        <v>CUENTA</v>
      </c>
      <c r="H599" s="31">
        <f>SUMIFS(REGISTROS!$L$2:$L$665,REGISTROS!$E$2:$E$665,PUC!E599)</f>
        <v>0</v>
      </c>
      <c r="I599" s="2"/>
      <c r="J599" s="2"/>
    </row>
    <row r="600">
      <c r="A600" s="2"/>
      <c r="B600" s="2"/>
      <c r="C600" s="2"/>
      <c r="D600" s="21">
        <v>162505.0</v>
      </c>
      <c r="E600" s="4"/>
      <c r="F600" s="22" t="s">
        <v>748</v>
      </c>
      <c r="G600" s="26" t="str">
        <f t="shared" si="16"/>
        <v>SUBCUENTA</v>
      </c>
      <c r="H600" s="31">
        <f>SUMIFS(REGISTROS!$L$2:$L$665,REGISTROS!$E$2:$E$665,PUC!E600)</f>
        <v>0</v>
      </c>
      <c r="I600" s="2"/>
      <c r="J600" s="2"/>
    </row>
    <row r="601">
      <c r="A601" s="2"/>
      <c r="B601" s="2"/>
      <c r="C601" s="2"/>
      <c r="D601" s="21">
        <v>162510.0</v>
      </c>
      <c r="E601" s="4"/>
      <c r="F601" s="22" t="s">
        <v>749</v>
      </c>
      <c r="G601" s="26" t="str">
        <f t="shared" si="16"/>
        <v>SUBCUENTA</v>
      </c>
      <c r="H601" s="31">
        <f>SUMIFS(REGISTROS!$L$2:$L$665,REGISTROS!$E$2:$E$665,PUC!E601)</f>
        <v>0</v>
      </c>
      <c r="I601" s="2"/>
      <c r="J601" s="2"/>
    </row>
    <row r="602">
      <c r="A602" s="2"/>
      <c r="B602" s="2"/>
      <c r="C602" s="2"/>
      <c r="D602" s="21">
        <v>162515.0</v>
      </c>
      <c r="E602" s="4"/>
      <c r="F602" s="22" t="s">
        <v>750</v>
      </c>
      <c r="G602" s="26" t="str">
        <f t="shared" si="16"/>
        <v>SUBCUENTA</v>
      </c>
      <c r="H602" s="31">
        <f>SUMIFS(REGISTROS!$L$2:$L$665,REGISTROS!$E$2:$E$665,PUC!E602)</f>
        <v>0</v>
      </c>
      <c r="I602" s="2"/>
      <c r="J602" s="2"/>
    </row>
    <row r="603">
      <c r="A603" s="2"/>
      <c r="B603" s="2"/>
      <c r="C603" s="2"/>
      <c r="D603" s="21">
        <v>162520.0</v>
      </c>
      <c r="E603" s="4"/>
      <c r="F603" s="22" t="s">
        <v>751</v>
      </c>
      <c r="G603" s="26" t="str">
        <f t="shared" si="16"/>
        <v>SUBCUENTA</v>
      </c>
      <c r="H603" s="31">
        <f>SUMIFS(REGISTROS!$L$2:$L$665,REGISTROS!$E$2:$E$665,PUC!E603)</f>
        <v>0</v>
      </c>
      <c r="I603" s="2"/>
      <c r="J603" s="2"/>
    </row>
    <row r="604">
      <c r="A604" s="2"/>
      <c r="B604" s="2"/>
      <c r="C604" s="2"/>
      <c r="D604" s="21">
        <v>162525.0</v>
      </c>
      <c r="E604" s="4"/>
      <c r="F604" s="22" t="s">
        <v>752</v>
      </c>
      <c r="G604" s="26" t="str">
        <f t="shared" si="16"/>
        <v>SUBCUENTA</v>
      </c>
      <c r="H604" s="31">
        <f>SUMIFS(REGISTROS!$L$2:$L$665,REGISTROS!$E$2:$E$665,PUC!E604)</f>
        <v>0</v>
      </c>
      <c r="I604" s="2"/>
      <c r="J604" s="2"/>
    </row>
    <row r="605">
      <c r="A605" s="2"/>
      <c r="B605" s="2"/>
      <c r="C605" s="2"/>
      <c r="D605" s="21">
        <v>162595.0</v>
      </c>
      <c r="E605" s="4"/>
      <c r="F605" s="22" t="s">
        <v>114</v>
      </c>
      <c r="G605" s="26" t="str">
        <f t="shared" si="16"/>
        <v>SUBCUENTA</v>
      </c>
      <c r="H605" s="31">
        <f>SUMIFS(REGISTROS!$L$2:$L$665,REGISTROS!$E$2:$E$665,PUC!E605)</f>
        <v>0</v>
      </c>
      <c r="I605" s="2"/>
      <c r="J605" s="2"/>
    </row>
    <row r="606">
      <c r="A606" s="2"/>
      <c r="B606" s="2"/>
      <c r="C606" s="2"/>
      <c r="D606" s="21">
        <v>162599.0</v>
      </c>
      <c r="E606" s="4"/>
      <c r="F606" s="22" t="s">
        <v>95</v>
      </c>
      <c r="G606" s="26" t="str">
        <f t="shared" si="16"/>
        <v>SUBCUENTA</v>
      </c>
      <c r="H606" s="31">
        <f>SUMIFS(REGISTROS!$L$2:$L$665,REGISTROS!$E$2:$E$665,PUC!E606)</f>
        <v>0</v>
      </c>
      <c r="I606" s="2"/>
      <c r="J606" s="2"/>
    </row>
    <row r="607">
      <c r="A607" s="2"/>
      <c r="B607" s="2"/>
      <c r="C607" s="2"/>
      <c r="D607" s="21">
        <v>1630.0</v>
      </c>
      <c r="E607" s="4"/>
      <c r="F607" s="22" t="s">
        <v>753</v>
      </c>
      <c r="G607" s="26" t="str">
        <f t="shared" si="16"/>
        <v>CUENTA</v>
      </c>
      <c r="H607" s="31">
        <f>SUMIFS(REGISTROS!$L$2:$L$665,REGISTROS!$E$2:$E$665,PUC!E607)</f>
        <v>0</v>
      </c>
      <c r="I607" s="2"/>
      <c r="J607" s="2"/>
    </row>
    <row r="608">
      <c r="A608" s="2"/>
      <c r="B608" s="2"/>
      <c r="C608" s="2"/>
      <c r="D608" s="21" t="s">
        <v>754</v>
      </c>
      <c r="E608" s="4"/>
      <c r="F608" s="22"/>
      <c r="G608" s="26" t="str">
        <f t="shared" si="16"/>
        <v/>
      </c>
      <c r="H608" s="31">
        <f>SUMIFS(REGISTROS!$L$2:$L$665,REGISTROS!$E$2:$E$665,PUC!E608)</f>
        <v>0</v>
      </c>
      <c r="I608" s="2"/>
      <c r="J608" s="2"/>
    </row>
    <row r="609">
      <c r="A609" s="2"/>
      <c r="B609" s="2"/>
      <c r="C609" s="2"/>
      <c r="D609" s="21">
        <v>163099.0</v>
      </c>
      <c r="E609" s="4"/>
      <c r="F609" s="22" t="s">
        <v>95</v>
      </c>
      <c r="G609" s="26" t="str">
        <f t="shared" si="16"/>
        <v>SUBCUENTA</v>
      </c>
      <c r="H609" s="31">
        <f>SUMIFS(REGISTROS!$L$2:$L$665,REGISTROS!$E$2:$E$665,PUC!E609)</f>
        <v>0</v>
      </c>
      <c r="I609" s="2"/>
      <c r="J609" s="2"/>
    </row>
    <row r="610">
      <c r="A610" s="2"/>
      <c r="B610" s="2"/>
      <c r="C610" s="2"/>
      <c r="D610" s="21">
        <v>1635.0</v>
      </c>
      <c r="E610" s="4"/>
      <c r="F610" s="22" t="s">
        <v>755</v>
      </c>
      <c r="G610" s="26" t="str">
        <f t="shared" si="16"/>
        <v>CUENTA</v>
      </c>
      <c r="H610" s="31">
        <f>SUMIFS(REGISTROS!$L$2:$L$665,REGISTROS!$E$2:$E$665,PUC!E610)</f>
        <v>0</v>
      </c>
      <c r="I610" s="2"/>
      <c r="J610" s="2"/>
    </row>
    <row r="611">
      <c r="A611" s="2"/>
      <c r="B611" s="2"/>
      <c r="C611" s="2"/>
      <c r="D611" s="21" t="s">
        <v>756</v>
      </c>
      <c r="E611" s="4"/>
      <c r="F611" s="22"/>
      <c r="G611" s="26" t="str">
        <f t="shared" si="16"/>
        <v/>
      </c>
      <c r="H611" s="31">
        <f>SUMIFS(REGISTROS!$L$2:$L$665,REGISTROS!$E$2:$E$665,PUC!E611)</f>
        <v>0</v>
      </c>
      <c r="I611" s="2"/>
      <c r="J611" s="2"/>
    </row>
    <row r="612">
      <c r="A612" s="2"/>
      <c r="B612" s="2"/>
      <c r="C612" s="2"/>
      <c r="D612" s="21">
        <v>163599.0</v>
      </c>
      <c r="E612" s="4"/>
      <c r="F612" s="22" t="s">
        <v>95</v>
      </c>
      <c r="G612" s="26" t="str">
        <f t="shared" si="16"/>
        <v>SUBCUENTA</v>
      </c>
      <c r="H612" s="31">
        <f>SUMIFS(REGISTROS!$L$2:$L$665,REGISTROS!$E$2:$E$665,PUC!E612)</f>
        <v>0</v>
      </c>
      <c r="I612" s="2"/>
      <c r="J612" s="2"/>
    </row>
    <row r="613">
      <c r="A613" s="2"/>
      <c r="B613" s="2"/>
      <c r="C613" s="2"/>
      <c r="D613" s="21">
        <v>1698.0</v>
      </c>
      <c r="E613" s="4"/>
      <c r="F613" s="22" t="s">
        <v>662</v>
      </c>
      <c r="G613" s="26" t="str">
        <f t="shared" si="16"/>
        <v>CUENTA</v>
      </c>
      <c r="H613" s="31">
        <f>SUMIFS(REGISTROS!$L$2:$L$665,REGISTROS!$E$2:$E$665,PUC!E613)</f>
        <v>0</v>
      </c>
      <c r="I613" s="2"/>
      <c r="J613" s="2"/>
    </row>
    <row r="614">
      <c r="A614" s="2"/>
      <c r="B614" s="2"/>
      <c r="C614" s="2"/>
      <c r="D614" s="21">
        <v>169805.0</v>
      </c>
      <c r="E614" s="4"/>
      <c r="F614" s="22" t="s">
        <v>737</v>
      </c>
      <c r="G614" s="26" t="str">
        <f t="shared" si="16"/>
        <v>SUBCUENTA</v>
      </c>
      <c r="H614" s="31">
        <f>SUMIFS(REGISTROS!$L$2:$L$665,REGISTROS!$E$2:$E$665,PUC!E614)</f>
        <v>0</v>
      </c>
      <c r="I614" s="2"/>
      <c r="J614" s="2"/>
    </row>
    <row r="615">
      <c r="A615" s="2"/>
      <c r="B615" s="2"/>
      <c r="C615" s="2"/>
      <c r="D615" s="21">
        <v>169810.0</v>
      </c>
      <c r="E615" s="4"/>
      <c r="F615" s="22" t="s">
        <v>740</v>
      </c>
      <c r="G615" s="26" t="str">
        <f t="shared" si="16"/>
        <v>SUBCUENTA</v>
      </c>
      <c r="H615" s="31">
        <f>SUMIFS(REGISTROS!$L$2:$L$665,REGISTROS!$E$2:$E$665,PUC!E615)</f>
        <v>0</v>
      </c>
      <c r="I615" s="2"/>
      <c r="J615" s="2"/>
    </row>
    <row r="616">
      <c r="A616" s="2"/>
      <c r="B616" s="2"/>
      <c r="C616" s="2"/>
      <c r="D616" s="21">
        <v>169815.0</v>
      </c>
      <c r="E616" s="4"/>
      <c r="F616" s="22" t="s">
        <v>743</v>
      </c>
      <c r="G616" s="26" t="str">
        <f t="shared" si="16"/>
        <v>SUBCUENTA</v>
      </c>
      <c r="H616" s="31">
        <f>SUMIFS(REGISTROS!$L$2:$L$665,REGISTROS!$E$2:$E$665,PUC!E616)</f>
        <v>0</v>
      </c>
      <c r="I616" s="2"/>
      <c r="J616" s="2"/>
    </row>
    <row r="617">
      <c r="A617" s="2"/>
      <c r="B617" s="2"/>
      <c r="C617" s="2"/>
      <c r="D617" s="21">
        <v>169820.0</v>
      </c>
      <c r="E617" s="4"/>
      <c r="F617" s="22" t="s">
        <v>744</v>
      </c>
      <c r="G617" s="26" t="str">
        <f t="shared" si="16"/>
        <v>SUBCUENTA</v>
      </c>
      <c r="H617" s="31">
        <f>SUMIFS(REGISTROS!$L$2:$L$665,REGISTROS!$E$2:$E$665,PUC!E617)</f>
        <v>0</v>
      </c>
      <c r="I617" s="2"/>
      <c r="J617" s="2"/>
    </row>
    <row r="618">
      <c r="A618" s="2"/>
      <c r="B618" s="2"/>
      <c r="C618" s="2"/>
      <c r="D618" s="21">
        <v>169830.0</v>
      </c>
      <c r="E618" s="4"/>
      <c r="F618" s="22" t="s">
        <v>747</v>
      </c>
      <c r="G618" s="26" t="str">
        <f t="shared" si="16"/>
        <v>SUBCUENTA</v>
      </c>
      <c r="H618" s="31">
        <f>SUMIFS(REGISTROS!$L$2:$L$665,REGISTROS!$E$2:$E$665,PUC!E618)</f>
        <v>0</v>
      </c>
      <c r="I618" s="2"/>
      <c r="J618" s="2"/>
    </row>
    <row r="619">
      <c r="A619" s="2"/>
      <c r="B619" s="2"/>
      <c r="C619" s="2"/>
      <c r="D619" s="21">
        <v>169835.0</v>
      </c>
      <c r="E619" s="4"/>
      <c r="F619" s="22" t="s">
        <v>753</v>
      </c>
      <c r="G619" s="26" t="str">
        <f t="shared" si="16"/>
        <v>SUBCUENTA</v>
      </c>
      <c r="H619" s="31">
        <f>SUMIFS(REGISTROS!$L$2:$L$665,REGISTROS!$E$2:$E$665,PUC!E619)</f>
        <v>0</v>
      </c>
      <c r="I619" s="2"/>
      <c r="J619" s="2"/>
    </row>
    <row r="620">
      <c r="A620" s="2"/>
      <c r="B620" s="2"/>
      <c r="C620" s="2"/>
      <c r="D620" s="21">
        <v>169840.0</v>
      </c>
      <c r="E620" s="4"/>
      <c r="F620" s="22" t="s">
        <v>755</v>
      </c>
      <c r="G620" s="26" t="str">
        <f t="shared" si="16"/>
        <v>SUBCUENTA</v>
      </c>
      <c r="H620" s="31">
        <f>SUMIFS(REGISTROS!$L$2:$L$665,REGISTROS!$E$2:$E$665,PUC!E620)</f>
        <v>0</v>
      </c>
      <c r="I620" s="2"/>
      <c r="J620" s="2"/>
    </row>
    <row r="621">
      <c r="A621" s="2"/>
      <c r="B621" s="2"/>
      <c r="C621" s="2"/>
      <c r="D621" s="21">
        <v>169899.0</v>
      </c>
      <c r="E621" s="4"/>
      <c r="F621" s="22" t="s">
        <v>95</v>
      </c>
      <c r="G621" s="26" t="str">
        <f t="shared" si="16"/>
        <v>SUBCUENTA</v>
      </c>
      <c r="H621" s="31">
        <f>SUMIFS(REGISTROS!$L$2:$L$665,REGISTROS!$E$2:$E$665,PUC!E621)</f>
        <v>0</v>
      </c>
      <c r="I621" s="2"/>
      <c r="J621" s="2"/>
    </row>
    <row r="622">
      <c r="A622" s="2"/>
      <c r="B622" s="2"/>
      <c r="C622" s="2"/>
      <c r="D622" s="21">
        <v>1699.0</v>
      </c>
      <c r="E622" s="4"/>
      <c r="F622" s="22" t="s">
        <v>170</v>
      </c>
      <c r="G622" s="26" t="str">
        <f t="shared" si="16"/>
        <v>CUENTA</v>
      </c>
      <c r="H622" s="31">
        <f>SUMIFS(REGISTROS!$L$2:$L$665,REGISTROS!$E$2:$E$665,PUC!E622)</f>
        <v>0</v>
      </c>
      <c r="I622" s="2"/>
      <c r="J622" s="2"/>
    </row>
    <row r="623">
      <c r="A623" s="2"/>
      <c r="B623" s="2"/>
      <c r="C623" s="2"/>
      <c r="D623" s="21" t="s">
        <v>757</v>
      </c>
      <c r="E623" s="4"/>
      <c r="F623" s="22"/>
      <c r="G623" s="26" t="str">
        <f t="shared" si="16"/>
        <v/>
      </c>
      <c r="H623" s="31">
        <f>SUMIFS(REGISTROS!$L$2:$L$665,REGISTROS!$E$2:$E$665,PUC!E623)</f>
        <v>0</v>
      </c>
      <c r="I623" s="2"/>
      <c r="J623" s="2"/>
    </row>
    <row r="624">
      <c r="A624" s="2"/>
      <c r="B624" s="2"/>
      <c r="C624" s="2"/>
      <c r="D624" s="21">
        <v>17.0</v>
      </c>
      <c r="E624" s="4"/>
      <c r="F624" s="22" t="s">
        <v>758</v>
      </c>
      <c r="G624" s="26" t="str">
        <f t="shared" si="16"/>
        <v>GRUPO</v>
      </c>
      <c r="H624" s="31">
        <f>SUMIFS(REGISTROS!$L$2:$L$665,REGISTROS!$E$2:$E$665,PUC!E624)</f>
        <v>0</v>
      </c>
      <c r="I624" s="2"/>
      <c r="J624" s="2"/>
    </row>
    <row r="625">
      <c r="A625" s="2"/>
      <c r="B625" s="2"/>
      <c r="C625" s="2"/>
      <c r="D625" s="21">
        <v>1705.0</v>
      </c>
      <c r="E625" s="4"/>
      <c r="F625" s="22" t="s">
        <v>759</v>
      </c>
      <c r="G625" s="26" t="str">
        <f t="shared" si="16"/>
        <v>CUENTA</v>
      </c>
      <c r="H625" s="31">
        <f>SUMIFS(REGISTROS!$L$2:$L$665,REGISTROS!$E$2:$E$665,PUC!E625)</f>
        <v>0</v>
      </c>
      <c r="I625" s="2"/>
      <c r="J625" s="2"/>
    </row>
    <row r="626">
      <c r="A626" s="2"/>
      <c r="B626" s="2"/>
      <c r="C626" s="2"/>
      <c r="D626" s="21">
        <v>170505.0</v>
      </c>
      <c r="E626" s="4"/>
      <c r="F626" s="22" t="s">
        <v>226</v>
      </c>
      <c r="G626" s="26" t="str">
        <f t="shared" si="16"/>
        <v>SUBCUENTA</v>
      </c>
      <c r="H626" s="31">
        <f>SUMIFS(REGISTROS!$L$2:$L$665,REGISTROS!$E$2:$E$665,PUC!E626)</f>
        <v>0</v>
      </c>
      <c r="I626" s="2"/>
      <c r="J626" s="2"/>
    </row>
    <row r="627">
      <c r="A627" s="2"/>
      <c r="B627" s="2"/>
      <c r="C627" s="2"/>
      <c r="D627" s="21">
        <v>170510.0</v>
      </c>
      <c r="E627" s="4"/>
      <c r="F627" s="22" t="s">
        <v>228</v>
      </c>
      <c r="G627" s="26" t="str">
        <f t="shared" si="16"/>
        <v>SUBCUENTA</v>
      </c>
      <c r="H627" s="31">
        <f>SUMIFS(REGISTROS!$L$2:$L$665,REGISTROS!$E$2:$E$665,PUC!E627)</f>
        <v>0</v>
      </c>
      <c r="I627" s="2"/>
      <c r="J627" s="2"/>
    </row>
    <row r="628">
      <c r="A628" s="2"/>
      <c r="B628" s="2"/>
      <c r="C628" s="2"/>
      <c r="D628" s="21">
        <v>170515.0</v>
      </c>
      <c r="E628" s="4"/>
      <c r="F628" s="22" t="s">
        <v>227</v>
      </c>
      <c r="G628" s="26" t="str">
        <f t="shared" si="16"/>
        <v>SUBCUENTA</v>
      </c>
      <c r="H628" s="31">
        <f>SUMIFS(REGISTROS!$L$2:$L$665,REGISTROS!$E$2:$E$665,PUC!E628)</f>
        <v>0</v>
      </c>
      <c r="I628" s="2"/>
      <c r="J628" s="2"/>
    </row>
    <row r="629">
      <c r="A629" s="2"/>
      <c r="B629" s="2"/>
      <c r="C629" s="2"/>
      <c r="D629" s="21">
        <v>170520.0</v>
      </c>
      <c r="E629" s="4"/>
      <c r="F629" s="22" t="s">
        <v>760</v>
      </c>
      <c r="G629" s="26" t="str">
        <f t="shared" si="16"/>
        <v>SUBCUENTA</v>
      </c>
      <c r="H629" s="31">
        <f>SUMIFS(REGISTROS!$L$2:$L$665,REGISTROS!$E$2:$E$665,PUC!E629)</f>
        <v>0</v>
      </c>
      <c r="I629" s="2"/>
      <c r="J629" s="2"/>
    </row>
    <row r="630">
      <c r="A630" s="2"/>
      <c r="B630" s="2"/>
      <c r="C630" s="2"/>
      <c r="D630" s="21">
        <v>170525.0</v>
      </c>
      <c r="E630" s="4"/>
      <c r="F630" s="22" t="s">
        <v>230</v>
      </c>
      <c r="G630" s="26" t="str">
        <f t="shared" si="16"/>
        <v>SUBCUENTA</v>
      </c>
      <c r="H630" s="31">
        <f>SUMIFS(REGISTROS!$L$2:$L$665,REGISTROS!$E$2:$E$665,PUC!E630)</f>
        <v>0</v>
      </c>
      <c r="I630" s="2"/>
      <c r="J630" s="2"/>
    </row>
    <row r="631">
      <c r="A631" s="2"/>
      <c r="B631" s="2"/>
      <c r="C631" s="2"/>
      <c r="D631" s="21">
        <v>170530.0</v>
      </c>
      <c r="E631" s="4"/>
      <c r="F631" s="22" t="s">
        <v>761</v>
      </c>
      <c r="G631" s="26" t="str">
        <f t="shared" si="16"/>
        <v>SUBCUENTA</v>
      </c>
      <c r="H631" s="31">
        <f>SUMIFS(REGISTROS!$L$2:$L$665,REGISTROS!$E$2:$E$665,PUC!E631)</f>
        <v>0</v>
      </c>
      <c r="I631" s="2"/>
      <c r="J631" s="2"/>
    </row>
    <row r="632">
      <c r="A632" s="2"/>
      <c r="B632" s="2"/>
      <c r="C632" s="2"/>
      <c r="D632" s="21">
        <v>170535.0</v>
      </c>
      <c r="E632" s="4"/>
      <c r="F632" s="22" t="s">
        <v>762</v>
      </c>
      <c r="G632" s="26" t="str">
        <f t="shared" si="16"/>
        <v>SUBCUENTA</v>
      </c>
      <c r="H632" s="31">
        <f>SUMIFS(REGISTROS!$L$2:$L$665,REGISTROS!$E$2:$E$665,PUC!E632)</f>
        <v>0</v>
      </c>
      <c r="I632" s="2"/>
      <c r="J632" s="2"/>
    </row>
    <row r="633">
      <c r="A633" s="2"/>
      <c r="B633" s="2"/>
      <c r="C633" s="2"/>
      <c r="D633" s="21">
        <v>170540.0</v>
      </c>
      <c r="E633" s="4"/>
      <c r="F633" s="22" t="s">
        <v>229</v>
      </c>
      <c r="G633" s="26" t="str">
        <f t="shared" si="16"/>
        <v>SUBCUENTA</v>
      </c>
      <c r="H633" s="31">
        <f>SUMIFS(REGISTROS!$L$2:$L$665,REGISTROS!$E$2:$E$665,PUC!E633)</f>
        <v>0</v>
      </c>
      <c r="I633" s="2"/>
      <c r="J633" s="2"/>
    </row>
    <row r="634">
      <c r="A634" s="2"/>
      <c r="B634" s="2"/>
      <c r="C634" s="2"/>
      <c r="D634" s="21">
        <v>170545.0</v>
      </c>
      <c r="E634" s="4"/>
      <c r="F634" s="22" t="s">
        <v>763</v>
      </c>
      <c r="G634" s="26" t="str">
        <f t="shared" si="16"/>
        <v>SUBCUENTA</v>
      </c>
      <c r="H634" s="31">
        <f>SUMIFS(REGISTROS!$L$2:$L$665,REGISTROS!$E$2:$E$665,PUC!E634)</f>
        <v>0</v>
      </c>
      <c r="I634" s="2"/>
      <c r="J634" s="2"/>
    </row>
    <row r="635">
      <c r="A635" s="2"/>
      <c r="B635" s="2"/>
      <c r="C635" s="2"/>
      <c r="D635" s="21">
        <v>170595.0</v>
      </c>
      <c r="E635" s="4"/>
      <c r="F635" s="22" t="s">
        <v>114</v>
      </c>
      <c r="G635" s="26" t="str">
        <f t="shared" si="16"/>
        <v>SUBCUENTA</v>
      </c>
      <c r="H635" s="31">
        <f>SUMIFS(REGISTROS!$L$2:$L$665,REGISTROS!$E$2:$E$665,PUC!E635)</f>
        <v>0</v>
      </c>
      <c r="I635" s="2"/>
      <c r="J635" s="2"/>
    </row>
    <row r="636">
      <c r="A636" s="2"/>
      <c r="B636" s="2"/>
      <c r="C636" s="2"/>
      <c r="D636" s="21">
        <v>1710.0</v>
      </c>
      <c r="E636" s="4"/>
      <c r="F636" s="22" t="s">
        <v>764</v>
      </c>
      <c r="G636" s="26" t="str">
        <f t="shared" si="16"/>
        <v>CUENTA</v>
      </c>
      <c r="H636" s="31">
        <f>SUMIFS(REGISTROS!$L$2:$L$665,REGISTROS!$E$2:$E$665,PUC!E636)</f>
        <v>0</v>
      </c>
      <c r="I636" s="2"/>
      <c r="J636" s="2"/>
    </row>
    <row r="637">
      <c r="A637" s="2"/>
      <c r="B637" s="2"/>
      <c r="C637" s="2"/>
      <c r="D637" s="21">
        <v>171004.0</v>
      </c>
      <c r="E637" s="4"/>
      <c r="F637" s="22" t="s">
        <v>765</v>
      </c>
      <c r="G637" s="26" t="str">
        <f t="shared" si="16"/>
        <v>SUBCUENTA</v>
      </c>
      <c r="H637" s="31">
        <f>SUMIFS(REGISTROS!$L$2:$L$665,REGISTROS!$E$2:$E$665,PUC!E637)</f>
        <v>0</v>
      </c>
      <c r="I637" s="2"/>
      <c r="J637" s="2"/>
    </row>
    <row r="638">
      <c r="A638" s="2"/>
      <c r="B638" s="2"/>
      <c r="C638" s="2"/>
      <c r="D638" s="21">
        <v>171008.0</v>
      </c>
      <c r="E638" s="4"/>
      <c r="F638" s="22" t="s">
        <v>766</v>
      </c>
      <c r="G638" s="26" t="str">
        <f t="shared" si="16"/>
        <v>SUBCUENTA</v>
      </c>
      <c r="H638" s="31">
        <f>SUMIFS(REGISTROS!$L$2:$L$665,REGISTROS!$E$2:$E$665,PUC!E638)</f>
        <v>0</v>
      </c>
      <c r="I638" s="2"/>
      <c r="J638" s="2"/>
    </row>
    <row r="639">
      <c r="A639" s="2"/>
      <c r="B639" s="2"/>
      <c r="C639" s="2"/>
      <c r="D639" s="21">
        <v>171012.0</v>
      </c>
      <c r="E639" s="4"/>
      <c r="F639" s="22" t="s">
        <v>767</v>
      </c>
      <c r="G639" s="26" t="str">
        <f t="shared" si="16"/>
        <v>SUBCUENTA</v>
      </c>
      <c r="H639" s="31">
        <f>SUMIFS(REGISTROS!$L$2:$L$665,REGISTROS!$E$2:$E$665,PUC!E639)</f>
        <v>0</v>
      </c>
      <c r="I639" s="2"/>
      <c r="J639" s="2"/>
    </row>
    <row r="640">
      <c r="A640" s="2"/>
      <c r="B640" s="2"/>
      <c r="C640" s="2"/>
      <c r="D640" s="21">
        <v>171016.0</v>
      </c>
      <c r="E640" s="4"/>
      <c r="F640" s="22" t="s">
        <v>768</v>
      </c>
      <c r="G640" s="26" t="str">
        <f t="shared" si="16"/>
        <v>SUBCUENTA</v>
      </c>
      <c r="H640" s="31">
        <f>SUMIFS(REGISTROS!$L$2:$L$665,REGISTROS!$E$2:$E$665,PUC!E640)</f>
        <v>0</v>
      </c>
      <c r="I640" s="2"/>
      <c r="J640" s="2"/>
    </row>
    <row r="641">
      <c r="A641" s="2"/>
      <c r="B641" s="2"/>
      <c r="C641" s="2"/>
      <c r="D641" s="21">
        <v>171020.0</v>
      </c>
      <c r="E641" s="4"/>
      <c r="F641" s="22" t="s">
        <v>769</v>
      </c>
      <c r="G641" s="26" t="str">
        <f t="shared" si="16"/>
        <v>SUBCUENTA</v>
      </c>
      <c r="H641" s="31">
        <f>SUMIFS(REGISTROS!$L$2:$L$665,REGISTROS!$E$2:$E$665,PUC!E641)</f>
        <v>0</v>
      </c>
      <c r="I641" s="2"/>
      <c r="J641" s="2"/>
    </row>
    <row r="642">
      <c r="A642" s="2"/>
      <c r="B642" s="2"/>
      <c r="C642" s="2"/>
      <c r="D642" s="21">
        <v>171024.0</v>
      </c>
      <c r="E642" s="4"/>
      <c r="F642" s="22" t="s">
        <v>770</v>
      </c>
      <c r="G642" s="26" t="str">
        <f t="shared" si="16"/>
        <v>SUBCUENTA</v>
      </c>
      <c r="H642" s="31">
        <f>SUMIFS(REGISTROS!$L$2:$L$665,REGISTROS!$E$2:$E$665,PUC!E642)</f>
        <v>0</v>
      </c>
      <c r="I642" s="2"/>
      <c r="J642" s="2"/>
    </row>
    <row r="643">
      <c r="A643" s="2"/>
      <c r="B643" s="2"/>
      <c r="C643" s="2"/>
      <c r="D643" s="21">
        <v>171028.0</v>
      </c>
      <c r="E643" s="4"/>
      <c r="F643" s="22" t="s">
        <v>771</v>
      </c>
      <c r="G643" s="26" t="str">
        <f t="shared" si="16"/>
        <v>SUBCUENTA</v>
      </c>
      <c r="H643" s="31">
        <f>SUMIFS(REGISTROS!$L$2:$L$665,REGISTROS!$E$2:$E$665,PUC!E643)</f>
        <v>0</v>
      </c>
      <c r="I643" s="2"/>
      <c r="J643" s="2"/>
    </row>
    <row r="644">
      <c r="A644" s="2"/>
      <c r="B644" s="2"/>
      <c r="C644" s="2"/>
      <c r="D644" s="21">
        <v>171032.0</v>
      </c>
      <c r="E644" s="4"/>
      <c r="F644" s="22" t="s">
        <v>772</v>
      </c>
      <c r="G644" s="26" t="str">
        <f t="shared" si="16"/>
        <v>SUBCUENTA</v>
      </c>
      <c r="H644" s="31">
        <f>SUMIFS(REGISTROS!$L$2:$L$665,REGISTROS!$E$2:$E$665,PUC!E644)</f>
        <v>0</v>
      </c>
      <c r="I644" s="2"/>
      <c r="J644" s="2"/>
    </row>
    <row r="645">
      <c r="A645" s="2"/>
      <c r="B645" s="2"/>
      <c r="C645" s="2"/>
      <c r="D645" s="21">
        <v>171036.0</v>
      </c>
      <c r="E645" s="4"/>
      <c r="F645" s="22" t="s">
        <v>773</v>
      </c>
      <c r="G645" s="26" t="str">
        <f t="shared" si="16"/>
        <v>SUBCUENTA</v>
      </c>
      <c r="H645" s="31">
        <f>SUMIFS(REGISTROS!$L$2:$L$665,REGISTROS!$E$2:$E$665,PUC!E645)</f>
        <v>0</v>
      </c>
      <c r="I645" s="2"/>
      <c r="J645" s="2"/>
    </row>
    <row r="646">
      <c r="A646" s="2"/>
      <c r="B646" s="2"/>
      <c r="C646" s="2"/>
      <c r="D646" s="21">
        <v>171040.0</v>
      </c>
      <c r="E646" s="4"/>
      <c r="F646" s="22" t="s">
        <v>755</v>
      </c>
      <c r="G646" s="26" t="str">
        <f t="shared" si="16"/>
        <v>SUBCUENTA</v>
      </c>
      <c r="H646" s="31">
        <f>SUMIFS(REGISTROS!$L$2:$L$665,REGISTROS!$E$2:$E$665,PUC!E646)</f>
        <v>0</v>
      </c>
      <c r="I646" s="2"/>
      <c r="J646" s="2"/>
    </row>
    <row r="647">
      <c r="A647" s="2"/>
      <c r="B647" s="2"/>
      <c r="C647" s="2"/>
      <c r="D647" s="21">
        <v>171044.0</v>
      </c>
      <c r="E647" s="4"/>
      <c r="F647" s="22" t="s">
        <v>774</v>
      </c>
      <c r="G647" s="26" t="str">
        <f t="shared" si="16"/>
        <v>SUBCUENTA</v>
      </c>
      <c r="H647" s="31">
        <f>SUMIFS(REGISTROS!$L$2:$L$665,REGISTROS!$E$2:$E$665,PUC!E647)</f>
        <v>0</v>
      </c>
      <c r="I647" s="2"/>
      <c r="J647" s="2"/>
    </row>
    <row r="648">
      <c r="A648" s="2"/>
      <c r="B648" s="2"/>
      <c r="C648" s="2"/>
      <c r="D648" s="21">
        <v>171048.0</v>
      </c>
      <c r="E648" s="4"/>
      <c r="F648" s="22" t="s">
        <v>775</v>
      </c>
      <c r="G648" s="26" t="str">
        <f t="shared" si="16"/>
        <v>SUBCUENTA</v>
      </c>
      <c r="H648" s="31">
        <f>SUMIFS(REGISTROS!$L$2:$L$665,REGISTROS!$E$2:$E$665,PUC!E648)</f>
        <v>0</v>
      </c>
      <c r="I648" s="2"/>
      <c r="J648" s="2"/>
    </row>
    <row r="649">
      <c r="A649" s="2"/>
      <c r="B649" s="2"/>
      <c r="C649" s="2"/>
      <c r="D649" s="21">
        <v>171052.0</v>
      </c>
      <c r="E649" s="4"/>
      <c r="F649" s="22" t="s">
        <v>776</v>
      </c>
      <c r="G649" s="26" t="str">
        <f t="shared" si="16"/>
        <v>SUBCUENTA</v>
      </c>
      <c r="H649" s="31">
        <f>SUMIFS(REGISTROS!$L$2:$L$665,REGISTROS!$E$2:$E$665,PUC!E649)</f>
        <v>0</v>
      </c>
      <c r="I649" s="2"/>
      <c r="J649" s="2"/>
    </row>
    <row r="650">
      <c r="A650" s="2"/>
      <c r="B650" s="2"/>
      <c r="C650" s="2"/>
      <c r="D650" s="21">
        <v>171056.0</v>
      </c>
      <c r="E650" s="4"/>
      <c r="F650" s="22" t="s">
        <v>312</v>
      </c>
      <c r="G650" s="26" t="str">
        <f t="shared" si="16"/>
        <v>SUBCUENTA</v>
      </c>
      <c r="H650" s="31">
        <f>SUMIFS(REGISTROS!$L$2:$L$665,REGISTROS!$E$2:$E$665,PUC!E650)</f>
        <v>0</v>
      </c>
      <c r="I650" s="2"/>
      <c r="J650" s="2"/>
    </row>
    <row r="651">
      <c r="A651" s="2"/>
      <c r="B651" s="2"/>
      <c r="C651" s="2"/>
      <c r="D651" s="21">
        <v>171060.0</v>
      </c>
      <c r="E651" s="4"/>
      <c r="F651" s="22" t="s">
        <v>313</v>
      </c>
      <c r="G651" s="26" t="str">
        <f t="shared" si="16"/>
        <v>SUBCUENTA</v>
      </c>
      <c r="H651" s="31">
        <f>SUMIFS(REGISTROS!$L$2:$L$665,REGISTROS!$E$2:$E$665,PUC!E651)</f>
        <v>0</v>
      </c>
      <c r="I651" s="2"/>
      <c r="J651" s="2"/>
    </row>
    <row r="652">
      <c r="A652" s="2"/>
      <c r="B652" s="2"/>
      <c r="C652" s="2"/>
      <c r="D652" s="21">
        <v>171064.0</v>
      </c>
      <c r="E652" s="4"/>
      <c r="F652" s="22" t="s">
        <v>314</v>
      </c>
      <c r="G652" s="26" t="str">
        <f t="shared" si="16"/>
        <v>SUBCUENTA</v>
      </c>
      <c r="H652" s="31">
        <f>SUMIFS(REGISTROS!$L$2:$L$665,REGISTROS!$E$2:$E$665,PUC!E652)</f>
        <v>0</v>
      </c>
      <c r="I652" s="2"/>
      <c r="J652" s="2"/>
    </row>
    <row r="653">
      <c r="A653" s="2"/>
      <c r="B653" s="2"/>
      <c r="C653" s="2"/>
      <c r="D653" s="21">
        <v>171068.0</v>
      </c>
      <c r="E653" s="4"/>
      <c r="F653" s="22" t="s">
        <v>308</v>
      </c>
      <c r="G653" s="26" t="str">
        <f t="shared" si="16"/>
        <v>SUBCUENTA</v>
      </c>
      <c r="H653" s="31">
        <f>SUMIFS(REGISTROS!$L$2:$L$665,REGISTROS!$E$2:$E$665,PUC!E653)</f>
        <v>0</v>
      </c>
      <c r="I653" s="2"/>
      <c r="J653" s="2"/>
    </row>
    <row r="654">
      <c r="A654" s="2"/>
      <c r="B654" s="2"/>
      <c r="C654" s="2"/>
      <c r="D654" s="21">
        <v>171072.0</v>
      </c>
      <c r="E654" s="4"/>
      <c r="F654" s="22" t="s">
        <v>777</v>
      </c>
      <c r="G654" s="26" t="str">
        <f t="shared" si="16"/>
        <v>SUBCUENTA</v>
      </c>
      <c r="H654" s="31">
        <f>SUMIFS(REGISTROS!$L$2:$L$665,REGISTROS!$E$2:$E$665,PUC!E654)</f>
        <v>0</v>
      </c>
      <c r="I654" s="2"/>
      <c r="J654" s="2"/>
    </row>
    <row r="655">
      <c r="A655" s="2"/>
      <c r="B655" s="2"/>
      <c r="C655" s="2"/>
      <c r="D655" s="21">
        <v>171076.0</v>
      </c>
      <c r="E655" s="4"/>
      <c r="F655" s="22" t="s">
        <v>778</v>
      </c>
      <c r="G655" s="26" t="str">
        <f t="shared" si="16"/>
        <v>SUBCUENTA</v>
      </c>
      <c r="H655" s="31">
        <f>SUMIFS(REGISTROS!$L$2:$L$665,REGISTROS!$E$2:$E$665,PUC!E655)</f>
        <v>0</v>
      </c>
      <c r="I655" s="2"/>
      <c r="J655" s="2"/>
    </row>
    <row r="656">
      <c r="A656" s="2"/>
      <c r="B656" s="2"/>
      <c r="C656" s="2"/>
      <c r="D656" s="21">
        <v>171080.0</v>
      </c>
      <c r="E656" s="4"/>
      <c r="F656" s="22" t="s">
        <v>779</v>
      </c>
      <c r="G656" s="26" t="str">
        <f t="shared" si="16"/>
        <v>SUBCUENTA</v>
      </c>
      <c r="H656" s="31">
        <f>SUMIFS(REGISTROS!$L$2:$L$665,REGISTROS!$E$2:$E$665,PUC!E656)</f>
        <v>0</v>
      </c>
      <c r="I656" s="2"/>
      <c r="J656" s="2"/>
    </row>
    <row r="657">
      <c r="A657" s="2"/>
      <c r="B657" s="2"/>
      <c r="C657" s="2"/>
      <c r="D657" s="21">
        <v>171095.0</v>
      </c>
      <c r="E657" s="4"/>
      <c r="F657" s="22" t="s">
        <v>114</v>
      </c>
      <c r="G657" s="26" t="str">
        <f t="shared" si="16"/>
        <v>SUBCUENTA</v>
      </c>
      <c r="H657" s="31">
        <f>SUMIFS(REGISTROS!$L$2:$L$665,REGISTROS!$E$2:$E$665,PUC!E657)</f>
        <v>0</v>
      </c>
      <c r="I657" s="2"/>
      <c r="J657" s="2"/>
    </row>
    <row r="658">
      <c r="A658" s="2"/>
      <c r="B658" s="2"/>
      <c r="C658" s="2"/>
      <c r="D658" s="21">
        <v>171099.0</v>
      </c>
      <c r="E658" s="4"/>
      <c r="F658" s="22" t="s">
        <v>95</v>
      </c>
      <c r="G658" s="26" t="str">
        <f t="shared" si="16"/>
        <v>SUBCUENTA</v>
      </c>
      <c r="H658" s="31">
        <f>SUMIFS(REGISTROS!$L$2:$L$665,REGISTROS!$E$2:$E$665,PUC!E658)</f>
        <v>0</v>
      </c>
      <c r="I658" s="2"/>
      <c r="J658" s="2"/>
    </row>
    <row r="659">
      <c r="A659" s="2"/>
      <c r="B659" s="2"/>
      <c r="C659" s="2"/>
      <c r="D659" s="21">
        <v>1715.0</v>
      </c>
      <c r="E659" s="4"/>
      <c r="F659" s="22" t="s">
        <v>780</v>
      </c>
      <c r="G659" s="26" t="str">
        <f t="shared" si="16"/>
        <v>CUENTA</v>
      </c>
      <c r="H659" s="31">
        <f>SUMIFS(REGISTROS!$L$2:$L$665,REGISTROS!$E$2:$E$665,PUC!E659)</f>
        <v>0</v>
      </c>
      <c r="I659" s="2"/>
      <c r="J659" s="2"/>
    </row>
    <row r="660">
      <c r="A660" s="2"/>
      <c r="B660" s="2"/>
      <c r="C660" s="2"/>
      <c r="D660" s="21">
        <v>171505.0</v>
      </c>
      <c r="E660" s="4"/>
      <c r="F660" s="22" t="s">
        <v>781</v>
      </c>
      <c r="G660" s="26" t="str">
        <f t="shared" si="16"/>
        <v>SUBCUENTA</v>
      </c>
      <c r="H660" s="31">
        <f>SUMIFS(REGISTROS!$L$2:$L$665,REGISTROS!$E$2:$E$665,PUC!E660)</f>
        <v>0</v>
      </c>
      <c r="I660" s="2"/>
      <c r="J660" s="2"/>
    </row>
    <row r="661">
      <c r="A661" s="2"/>
      <c r="B661" s="2"/>
      <c r="C661" s="2"/>
      <c r="D661" s="21">
        <v>171510.0</v>
      </c>
      <c r="E661" s="4"/>
      <c r="F661" s="22" t="s">
        <v>782</v>
      </c>
      <c r="G661" s="26" t="str">
        <f t="shared" si="16"/>
        <v>SUBCUENTA</v>
      </c>
      <c r="H661" s="31">
        <f>SUMIFS(REGISTROS!$L$2:$L$665,REGISTROS!$E$2:$E$665,PUC!E661)</f>
        <v>0</v>
      </c>
      <c r="I661" s="2"/>
      <c r="J661" s="2"/>
    </row>
    <row r="662">
      <c r="A662" s="2"/>
      <c r="B662" s="2"/>
      <c r="C662" s="2"/>
      <c r="D662" s="21">
        <v>171515.0</v>
      </c>
      <c r="E662" s="4"/>
      <c r="F662" s="22" t="s">
        <v>783</v>
      </c>
      <c r="G662" s="26" t="str">
        <f t="shared" si="16"/>
        <v>SUBCUENTA</v>
      </c>
      <c r="H662" s="31">
        <f>SUMIFS(REGISTROS!$L$2:$L$665,REGISTROS!$E$2:$E$665,PUC!E662)</f>
        <v>0</v>
      </c>
      <c r="I662" s="2"/>
      <c r="J662" s="2"/>
    </row>
    <row r="663">
      <c r="A663" s="2"/>
      <c r="B663" s="2"/>
      <c r="C663" s="2"/>
      <c r="D663" s="21">
        <v>171599.0</v>
      </c>
      <c r="E663" s="4"/>
      <c r="F663" s="22" t="s">
        <v>95</v>
      </c>
      <c r="G663" s="26" t="str">
        <f t="shared" si="16"/>
        <v>SUBCUENTA</v>
      </c>
      <c r="H663" s="31">
        <f>SUMIFS(REGISTROS!$L$2:$L$665,REGISTROS!$E$2:$E$665,PUC!E663)</f>
        <v>0</v>
      </c>
      <c r="I663" s="2"/>
      <c r="J663" s="2"/>
    </row>
    <row r="664">
      <c r="A664" s="2"/>
      <c r="B664" s="2"/>
      <c r="C664" s="2"/>
      <c r="D664" s="21">
        <v>1720.0</v>
      </c>
      <c r="E664" s="4"/>
      <c r="F664" s="22" t="s">
        <v>784</v>
      </c>
      <c r="G664" s="26" t="str">
        <f t="shared" si="16"/>
        <v>CUENTA</v>
      </c>
      <c r="H664" s="31">
        <f>SUMIFS(REGISTROS!$L$2:$L$665,REGISTROS!$E$2:$E$665,PUC!E664)</f>
        <v>0</v>
      </c>
      <c r="I664" s="2"/>
      <c r="J664" s="2"/>
    </row>
    <row r="665">
      <c r="A665" s="2"/>
      <c r="B665" s="2"/>
      <c r="C665" s="2"/>
      <c r="D665" s="21">
        <v>172005.0</v>
      </c>
      <c r="E665" s="4"/>
      <c r="F665" s="22" t="s">
        <v>785</v>
      </c>
      <c r="G665" s="26" t="str">
        <f t="shared" si="16"/>
        <v>SUBCUENTA</v>
      </c>
      <c r="H665" s="31">
        <f>SUMIFS(REGISTROS!$L$2:$L$665,REGISTROS!$E$2:$E$665,PUC!E665)</f>
        <v>0</v>
      </c>
      <c r="I665" s="2"/>
      <c r="J665" s="2"/>
    </row>
    <row r="666">
      <c r="A666" s="2"/>
      <c r="B666" s="2"/>
      <c r="C666" s="2"/>
      <c r="D666" s="21">
        <v>172010.0</v>
      </c>
      <c r="E666" s="4"/>
      <c r="F666" s="22" t="s">
        <v>786</v>
      </c>
      <c r="G666" s="26" t="str">
        <f t="shared" si="16"/>
        <v>SUBCUENTA</v>
      </c>
      <c r="H666" s="31">
        <f>SUMIFS(REGISTROS!$L$2:$L$665,REGISTROS!$E$2:$E$665,PUC!E666)</f>
        <v>0</v>
      </c>
      <c r="I666" s="2"/>
      <c r="J666" s="2"/>
    </row>
    <row r="667">
      <c r="A667" s="2"/>
      <c r="B667" s="2"/>
      <c r="C667" s="2"/>
      <c r="D667" s="21">
        <v>172015.0</v>
      </c>
      <c r="E667" s="4"/>
      <c r="F667" s="22" t="s">
        <v>787</v>
      </c>
      <c r="G667" s="26" t="str">
        <f t="shared" si="16"/>
        <v>SUBCUENTA</v>
      </c>
      <c r="H667" s="31">
        <f>SUMIFS(REGISTROS!$L$2:$L$665,REGISTROS!$E$2:$E$665,PUC!E667)</f>
        <v>0</v>
      </c>
      <c r="I667" s="2"/>
      <c r="J667" s="2"/>
    </row>
    <row r="668">
      <c r="A668" s="2"/>
      <c r="B668" s="2"/>
      <c r="C668" s="2"/>
      <c r="D668" s="21">
        <v>172020.0</v>
      </c>
      <c r="E668" s="4"/>
      <c r="F668" s="22" t="s">
        <v>788</v>
      </c>
      <c r="G668" s="26" t="str">
        <f t="shared" si="16"/>
        <v>SUBCUENTA</v>
      </c>
      <c r="H668" s="31">
        <f>SUMIFS(REGISTROS!$L$2:$L$665,REGISTROS!$E$2:$E$665,PUC!E668)</f>
        <v>0</v>
      </c>
      <c r="I668" s="2"/>
      <c r="J668" s="2"/>
    </row>
    <row r="669">
      <c r="A669" s="2"/>
      <c r="B669" s="2"/>
      <c r="C669" s="2"/>
      <c r="D669" s="21">
        <v>172099.0</v>
      </c>
      <c r="E669" s="4"/>
      <c r="F669" s="22" t="s">
        <v>95</v>
      </c>
      <c r="G669" s="26" t="str">
        <f t="shared" si="16"/>
        <v>SUBCUENTA</v>
      </c>
      <c r="H669" s="31">
        <f>SUMIFS(REGISTROS!$L$2:$L$665,REGISTROS!$E$2:$E$665,PUC!E669)</f>
        <v>0</v>
      </c>
      <c r="I669" s="2"/>
      <c r="J669" s="2"/>
    </row>
    <row r="670">
      <c r="A670" s="2"/>
      <c r="B670" s="2"/>
      <c r="C670" s="2"/>
      <c r="D670" s="21">
        <v>1730.0</v>
      </c>
      <c r="E670" s="4"/>
      <c r="F670" s="22" t="s">
        <v>789</v>
      </c>
      <c r="G670" s="26" t="str">
        <f t="shared" si="16"/>
        <v>CUENTA</v>
      </c>
      <c r="H670" s="31">
        <f>SUMIFS(REGISTROS!$L$2:$L$665,REGISTROS!$E$2:$E$665,PUC!E670)</f>
        <v>0</v>
      </c>
      <c r="I670" s="2"/>
      <c r="J670" s="2"/>
    </row>
    <row r="671">
      <c r="A671" s="2"/>
      <c r="B671" s="2"/>
      <c r="C671" s="2"/>
      <c r="D671" s="21" t="s">
        <v>790</v>
      </c>
      <c r="E671" s="4"/>
      <c r="F671" s="22"/>
      <c r="G671" s="26" t="str">
        <f t="shared" si="16"/>
        <v/>
      </c>
      <c r="H671" s="31">
        <f>SUMIFS(REGISTROS!$L$2:$L$665,REGISTROS!$E$2:$E$665,PUC!E671)</f>
        <v>0</v>
      </c>
      <c r="I671" s="2"/>
      <c r="J671" s="2"/>
    </row>
    <row r="672">
      <c r="A672" s="2"/>
      <c r="B672" s="2"/>
      <c r="C672" s="2"/>
      <c r="D672" s="21">
        <v>1798.0</v>
      </c>
      <c r="E672" s="4"/>
      <c r="F672" s="22" t="s">
        <v>662</v>
      </c>
      <c r="G672" s="26" t="str">
        <f t="shared" si="16"/>
        <v>CUENTA</v>
      </c>
      <c r="H672" s="31">
        <f>SUMIFS(REGISTROS!$L$2:$L$665,REGISTROS!$E$2:$E$665,PUC!E672)</f>
        <v>0</v>
      </c>
      <c r="I672" s="2"/>
      <c r="J672" s="2"/>
    </row>
    <row r="673">
      <c r="A673" s="2"/>
      <c r="B673" s="2"/>
      <c r="C673" s="2"/>
      <c r="D673" s="21">
        <v>179805.0</v>
      </c>
      <c r="E673" s="4"/>
      <c r="F673" s="22" t="s">
        <v>780</v>
      </c>
      <c r="G673" s="26" t="str">
        <f t="shared" si="16"/>
        <v>SUBCUENTA</v>
      </c>
      <c r="H673" s="31">
        <f>SUMIFS(REGISTROS!$L$2:$L$665,REGISTROS!$E$2:$E$665,PUC!E673)</f>
        <v>0</v>
      </c>
      <c r="I673" s="2"/>
      <c r="J673" s="2"/>
    </row>
    <row r="674">
      <c r="A674" s="2"/>
      <c r="B674" s="2"/>
      <c r="C674" s="2"/>
      <c r="D674" s="21">
        <v>179810.0</v>
      </c>
      <c r="E674" s="4"/>
      <c r="F674" s="22" t="s">
        <v>784</v>
      </c>
      <c r="G674" s="26" t="str">
        <f t="shared" si="16"/>
        <v>SUBCUENTA</v>
      </c>
      <c r="H674" s="31">
        <f>SUMIFS(REGISTROS!$L$2:$L$665,REGISTROS!$E$2:$E$665,PUC!E674)</f>
        <v>0</v>
      </c>
      <c r="I674" s="2"/>
      <c r="J674" s="2"/>
    </row>
    <row r="675">
      <c r="A675" s="2"/>
      <c r="B675" s="2"/>
      <c r="C675" s="2"/>
      <c r="D675" s="21">
        <v>179899.0</v>
      </c>
      <c r="E675" s="4"/>
      <c r="F675" s="22" t="s">
        <v>95</v>
      </c>
      <c r="G675" s="26" t="str">
        <f t="shared" si="16"/>
        <v>SUBCUENTA</v>
      </c>
      <c r="H675" s="31">
        <f>SUMIFS(REGISTROS!$L$2:$L$665,REGISTROS!$E$2:$E$665,PUC!E675)</f>
        <v>0</v>
      </c>
      <c r="I675" s="2"/>
      <c r="J675" s="2"/>
    </row>
    <row r="676">
      <c r="A676" s="2"/>
      <c r="B676" s="2"/>
      <c r="C676" s="2"/>
      <c r="D676" s="21">
        <v>18.0</v>
      </c>
      <c r="E676" s="4"/>
      <c r="F676" s="22" t="s">
        <v>791</v>
      </c>
      <c r="G676" s="26" t="str">
        <f t="shared" si="16"/>
        <v>GRUPO</v>
      </c>
      <c r="H676" s="31">
        <f>SUMIFS(REGISTROS!$L$2:$L$665,REGISTROS!$E$2:$E$665,PUC!E676)</f>
        <v>0</v>
      </c>
      <c r="I676" s="2"/>
      <c r="J676" s="2"/>
    </row>
    <row r="677">
      <c r="A677" s="2"/>
      <c r="B677" s="2"/>
      <c r="C677" s="2"/>
      <c r="D677" s="21">
        <v>1805.0</v>
      </c>
      <c r="E677" s="4"/>
      <c r="F677" s="22" t="s">
        <v>792</v>
      </c>
      <c r="G677" s="26" t="str">
        <f t="shared" si="16"/>
        <v>CUENTA</v>
      </c>
      <c r="H677" s="31">
        <f>SUMIFS(REGISTROS!$L$2:$L$665,REGISTROS!$E$2:$E$665,PUC!E677)</f>
        <v>0</v>
      </c>
      <c r="I677" s="2"/>
      <c r="J677" s="2"/>
    </row>
    <row r="678">
      <c r="A678" s="2"/>
      <c r="B678" s="2"/>
      <c r="C678" s="2"/>
      <c r="D678" s="21">
        <v>180505.0</v>
      </c>
      <c r="E678" s="4"/>
      <c r="F678" s="22" t="s">
        <v>793</v>
      </c>
      <c r="G678" s="26" t="str">
        <f t="shared" si="16"/>
        <v>SUBCUENTA</v>
      </c>
      <c r="H678" s="31">
        <f>SUMIFS(REGISTROS!$L$2:$L$665,REGISTROS!$E$2:$E$665,PUC!E678)</f>
        <v>0</v>
      </c>
      <c r="I678" s="2"/>
      <c r="J678" s="2"/>
    </row>
    <row r="679">
      <c r="A679" s="2"/>
      <c r="B679" s="2"/>
      <c r="C679" s="2"/>
      <c r="D679" s="21">
        <v>180510.0</v>
      </c>
      <c r="E679" s="4"/>
      <c r="F679" s="22" t="s">
        <v>794</v>
      </c>
      <c r="G679" s="26" t="str">
        <f t="shared" si="16"/>
        <v>SUBCUENTA</v>
      </c>
      <c r="H679" s="31">
        <f>SUMIFS(REGISTROS!$L$2:$L$665,REGISTROS!$E$2:$E$665,PUC!E679)</f>
        <v>0</v>
      </c>
      <c r="I679" s="2"/>
      <c r="J679" s="2"/>
    </row>
    <row r="680">
      <c r="A680" s="2"/>
      <c r="B680" s="2"/>
      <c r="C680" s="2"/>
      <c r="D680" s="21">
        <v>180595.0</v>
      </c>
      <c r="E680" s="4"/>
      <c r="F680" s="22" t="s">
        <v>114</v>
      </c>
      <c r="G680" s="26" t="str">
        <f t="shared" si="16"/>
        <v>SUBCUENTA</v>
      </c>
      <c r="H680" s="31">
        <f>SUMIFS(REGISTROS!$L$2:$L$665,REGISTROS!$E$2:$E$665,PUC!E680)</f>
        <v>0</v>
      </c>
      <c r="I680" s="2"/>
      <c r="J680" s="2"/>
    </row>
    <row r="681">
      <c r="A681" s="2"/>
      <c r="B681" s="2"/>
      <c r="C681" s="2"/>
      <c r="D681" s="21">
        <v>180599.0</v>
      </c>
      <c r="E681" s="4"/>
      <c r="F681" s="22" t="s">
        <v>95</v>
      </c>
      <c r="G681" s="26" t="str">
        <f t="shared" si="16"/>
        <v>SUBCUENTA</v>
      </c>
      <c r="H681" s="31">
        <f>SUMIFS(REGISTROS!$L$2:$L$665,REGISTROS!$E$2:$E$665,PUC!E681)</f>
        <v>0</v>
      </c>
      <c r="I681" s="2"/>
      <c r="J681" s="2"/>
    </row>
    <row r="682">
      <c r="A682" s="2"/>
      <c r="B682" s="2"/>
      <c r="C682" s="2"/>
      <c r="D682" s="21">
        <v>1895.0</v>
      </c>
      <c r="E682" s="4"/>
      <c r="F682" s="22" t="s">
        <v>795</v>
      </c>
      <c r="G682" s="26" t="str">
        <f t="shared" si="16"/>
        <v>CUENTA</v>
      </c>
      <c r="H682" s="31">
        <f>SUMIFS(REGISTROS!$L$2:$L$665,REGISTROS!$E$2:$E$665,PUC!E682)</f>
        <v>0</v>
      </c>
      <c r="I682" s="2"/>
      <c r="J682" s="2"/>
    </row>
    <row r="683">
      <c r="A683" s="2"/>
      <c r="B683" s="2"/>
      <c r="C683" s="2"/>
      <c r="D683" s="21">
        <v>189505.0</v>
      </c>
      <c r="E683" s="4"/>
      <c r="F683" s="22" t="s">
        <v>796</v>
      </c>
      <c r="G683" s="26" t="str">
        <f t="shared" si="16"/>
        <v>SUBCUENTA</v>
      </c>
      <c r="H683" s="31">
        <f>SUMIFS(REGISTROS!$L$2:$L$665,REGISTROS!$E$2:$E$665,PUC!E683)</f>
        <v>0</v>
      </c>
      <c r="I683" s="2"/>
      <c r="J683" s="2"/>
    </row>
    <row r="684">
      <c r="A684" s="2"/>
      <c r="B684" s="2"/>
      <c r="C684" s="2"/>
      <c r="D684" s="21">
        <v>189510.0</v>
      </c>
      <c r="E684" s="4"/>
      <c r="F684" s="22" t="s">
        <v>797</v>
      </c>
      <c r="G684" s="26" t="str">
        <f t="shared" si="16"/>
        <v>SUBCUENTA</v>
      </c>
      <c r="H684" s="31">
        <f>SUMIFS(REGISTROS!$L$2:$L$665,REGISTROS!$E$2:$E$665,PUC!E684)</f>
        <v>0</v>
      </c>
      <c r="I684" s="2"/>
      <c r="J684" s="2"/>
    </row>
    <row r="685">
      <c r="A685" s="2"/>
      <c r="B685" s="2"/>
      <c r="C685" s="2"/>
      <c r="D685" s="21">
        <v>189515.0</v>
      </c>
      <c r="E685" s="4"/>
      <c r="F685" s="22" t="s">
        <v>798</v>
      </c>
      <c r="G685" s="26" t="str">
        <f t="shared" si="16"/>
        <v>SUBCUENTA</v>
      </c>
      <c r="H685" s="31">
        <f>SUMIFS(REGISTROS!$L$2:$L$665,REGISTROS!$E$2:$E$665,PUC!E685)</f>
        <v>0</v>
      </c>
      <c r="I685" s="2"/>
      <c r="J685" s="2"/>
    </row>
    <row r="686">
      <c r="A686" s="2"/>
      <c r="B686" s="2"/>
      <c r="C686" s="2"/>
      <c r="D686" s="21">
        <v>189520.0</v>
      </c>
      <c r="E686" s="4"/>
      <c r="F686" s="22" t="s">
        <v>800</v>
      </c>
      <c r="G686" s="26" t="str">
        <f t="shared" si="16"/>
        <v>SUBCUENTA</v>
      </c>
      <c r="H686" s="31">
        <f>SUMIFS(REGISTROS!$L$2:$L$665,REGISTROS!$E$2:$E$665,PUC!E686)</f>
        <v>0</v>
      </c>
      <c r="I686" s="2"/>
      <c r="J686" s="2"/>
    </row>
    <row r="687">
      <c r="A687" s="2"/>
      <c r="B687" s="2"/>
      <c r="C687" s="2"/>
      <c r="D687" s="21">
        <v>189525.0</v>
      </c>
      <c r="E687" s="4"/>
      <c r="F687" s="22" t="s">
        <v>801</v>
      </c>
      <c r="G687" s="26" t="str">
        <f t="shared" si="16"/>
        <v>SUBCUENTA</v>
      </c>
      <c r="H687" s="31">
        <f>SUMIFS(REGISTROS!$L$2:$L$665,REGISTROS!$E$2:$E$665,PUC!E687)</f>
        <v>0</v>
      </c>
      <c r="I687" s="2"/>
      <c r="J687" s="2"/>
    </row>
    <row r="688">
      <c r="A688" s="2"/>
      <c r="B688" s="2"/>
      <c r="C688" s="2"/>
      <c r="D688" s="21">
        <v>189530.0</v>
      </c>
      <c r="E688" s="4"/>
      <c r="F688" s="22" t="s">
        <v>802</v>
      </c>
      <c r="G688" s="26" t="str">
        <f t="shared" si="16"/>
        <v>SUBCUENTA</v>
      </c>
      <c r="H688" s="31">
        <f>SUMIFS(REGISTROS!$L$2:$L$665,REGISTROS!$E$2:$E$665,PUC!E688)</f>
        <v>0</v>
      </c>
      <c r="I688" s="2"/>
      <c r="J688" s="2"/>
    </row>
    <row r="689">
      <c r="A689" s="2"/>
      <c r="B689" s="2"/>
      <c r="C689" s="2"/>
      <c r="D689" s="21">
        <v>189595.0</v>
      </c>
      <c r="E689" s="4"/>
      <c r="F689" s="22" t="s">
        <v>114</v>
      </c>
      <c r="G689" s="26" t="str">
        <f t="shared" si="16"/>
        <v>SUBCUENTA</v>
      </c>
      <c r="H689" s="31">
        <f>SUMIFS(REGISTROS!$L$2:$L$665,REGISTROS!$E$2:$E$665,PUC!E689)</f>
        <v>0</v>
      </c>
      <c r="I689" s="2"/>
      <c r="J689" s="2"/>
    </row>
    <row r="690">
      <c r="A690" s="2"/>
      <c r="B690" s="2"/>
      <c r="C690" s="2"/>
      <c r="D690" s="21">
        <v>189599.0</v>
      </c>
      <c r="E690" s="4"/>
      <c r="F690" s="22" t="s">
        <v>95</v>
      </c>
      <c r="G690" s="26" t="str">
        <f t="shared" si="16"/>
        <v>SUBCUENTA</v>
      </c>
      <c r="H690" s="31">
        <f>SUMIFS(REGISTROS!$L$2:$L$665,REGISTROS!$E$2:$E$665,PUC!E690)</f>
        <v>0</v>
      </c>
      <c r="I690" s="2"/>
      <c r="J690" s="2"/>
    </row>
    <row r="691">
      <c r="A691" s="2"/>
      <c r="B691" s="2"/>
      <c r="C691" s="2"/>
      <c r="D691" s="21">
        <v>1899.0</v>
      </c>
      <c r="E691" s="4"/>
      <c r="F691" s="22" t="s">
        <v>170</v>
      </c>
      <c r="G691" s="26" t="str">
        <f t="shared" si="16"/>
        <v>CUENTA</v>
      </c>
      <c r="H691" s="31">
        <f>SUMIFS(REGISTROS!$L$2:$L$665,REGISTROS!$E$2:$E$665,PUC!E691)</f>
        <v>0</v>
      </c>
      <c r="I691" s="2"/>
      <c r="J691" s="2"/>
    </row>
    <row r="692">
      <c r="A692" s="2"/>
      <c r="B692" s="2"/>
      <c r="C692" s="2"/>
      <c r="D692" s="21">
        <v>189905.0</v>
      </c>
      <c r="E692" s="4"/>
      <c r="F692" s="22" t="s">
        <v>792</v>
      </c>
      <c r="G692" s="26" t="str">
        <f t="shared" si="16"/>
        <v>SUBCUENTA</v>
      </c>
      <c r="H692" s="31">
        <f>SUMIFS(REGISTROS!$L$2:$L$665,REGISTROS!$E$2:$E$665,PUC!E692)</f>
        <v>0</v>
      </c>
      <c r="I692" s="2"/>
      <c r="J692" s="2"/>
    </row>
    <row r="693">
      <c r="A693" s="2"/>
      <c r="B693" s="2"/>
      <c r="C693" s="2"/>
      <c r="D693" s="21">
        <v>189995.0</v>
      </c>
      <c r="E693" s="4"/>
      <c r="F693" s="22" t="s">
        <v>795</v>
      </c>
      <c r="G693" s="26" t="str">
        <f t="shared" si="16"/>
        <v>SUBCUENTA</v>
      </c>
      <c r="H693" s="31">
        <f>SUMIFS(REGISTROS!$L$2:$L$665,REGISTROS!$E$2:$E$665,PUC!E693)</f>
        <v>0</v>
      </c>
      <c r="I693" s="2"/>
      <c r="J693" s="2"/>
    </row>
    <row r="694">
      <c r="A694" s="2"/>
      <c r="B694" s="2"/>
      <c r="C694" s="2"/>
      <c r="D694" s="21">
        <v>19.0</v>
      </c>
      <c r="E694" s="4"/>
      <c r="F694" s="22" t="s">
        <v>803</v>
      </c>
      <c r="G694" s="26" t="str">
        <f t="shared" si="16"/>
        <v>GRUPO</v>
      </c>
      <c r="H694" s="31">
        <f>SUMIFS(REGISTROS!$L$2:$L$665,REGISTROS!$E$2:$E$665,PUC!E694)</f>
        <v>0</v>
      </c>
      <c r="I694" s="2"/>
      <c r="J694" s="2"/>
    </row>
    <row r="695">
      <c r="A695" s="2"/>
      <c r="B695" s="2"/>
      <c r="C695" s="2"/>
      <c r="D695" s="21">
        <v>1905.0</v>
      </c>
      <c r="E695" s="4"/>
      <c r="F695" s="22" t="s">
        <v>804</v>
      </c>
      <c r="G695" s="26" t="str">
        <f t="shared" si="16"/>
        <v>CUENTA</v>
      </c>
      <c r="H695" s="31">
        <f>SUMIFS(REGISTROS!$L$2:$L$665,REGISTROS!$E$2:$E$665,PUC!E695)</f>
        <v>0</v>
      </c>
      <c r="I695" s="2"/>
      <c r="J695" s="2"/>
    </row>
    <row r="696">
      <c r="A696" s="2"/>
      <c r="B696" s="2"/>
      <c r="C696" s="2"/>
      <c r="D696" s="21">
        <v>190505.0</v>
      </c>
      <c r="E696" s="4"/>
      <c r="F696" s="22" t="s">
        <v>43</v>
      </c>
      <c r="G696" s="26" t="str">
        <f t="shared" si="16"/>
        <v>SUBCUENTA</v>
      </c>
      <c r="H696" s="31">
        <f>SUMIFS(REGISTROS!$L$2:$L$665,REGISTROS!$E$2:$E$665,PUC!E696)</f>
        <v>0</v>
      </c>
      <c r="I696" s="2"/>
      <c r="J696" s="2"/>
    </row>
    <row r="697">
      <c r="A697" s="2"/>
      <c r="B697" s="2"/>
      <c r="C697" s="2"/>
      <c r="D697" s="21">
        <v>190510.0</v>
      </c>
      <c r="E697" s="4"/>
      <c r="F697" s="22" t="s">
        <v>99</v>
      </c>
      <c r="G697" s="26" t="str">
        <f t="shared" si="16"/>
        <v>SUBCUENTA</v>
      </c>
      <c r="H697" s="31">
        <f>SUMIFS(REGISTROS!$L$2:$L$665,REGISTROS!$E$2:$E$665,PUC!E697)</f>
        <v>0</v>
      </c>
      <c r="I697" s="2"/>
      <c r="J697" s="2"/>
    </row>
    <row r="698">
      <c r="A698" s="2"/>
      <c r="B698" s="2"/>
      <c r="C698" s="2"/>
      <c r="D698" s="21">
        <v>190515.0</v>
      </c>
      <c r="E698" s="4"/>
      <c r="F698" s="22" t="s">
        <v>153</v>
      </c>
      <c r="G698" s="26" t="str">
        <f t="shared" si="16"/>
        <v>SUBCUENTA</v>
      </c>
      <c r="H698" s="31">
        <f>SUMIFS(REGISTROS!$L$2:$L$665,REGISTROS!$E$2:$E$665,PUC!E698)</f>
        <v>0</v>
      </c>
      <c r="I698" s="2"/>
      <c r="J698" s="2"/>
    </row>
    <row r="699">
      <c r="A699" s="2"/>
      <c r="B699" s="2"/>
      <c r="C699" s="2"/>
      <c r="D699" s="21">
        <v>1910.0</v>
      </c>
      <c r="E699" s="4"/>
      <c r="F699" s="22" t="s">
        <v>805</v>
      </c>
      <c r="G699" s="26" t="str">
        <f t="shared" si="16"/>
        <v>CUENTA</v>
      </c>
      <c r="H699" s="31">
        <f>SUMIFS(REGISTROS!$L$2:$L$665,REGISTROS!$E$2:$E$665,PUC!E699)</f>
        <v>0</v>
      </c>
      <c r="I699" s="2"/>
      <c r="J699" s="2"/>
    </row>
    <row r="700">
      <c r="A700" s="2"/>
      <c r="B700" s="2"/>
      <c r="C700" s="2"/>
      <c r="D700" s="21">
        <v>191004.0</v>
      </c>
      <c r="E700" s="4"/>
      <c r="F700" s="22" t="s">
        <v>299</v>
      </c>
      <c r="G700" s="26" t="str">
        <f t="shared" si="16"/>
        <v>SUBCUENTA</v>
      </c>
      <c r="H700" s="31">
        <f>SUMIFS(REGISTROS!$L$2:$L$665,REGISTROS!$E$2:$E$665,PUC!E700)</f>
        <v>0</v>
      </c>
      <c r="I700" s="2"/>
      <c r="J700" s="2"/>
    </row>
    <row r="701">
      <c r="A701" s="2"/>
      <c r="B701" s="2"/>
      <c r="C701" s="2"/>
      <c r="D701" s="21">
        <v>191006.0</v>
      </c>
      <c r="E701" s="4"/>
      <c r="F701" s="22" t="s">
        <v>326</v>
      </c>
      <c r="G701" s="26" t="str">
        <f t="shared" si="16"/>
        <v>SUBCUENTA</v>
      </c>
      <c r="H701" s="31">
        <f>SUMIFS(REGISTROS!$L$2:$L$665,REGISTROS!$E$2:$E$665,PUC!E701)</f>
        <v>0</v>
      </c>
      <c r="I701" s="2"/>
      <c r="J701" s="2"/>
    </row>
    <row r="702">
      <c r="A702" s="2"/>
      <c r="B702" s="2"/>
      <c r="C702" s="2"/>
      <c r="D702" s="21">
        <v>191008.0</v>
      </c>
      <c r="E702" s="4"/>
      <c r="F702" s="22" t="s">
        <v>331</v>
      </c>
      <c r="G702" s="26" t="str">
        <f t="shared" si="16"/>
        <v>SUBCUENTA</v>
      </c>
      <c r="H702" s="31">
        <f>SUMIFS(REGISTROS!$L$2:$L$665,REGISTROS!$E$2:$E$665,PUC!E702)</f>
        <v>0</v>
      </c>
      <c r="I702" s="2"/>
      <c r="J702" s="2"/>
    </row>
    <row r="703">
      <c r="A703" s="2"/>
      <c r="B703" s="2"/>
      <c r="C703" s="2"/>
      <c r="D703" s="21">
        <v>191012.0</v>
      </c>
      <c r="E703" s="4"/>
      <c r="F703" s="22" t="s">
        <v>338</v>
      </c>
      <c r="G703" s="26" t="str">
        <f t="shared" si="16"/>
        <v>SUBCUENTA</v>
      </c>
      <c r="H703" s="31">
        <f>SUMIFS(REGISTROS!$L$2:$L$665,REGISTROS!$E$2:$E$665,PUC!E703)</f>
        <v>0</v>
      </c>
      <c r="I703" s="2"/>
      <c r="J703" s="2"/>
    </row>
    <row r="704">
      <c r="A704" s="2"/>
      <c r="B704" s="2"/>
      <c r="C704" s="2"/>
      <c r="D704" s="21">
        <v>191016.0</v>
      </c>
      <c r="E704" s="4"/>
      <c r="F704" s="22" t="s">
        <v>339</v>
      </c>
      <c r="G704" s="26" t="str">
        <f t="shared" si="16"/>
        <v>SUBCUENTA</v>
      </c>
      <c r="H704" s="31">
        <f>SUMIFS(REGISTROS!$L$2:$L$665,REGISTROS!$E$2:$E$665,PUC!E704)</f>
        <v>0</v>
      </c>
      <c r="I704" s="2"/>
      <c r="J704" s="2"/>
    </row>
    <row r="705">
      <c r="A705" s="2"/>
      <c r="B705" s="2"/>
      <c r="C705" s="2"/>
      <c r="D705" s="21">
        <v>191020.0</v>
      </c>
      <c r="E705" s="4"/>
      <c r="F705" s="22" t="s">
        <v>340</v>
      </c>
      <c r="G705" s="26" t="str">
        <f t="shared" si="16"/>
        <v>SUBCUENTA</v>
      </c>
      <c r="H705" s="31">
        <f>SUMIFS(REGISTROS!$L$2:$L$665,REGISTROS!$E$2:$E$665,PUC!E705)</f>
        <v>0</v>
      </c>
      <c r="I705" s="2"/>
      <c r="J705" s="2"/>
    </row>
    <row r="706">
      <c r="A706" s="2"/>
      <c r="B706" s="2"/>
      <c r="C706" s="2"/>
      <c r="D706" s="21">
        <v>191024.0</v>
      </c>
      <c r="E706" s="4"/>
      <c r="F706" s="22" t="s">
        <v>642</v>
      </c>
      <c r="G706" s="26" t="str">
        <f t="shared" si="16"/>
        <v>SUBCUENTA</v>
      </c>
      <c r="H706" s="31">
        <f>SUMIFS(REGISTROS!$L$2:$L$665,REGISTROS!$E$2:$E$665,PUC!E706)</f>
        <v>0</v>
      </c>
      <c r="I706" s="2"/>
      <c r="J706" s="2"/>
    </row>
    <row r="707">
      <c r="A707" s="2"/>
      <c r="B707" s="2"/>
      <c r="C707" s="2"/>
      <c r="D707" s="21">
        <v>191028.0</v>
      </c>
      <c r="E707" s="4"/>
      <c r="F707" s="22" t="s">
        <v>342</v>
      </c>
      <c r="G707" s="26" t="str">
        <f t="shared" si="16"/>
        <v>SUBCUENTA</v>
      </c>
      <c r="H707" s="31">
        <f>SUMIFS(REGISTROS!$L$2:$L$665,REGISTROS!$E$2:$E$665,PUC!E707)</f>
        <v>0</v>
      </c>
      <c r="I707" s="2"/>
      <c r="J707" s="2"/>
    </row>
    <row r="708">
      <c r="A708" s="2"/>
      <c r="B708" s="2"/>
      <c r="C708" s="2"/>
      <c r="D708" s="21">
        <v>191032.0</v>
      </c>
      <c r="E708" s="4"/>
      <c r="F708" s="22" t="s">
        <v>343</v>
      </c>
      <c r="G708" s="26" t="str">
        <f t="shared" si="16"/>
        <v>SUBCUENTA</v>
      </c>
      <c r="H708" s="31">
        <f>SUMIFS(REGISTROS!$L$2:$L$665,REGISTROS!$E$2:$E$665,PUC!E708)</f>
        <v>0</v>
      </c>
      <c r="I708" s="2"/>
      <c r="J708" s="2"/>
    </row>
    <row r="709">
      <c r="A709" s="2"/>
      <c r="B709" s="2"/>
      <c r="C709" s="2"/>
      <c r="D709" s="21">
        <v>191036.0</v>
      </c>
      <c r="E709" s="4"/>
      <c r="F709" s="22" t="s">
        <v>344</v>
      </c>
      <c r="G709" s="26" t="str">
        <f t="shared" si="16"/>
        <v>SUBCUENTA</v>
      </c>
      <c r="H709" s="31">
        <f>SUMIFS(REGISTROS!$L$2:$L$665,REGISTROS!$E$2:$E$665,PUC!E709)</f>
        <v>0</v>
      </c>
      <c r="I709" s="2"/>
      <c r="J709" s="2"/>
    </row>
    <row r="710">
      <c r="A710" s="2"/>
      <c r="B710" s="2"/>
      <c r="C710" s="2"/>
      <c r="D710" s="21">
        <v>191040.0</v>
      </c>
      <c r="E710" s="4"/>
      <c r="F710" s="22" t="s">
        <v>345</v>
      </c>
      <c r="G710" s="26" t="str">
        <f t="shared" si="16"/>
        <v>SUBCUENTA</v>
      </c>
      <c r="H710" s="31">
        <f>SUMIFS(REGISTROS!$L$2:$L$665,REGISTROS!$E$2:$E$665,PUC!E710)</f>
        <v>0</v>
      </c>
      <c r="I710" s="2"/>
      <c r="J710" s="2"/>
    </row>
    <row r="711">
      <c r="A711" s="2"/>
      <c r="B711" s="2"/>
      <c r="C711" s="2"/>
      <c r="D711" s="21">
        <v>191044.0</v>
      </c>
      <c r="E711" s="4"/>
      <c r="F711" s="22" t="s">
        <v>346</v>
      </c>
      <c r="G711" s="26" t="str">
        <f t="shared" si="16"/>
        <v>SUBCUENTA</v>
      </c>
      <c r="H711" s="31">
        <f>SUMIFS(REGISTROS!$L$2:$L$665,REGISTROS!$E$2:$E$665,PUC!E711)</f>
        <v>0</v>
      </c>
      <c r="I711" s="2"/>
      <c r="J711" s="2"/>
    </row>
    <row r="712">
      <c r="A712" s="2"/>
      <c r="B712" s="2"/>
      <c r="C712" s="2"/>
      <c r="D712" s="21">
        <v>191048.0</v>
      </c>
      <c r="E712" s="4"/>
      <c r="F712" s="22" t="s">
        <v>332</v>
      </c>
      <c r="G712" s="26" t="str">
        <f t="shared" si="16"/>
        <v>SUBCUENTA</v>
      </c>
      <c r="H712" s="31">
        <f>SUMIFS(REGISTROS!$L$2:$L$665,REGISTROS!$E$2:$E$665,PUC!E712)</f>
        <v>0</v>
      </c>
      <c r="I712" s="2"/>
      <c r="J712" s="2"/>
    </row>
    <row r="713">
      <c r="A713" s="2"/>
      <c r="B713" s="2"/>
      <c r="C713" s="2"/>
      <c r="D713" s="21">
        <v>191052.0</v>
      </c>
      <c r="E713" s="4"/>
      <c r="F713" s="22" t="s">
        <v>500</v>
      </c>
      <c r="G713" s="26" t="str">
        <f t="shared" si="16"/>
        <v>SUBCUENTA</v>
      </c>
      <c r="H713" s="31">
        <f>SUMIFS(REGISTROS!$L$2:$L$665,REGISTROS!$E$2:$E$665,PUC!E713)</f>
        <v>0</v>
      </c>
      <c r="I713" s="2"/>
      <c r="J713" s="2"/>
    </row>
    <row r="714">
      <c r="A714" s="2"/>
      <c r="B714" s="2"/>
      <c r="C714" s="2"/>
      <c r="D714" s="21">
        <v>191056.0</v>
      </c>
      <c r="E714" s="4"/>
      <c r="F714" s="22" t="s">
        <v>315</v>
      </c>
      <c r="G714" s="26" t="str">
        <f t="shared" si="16"/>
        <v>SUBCUENTA</v>
      </c>
      <c r="H714" s="31">
        <f>SUMIFS(REGISTROS!$L$2:$L$665,REGISTROS!$E$2:$E$665,PUC!E714)</f>
        <v>0</v>
      </c>
      <c r="I714" s="2"/>
      <c r="J714" s="2"/>
    </row>
    <row r="715">
      <c r="A715" s="2"/>
      <c r="B715" s="2"/>
      <c r="C715" s="2"/>
      <c r="D715" s="21">
        <v>191060.0</v>
      </c>
      <c r="E715" s="4"/>
      <c r="F715" s="22" t="s">
        <v>550</v>
      </c>
      <c r="G715" s="26" t="str">
        <f t="shared" si="16"/>
        <v>SUBCUENTA</v>
      </c>
      <c r="H715" s="31">
        <f>SUMIFS(REGISTROS!$L$2:$L$665,REGISTROS!$E$2:$E$665,PUC!E715)</f>
        <v>0</v>
      </c>
      <c r="I715" s="2"/>
      <c r="J715" s="2"/>
    </row>
    <row r="716">
      <c r="A716" s="2"/>
      <c r="B716" s="2"/>
      <c r="C716" s="2"/>
      <c r="D716" s="21">
        <v>191064.0</v>
      </c>
      <c r="E716" s="4"/>
      <c r="F716" s="22" t="s">
        <v>333</v>
      </c>
      <c r="G716" s="26" t="str">
        <f t="shared" si="16"/>
        <v>SUBCUENTA</v>
      </c>
      <c r="H716" s="31">
        <f>SUMIFS(REGISTROS!$L$2:$L$665,REGISTROS!$E$2:$E$665,PUC!E716)</f>
        <v>0</v>
      </c>
      <c r="I716" s="2"/>
      <c r="J716" s="2"/>
    </row>
    <row r="717">
      <c r="A717" s="2"/>
      <c r="B717" s="2"/>
      <c r="C717" s="2"/>
      <c r="D717" s="21">
        <v>191068.0</v>
      </c>
      <c r="E717" s="4"/>
      <c r="F717" s="22" t="s">
        <v>635</v>
      </c>
      <c r="G717" s="26" t="str">
        <f t="shared" si="16"/>
        <v>SUBCUENTA</v>
      </c>
      <c r="H717" s="31">
        <f>SUMIFS(REGISTROS!$L$2:$L$665,REGISTROS!$E$2:$E$665,PUC!E717)</f>
        <v>0</v>
      </c>
      <c r="I717" s="2"/>
      <c r="J717" s="2"/>
    </row>
    <row r="718">
      <c r="A718" s="2"/>
      <c r="B718" s="2"/>
      <c r="C718" s="2"/>
      <c r="D718" s="21">
        <v>191072.0</v>
      </c>
      <c r="E718" s="4"/>
      <c r="F718" s="22" t="s">
        <v>334</v>
      </c>
      <c r="G718" s="26" t="str">
        <f t="shared" si="16"/>
        <v>SUBCUENTA</v>
      </c>
      <c r="H718" s="31">
        <f>SUMIFS(REGISTROS!$L$2:$L$665,REGISTROS!$E$2:$E$665,PUC!E718)</f>
        <v>0</v>
      </c>
      <c r="I718" s="2"/>
      <c r="J718" s="2"/>
    </row>
    <row r="719">
      <c r="A719" s="2"/>
      <c r="B719" s="2"/>
      <c r="C719" s="2"/>
      <c r="D719" s="21">
        <v>191076.0</v>
      </c>
      <c r="E719" s="4"/>
      <c r="F719" s="22" t="s">
        <v>639</v>
      </c>
      <c r="G719" s="26" t="str">
        <f t="shared" si="16"/>
        <v>SUBCUENTA</v>
      </c>
      <c r="H719" s="31">
        <f>SUMIFS(REGISTROS!$L$2:$L$665,REGISTROS!$E$2:$E$665,PUC!E719)</f>
        <v>0</v>
      </c>
      <c r="I719" s="2"/>
      <c r="J719" s="2"/>
    </row>
    <row r="720">
      <c r="A720" s="2"/>
      <c r="B720" s="2"/>
      <c r="C720" s="2"/>
      <c r="D720" s="21">
        <v>191080.0</v>
      </c>
      <c r="E720" s="4"/>
      <c r="F720" s="22" t="s">
        <v>296</v>
      </c>
      <c r="G720" s="26" t="str">
        <f t="shared" si="16"/>
        <v>SUBCUENTA</v>
      </c>
      <c r="H720" s="31">
        <f>SUMIFS(REGISTROS!$L$2:$L$665,REGISTROS!$E$2:$E$665,PUC!E720)</f>
        <v>0</v>
      </c>
      <c r="I720" s="2"/>
      <c r="J720" s="2"/>
    </row>
    <row r="721">
      <c r="A721" s="2"/>
      <c r="B721" s="2"/>
      <c r="C721" s="2"/>
      <c r="D721" s="21">
        <v>1995.0</v>
      </c>
      <c r="E721" s="4"/>
      <c r="F721" s="22" t="s">
        <v>806</v>
      </c>
      <c r="G721" s="26" t="str">
        <f t="shared" si="16"/>
        <v>CUENTA</v>
      </c>
      <c r="H721" s="31">
        <f>SUMIFS(REGISTROS!$L$2:$L$665,REGISTROS!$E$2:$E$665,PUC!E721)</f>
        <v>0</v>
      </c>
      <c r="I721" s="2"/>
      <c r="J721" s="2"/>
    </row>
    <row r="722">
      <c r="A722" s="2"/>
      <c r="B722" s="2"/>
      <c r="C722" s="2"/>
      <c r="D722" s="21">
        <v>199505.0</v>
      </c>
      <c r="E722" s="4"/>
      <c r="F722" s="22" t="s">
        <v>792</v>
      </c>
      <c r="G722" s="26" t="str">
        <f t="shared" si="16"/>
        <v>SUBCUENTA</v>
      </c>
      <c r="H722" s="31">
        <f>SUMIFS(REGISTROS!$L$2:$L$665,REGISTROS!$E$2:$E$665,PUC!E722)</f>
        <v>0</v>
      </c>
      <c r="I722" s="2"/>
      <c r="J722" s="2"/>
    </row>
    <row r="723">
      <c r="A723" s="2"/>
      <c r="B723" s="2"/>
      <c r="C723" s="2"/>
      <c r="D723" s="21">
        <v>199510.0</v>
      </c>
      <c r="E723" s="4"/>
      <c r="F723" s="22" t="s">
        <v>797</v>
      </c>
      <c r="G723" s="26" t="str">
        <f t="shared" si="16"/>
        <v>SUBCUENTA</v>
      </c>
      <c r="H723" s="31">
        <f>SUMIFS(REGISTROS!$L$2:$L$665,REGISTROS!$E$2:$E$665,PUC!E723)</f>
        <v>0</v>
      </c>
      <c r="I723" s="2"/>
      <c r="J723" s="2"/>
    </row>
    <row r="724">
      <c r="A724" s="2"/>
      <c r="B724" s="2"/>
      <c r="C724" s="2"/>
      <c r="D724" s="21">
        <v>199515.0</v>
      </c>
      <c r="E724" s="4"/>
      <c r="F724" s="22" t="s">
        <v>800</v>
      </c>
      <c r="G724" s="26" t="str">
        <f t="shared" si="16"/>
        <v>SUBCUENTA</v>
      </c>
      <c r="H724" s="31">
        <f>SUMIFS(REGISTROS!$L$2:$L$665,REGISTROS!$E$2:$E$665,PUC!E724)</f>
        <v>0</v>
      </c>
      <c r="I724" s="2"/>
      <c r="J724" s="2"/>
    </row>
    <row r="725">
      <c r="A725" s="2"/>
      <c r="B725" s="2"/>
      <c r="C725" s="2"/>
      <c r="D725" s="21">
        <v>199520.0</v>
      </c>
      <c r="E725" s="4"/>
      <c r="F725" s="22" t="s">
        <v>807</v>
      </c>
      <c r="G725" s="26" t="str">
        <f t="shared" si="16"/>
        <v>SUBCUENTA</v>
      </c>
      <c r="H725" s="31">
        <f>SUMIFS(REGISTROS!$L$2:$L$665,REGISTROS!$E$2:$E$665,PUC!E725)</f>
        <v>0</v>
      </c>
      <c r="I725" s="2"/>
      <c r="J725" s="2"/>
    </row>
    <row r="726">
      <c r="A726" s="21">
        <v>2.0</v>
      </c>
      <c r="B726" s="2"/>
      <c r="C726" s="2"/>
      <c r="D726" s="2"/>
      <c r="E726" s="4"/>
      <c r="F726" s="22" t="s">
        <v>808</v>
      </c>
      <c r="G726" s="26" t="str">
        <f>IF(LEN(A726)=1,"CLASE",IF(LEN(A726)=2,"GRUPO",IF(LEN(A726)=4,"CUENTA",IF(LEN(A726)=6,"SUBCUENTA",""))))</f>
        <v>CLASE</v>
      </c>
      <c r="H726" s="31">
        <f>SUMIFS(REGISTROS!$L$2:$L$665,REGISTROS!$E$2:$E$665,PUC!E726)</f>
        <v>0</v>
      </c>
      <c r="I726" s="2"/>
      <c r="J726" s="2"/>
    </row>
    <row r="727">
      <c r="A727" s="2"/>
      <c r="B727" s="21">
        <v>21.0</v>
      </c>
      <c r="C727" s="2"/>
      <c r="D727" s="2"/>
      <c r="E727" s="4"/>
      <c r="F727" s="22" t="s">
        <v>809</v>
      </c>
      <c r="G727" s="26" t="str">
        <f>IF(LEN(B727)=1,"CLASE",IF(LEN(B727)=2,"GRUPO",IF(LEN(B727)=4,"CUENTA",IF(LEN(B727)=6,"SUBCUENTA",""))))</f>
        <v>GRUPO</v>
      </c>
      <c r="H727" s="31">
        <f>SUMIFS(REGISTROS!$L$2:$L$665,REGISTROS!$E$2:$E$665,PUC!E727)</f>
        <v>0</v>
      </c>
      <c r="I727" s="2"/>
      <c r="J727" s="2"/>
    </row>
    <row r="728">
      <c r="A728" s="2"/>
      <c r="B728" s="2"/>
      <c r="C728" s="21">
        <v>2105.0</v>
      </c>
      <c r="D728" s="2"/>
      <c r="E728" s="4"/>
      <c r="F728" s="22" t="s">
        <v>810</v>
      </c>
      <c r="G728" s="26" t="str">
        <f>IF(LEN(C728)=1,"CLASE",IF(LEN(C728)=2,"GRUPO",IF(LEN(C728)=4,"CUENTA",IF(LEN(C728)=6,"SUBCUENTA",""))))</f>
        <v>CUENTA</v>
      </c>
      <c r="H728" s="31">
        <f>SUMIFS(REGISTROS!$L$2:$L$665,REGISTROS!$E$2:$E$665,PUC!E728)</f>
        <v>0</v>
      </c>
      <c r="I728" s="2"/>
      <c r="J728" s="2"/>
    </row>
    <row r="729">
      <c r="A729" s="2"/>
      <c r="B729" s="2"/>
      <c r="C729" s="2"/>
      <c r="D729" s="21">
        <v>210505.0</v>
      </c>
      <c r="E729" s="4"/>
      <c r="F729" s="22" t="s">
        <v>811</v>
      </c>
      <c r="G729" s="26" t="str">
        <f t="shared" ref="G729:G772" si="17">IF(LEN(D729)=1,"CLASE",IF(LEN(D729)=2,"GRUPO",IF(LEN(D729)=4,"CUENTA",IF(LEN(D729)=6,"SUBCUENTA",""))))</f>
        <v>SUBCUENTA</v>
      </c>
      <c r="H729" s="31">
        <f>SUMIFS(REGISTROS!$L$2:$L$665,REGISTROS!$E$2:$E$665,PUC!E729)</f>
        <v>0</v>
      </c>
      <c r="I729" s="2"/>
      <c r="J729" s="2"/>
    </row>
    <row r="730">
      <c r="A730" s="2"/>
      <c r="B730" s="2"/>
      <c r="C730" s="2"/>
      <c r="D730" s="21">
        <v>210510.0</v>
      </c>
      <c r="E730" s="4"/>
      <c r="F730" s="22" t="s">
        <v>812</v>
      </c>
      <c r="G730" s="26" t="str">
        <f t="shared" si="17"/>
        <v>SUBCUENTA</v>
      </c>
      <c r="H730" s="31">
        <f>SUMIFS(REGISTROS!$L$2:$L$665,REGISTROS!$E$2:$E$665,PUC!E730)</f>
        <v>0</v>
      </c>
      <c r="I730" s="2"/>
      <c r="J730" s="2"/>
    </row>
    <row r="731">
      <c r="A731" s="2"/>
      <c r="B731" s="2"/>
      <c r="C731" s="2"/>
      <c r="D731" s="21">
        <v>210515.0</v>
      </c>
      <c r="E731" s="4"/>
      <c r="F731" s="22" t="s">
        <v>813</v>
      </c>
      <c r="G731" s="26" t="str">
        <f t="shared" si="17"/>
        <v>SUBCUENTA</v>
      </c>
      <c r="H731" s="31">
        <f>SUMIFS(REGISTROS!$L$2:$L$665,REGISTROS!$E$2:$E$665,PUC!E731)</f>
        <v>0</v>
      </c>
      <c r="I731" s="2"/>
      <c r="J731" s="2"/>
    </row>
    <row r="732">
      <c r="A732" s="2"/>
      <c r="B732" s="2"/>
      <c r="C732" s="2"/>
      <c r="D732" s="21">
        <v>210520.0</v>
      </c>
      <c r="E732" s="4"/>
      <c r="F732" s="22" t="s">
        <v>814</v>
      </c>
      <c r="G732" s="26" t="str">
        <f t="shared" si="17"/>
        <v>SUBCUENTA</v>
      </c>
      <c r="H732" s="31">
        <f>SUMIFS(REGISTROS!$L$2:$L$665,REGISTROS!$E$2:$E$665,PUC!E732)</f>
        <v>0</v>
      </c>
      <c r="I732" s="2"/>
      <c r="J732" s="2"/>
    </row>
    <row r="733">
      <c r="A733" s="2"/>
      <c r="B733" s="2"/>
      <c r="C733" s="2"/>
      <c r="D733" s="21">
        <v>2110.0</v>
      </c>
      <c r="E733" s="4"/>
      <c r="F733" s="22" t="s">
        <v>815</v>
      </c>
      <c r="G733" s="26" t="str">
        <f t="shared" si="17"/>
        <v>CUENTA</v>
      </c>
      <c r="H733" s="31">
        <f>SUMIFS(REGISTROS!$L$2:$L$665,REGISTROS!$E$2:$E$665,PUC!E733)</f>
        <v>0</v>
      </c>
      <c r="I733" s="2"/>
      <c r="J733" s="2"/>
    </row>
    <row r="734">
      <c r="A734" s="2"/>
      <c r="B734" s="2"/>
      <c r="C734" s="2"/>
      <c r="D734" s="21">
        <v>211005.0</v>
      </c>
      <c r="E734" s="4"/>
      <c r="F734" s="22" t="s">
        <v>811</v>
      </c>
      <c r="G734" s="26" t="str">
        <f t="shared" si="17"/>
        <v>SUBCUENTA</v>
      </c>
      <c r="H734" s="31">
        <f>SUMIFS(REGISTROS!$L$2:$L$665,REGISTROS!$E$2:$E$665,PUC!E734)</f>
        <v>0</v>
      </c>
      <c r="I734" s="2"/>
      <c r="J734" s="2"/>
    </row>
    <row r="735">
      <c r="A735" s="2"/>
      <c r="B735" s="2"/>
      <c r="C735" s="2"/>
      <c r="D735" s="21">
        <v>211010.0</v>
      </c>
      <c r="E735" s="4"/>
      <c r="F735" s="22" t="s">
        <v>812</v>
      </c>
      <c r="G735" s="26" t="str">
        <f t="shared" si="17"/>
        <v>SUBCUENTA</v>
      </c>
      <c r="H735" s="31">
        <f>SUMIFS(REGISTROS!$L$2:$L$665,REGISTROS!$E$2:$E$665,PUC!E735)</f>
        <v>0</v>
      </c>
      <c r="I735" s="2"/>
      <c r="J735" s="2"/>
    </row>
    <row r="736">
      <c r="A736" s="2"/>
      <c r="B736" s="2"/>
      <c r="C736" s="2"/>
      <c r="D736" s="21">
        <v>211015.0</v>
      </c>
      <c r="E736" s="4"/>
      <c r="F736" s="22" t="s">
        <v>813</v>
      </c>
      <c r="G736" s="26" t="str">
        <f t="shared" si="17"/>
        <v>SUBCUENTA</v>
      </c>
      <c r="H736" s="31">
        <f>SUMIFS(REGISTROS!$L$2:$L$665,REGISTROS!$E$2:$E$665,PUC!E736)</f>
        <v>0</v>
      </c>
      <c r="I736" s="2"/>
      <c r="J736" s="2"/>
    </row>
    <row r="737">
      <c r="A737" s="2"/>
      <c r="B737" s="2"/>
      <c r="C737" s="2"/>
      <c r="D737" s="21">
        <v>211020.0</v>
      </c>
      <c r="E737" s="4"/>
      <c r="F737" s="22" t="s">
        <v>814</v>
      </c>
      <c r="G737" s="26" t="str">
        <f t="shared" si="17"/>
        <v>SUBCUENTA</v>
      </c>
      <c r="H737" s="31">
        <f>SUMIFS(REGISTROS!$L$2:$L$665,REGISTROS!$E$2:$E$665,PUC!E737)</f>
        <v>0</v>
      </c>
      <c r="I737" s="2"/>
      <c r="J737" s="2"/>
    </row>
    <row r="738">
      <c r="A738" s="2"/>
      <c r="B738" s="2"/>
      <c r="C738" s="2"/>
      <c r="D738" s="21">
        <v>2115.0</v>
      </c>
      <c r="E738" s="4"/>
      <c r="F738" s="22" t="s">
        <v>152</v>
      </c>
      <c r="G738" s="26" t="str">
        <f t="shared" si="17"/>
        <v>CUENTA</v>
      </c>
      <c r="H738" s="31">
        <f>SUMIFS(REGISTROS!$L$2:$L$665,REGISTROS!$E$2:$E$665,PUC!E738)</f>
        <v>0</v>
      </c>
      <c r="I738" s="2"/>
      <c r="J738" s="2"/>
    </row>
    <row r="739">
      <c r="A739" s="2"/>
      <c r="B739" s="2"/>
      <c r="C739" s="2"/>
      <c r="D739" s="21">
        <v>211505.0</v>
      </c>
      <c r="E739" s="4"/>
      <c r="F739" s="22" t="s">
        <v>812</v>
      </c>
      <c r="G739" s="26" t="str">
        <f t="shared" si="17"/>
        <v>SUBCUENTA</v>
      </c>
      <c r="H739" s="31">
        <f>SUMIFS(REGISTROS!$L$2:$L$665,REGISTROS!$E$2:$E$665,PUC!E739)</f>
        <v>0</v>
      </c>
      <c r="I739" s="2"/>
      <c r="J739" s="2"/>
    </row>
    <row r="740">
      <c r="A740" s="2"/>
      <c r="B740" s="2"/>
      <c r="C740" s="2"/>
      <c r="D740" s="21">
        <v>211510.0</v>
      </c>
      <c r="E740" s="4"/>
      <c r="F740" s="22" t="s">
        <v>839</v>
      </c>
      <c r="G740" s="26" t="str">
        <f t="shared" si="17"/>
        <v>SUBCUENTA</v>
      </c>
      <c r="H740" s="31">
        <f>SUMIFS(REGISTROS!$L$2:$L$665,REGISTROS!$E$2:$E$665,PUC!E740)</f>
        <v>0</v>
      </c>
      <c r="I740" s="2"/>
      <c r="J740" s="2"/>
    </row>
    <row r="741">
      <c r="A741" s="2"/>
      <c r="B741" s="2"/>
      <c r="C741" s="2"/>
      <c r="D741" s="21">
        <v>211515.0</v>
      </c>
      <c r="E741" s="4"/>
      <c r="F741" s="22" t="s">
        <v>813</v>
      </c>
      <c r="G741" s="26" t="str">
        <f t="shared" si="17"/>
        <v>SUBCUENTA</v>
      </c>
      <c r="H741" s="31">
        <f>SUMIFS(REGISTROS!$L$2:$L$665,REGISTROS!$E$2:$E$665,PUC!E741)</f>
        <v>0</v>
      </c>
      <c r="I741" s="2"/>
      <c r="J741" s="2"/>
    </row>
    <row r="742">
      <c r="A742" s="2"/>
      <c r="B742" s="2"/>
      <c r="C742" s="2"/>
      <c r="D742" s="21">
        <v>2120.0</v>
      </c>
      <c r="E742" s="4"/>
      <c r="F742" s="22" t="s">
        <v>151</v>
      </c>
      <c r="G742" s="26" t="str">
        <f t="shared" si="17"/>
        <v>CUENTA</v>
      </c>
      <c r="H742" s="31">
        <f>SUMIFS(REGISTROS!$L$2:$L$665,REGISTROS!$E$2:$E$665,PUC!E742)</f>
        <v>0</v>
      </c>
      <c r="I742" s="2"/>
      <c r="J742" s="2"/>
    </row>
    <row r="743">
      <c r="A743" s="2"/>
      <c r="B743" s="2"/>
      <c r="C743" s="2"/>
      <c r="D743" s="21">
        <v>212005.0</v>
      </c>
      <c r="E743" s="4"/>
      <c r="F743" s="22" t="s">
        <v>812</v>
      </c>
      <c r="G743" s="26" t="str">
        <f t="shared" si="17"/>
        <v>SUBCUENTA</v>
      </c>
      <c r="H743" s="31">
        <f>SUMIFS(REGISTROS!$L$2:$L$665,REGISTROS!$E$2:$E$665,PUC!E743)</f>
        <v>0</v>
      </c>
      <c r="I743" s="2"/>
      <c r="J743" s="2"/>
    </row>
    <row r="744">
      <c r="A744" s="2"/>
      <c r="B744" s="2"/>
      <c r="C744" s="2"/>
      <c r="D744" s="21">
        <v>212010.0</v>
      </c>
      <c r="E744" s="4"/>
      <c r="F744" s="22" t="s">
        <v>839</v>
      </c>
      <c r="G744" s="26" t="str">
        <f t="shared" si="17"/>
        <v>SUBCUENTA</v>
      </c>
      <c r="H744" s="31">
        <f>SUMIFS(REGISTROS!$L$2:$L$665,REGISTROS!$E$2:$E$665,PUC!E744)</f>
        <v>0</v>
      </c>
      <c r="I744" s="2"/>
      <c r="J744" s="2"/>
    </row>
    <row r="745">
      <c r="A745" s="2"/>
      <c r="B745" s="2"/>
      <c r="C745" s="2"/>
      <c r="D745" s="21">
        <v>2125.0</v>
      </c>
      <c r="E745" s="4"/>
      <c r="F745" s="22" t="s">
        <v>29</v>
      </c>
      <c r="G745" s="26" t="str">
        <f t="shared" si="17"/>
        <v>CUENTA</v>
      </c>
      <c r="H745" s="31">
        <f>SUMIFS(REGISTROS!$L$2:$L$665,REGISTROS!$E$2:$E$665,PUC!E745)</f>
        <v>0</v>
      </c>
      <c r="I745" s="2"/>
      <c r="J745" s="2"/>
    </row>
    <row r="746">
      <c r="A746" s="2"/>
      <c r="B746" s="2"/>
      <c r="C746" s="2"/>
      <c r="D746" s="21">
        <v>212505.0</v>
      </c>
      <c r="E746" s="4"/>
      <c r="F746" s="22" t="s">
        <v>811</v>
      </c>
      <c r="G746" s="26" t="str">
        <f t="shared" si="17"/>
        <v>SUBCUENTA</v>
      </c>
      <c r="H746" s="31">
        <f>SUMIFS(REGISTROS!$L$2:$L$665,REGISTROS!$E$2:$E$665,PUC!E746)</f>
        <v>0</v>
      </c>
      <c r="I746" s="2"/>
      <c r="J746" s="2"/>
    </row>
    <row r="747">
      <c r="A747" s="2"/>
      <c r="B747" s="2"/>
      <c r="C747" s="2"/>
      <c r="D747" s="21">
        <v>212510.0</v>
      </c>
      <c r="E747" s="4"/>
      <c r="F747" s="22" t="s">
        <v>812</v>
      </c>
      <c r="G747" s="26" t="str">
        <f t="shared" si="17"/>
        <v>SUBCUENTA</v>
      </c>
      <c r="H747" s="31">
        <f>SUMIFS(REGISTROS!$L$2:$L$665,REGISTROS!$E$2:$E$665,PUC!E747)</f>
        <v>0</v>
      </c>
      <c r="I747" s="2"/>
      <c r="J747" s="2"/>
    </row>
    <row r="748">
      <c r="A748" s="2"/>
      <c r="B748" s="2"/>
      <c r="C748" s="2"/>
      <c r="D748" s="21">
        <v>212515.0</v>
      </c>
      <c r="E748" s="4"/>
      <c r="F748" s="22" t="s">
        <v>841</v>
      </c>
      <c r="G748" s="26" t="str">
        <f t="shared" si="17"/>
        <v>SUBCUENTA</v>
      </c>
      <c r="H748" s="31">
        <f>SUMIFS(REGISTROS!$L$2:$L$665,REGISTROS!$E$2:$E$665,PUC!E748)</f>
        <v>0</v>
      </c>
      <c r="I748" s="2"/>
      <c r="J748" s="2"/>
    </row>
    <row r="749">
      <c r="A749" s="2"/>
      <c r="B749" s="2"/>
      <c r="C749" s="2"/>
      <c r="D749" s="21">
        <v>2130.0</v>
      </c>
      <c r="E749" s="4"/>
      <c r="F749" s="22" t="s">
        <v>842</v>
      </c>
      <c r="G749" s="26" t="str">
        <f t="shared" si="17"/>
        <v>CUENTA</v>
      </c>
      <c r="H749" s="31">
        <f>SUMIFS(REGISTROS!$L$2:$L$665,REGISTROS!$E$2:$E$665,PUC!E749)</f>
        <v>0</v>
      </c>
      <c r="I749" s="2"/>
      <c r="J749" s="2"/>
    </row>
    <row r="750">
      <c r="A750" s="2"/>
      <c r="B750" s="2"/>
      <c r="C750" s="2"/>
      <c r="D750" s="21" t="s">
        <v>843</v>
      </c>
      <c r="E750" s="4"/>
      <c r="F750" s="22"/>
      <c r="G750" s="26" t="str">
        <f t="shared" si="17"/>
        <v/>
      </c>
      <c r="H750" s="31">
        <f>SUMIFS(REGISTROS!$L$2:$L$665,REGISTROS!$E$2:$E$665,PUC!E750)</f>
        <v>0</v>
      </c>
      <c r="I750" s="2"/>
      <c r="J750" s="2"/>
    </row>
    <row r="751">
      <c r="A751" s="2"/>
      <c r="B751" s="2"/>
      <c r="C751" s="2"/>
      <c r="D751" s="21">
        <v>2135.0</v>
      </c>
      <c r="E751" s="4"/>
      <c r="F751" s="22" t="s">
        <v>844</v>
      </c>
      <c r="G751" s="26" t="str">
        <f t="shared" si="17"/>
        <v>CUENTA</v>
      </c>
      <c r="H751" s="31">
        <f>SUMIFS(REGISTROS!$L$2:$L$665,REGISTROS!$E$2:$E$665,PUC!E751)</f>
        <v>0</v>
      </c>
      <c r="I751" s="2"/>
      <c r="J751" s="2"/>
    </row>
    <row r="752">
      <c r="A752" s="2"/>
      <c r="B752" s="2"/>
      <c r="C752" s="2"/>
      <c r="D752" s="21">
        <v>213505.0</v>
      </c>
      <c r="E752" s="4"/>
      <c r="F752" s="22" t="s">
        <v>43</v>
      </c>
      <c r="G752" s="26" t="str">
        <f t="shared" si="17"/>
        <v>SUBCUENTA</v>
      </c>
      <c r="H752" s="31">
        <f>SUMIFS(REGISTROS!$L$2:$L$665,REGISTROS!$E$2:$E$665,PUC!E752)</f>
        <v>0</v>
      </c>
      <c r="I752" s="2"/>
      <c r="J752" s="2"/>
    </row>
    <row r="753">
      <c r="A753" s="2"/>
      <c r="B753" s="2"/>
      <c r="C753" s="2"/>
      <c r="D753" s="21">
        <v>213510.0</v>
      </c>
      <c r="E753" s="4"/>
      <c r="F753" s="22" t="s">
        <v>99</v>
      </c>
      <c r="G753" s="26" t="str">
        <f t="shared" si="17"/>
        <v>SUBCUENTA</v>
      </c>
      <c r="H753" s="31">
        <f>SUMIFS(REGISTROS!$L$2:$L$665,REGISTROS!$E$2:$E$665,PUC!E753)</f>
        <v>0</v>
      </c>
      <c r="I753" s="2"/>
      <c r="J753" s="2"/>
    </row>
    <row r="754">
      <c r="A754" s="2"/>
      <c r="B754" s="2"/>
      <c r="C754" s="2"/>
      <c r="D754" s="21">
        <v>213515.0</v>
      </c>
      <c r="E754" s="4"/>
      <c r="F754" s="22" t="s">
        <v>109</v>
      </c>
      <c r="G754" s="26" t="str">
        <f t="shared" si="17"/>
        <v>SUBCUENTA</v>
      </c>
      <c r="H754" s="31">
        <f>SUMIFS(REGISTROS!$L$2:$L$665,REGISTROS!$E$2:$E$665,PUC!E754)</f>
        <v>0</v>
      </c>
      <c r="I754" s="2"/>
      <c r="J754" s="2"/>
    </row>
    <row r="755">
      <c r="A755" s="2"/>
      <c r="B755" s="2"/>
      <c r="C755" s="2"/>
      <c r="D755" s="21">
        <v>213520.0</v>
      </c>
      <c r="E755" s="4"/>
      <c r="F755" s="22" t="s">
        <v>115</v>
      </c>
      <c r="G755" s="26" t="str">
        <f t="shared" si="17"/>
        <v>SUBCUENTA</v>
      </c>
      <c r="H755" s="31">
        <f>SUMIFS(REGISTROS!$L$2:$L$665,REGISTROS!$E$2:$E$665,PUC!E755)</f>
        <v>0</v>
      </c>
      <c r="I755" s="2"/>
      <c r="J755" s="2"/>
    </row>
    <row r="756">
      <c r="A756" s="2"/>
      <c r="B756" s="2"/>
      <c r="C756" s="2"/>
      <c r="D756" s="21">
        <v>213525.0</v>
      </c>
      <c r="E756" s="4"/>
      <c r="F756" s="22" t="s">
        <v>120</v>
      </c>
      <c r="G756" s="26" t="str">
        <f t="shared" si="17"/>
        <v>SUBCUENTA</v>
      </c>
      <c r="H756" s="31">
        <f>SUMIFS(REGISTROS!$L$2:$L$665,REGISTROS!$E$2:$E$665,PUC!E756)</f>
        <v>0</v>
      </c>
      <c r="I756" s="2"/>
      <c r="J756" s="2"/>
    </row>
    <row r="757">
      <c r="A757" s="2"/>
      <c r="B757" s="2"/>
      <c r="C757" s="2"/>
      <c r="D757" s="21">
        <v>213530.0</v>
      </c>
      <c r="E757" s="4"/>
      <c r="F757" s="22" t="s">
        <v>130</v>
      </c>
      <c r="G757" s="26" t="str">
        <f t="shared" si="17"/>
        <v>SUBCUENTA</v>
      </c>
      <c r="H757" s="31">
        <f>SUMIFS(REGISTROS!$L$2:$L$665,REGISTROS!$E$2:$E$665,PUC!E757)</f>
        <v>0</v>
      </c>
      <c r="I757" s="2"/>
      <c r="J757" s="2"/>
    </row>
    <row r="758">
      <c r="A758" s="2"/>
      <c r="B758" s="2"/>
      <c r="C758" s="2"/>
      <c r="D758" s="21">
        <v>213535.0</v>
      </c>
      <c r="E758" s="4"/>
      <c r="F758" s="22" t="s">
        <v>134</v>
      </c>
      <c r="G758" s="26" t="str">
        <f t="shared" si="17"/>
        <v>SUBCUENTA</v>
      </c>
      <c r="H758" s="31">
        <f>SUMIFS(REGISTROS!$L$2:$L$665,REGISTROS!$E$2:$E$665,PUC!E758)</f>
        <v>0</v>
      </c>
      <c r="I758" s="2"/>
      <c r="J758" s="2"/>
    </row>
    <row r="759">
      <c r="A759" s="2"/>
      <c r="B759" s="2"/>
      <c r="C759" s="2"/>
      <c r="D759" s="21">
        <v>213540.0</v>
      </c>
      <c r="E759" s="4"/>
      <c r="F759" s="22" t="s">
        <v>149</v>
      </c>
      <c r="G759" s="26" t="str">
        <f t="shared" si="17"/>
        <v>SUBCUENTA</v>
      </c>
      <c r="H759" s="31">
        <f>SUMIFS(REGISTROS!$L$2:$L$665,REGISTROS!$E$2:$E$665,PUC!E759)</f>
        <v>0</v>
      </c>
      <c r="I759" s="2"/>
      <c r="J759" s="2"/>
    </row>
    <row r="760">
      <c r="A760" s="2"/>
      <c r="B760" s="2"/>
      <c r="C760" s="2"/>
      <c r="D760" s="21">
        <v>213595.0</v>
      </c>
      <c r="E760" s="4"/>
      <c r="F760" s="22" t="s">
        <v>114</v>
      </c>
      <c r="G760" s="26" t="str">
        <f t="shared" si="17"/>
        <v>SUBCUENTA</v>
      </c>
      <c r="H760" s="31">
        <f>SUMIFS(REGISTROS!$L$2:$L$665,REGISTROS!$E$2:$E$665,PUC!E760)</f>
        <v>0</v>
      </c>
      <c r="I760" s="2"/>
      <c r="J760" s="2"/>
    </row>
    <row r="761">
      <c r="A761" s="2"/>
      <c r="B761" s="2"/>
      <c r="C761" s="2"/>
      <c r="D761" s="21">
        <v>2140.0</v>
      </c>
      <c r="E761" s="4"/>
      <c r="F761" s="22" t="s">
        <v>845</v>
      </c>
      <c r="G761" s="26" t="str">
        <f t="shared" si="17"/>
        <v>CUENTA</v>
      </c>
      <c r="H761" s="31">
        <f>SUMIFS(REGISTROS!$L$2:$L$665,REGISTROS!$E$2:$E$665,PUC!E761)</f>
        <v>0</v>
      </c>
      <c r="I761" s="2"/>
      <c r="J761" s="2"/>
    </row>
    <row r="762">
      <c r="A762" s="2"/>
      <c r="B762" s="2"/>
      <c r="C762" s="2"/>
      <c r="D762" s="21" t="s">
        <v>846</v>
      </c>
      <c r="E762" s="4"/>
      <c r="F762" s="22"/>
      <c r="G762" s="26" t="str">
        <f t="shared" si="17"/>
        <v/>
      </c>
      <c r="H762" s="31">
        <f>SUMIFS(REGISTROS!$L$2:$L$665,REGISTROS!$E$2:$E$665,PUC!E762)</f>
        <v>0</v>
      </c>
      <c r="I762" s="2"/>
      <c r="J762" s="2"/>
    </row>
    <row r="763">
      <c r="A763" s="2"/>
      <c r="B763" s="2"/>
      <c r="C763" s="2"/>
      <c r="D763" s="21">
        <v>2145.0</v>
      </c>
      <c r="E763" s="4"/>
      <c r="F763" s="22" t="s">
        <v>847</v>
      </c>
      <c r="G763" s="26" t="str">
        <f t="shared" si="17"/>
        <v>CUENTA</v>
      </c>
      <c r="H763" s="31">
        <f>SUMIFS(REGISTROS!$L$2:$L$665,REGISTROS!$E$2:$E$665,PUC!E763)</f>
        <v>0</v>
      </c>
      <c r="I763" s="2"/>
      <c r="J763" s="2"/>
    </row>
    <row r="764">
      <c r="A764" s="2"/>
      <c r="B764" s="2"/>
      <c r="C764" s="2"/>
      <c r="D764" s="21">
        <v>214505.0</v>
      </c>
      <c r="E764" s="4"/>
      <c r="F764" s="22" t="s">
        <v>848</v>
      </c>
      <c r="G764" s="26" t="str">
        <f t="shared" si="17"/>
        <v>SUBCUENTA</v>
      </c>
      <c r="H764" s="31">
        <f>SUMIFS(REGISTROS!$L$2:$L$665,REGISTROS!$E$2:$E$665,PUC!E764)</f>
        <v>0</v>
      </c>
      <c r="I764" s="2"/>
      <c r="J764" s="2"/>
    </row>
    <row r="765">
      <c r="A765" s="2"/>
      <c r="B765" s="2"/>
      <c r="C765" s="2"/>
      <c r="D765" s="21">
        <v>214510.0</v>
      </c>
      <c r="E765" s="4"/>
      <c r="F765" s="22" t="s">
        <v>849</v>
      </c>
      <c r="G765" s="26" t="str">
        <f t="shared" si="17"/>
        <v>SUBCUENTA</v>
      </c>
      <c r="H765" s="31">
        <f>SUMIFS(REGISTROS!$L$2:$L$665,REGISTROS!$E$2:$E$665,PUC!E765)</f>
        <v>0</v>
      </c>
      <c r="I765" s="2"/>
      <c r="J765" s="2"/>
    </row>
    <row r="766">
      <c r="A766" s="2"/>
      <c r="B766" s="2"/>
      <c r="C766" s="2"/>
      <c r="D766" s="21">
        <v>2195.0</v>
      </c>
      <c r="E766" s="4"/>
      <c r="F766" s="22" t="s">
        <v>850</v>
      </c>
      <c r="G766" s="26" t="str">
        <f t="shared" si="17"/>
        <v>CUENTA</v>
      </c>
      <c r="H766" s="31">
        <f>SUMIFS(REGISTROS!$L$2:$L$665,REGISTROS!$E$2:$E$665,PUC!E766)</f>
        <v>0</v>
      </c>
      <c r="I766" s="2"/>
      <c r="J766" s="2"/>
    </row>
    <row r="767">
      <c r="A767" s="2"/>
      <c r="B767" s="2"/>
      <c r="C767" s="2"/>
      <c r="D767" s="21">
        <v>219505.0</v>
      </c>
      <c r="E767" s="4"/>
      <c r="F767" s="22" t="s">
        <v>182</v>
      </c>
      <c r="G767" s="26" t="str">
        <f t="shared" si="17"/>
        <v>SUBCUENTA</v>
      </c>
      <c r="H767" s="31">
        <f>SUMIFS(REGISTROS!$L$2:$L$665,REGISTROS!$E$2:$E$665,PUC!E767)</f>
        <v>0</v>
      </c>
      <c r="I767" s="2"/>
      <c r="J767" s="2"/>
    </row>
    <row r="768">
      <c r="A768" s="2"/>
      <c r="B768" s="2"/>
      <c r="C768" s="2"/>
      <c r="D768" s="21">
        <v>219510.0</v>
      </c>
      <c r="E768" s="4"/>
      <c r="F768" s="22" t="s">
        <v>180</v>
      </c>
      <c r="G768" s="26" t="str">
        <f t="shared" si="17"/>
        <v>SUBCUENTA</v>
      </c>
      <c r="H768" s="31">
        <f>SUMIFS(REGISTROS!$L$2:$L$665,REGISTROS!$E$2:$E$665,PUC!E768)</f>
        <v>0</v>
      </c>
      <c r="I768" s="2"/>
      <c r="J768" s="2"/>
    </row>
    <row r="769">
      <c r="A769" s="2"/>
      <c r="B769" s="2"/>
      <c r="C769" s="2"/>
      <c r="D769" s="21">
        <v>219515.0</v>
      </c>
      <c r="E769" s="4"/>
      <c r="F769" s="22" t="s">
        <v>179</v>
      </c>
      <c r="G769" s="26" t="str">
        <f t="shared" si="17"/>
        <v>SUBCUENTA</v>
      </c>
      <c r="H769" s="31">
        <f>SUMIFS(REGISTROS!$L$2:$L$665,REGISTROS!$E$2:$E$665,PUC!E769)</f>
        <v>0</v>
      </c>
      <c r="I769" s="2"/>
      <c r="J769" s="2"/>
    </row>
    <row r="770">
      <c r="A770" s="2"/>
      <c r="B770" s="2"/>
      <c r="C770" s="2"/>
      <c r="D770" s="21">
        <v>219520.0</v>
      </c>
      <c r="E770" s="4"/>
      <c r="F770" s="22" t="s">
        <v>851</v>
      </c>
      <c r="G770" s="26" t="str">
        <f t="shared" si="17"/>
        <v>SUBCUENTA</v>
      </c>
      <c r="H770" s="31">
        <f>SUMIFS(REGISTROS!$L$2:$L$665,REGISTROS!$E$2:$E$665,PUC!E770)</f>
        <v>0</v>
      </c>
      <c r="I770" s="2"/>
      <c r="J770" s="2"/>
    </row>
    <row r="771">
      <c r="A771" s="2"/>
      <c r="B771" s="2"/>
      <c r="C771" s="2"/>
      <c r="D771" s="21">
        <v>219525.0</v>
      </c>
      <c r="E771" s="4"/>
      <c r="F771" s="22" t="s">
        <v>852</v>
      </c>
      <c r="G771" s="26" t="str">
        <f t="shared" si="17"/>
        <v>SUBCUENTA</v>
      </c>
      <c r="H771" s="31">
        <f>SUMIFS(REGISTROS!$L$2:$L$665,REGISTROS!$E$2:$E$665,PUC!E771)</f>
        <v>0</v>
      </c>
      <c r="I771" s="2"/>
      <c r="J771" s="2"/>
    </row>
    <row r="772">
      <c r="A772" s="2"/>
      <c r="B772" s="2"/>
      <c r="C772" s="2"/>
      <c r="D772" s="21">
        <v>219595.0</v>
      </c>
      <c r="E772" s="4"/>
      <c r="F772" s="22" t="s">
        <v>119</v>
      </c>
      <c r="G772" s="26" t="str">
        <f t="shared" si="17"/>
        <v>SUBCUENTA</v>
      </c>
      <c r="H772" s="31">
        <f>SUMIFS(REGISTROS!$L$2:$L$665,REGISTROS!$E$2:$E$665,PUC!E772)</f>
        <v>0</v>
      </c>
      <c r="I772" s="2"/>
      <c r="J772" s="2"/>
    </row>
    <row r="773">
      <c r="A773" s="2"/>
      <c r="B773" s="21">
        <v>22.0</v>
      </c>
      <c r="C773" s="2"/>
      <c r="D773" s="2"/>
      <c r="E773" s="4"/>
      <c r="F773" s="22" t="s">
        <v>853</v>
      </c>
      <c r="G773" s="26" t="str">
        <f>IF(LEN(B773)=1,"CLASE",IF(LEN(B773)=2,"GRUPO",IF(LEN(B773)=4,"CUENTA",IF(LEN(B773)=6,"SUBCUENTA",""))))</f>
        <v>GRUPO</v>
      </c>
      <c r="H773" s="31">
        <f>SUMIFS(REGISTROS!$L$2:$L$665,REGISTROS!$E$2:$E$665,PUC!E773)</f>
        <v>0</v>
      </c>
      <c r="I773" s="2"/>
      <c r="J773" s="2"/>
    </row>
    <row r="774">
      <c r="A774" s="2"/>
      <c r="B774" s="2"/>
      <c r="C774" s="21">
        <v>2205.0</v>
      </c>
      <c r="D774" s="2"/>
      <c r="E774" s="4"/>
      <c r="F774" s="22" t="s">
        <v>174</v>
      </c>
      <c r="G774" s="26" t="str">
        <f>IF(LEN(C774)=1,"CLASE",IF(LEN(C774)=2,"GRUPO",IF(LEN(C774)=4,"CUENTA",IF(LEN(C774)=6,"SUBCUENTA",""))))</f>
        <v>CUENTA</v>
      </c>
      <c r="H774" s="31">
        <f>SUMIFS(REGISTROS!$L$2:$L$665,REGISTROS!$E$2:$E$665,PUC!E774)</f>
        <v>0</v>
      </c>
      <c r="I774" s="2"/>
      <c r="J774" s="2"/>
    </row>
    <row r="775">
      <c r="A775" s="2"/>
      <c r="B775" s="2"/>
      <c r="C775" s="2"/>
      <c r="D775" s="21" t="s">
        <v>854</v>
      </c>
      <c r="E775" s="4"/>
      <c r="F775" s="22" t="s">
        <v>174</v>
      </c>
      <c r="G775" s="26" t="str">
        <f>IF(LEN(D775)=1,"CLASE",IF(LEN(D775)=2,"GRUPO",IF(LEN(D775)=4,"CUENTA",IF(LEN(D775)=6,"SUBCUENTA",""))))</f>
        <v>SUBCUENTA</v>
      </c>
      <c r="H775" s="31">
        <f>SUMIFS(REGISTROS!$L$2:$L$665,REGISTROS!$E$2:$E$665,PUC!E775)</f>
        <v>0</v>
      </c>
      <c r="I775" s="2"/>
      <c r="J775" s="2"/>
    </row>
    <row r="776">
      <c r="A776" s="2"/>
      <c r="B776" s="2"/>
      <c r="C776" s="2"/>
      <c r="D776" s="21"/>
      <c r="E776" s="4">
        <v>2.2050501E7</v>
      </c>
      <c r="F776" s="22" t="s">
        <v>174</v>
      </c>
      <c r="G776" s="26"/>
      <c r="H776" s="31">
        <f>SUMIFS(REGISTROS!$L$2:$L$665,REGISTROS!$E$2:$E$665,PUC!E776)</f>
        <v>-4956239</v>
      </c>
      <c r="I776" s="2"/>
      <c r="J776" s="2"/>
    </row>
    <row r="777">
      <c r="A777" s="2"/>
      <c r="B777" s="2"/>
      <c r="C777" s="2"/>
      <c r="D777" s="21">
        <v>2210.0</v>
      </c>
      <c r="E777" s="4"/>
      <c r="F777" s="22" t="s">
        <v>176</v>
      </c>
      <c r="G777" s="26" t="str">
        <f t="shared" ref="G777:G784" si="18">IF(LEN(D777)=1,"CLASE",IF(LEN(D777)=2,"GRUPO",IF(LEN(D777)=4,"CUENTA",IF(LEN(D777)=6,"SUBCUENTA",""))))</f>
        <v>CUENTA</v>
      </c>
      <c r="H777" s="31">
        <f>SUMIFS(REGISTROS!$L$2:$L$665,REGISTROS!$E$2:$E$665,PUC!E777)</f>
        <v>0</v>
      </c>
      <c r="I777" s="2"/>
      <c r="J777" s="2"/>
    </row>
    <row r="778">
      <c r="A778" s="2"/>
      <c r="B778" s="2"/>
      <c r="C778" s="2"/>
      <c r="D778" s="21" t="s">
        <v>855</v>
      </c>
      <c r="E778" s="4"/>
      <c r="F778" s="22"/>
      <c r="G778" s="26" t="str">
        <f t="shared" si="18"/>
        <v/>
      </c>
      <c r="H778" s="31">
        <f>SUMIFS(REGISTROS!$L$2:$L$665,REGISTROS!$E$2:$E$665,PUC!E778)</f>
        <v>0</v>
      </c>
      <c r="I778" s="2"/>
      <c r="J778" s="2"/>
    </row>
    <row r="779">
      <c r="A779" s="2"/>
      <c r="B779" s="2"/>
      <c r="C779" s="2"/>
      <c r="D779" s="21">
        <v>2215.0</v>
      </c>
      <c r="E779" s="4"/>
      <c r="F779" s="22" t="s">
        <v>178</v>
      </c>
      <c r="G779" s="26" t="str">
        <f t="shared" si="18"/>
        <v>CUENTA</v>
      </c>
      <c r="H779" s="31">
        <f>SUMIFS(REGISTROS!$L$2:$L$665,REGISTROS!$E$2:$E$665,PUC!E779)</f>
        <v>0</v>
      </c>
      <c r="I779" s="2"/>
      <c r="J779" s="2"/>
    </row>
    <row r="780">
      <c r="A780" s="2"/>
      <c r="B780" s="2"/>
      <c r="C780" s="2"/>
      <c r="D780" s="21" t="s">
        <v>856</v>
      </c>
      <c r="E780" s="4"/>
      <c r="F780" s="22"/>
      <c r="G780" s="26" t="str">
        <f t="shared" si="18"/>
        <v/>
      </c>
      <c r="H780" s="31">
        <f>SUMIFS(REGISTROS!$L$2:$L$665,REGISTROS!$E$2:$E$665,PUC!E780)</f>
        <v>0</v>
      </c>
      <c r="I780" s="2"/>
      <c r="J780" s="2"/>
    </row>
    <row r="781">
      <c r="A781" s="2"/>
      <c r="B781" s="2"/>
      <c r="C781" s="2"/>
      <c r="D781" s="21">
        <v>2220.0</v>
      </c>
      <c r="E781" s="4"/>
      <c r="F781" s="22" t="s">
        <v>179</v>
      </c>
      <c r="G781" s="26" t="str">
        <f t="shared" si="18"/>
        <v>CUENTA</v>
      </c>
      <c r="H781" s="31">
        <f>SUMIFS(REGISTROS!$L$2:$L$665,REGISTROS!$E$2:$E$665,PUC!E781)</f>
        <v>0</v>
      </c>
      <c r="I781" s="2"/>
      <c r="J781" s="2"/>
    </row>
    <row r="782">
      <c r="A782" s="2"/>
      <c r="B782" s="2"/>
      <c r="C782" s="2"/>
      <c r="D782" s="21" t="s">
        <v>857</v>
      </c>
      <c r="E782" s="4"/>
      <c r="F782" s="22"/>
      <c r="G782" s="26" t="str">
        <f t="shared" si="18"/>
        <v/>
      </c>
      <c r="H782" s="31">
        <f>SUMIFS(REGISTROS!$L$2:$L$665,REGISTROS!$E$2:$E$665,PUC!E782)</f>
        <v>0</v>
      </c>
      <c r="I782" s="2"/>
      <c r="J782" s="2"/>
    </row>
    <row r="783">
      <c r="A783" s="2"/>
      <c r="B783" s="2"/>
      <c r="C783" s="2"/>
      <c r="D783" s="21">
        <v>2225.0</v>
      </c>
      <c r="E783" s="4"/>
      <c r="F783" s="22" t="s">
        <v>180</v>
      </c>
      <c r="G783" s="26" t="str">
        <f t="shared" si="18"/>
        <v>CUENTA</v>
      </c>
      <c r="H783" s="31">
        <f>SUMIFS(REGISTROS!$L$2:$L$665,REGISTROS!$E$2:$E$665,PUC!E783)</f>
        <v>0</v>
      </c>
      <c r="I783" s="2"/>
      <c r="J783" s="2"/>
    </row>
    <row r="784">
      <c r="A784" s="2"/>
      <c r="B784" s="2"/>
      <c r="C784" s="2"/>
      <c r="D784" s="21" t="s">
        <v>858</v>
      </c>
      <c r="E784" s="4"/>
      <c r="F784" s="22"/>
      <c r="G784" s="26" t="str">
        <f t="shared" si="18"/>
        <v/>
      </c>
      <c r="H784" s="31">
        <f>SUMIFS(REGISTROS!$L$2:$L$665,REGISTROS!$E$2:$E$665,PUC!E784)</f>
        <v>0</v>
      </c>
      <c r="I784" s="2"/>
      <c r="J784" s="2"/>
    </row>
    <row r="785">
      <c r="A785" s="2"/>
      <c r="B785" s="21">
        <v>23.0</v>
      </c>
      <c r="C785" s="2"/>
      <c r="D785" s="2"/>
      <c r="E785" s="4"/>
      <c r="F785" s="22" t="s">
        <v>859</v>
      </c>
      <c r="G785" s="26" t="str">
        <f>IF(LEN(B785)=1,"CLASE",IF(LEN(B785)=2,"GRUPO",IF(LEN(B785)=4,"CUENTA",IF(LEN(B785)=6,"SUBCUENTA",""))))</f>
        <v>GRUPO</v>
      </c>
      <c r="H785" s="31">
        <f>SUMIFS(REGISTROS!$L$2:$L$665,REGISTROS!$E$2:$E$665,PUC!E785)</f>
        <v>0</v>
      </c>
      <c r="I785" s="2"/>
      <c r="J785" s="2"/>
    </row>
    <row r="786">
      <c r="A786" s="2"/>
      <c r="B786" s="2"/>
      <c r="C786" s="2"/>
      <c r="D786" s="21">
        <v>2305.0</v>
      </c>
      <c r="E786" s="4"/>
      <c r="F786" s="22" t="s">
        <v>178</v>
      </c>
      <c r="G786" s="26" t="str">
        <f t="shared" ref="G786:G795" si="19">IF(LEN(D786)=1,"CLASE",IF(LEN(D786)=2,"GRUPO",IF(LEN(D786)=4,"CUENTA",IF(LEN(D786)=6,"SUBCUENTA",""))))</f>
        <v>CUENTA</v>
      </c>
      <c r="H786" s="31">
        <f>SUMIFS(REGISTROS!$L$2:$L$665,REGISTROS!$E$2:$E$665,PUC!E786)</f>
        <v>0</v>
      </c>
      <c r="I786" s="2"/>
      <c r="J786" s="2"/>
    </row>
    <row r="787">
      <c r="A787" s="2"/>
      <c r="B787" s="2"/>
      <c r="C787" s="2"/>
      <c r="D787" s="21" t="s">
        <v>860</v>
      </c>
      <c r="E787" s="4"/>
      <c r="F787" s="22"/>
      <c r="G787" s="26" t="str">
        <f t="shared" si="19"/>
        <v/>
      </c>
      <c r="H787" s="31">
        <f>SUMIFS(REGISTROS!$L$2:$L$665,REGISTROS!$E$2:$E$665,PUC!E787)</f>
        <v>0</v>
      </c>
      <c r="I787" s="2"/>
      <c r="J787" s="2"/>
    </row>
    <row r="788">
      <c r="A788" s="2"/>
      <c r="B788" s="2"/>
      <c r="C788" s="2"/>
      <c r="D788" s="21">
        <v>2310.0</v>
      </c>
      <c r="E788" s="4"/>
      <c r="F788" s="22" t="s">
        <v>861</v>
      </c>
      <c r="G788" s="26" t="str">
        <f t="shared" si="19"/>
        <v>CUENTA</v>
      </c>
      <c r="H788" s="31">
        <f>SUMIFS(REGISTROS!$L$2:$L$665,REGISTROS!$E$2:$E$665,PUC!E788)</f>
        <v>0</v>
      </c>
      <c r="I788" s="2"/>
      <c r="J788" s="2"/>
    </row>
    <row r="789">
      <c r="A789" s="2"/>
      <c r="B789" s="2"/>
      <c r="C789" s="2"/>
      <c r="D789" s="21" t="s">
        <v>862</v>
      </c>
      <c r="E789" s="4"/>
      <c r="F789" s="22"/>
      <c r="G789" s="26" t="str">
        <f t="shared" si="19"/>
        <v/>
      </c>
      <c r="H789" s="31">
        <f>SUMIFS(REGISTROS!$L$2:$L$665,REGISTROS!$E$2:$E$665,PUC!E789)</f>
        <v>0</v>
      </c>
      <c r="I789" s="2"/>
      <c r="J789" s="2"/>
    </row>
    <row r="790">
      <c r="A790" s="2"/>
      <c r="B790" s="2"/>
      <c r="C790" s="2"/>
      <c r="D790" s="21">
        <v>2315.0</v>
      </c>
      <c r="E790" s="4"/>
      <c r="F790" s="22" t="s">
        <v>863</v>
      </c>
      <c r="G790" s="26" t="str">
        <f t="shared" si="19"/>
        <v>CUENTA</v>
      </c>
      <c r="H790" s="31">
        <f>SUMIFS(REGISTROS!$L$2:$L$665,REGISTROS!$E$2:$E$665,PUC!E790)</f>
        <v>0</v>
      </c>
      <c r="I790" s="2"/>
      <c r="J790" s="2"/>
    </row>
    <row r="791">
      <c r="A791" s="2"/>
      <c r="B791" s="2"/>
      <c r="C791" s="2"/>
      <c r="D791" s="21" t="s">
        <v>864</v>
      </c>
      <c r="E791" s="4"/>
      <c r="F791" s="22"/>
      <c r="G791" s="26" t="str">
        <f t="shared" si="19"/>
        <v/>
      </c>
      <c r="H791" s="31">
        <f>SUMIFS(REGISTROS!$L$2:$L$665,REGISTROS!$E$2:$E$665,PUC!E791)</f>
        <v>0</v>
      </c>
      <c r="I791" s="2"/>
      <c r="J791" s="2"/>
    </row>
    <row r="792">
      <c r="A792" s="2"/>
      <c r="B792" s="2"/>
      <c r="C792" s="2"/>
      <c r="D792" s="21">
        <v>2320.0</v>
      </c>
      <c r="E792" s="4"/>
      <c r="F792" s="22" t="s">
        <v>200</v>
      </c>
      <c r="G792" s="26" t="str">
        <f t="shared" si="19"/>
        <v>CUENTA</v>
      </c>
      <c r="H792" s="31">
        <f>SUMIFS(REGISTROS!$L$2:$L$665,REGISTROS!$E$2:$E$665,PUC!E792)</f>
        <v>0</v>
      </c>
      <c r="I792" s="2"/>
      <c r="J792" s="2"/>
    </row>
    <row r="793">
      <c r="A793" s="2"/>
      <c r="B793" s="2"/>
      <c r="C793" s="2"/>
      <c r="D793" s="21" t="s">
        <v>865</v>
      </c>
      <c r="E793" s="4"/>
      <c r="F793" s="22"/>
      <c r="G793" s="26" t="str">
        <f t="shared" si="19"/>
        <v/>
      </c>
      <c r="H793" s="31">
        <f>SUMIFS(REGISTROS!$L$2:$L$665,REGISTROS!$E$2:$E$665,PUC!E793)</f>
        <v>0</v>
      </c>
      <c r="I793" s="2"/>
      <c r="J793" s="2"/>
    </row>
    <row r="794">
      <c r="A794" s="2"/>
      <c r="B794" s="2"/>
      <c r="C794" s="2"/>
      <c r="D794" s="21">
        <v>2330.0</v>
      </c>
      <c r="E794" s="4"/>
      <c r="F794" s="22" t="s">
        <v>866</v>
      </c>
      <c r="G794" s="26" t="str">
        <f t="shared" si="19"/>
        <v>CUENTA</v>
      </c>
      <c r="H794" s="31">
        <f>SUMIFS(REGISTROS!$L$2:$L$665,REGISTROS!$E$2:$E$665,PUC!E794)</f>
        <v>0</v>
      </c>
      <c r="I794" s="2"/>
      <c r="J794" s="2"/>
    </row>
    <row r="795">
      <c r="A795" s="2"/>
      <c r="B795" s="2"/>
      <c r="C795" s="2"/>
      <c r="D795" s="21" t="s">
        <v>867</v>
      </c>
      <c r="E795" s="4"/>
      <c r="F795" s="22"/>
      <c r="G795" s="26" t="str">
        <f t="shared" si="19"/>
        <v/>
      </c>
      <c r="H795" s="31">
        <f>SUMIFS(REGISTROS!$L$2:$L$665,REGISTROS!$E$2:$E$665,PUC!E795)</f>
        <v>0</v>
      </c>
      <c r="I795" s="2"/>
      <c r="J795" s="2"/>
    </row>
    <row r="796">
      <c r="A796" s="2"/>
      <c r="B796" s="2"/>
      <c r="C796" s="21">
        <v>2335.0</v>
      </c>
      <c r="D796" s="2"/>
      <c r="E796" s="4"/>
      <c r="F796" s="22" t="s">
        <v>868</v>
      </c>
      <c r="G796" s="26" t="str">
        <f>IF(LEN(C796)=1,"CLASE",IF(LEN(C796)=2,"GRUPO",IF(LEN(C796)=4,"CUENTA",IF(LEN(C796)=6,"SUBCUENTA",""))))</f>
        <v>CUENTA</v>
      </c>
      <c r="H796" s="31">
        <f>SUMIFS(REGISTROS!$L$2:$L$665,REGISTROS!$E$2:$E$665,PUC!E796)</f>
        <v>0</v>
      </c>
      <c r="I796" s="2"/>
      <c r="J796" s="2"/>
    </row>
    <row r="797">
      <c r="A797" s="2"/>
      <c r="B797" s="2"/>
      <c r="C797" s="2"/>
      <c r="D797" s="21">
        <v>233505.0</v>
      </c>
      <c r="E797" s="4"/>
      <c r="F797" s="22" t="s">
        <v>869</v>
      </c>
      <c r="G797" s="26" t="str">
        <f t="shared" ref="G797:G807" si="20">IF(LEN(D797)=1,"CLASE",IF(LEN(D797)=2,"GRUPO",IF(LEN(D797)=4,"CUENTA",IF(LEN(D797)=6,"SUBCUENTA",""))))</f>
        <v>SUBCUENTA</v>
      </c>
      <c r="H797" s="31">
        <f>SUMIFS(REGISTROS!$L$2:$L$665,REGISTROS!$E$2:$E$665,PUC!E797)</f>
        <v>0</v>
      </c>
      <c r="I797" s="2"/>
      <c r="J797" s="2"/>
    </row>
    <row r="798">
      <c r="A798" s="2"/>
      <c r="B798" s="2"/>
      <c r="C798" s="2"/>
      <c r="D798" s="21">
        <v>233510.0</v>
      </c>
      <c r="E798" s="4"/>
      <c r="F798" s="22" t="s">
        <v>870</v>
      </c>
      <c r="G798" s="26" t="str">
        <f t="shared" si="20"/>
        <v>SUBCUENTA</v>
      </c>
      <c r="H798" s="31">
        <f>SUMIFS(REGISTROS!$L$2:$L$665,REGISTROS!$E$2:$E$665,PUC!E798)</f>
        <v>0</v>
      </c>
      <c r="I798" s="2"/>
      <c r="J798" s="2"/>
    </row>
    <row r="799">
      <c r="A799" s="2"/>
      <c r="B799" s="2"/>
      <c r="C799" s="2"/>
      <c r="D799" s="21">
        <v>233515.0</v>
      </c>
      <c r="E799" s="4"/>
      <c r="F799" s="22" t="s">
        <v>871</v>
      </c>
      <c r="G799" s="26" t="str">
        <f t="shared" si="20"/>
        <v>SUBCUENTA</v>
      </c>
      <c r="H799" s="31">
        <f>SUMIFS(REGISTROS!$L$2:$L$665,REGISTROS!$E$2:$E$665,PUC!E799)</f>
        <v>0</v>
      </c>
      <c r="I799" s="2"/>
      <c r="J799" s="2"/>
    </row>
    <row r="800">
      <c r="A800" s="2"/>
      <c r="B800" s="2"/>
      <c r="C800" s="2"/>
      <c r="D800" s="21">
        <v>233520.0</v>
      </c>
      <c r="E800" s="4"/>
      <c r="F800" s="22" t="s">
        <v>227</v>
      </c>
      <c r="G800" s="26" t="str">
        <f t="shared" si="20"/>
        <v>SUBCUENTA</v>
      </c>
      <c r="H800" s="31">
        <f>SUMIFS(REGISTROS!$L$2:$L$665,REGISTROS!$E$2:$E$665,PUC!E800)</f>
        <v>0</v>
      </c>
      <c r="I800" s="2"/>
      <c r="J800" s="2"/>
    </row>
    <row r="801">
      <c r="A801" s="2"/>
      <c r="B801" s="2"/>
      <c r="C801" s="2"/>
      <c r="D801" s="21">
        <v>233525.0</v>
      </c>
      <c r="E801" s="4"/>
      <c r="F801" s="22" t="s">
        <v>228</v>
      </c>
      <c r="G801" s="26" t="str">
        <f t="shared" si="20"/>
        <v>SUBCUENTA</v>
      </c>
      <c r="H801" s="31">
        <f>SUMIFS(REGISTROS!$L$2:$L$665,REGISTROS!$E$2:$E$665,PUC!E801)</f>
        <v>0</v>
      </c>
      <c r="I801" s="2"/>
      <c r="J801" s="2"/>
    </row>
    <row r="802">
      <c r="A802" s="2"/>
      <c r="B802" s="2"/>
      <c r="C802" s="2"/>
      <c r="D802" s="21">
        <v>233530.0</v>
      </c>
      <c r="E802" s="4"/>
      <c r="F802" s="22" t="s">
        <v>872</v>
      </c>
      <c r="G802" s="26" t="str">
        <f t="shared" si="20"/>
        <v>SUBCUENTA</v>
      </c>
      <c r="H802" s="31">
        <f>SUMIFS(REGISTROS!$L$2:$L$665,REGISTROS!$E$2:$E$665,PUC!E802)</f>
        <v>0</v>
      </c>
      <c r="I802" s="2"/>
      <c r="J802" s="2"/>
    </row>
    <row r="803">
      <c r="A803" s="2"/>
      <c r="B803" s="2"/>
      <c r="C803" s="2"/>
      <c r="D803" s="21">
        <v>233535.0</v>
      </c>
      <c r="E803" s="4"/>
      <c r="F803" s="22" t="s">
        <v>873</v>
      </c>
      <c r="G803" s="26" t="str">
        <f t="shared" si="20"/>
        <v>SUBCUENTA</v>
      </c>
      <c r="H803" s="31">
        <f>SUMIFS(REGISTROS!$L$2:$L$665,REGISTROS!$E$2:$E$665,PUC!E803)</f>
        <v>0</v>
      </c>
      <c r="I803" s="2"/>
      <c r="J803" s="2"/>
    </row>
    <row r="804">
      <c r="A804" s="2"/>
      <c r="B804" s="2"/>
      <c r="C804" s="2"/>
      <c r="D804" s="21">
        <v>233540.0</v>
      </c>
      <c r="E804" s="4"/>
      <c r="F804" s="22" t="s">
        <v>230</v>
      </c>
      <c r="G804" s="26" t="str">
        <f t="shared" si="20"/>
        <v>SUBCUENTA</v>
      </c>
      <c r="H804" s="31">
        <f>SUMIFS(REGISTROS!$L$2:$L$665,REGISTROS!$E$2:$E$665,PUC!E804)</f>
        <v>0</v>
      </c>
      <c r="I804" s="2"/>
      <c r="J804" s="2"/>
    </row>
    <row r="805">
      <c r="A805" s="2"/>
      <c r="B805" s="2"/>
      <c r="C805" s="2"/>
      <c r="D805" s="21">
        <v>233545.0</v>
      </c>
      <c r="E805" s="4"/>
      <c r="F805" s="22" t="s">
        <v>874</v>
      </c>
      <c r="G805" s="26" t="str">
        <f t="shared" si="20"/>
        <v>SUBCUENTA</v>
      </c>
      <c r="H805" s="31">
        <f>SUMIFS(REGISTROS!$L$2:$L$665,REGISTROS!$E$2:$E$665,PUC!E805)</f>
        <v>0</v>
      </c>
      <c r="I805" s="2"/>
      <c r="J805" s="2"/>
    </row>
    <row r="806">
      <c r="A806" s="2"/>
      <c r="B806" s="2"/>
      <c r="C806" s="2"/>
      <c r="D806" s="21">
        <v>233550.0</v>
      </c>
      <c r="E806" s="4"/>
      <c r="F806" s="22" t="s">
        <v>875</v>
      </c>
      <c r="G806" s="26" t="str">
        <f t="shared" si="20"/>
        <v>SUBCUENTA</v>
      </c>
      <c r="H806" s="31">
        <f>SUMIFS(REGISTROS!$L$2:$L$665,REGISTROS!$E$2:$E$665,PUC!E806)</f>
        <v>0</v>
      </c>
      <c r="I806" s="2"/>
      <c r="J806" s="2"/>
    </row>
    <row r="807">
      <c r="A807" s="2"/>
      <c r="B807" s="2"/>
      <c r="C807" s="2"/>
      <c r="D807" s="21">
        <v>233555.0</v>
      </c>
      <c r="E807" s="4"/>
      <c r="F807" s="22" t="s">
        <v>876</v>
      </c>
      <c r="G807" s="26" t="str">
        <f t="shared" si="20"/>
        <v>SUBCUENTA</v>
      </c>
      <c r="H807" s="31">
        <f>SUMIFS(REGISTROS!$L$2:$L$665,REGISTROS!$E$2:$E$665,PUC!E807)</f>
        <v>0</v>
      </c>
      <c r="I807" s="2"/>
      <c r="J807" s="2"/>
    </row>
    <row r="808">
      <c r="A808" s="2"/>
      <c r="B808" s="2"/>
      <c r="C808" s="2"/>
      <c r="D808" s="21"/>
      <c r="E808" s="4">
        <v>2.3355501E7</v>
      </c>
      <c r="F808" s="22" t="s">
        <v>877</v>
      </c>
      <c r="G808" s="26"/>
      <c r="H808" s="31">
        <f>SUMIFS(REGISTROS!$L$2:$L$665,REGISTROS!$E$2:$E$665,PUC!E808)</f>
        <v>-116000</v>
      </c>
      <c r="I808" s="2"/>
      <c r="J808" s="2"/>
    </row>
    <row r="809">
      <c r="A809" s="2"/>
      <c r="B809" s="2"/>
      <c r="C809" s="2"/>
      <c r="D809" s="21">
        <v>233560.0</v>
      </c>
      <c r="E809" s="4"/>
      <c r="F809" s="22" t="s">
        <v>878</v>
      </c>
      <c r="G809" s="26" t="str">
        <f t="shared" ref="G809:G812" si="21">IF(LEN(D809)=1,"CLASE",IF(LEN(D809)=2,"GRUPO",IF(LEN(D809)=4,"CUENTA",IF(LEN(D809)=6,"SUBCUENTA",""))))</f>
        <v>SUBCUENTA</v>
      </c>
      <c r="H809" s="31">
        <f>SUMIFS(REGISTROS!$L$2:$L$665,REGISTROS!$E$2:$E$665,PUC!E809)</f>
        <v>0</v>
      </c>
      <c r="I809" s="2"/>
      <c r="J809" s="2"/>
    </row>
    <row r="810">
      <c r="A810" s="2"/>
      <c r="B810" s="2"/>
      <c r="C810" s="2"/>
      <c r="D810" s="21">
        <v>233565.0</v>
      </c>
      <c r="E810" s="4"/>
      <c r="F810" s="22" t="s">
        <v>879</v>
      </c>
      <c r="G810" s="26" t="str">
        <f t="shared" si="21"/>
        <v>SUBCUENTA</v>
      </c>
      <c r="H810" s="31">
        <f>SUMIFS(REGISTROS!$L$2:$L$665,REGISTROS!$E$2:$E$665,PUC!E810)</f>
        <v>0</v>
      </c>
      <c r="I810" s="2"/>
      <c r="J810" s="2"/>
    </row>
    <row r="811">
      <c r="A811" s="2"/>
      <c r="B811" s="2"/>
      <c r="C811" s="2"/>
      <c r="D811" s="21">
        <v>233570.0</v>
      </c>
      <c r="E811" s="4"/>
      <c r="F811" s="22" t="s">
        <v>880</v>
      </c>
      <c r="G811" s="26" t="str">
        <f t="shared" si="21"/>
        <v>SUBCUENTA</v>
      </c>
      <c r="H811" s="31">
        <f>SUMIFS(REGISTROS!$L$2:$L$665,REGISTROS!$E$2:$E$665,PUC!E811)</f>
        <v>0</v>
      </c>
      <c r="I811" s="2"/>
      <c r="J811" s="2"/>
    </row>
    <row r="812">
      <c r="A812" s="2"/>
      <c r="B812" s="2"/>
      <c r="C812" s="2"/>
      <c r="D812" s="21">
        <v>233595.0</v>
      </c>
      <c r="E812" s="4"/>
      <c r="F812" s="22" t="s">
        <v>114</v>
      </c>
      <c r="G812" s="26" t="str">
        <f t="shared" si="21"/>
        <v>SUBCUENTA</v>
      </c>
      <c r="H812" s="31">
        <f>SUMIFS(REGISTROS!$L$2:$L$665,REGISTROS!$E$2:$E$665,PUC!E812)</f>
        <v>0</v>
      </c>
      <c r="I812" s="2"/>
      <c r="J812" s="2"/>
    </row>
    <row r="813">
      <c r="A813" s="2"/>
      <c r="B813" s="2"/>
      <c r="C813" s="2"/>
      <c r="D813" s="21"/>
      <c r="E813" s="4">
        <v>2.3359501E7</v>
      </c>
      <c r="F813" s="22" t="s">
        <v>881</v>
      </c>
      <c r="G813" s="26"/>
      <c r="H813" s="31">
        <f>SUMIFS(REGISTROS!$L$2:$L$665,REGISTROS!$E$2:$E$665,PUC!E813)</f>
        <v>-185000</v>
      </c>
      <c r="I813" s="2"/>
      <c r="J813" s="2"/>
    </row>
    <row r="814">
      <c r="A814" s="2"/>
      <c r="B814" s="2"/>
      <c r="C814" s="2"/>
      <c r="D814" s="21"/>
      <c r="E814" s="4">
        <v>2.3359502E7</v>
      </c>
      <c r="F814" s="22" t="s">
        <v>882</v>
      </c>
      <c r="G814" s="26"/>
      <c r="H814" s="31">
        <f>SUMIFS(REGISTROS!$L$2:$L$665,REGISTROS!$E$2:$E$665,PUC!E814)</f>
        <v>-109900</v>
      </c>
      <c r="I814" s="2"/>
      <c r="J814" s="2"/>
    </row>
    <row r="815">
      <c r="A815" s="2"/>
      <c r="B815" s="2"/>
      <c r="C815" s="2"/>
      <c r="D815" s="21">
        <v>2340.0</v>
      </c>
      <c r="E815" s="4"/>
      <c r="F815" s="22" t="s">
        <v>883</v>
      </c>
      <c r="G815" s="26" t="str">
        <f t="shared" ref="G815:G835" si="22">IF(LEN(D815)=1,"CLASE",IF(LEN(D815)=2,"GRUPO",IF(LEN(D815)=4,"CUENTA",IF(LEN(D815)=6,"SUBCUENTA",""))))</f>
        <v>CUENTA</v>
      </c>
      <c r="H815" s="31">
        <f>SUMIFS(REGISTROS!$L$2:$L$665,REGISTROS!$E$2:$E$665,PUC!E815)</f>
        <v>0</v>
      </c>
      <c r="I815" s="2"/>
      <c r="J815" s="2"/>
    </row>
    <row r="816">
      <c r="A816" s="2"/>
      <c r="B816" s="2"/>
      <c r="C816" s="2"/>
      <c r="D816" s="21" t="s">
        <v>884</v>
      </c>
      <c r="E816" s="4"/>
      <c r="F816" s="22"/>
      <c r="G816" s="26" t="str">
        <f t="shared" si="22"/>
        <v/>
      </c>
      <c r="H816" s="31">
        <f>SUMIFS(REGISTROS!$L$2:$L$665,REGISTROS!$E$2:$E$665,PUC!E816)</f>
        <v>0</v>
      </c>
      <c r="I816" s="2"/>
      <c r="J816" s="2"/>
    </row>
    <row r="817">
      <c r="A817" s="2"/>
      <c r="B817" s="2"/>
      <c r="C817" s="2"/>
      <c r="D817" s="21">
        <v>2345.0</v>
      </c>
      <c r="E817" s="4"/>
      <c r="F817" s="22" t="s">
        <v>885</v>
      </c>
      <c r="G817" s="26" t="str">
        <f t="shared" si="22"/>
        <v>CUENTA</v>
      </c>
      <c r="H817" s="31">
        <f>SUMIFS(REGISTROS!$L$2:$L$665,REGISTROS!$E$2:$E$665,PUC!E817)</f>
        <v>0</v>
      </c>
      <c r="I817" s="2"/>
      <c r="J817" s="2"/>
    </row>
    <row r="818">
      <c r="A818" s="2"/>
      <c r="B818" s="2"/>
      <c r="C818" s="2"/>
      <c r="D818" s="21" t="s">
        <v>886</v>
      </c>
      <c r="E818" s="4"/>
      <c r="F818" s="22"/>
      <c r="G818" s="26" t="str">
        <f t="shared" si="22"/>
        <v/>
      </c>
      <c r="H818" s="31">
        <f>SUMIFS(REGISTROS!$L$2:$L$665,REGISTROS!$E$2:$E$665,PUC!E818)</f>
        <v>0</v>
      </c>
      <c r="I818" s="2"/>
      <c r="J818" s="2"/>
    </row>
    <row r="819">
      <c r="A819" s="2"/>
      <c r="B819" s="2"/>
      <c r="C819" s="2"/>
      <c r="D819" s="21">
        <v>2350.0</v>
      </c>
      <c r="E819" s="4"/>
      <c r="F819" s="22" t="s">
        <v>887</v>
      </c>
      <c r="G819" s="26" t="str">
        <f t="shared" si="22"/>
        <v>CUENTA</v>
      </c>
      <c r="H819" s="31">
        <f>SUMIFS(REGISTROS!$L$2:$L$665,REGISTROS!$E$2:$E$665,PUC!E819)</f>
        <v>0</v>
      </c>
      <c r="I819" s="2"/>
      <c r="J819" s="2"/>
    </row>
    <row r="820">
      <c r="A820" s="2"/>
      <c r="B820" s="2"/>
      <c r="C820" s="2"/>
      <c r="D820" s="21" t="s">
        <v>888</v>
      </c>
      <c r="E820" s="4"/>
      <c r="F820" s="22"/>
      <c r="G820" s="26" t="str">
        <f t="shared" si="22"/>
        <v/>
      </c>
      <c r="H820" s="31">
        <f>SUMIFS(REGISTROS!$L$2:$L$665,REGISTROS!$E$2:$E$665,PUC!E820)</f>
        <v>0</v>
      </c>
      <c r="I820" s="2"/>
      <c r="J820" s="2"/>
    </row>
    <row r="821">
      <c r="A821" s="2"/>
      <c r="B821" s="2"/>
      <c r="C821" s="2"/>
      <c r="D821" s="21">
        <v>2355.0</v>
      </c>
      <c r="E821" s="4"/>
      <c r="F821" s="22" t="s">
        <v>889</v>
      </c>
      <c r="G821" s="26" t="str">
        <f t="shared" si="22"/>
        <v>CUENTA</v>
      </c>
      <c r="H821" s="31">
        <f>SUMIFS(REGISTROS!$L$2:$L$665,REGISTROS!$E$2:$E$665,PUC!E821)</f>
        <v>0</v>
      </c>
      <c r="I821" s="2"/>
      <c r="J821" s="2"/>
    </row>
    <row r="822">
      <c r="A822" s="2"/>
      <c r="B822" s="2"/>
      <c r="C822" s="2"/>
      <c r="D822" s="21">
        <v>235505.0</v>
      </c>
      <c r="E822" s="4"/>
      <c r="F822" s="22" t="s">
        <v>890</v>
      </c>
      <c r="G822" s="26" t="str">
        <f t="shared" si="22"/>
        <v>SUBCUENTA</v>
      </c>
      <c r="H822" s="31">
        <f>SUMIFS(REGISTROS!$L$2:$L$665,REGISTROS!$E$2:$E$665,PUC!E822)</f>
        <v>0</v>
      </c>
      <c r="I822" s="2"/>
      <c r="J822" s="2"/>
    </row>
    <row r="823">
      <c r="A823" s="2"/>
      <c r="B823" s="2"/>
      <c r="C823" s="2"/>
      <c r="D823" s="21">
        <v>235510.0</v>
      </c>
      <c r="E823" s="4"/>
      <c r="F823" s="22" t="s">
        <v>891</v>
      </c>
      <c r="G823" s="26" t="str">
        <f t="shared" si="22"/>
        <v>SUBCUENTA</v>
      </c>
      <c r="H823" s="31">
        <f>SUMIFS(REGISTROS!$L$2:$L$665,REGISTROS!$E$2:$E$665,PUC!E823)</f>
        <v>0</v>
      </c>
      <c r="I823" s="2"/>
      <c r="J823" s="2"/>
    </row>
    <row r="824">
      <c r="A824" s="2"/>
      <c r="B824" s="2"/>
      <c r="C824" s="2"/>
      <c r="D824" s="21">
        <v>2360.0</v>
      </c>
      <c r="E824" s="4"/>
      <c r="F824" s="22" t="s">
        <v>892</v>
      </c>
      <c r="G824" s="26" t="str">
        <f t="shared" si="22"/>
        <v>CUENTA</v>
      </c>
      <c r="H824" s="31">
        <f>SUMIFS(REGISTROS!$L$2:$L$665,REGISTROS!$E$2:$E$665,PUC!E824)</f>
        <v>0</v>
      </c>
      <c r="I824" s="2"/>
      <c r="J824" s="2"/>
    </row>
    <row r="825">
      <c r="A825" s="2"/>
      <c r="B825" s="2"/>
      <c r="C825" s="2"/>
      <c r="D825" s="21">
        <v>236005.0</v>
      </c>
      <c r="E825" s="4"/>
      <c r="F825" s="22" t="s">
        <v>893</v>
      </c>
      <c r="G825" s="26" t="str">
        <f t="shared" si="22"/>
        <v>SUBCUENTA</v>
      </c>
      <c r="H825" s="31">
        <f>SUMIFS(REGISTROS!$L$2:$L$665,REGISTROS!$E$2:$E$665,PUC!E825)</f>
        <v>0</v>
      </c>
      <c r="I825" s="2"/>
      <c r="J825" s="2"/>
    </row>
    <row r="826">
      <c r="A826" s="2"/>
      <c r="B826" s="2"/>
      <c r="C826" s="2"/>
      <c r="D826" s="21">
        <v>236010.0</v>
      </c>
      <c r="E826" s="4"/>
      <c r="F826" s="22" t="s">
        <v>894</v>
      </c>
      <c r="G826" s="26" t="str">
        <f t="shared" si="22"/>
        <v>SUBCUENTA</v>
      </c>
      <c r="H826" s="31">
        <f>SUMIFS(REGISTROS!$L$2:$L$665,REGISTROS!$E$2:$E$665,PUC!E826)</f>
        <v>0</v>
      </c>
      <c r="I826" s="2"/>
      <c r="J826" s="2"/>
    </row>
    <row r="827">
      <c r="A827" s="2"/>
      <c r="B827" s="2"/>
      <c r="C827" s="2"/>
      <c r="D827" s="21">
        <v>2365.0</v>
      </c>
      <c r="E827" s="4"/>
      <c r="F827" s="22" t="s">
        <v>238</v>
      </c>
      <c r="G827" s="26" t="str">
        <f t="shared" si="22"/>
        <v>CUENTA</v>
      </c>
      <c r="H827" s="31">
        <f>SUMIFS(REGISTROS!$L$2:$L$665,REGISTROS!$E$2:$E$665,PUC!E827)</f>
        <v>0</v>
      </c>
      <c r="I827" s="2"/>
      <c r="J827" s="2"/>
    </row>
    <row r="828">
      <c r="A828" s="2"/>
      <c r="B828" s="2"/>
      <c r="C828" s="2"/>
      <c r="D828" s="21">
        <v>236505.0</v>
      </c>
      <c r="E828" s="4"/>
      <c r="F828" s="22" t="s">
        <v>895</v>
      </c>
      <c r="G828" s="26" t="str">
        <f t="shared" si="22"/>
        <v>SUBCUENTA</v>
      </c>
      <c r="H828" s="31">
        <f>SUMIFS(REGISTROS!$L$2:$L$665,REGISTROS!$E$2:$E$665,PUC!E828)</f>
        <v>0</v>
      </c>
      <c r="I828" s="2"/>
      <c r="J828" s="2"/>
    </row>
    <row r="829">
      <c r="A829" s="2"/>
      <c r="B829" s="2"/>
      <c r="C829" s="2"/>
      <c r="D829" s="21">
        <v>236510.0</v>
      </c>
      <c r="E829" s="4"/>
      <c r="F829" s="22" t="s">
        <v>225</v>
      </c>
      <c r="G829" s="26" t="str">
        <f t="shared" si="22"/>
        <v>SUBCUENTA</v>
      </c>
      <c r="H829" s="31">
        <f>SUMIFS(REGISTROS!$L$2:$L$665,REGISTROS!$E$2:$E$665,PUC!E829)</f>
        <v>0</v>
      </c>
      <c r="I829" s="2"/>
      <c r="J829" s="2"/>
    </row>
    <row r="830">
      <c r="A830" s="2"/>
      <c r="B830" s="2"/>
      <c r="C830" s="2"/>
      <c r="D830" s="21">
        <v>236515.0</v>
      </c>
      <c r="E830" s="4"/>
      <c r="F830" s="22" t="s">
        <v>228</v>
      </c>
      <c r="G830" s="26" t="str">
        <f t="shared" si="22"/>
        <v>SUBCUENTA</v>
      </c>
      <c r="H830" s="31">
        <f>SUMIFS(REGISTROS!$L$2:$L$665,REGISTROS!$E$2:$E$665,PUC!E830)</f>
        <v>0</v>
      </c>
      <c r="I830" s="2"/>
      <c r="J830" s="2"/>
    </row>
    <row r="831">
      <c r="A831" s="2"/>
      <c r="B831" s="2"/>
      <c r="C831" s="2"/>
      <c r="D831" s="21">
        <v>236520.0</v>
      </c>
      <c r="E831" s="4"/>
      <c r="F831" s="22" t="s">
        <v>227</v>
      </c>
      <c r="G831" s="26" t="str">
        <f t="shared" si="22"/>
        <v>SUBCUENTA</v>
      </c>
      <c r="H831" s="31">
        <f>SUMIFS(REGISTROS!$L$2:$L$665,REGISTROS!$E$2:$E$665,PUC!E831)</f>
        <v>0</v>
      </c>
      <c r="I831" s="2"/>
      <c r="J831" s="2"/>
    </row>
    <row r="832">
      <c r="A832" s="2"/>
      <c r="B832" s="2"/>
      <c r="C832" s="2"/>
      <c r="D832" s="21">
        <v>236525.0</v>
      </c>
      <c r="E832" s="4"/>
      <c r="F832" s="22" t="s">
        <v>229</v>
      </c>
      <c r="G832" s="26" t="str">
        <f t="shared" si="22"/>
        <v>SUBCUENTA</v>
      </c>
      <c r="H832" s="31">
        <f>SUMIFS(REGISTROS!$L$2:$L$665,REGISTROS!$E$2:$E$665,PUC!E832)</f>
        <v>0</v>
      </c>
      <c r="I832" s="2"/>
      <c r="J832" s="2"/>
    </row>
    <row r="833">
      <c r="A833" s="2"/>
      <c r="B833" s="2"/>
      <c r="C833" s="2"/>
      <c r="D833" s="21">
        <v>236530.0</v>
      </c>
      <c r="E833" s="4"/>
      <c r="F833" s="22" t="s">
        <v>230</v>
      </c>
      <c r="G833" s="26" t="str">
        <f t="shared" si="22"/>
        <v>SUBCUENTA</v>
      </c>
      <c r="H833" s="31">
        <f>SUMIFS(REGISTROS!$L$2:$L$665,REGISTROS!$E$2:$E$665,PUC!E833)</f>
        <v>0</v>
      </c>
      <c r="I833" s="2"/>
      <c r="J833" s="2"/>
    </row>
    <row r="834">
      <c r="A834" s="2"/>
      <c r="B834" s="2"/>
      <c r="C834" s="2"/>
      <c r="D834" s="21">
        <v>236535.0</v>
      </c>
      <c r="E834" s="4"/>
      <c r="F834" s="22" t="s">
        <v>896</v>
      </c>
      <c r="G834" s="26" t="str">
        <f t="shared" si="22"/>
        <v>SUBCUENTA</v>
      </c>
      <c r="H834" s="31">
        <f>SUMIFS(REGISTROS!$L$2:$L$665,REGISTROS!$E$2:$E$665,PUC!E834)</f>
        <v>0</v>
      </c>
      <c r="I834" s="2"/>
      <c r="J834" s="2"/>
    </row>
    <row r="835">
      <c r="A835" s="2"/>
      <c r="B835" s="2"/>
      <c r="C835" s="2"/>
      <c r="D835" s="21">
        <v>236540.0</v>
      </c>
      <c r="E835" s="4"/>
      <c r="F835" s="22" t="s">
        <v>897</v>
      </c>
      <c r="G835" s="26" t="str">
        <f t="shared" si="22"/>
        <v>SUBCUENTA</v>
      </c>
      <c r="H835" s="31">
        <f>SUMIFS(REGISTROS!$L$2:$L$665,REGISTROS!$E$2:$E$665,PUC!E835)</f>
        <v>0</v>
      </c>
      <c r="I835" s="2"/>
      <c r="J835" s="2"/>
    </row>
    <row r="836">
      <c r="A836" s="2"/>
      <c r="B836" s="2"/>
      <c r="C836" s="2"/>
      <c r="D836" s="21"/>
      <c r="E836" s="4">
        <v>2.3654001E7</v>
      </c>
      <c r="F836" s="22" t="s">
        <v>898</v>
      </c>
      <c r="G836" s="26"/>
      <c r="H836" s="31">
        <f>SUMIFS(REGISTROS!$L$2:$L$665,REGISTROS!$E$2:$E$665,PUC!E836)</f>
        <v>-21775</v>
      </c>
      <c r="I836" s="2"/>
      <c r="J836" s="2"/>
    </row>
    <row r="837">
      <c r="A837" s="2"/>
      <c r="B837" s="2"/>
      <c r="C837" s="2"/>
      <c r="D837" s="21">
        <v>236545.0</v>
      </c>
      <c r="E837" s="4"/>
      <c r="F837" s="22" t="s">
        <v>899</v>
      </c>
      <c r="G837" s="26" t="str">
        <f t="shared" ref="G837:G870" si="23">IF(LEN(D837)=1,"CLASE",IF(LEN(D837)=2,"GRUPO",IF(LEN(D837)=4,"CUENTA",IF(LEN(D837)=6,"SUBCUENTA",""))))</f>
        <v>SUBCUENTA</v>
      </c>
      <c r="H837" s="31">
        <f>SUMIFS(REGISTROS!$L$2:$L$665,REGISTROS!$E$2:$E$665,PUC!E837)</f>
        <v>0</v>
      </c>
      <c r="I837" s="2"/>
      <c r="J837" s="2"/>
    </row>
    <row r="838">
      <c r="A838" s="2"/>
      <c r="B838" s="2"/>
      <c r="C838" s="2"/>
      <c r="D838" s="21">
        <v>236550.0</v>
      </c>
      <c r="E838" s="4"/>
      <c r="F838" s="22" t="s">
        <v>900</v>
      </c>
      <c r="G838" s="26" t="str">
        <f t="shared" si="23"/>
        <v>SUBCUENTA</v>
      </c>
      <c r="H838" s="31">
        <f>SUMIFS(REGISTROS!$L$2:$L$665,REGISTROS!$E$2:$E$665,PUC!E838)</f>
        <v>0</v>
      </c>
      <c r="I838" s="2"/>
      <c r="J838" s="2"/>
    </row>
    <row r="839">
      <c r="A839" s="2"/>
      <c r="B839" s="2"/>
      <c r="C839" s="2"/>
      <c r="D839" s="21">
        <v>236555.0</v>
      </c>
      <c r="E839" s="4"/>
      <c r="F839" s="22" t="s">
        <v>901</v>
      </c>
      <c r="G839" s="26" t="str">
        <f t="shared" si="23"/>
        <v>SUBCUENTA</v>
      </c>
      <c r="H839" s="31">
        <f>SUMIFS(REGISTROS!$L$2:$L$665,REGISTROS!$E$2:$E$665,PUC!E839)</f>
        <v>0</v>
      </c>
      <c r="I839" s="2"/>
      <c r="J839" s="2"/>
    </row>
    <row r="840">
      <c r="A840" s="2"/>
      <c r="B840" s="2"/>
      <c r="C840" s="2"/>
      <c r="D840" s="21">
        <v>236560.0</v>
      </c>
      <c r="E840" s="4"/>
      <c r="F840" s="22" t="s">
        <v>902</v>
      </c>
      <c r="G840" s="26" t="str">
        <f t="shared" si="23"/>
        <v>SUBCUENTA</v>
      </c>
      <c r="H840" s="31">
        <f>SUMIFS(REGISTROS!$L$2:$L$665,REGISTROS!$E$2:$E$665,PUC!E840)</f>
        <v>0</v>
      </c>
      <c r="I840" s="2"/>
      <c r="J840" s="2"/>
    </row>
    <row r="841">
      <c r="A841" s="2"/>
      <c r="B841" s="2"/>
      <c r="C841" s="2"/>
      <c r="D841" s="21">
        <v>236565.0</v>
      </c>
      <c r="E841" s="4"/>
      <c r="F841" s="22" t="s">
        <v>903</v>
      </c>
      <c r="G841" s="26" t="str">
        <f t="shared" si="23"/>
        <v>SUBCUENTA</v>
      </c>
      <c r="H841" s="31">
        <f>SUMIFS(REGISTROS!$L$2:$L$665,REGISTROS!$E$2:$E$665,PUC!E841)</f>
        <v>0</v>
      </c>
      <c r="I841" s="2"/>
      <c r="J841" s="2"/>
    </row>
    <row r="842">
      <c r="A842" s="2"/>
      <c r="B842" s="2"/>
      <c r="C842" s="2"/>
      <c r="D842" s="21">
        <v>236570.0</v>
      </c>
      <c r="E842" s="4"/>
      <c r="F842" s="22" t="s">
        <v>904</v>
      </c>
      <c r="G842" s="26" t="str">
        <f t="shared" si="23"/>
        <v>SUBCUENTA</v>
      </c>
      <c r="H842" s="31">
        <f>SUMIFS(REGISTROS!$L$2:$L$665,REGISTROS!$E$2:$E$665,PUC!E842)</f>
        <v>0</v>
      </c>
      <c r="I842" s="2"/>
      <c r="J842" s="2"/>
    </row>
    <row r="843">
      <c r="A843" s="2"/>
      <c r="B843" s="2"/>
      <c r="C843" s="2"/>
      <c r="D843" s="21">
        <v>236575.0</v>
      </c>
      <c r="E843" s="4"/>
      <c r="F843" s="22" t="s">
        <v>905</v>
      </c>
      <c r="G843" s="26" t="str">
        <f t="shared" si="23"/>
        <v>SUBCUENTA</v>
      </c>
      <c r="H843" s="31">
        <f>SUMIFS(REGISTROS!$L$2:$L$665,REGISTROS!$E$2:$E$665,PUC!E843)</f>
        <v>0</v>
      </c>
      <c r="I843" s="2"/>
      <c r="J843" s="2"/>
    </row>
    <row r="844">
      <c r="A844" s="2"/>
      <c r="B844" s="2"/>
      <c r="C844" s="2"/>
      <c r="D844" s="21">
        <v>2370.0</v>
      </c>
      <c r="E844" s="4"/>
      <c r="F844" s="22" t="s">
        <v>906</v>
      </c>
      <c r="G844" s="26" t="str">
        <f t="shared" si="23"/>
        <v>CUENTA</v>
      </c>
      <c r="H844" s="31">
        <f>SUMIFS(REGISTROS!$L$2:$L$665,REGISTROS!$E$2:$E$665,PUC!E844)</f>
        <v>0</v>
      </c>
      <c r="I844" s="2"/>
      <c r="J844" s="2"/>
    </row>
    <row r="845">
      <c r="A845" s="2"/>
      <c r="B845" s="2"/>
      <c r="C845" s="2"/>
      <c r="D845" s="21">
        <v>237005.0</v>
      </c>
      <c r="E845" s="4"/>
      <c r="F845" s="22" t="s">
        <v>907</v>
      </c>
      <c r="G845" s="26" t="str">
        <f t="shared" si="23"/>
        <v>SUBCUENTA</v>
      </c>
      <c r="H845" s="31">
        <f>SUMIFS(REGISTROS!$L$2:$L$665,REGISTROS!$E$2:$E$665,PUC!E845)</f>
        <v>0</v>
      </c>
      <c r="I845" s="2"/>
      <c r="J845" s="2"/>
    </row>
    <row r="846">
      <c r="A846" s="2"/>
      <c r="B846" s="2"/>
      <c r="C846" s="2"/>
      <c r="D846" s="21">
        <v>237010.0</v>
      </c>
      <c r="E846" s="4"/>
      <c r="F846" s="22" t="s">
        <v>908</v>
      </c>
      <c r="G846" s="26" t="str">
        <f t="shared" si="23"/>
        <v>SUBCUENTA</v>
      </c>
      <c r="H846" s="31">
        <f>SUMIFS(REGISTROS!$L$2:$L$665,REGISTROS!$E$2:$E$665,PUC!E846)</f>
        <v>0</v>
      </c>
      <c r="I846" s="2"/>
      <c r="J846" s="2"/>
    </row>
    <row r="847">
      <c r="A847" s="2"/>
      <c r="B847" s="2"/>
      <c r="C847" s="2"/>
      <c r="D847" s="21">
        <v>237015.0</v>
      </c>
      <c r="E847" s="4"/>
      <c r="F847" s="22" t="s">
        <v>909</v>
      </c>
      <c r="G847" s="26" t="str">
        <f t="shared" si="23"/>
        <v>SUBCUENTA</v>
      </c>
      <c r="H847" s="31">
        <f>SUMIFS(REGISTROS!$L$2:$L$665,REGISTROS!$E$2:$E$665,PUC!E847)</f>
        <v>0</v>
      </c>
      <c r="I847" s="2"/>
      <c r="J847" s="2"/>
    </row>
    <row r="848">
      <c r="A848" s="2"/>
      <c r="B848" s="2"/>
      <c r="C848" s="2"/>
      <c r="D848" s="21">
        <v>237025.0</v>
      </c>
      <c r="E848" s="4"/>
      <c r="F848" s="22" t="s">
        <v>910</v>
      </c>
      <c r="G848" s="26" t="str">
        <f t="shared" si="23"/>
        <v>SUBCUENTA</v>
      </c>
      <c r="H848" s="31">
        <f>SUMIFS(REGISTROS!$L$2:$L$665,REGISTROS!$E$2:$E$665,PUC!E848)</f>
        <v>0</v>
      </c>
      <c r="I848" s="2"/>
      <c r="J848" s="2"/>
    </row>
    <row r="849">
      <c r="A849" s="2"/>
      <c r="B849" s="2"/>
      <c r="C849" s="2"/>
      <c r="D849" s="21">
        <v>237030.0</v>
      </c>
      <c r="E849" s="4"/>
      <c r="F849" s="22" t="s">
        <v>911</v>
      </c>
      <c r="G849" s="26" t="str">
        <f t="shared" si="23"/>
        <v>SUBCUENTA</v>
      </c>
      <c r="H849" s="31">
        <f>SUMIFS(REGISTROS!$L$2:$L$665,REGISTROS!$E$2:$E$665,PUC!E849)</f>
        <v>0</v>
      </c>
      <c r="I849" s="2"/>
      <c r="J849" s="2"/>
    </row>
    <row r="850">
      <c r="A850" s="2"/>
      <c r="B850" s="2"/>
      <c r="C850" s="2"/>
      <c r="D850" s="21">
        <v>237035.0</v>
      </c>
      <c r="E850" s="4"/>
      <c r="F850" s="22" t="s">
        <v>912</v>
      </c>
      <c r="G850" s="26" t="str">
        <f t="shared" si="23"/>
        <v>SUBCUENTA</v>
      </c>
      <c r="H850" s="31">
        <f>SUMIFS(REGISTROS!$L$2:$L$665,REGISTROS!$E$2:$E$665,PUC!E850)</f>
        <v>0</v>
      </c>
      <c r="I850" s="2"/>
      <c r="J850" s="2"/>
    </row>
    <row r="851">
      <c r="A851" s="2"/>
      <c r="B851" s="2"/>
      <c r="C851" s="2"/>
      <c r="D851" s="21">
        <v>237040.0</v>
      </c>
      <c r="E851" s="4"/>
      <c r="F851" s="22" t="s">
        <v>913</v>
      </c>
      <c r="G851" s="26" t="str">
        <f t="shared" si="23"/>
        <v>SUBCUENTA</v>
      </c>
      <c r="H851" s="31">
        <f>SUMIFS(REGISTROS!$L$2:$L$665,REGISTROS!$E$2:$E$665,PUC!E851)</f>
        <v>0</v>
      </c>
      <c r="I851" s="2"/>
      <c r="J851" s="2"/>
    </row>
    <row r="852">
      <c r="A852" s="2"/>
      <c r="B852" s="2"/>
      <c r="C852" s="2"/>
      <c r="D852" s="21">
        <v>237045.0</v>
      </c>
      <c r="E852" s="4"/>
      <c r="F852" s="22" t="s">
        <v>31</v>
      </c>
      <c r="G852" s="26" t="str">
        <f t="shared" si="23"/>
        <v>SUBCUENTA</v>
      </c>
      <c r="H852" s="31">
        <f>SUMIFS(REGISTROS!$L$2:$L$665,REGISTROS!$E$2:$E$665,PUC!E852)</f>
        <v>0</v>
      </c>
      <c r="I852" s="2"/>
      <c r="J852" s="2"/>
    </row>
    <row r="853">
      <c r="A853" s="2"/>
      <c r="B853" s="2"/>
      <c r="C853" s="2"/>
      <c r="D853" s="21">
        <v>237095.0</v>
      </c>
      <c r="E853" s="4"/>
      <c r="F853" s="22" t="s">
        <v>114</v>
      </c>
      <c r="G853" s="26" t="str">
        <f t="shared" si="23"/>
        <v>SUBCUENTA</v>
      </c>
      <c r="H853" s="31">
        <f>SUMIFS(REGISTROS!$L$2:$L$665,REGISTROS!$E$2:$E$665,PUC!E853)</f>
        <v>0</v>
      </c>
      <c r="I853" s="2"/>
      <c r="J853" s="2"/>
    </row>
    <row r="854">
      <c r="A854" s="2"/>
      <c r="B854" s="2"/>
      <c r="C854" s="2"/>
      <c r="D854" s="21">
        <v>2375.0</v>
      </c>
      <c r="E854" s="4"/>
      <c r="F854" s="22" t="s">
        <v>914</v>
      </c>
      <c r="G854" s="26" t="str">
        <f t="shared" si="23"/>
        <v>CUENTA</v>
      </c>
      <c r="H854" s="31">
        <f>SUMIFS(REGISTROS!$L$2:$L$665,REGISTROS!$E$2:$E$665,PUC!E854)</f>
        <v>0</v>
      </c>
      <c r="I854" s="2"/>
      <c r="J854" s="2"/>
    </row>
    <row r="855">
      <c r="A855" s="2"/>
      <c r="B855" s="2"/>
      <c r="C855" s="2"/>
      <c r="D855" s="21" t="s">
        <v>915</v>
      </c>
      <c r="E855" s="4"/>
      <c r="F855" s="22"/>
      <c r="G855" s="26" t="str">
        <f t="shared" si="23"/>
        <v/>
      </c>
      <c r="H855" s="31">
        <f>SUMIFS(REGISTROS!$L$2:$L$665,REGISTROS!$E$2:$E$665,PUC!E855)</f>
        <v>0</v>
      </c>
      <c r="I855" s="2"/>
      <c r="J855" s="2"/>
    </row>
    <row r="856">
      <c r="A856" s="2"/>
      <c r="B856" s="2"/>
      <c r="C856" s="2"/>
      <c r="D856" s="21">
        <v>2380.0</v>
      </c>
      <c r="E856" s="4"/>
      <c r="F856" s="22" t="s">
        <v>916</v>
      </c>
      <c r="G856" s="26" t="str">
        <f t="shared" si="23"/>
        <v>CUENTA</v>
      </c>
      <c r="H856" s="31">
        <f>SUMIFS(REGISTROS!$L$2:$L$665,REGISTROS!$E$2:$E$665,PUC!E856)</f>
        <v>0</v>
      </c>
      <c r="I856" s="2"/>
      <c r="J856" s="2"/>
    </row>
    <row r="857">
      <c r="A857" s="2"/>
      <c r="B857" s="2"/>
      <c r="C857" s="2"/>
      <c r="D857" s="21">
        <v>238005.0</v>
      </c>
      <c r="E857" s="4"/>
      <c r="F857" s="22" t="s">
        <v>260</v>
      </c>
      <c r="G857" s="26" t="str">
        <f t="shared" si="23"/>
        <v>SUBCUENTA</v>
      </c>
      <c r="H857" s="31">
        <f>SUMIFS(REGISTROS!$L$2:$L$665,REGISTROS!$E$2:$E$665,PUC!E857)</f>
        <v>0</v>
      </c>
      <c r="I857" s="2"/>
      <c r="J857" s="2"/>
    </row>
    <row r="858">
      <c r="A858" s="2"/>
      <c r="B858" s="2"/>
      <c r="C858" s="2"/>
      <c r="D858" s="21">
        <v>238010.0</v>
      </c>
      <c r="E858" s="4"/>
      <c r="F858" s="22" t="s">
        <v>261</v>
      </c>
      <c r="G858" s="26" t="str">
        <f t="shared" si="23"/>
        <v>SUBCUENTA</v>
      </c>
      <c r="H858" s="31">
        <f>SUMIFS(REGISTROS!$L$2:$L$665,REGISTROS!$E$2:$E$665,PUC!E858)</f>
        <v>0</v>
      </c>
      <c r="I858" s="2"/>
      <c r="J858" s="2"/>
    </row>
    <row r="859">
      <c r="A859" s="2"/>
      <c r="B859" s="2"/>
      <c r="C859" s="2"/>
      <c r="D859" s="21">
        <v>238015.0</v>
      </c>
      <c r="E859" s="4"/>
      <c r="F859" s="22" t="s">
        <v>917</v>
      </c>
      <c r="G859" s="26" t="str">
        <f t="shared" si="23"/>
        <v>SUBCUENTA</v>
      </c>
      <c r="H859" s="31">
        <f>SUMIFS(REGISTROS!$L$2:$L$665,REGISTROS!$E$2:$E$665,PUC!E859)</f>
        <v>0</v>
      </c>
      <c r="I859" s="2"/>
      <c r="J859" s="2"/>
    </row>
    <row r="860">
      <c r="A860" s="2"/>
      <c r="B860" s="2"/>
      <c r="C860" s="2"/>
      <c r="D860" s="21">
        <v>238020.0</v>
      </c>
      <c r="E860" s="4"/>
      <c r="F860" s="22" t="s">
        <v>918</v>
      </c>
      <c r="G860" s="26" t="str">
        <f t="shared" si="23"/>
        <v>SUBCUENTA</v>
      </c>
      <c r="H860" s="31">
        <f>SUMIFS(REGISTROS!$L$2:$L$665,REGISTROS!$E$2:$E$665,PUC!E860)</f>
        <v>0</v>
      </c>
      <c r="I860" s="2"/>
      <c r="J860" s="2"/>
    </row>
    <row r="861">
      <c r="A861" s="2"/>
      <c r="B861" s="2"/>
      <c r="C861" s="2"/>
      <c r="D861" s="21">
        <v>238025.0</v>
      </c>
      <c r="E861" s="4"/>
      <c r="F861" s="22" t="s">
        <v>919</v>
      </c>
      <c r="G861" s="26" t="str">
        <f t="shared" si="23"/>
        <v>SUBCUENTA</v>
      </c>
      <c r="H861" s="31">
        <f>SUMIFS(REGISTROS!$L$2:$L$665,REGISTROS!$E$2:$E$665,PUC!E861)</f>
        <v>0</v>
      </c>
      <c r="I861" s="2"/>
      <c r="J861" s="2"/>
    </row>
    <row r="862">
      <c r="A862" s="2"/>
      <c r="B862" s="2"/>
      <c r="C862" s="2"/>
      <c r="D862" s="21">
        <v>238030.0</v>
      </c>
      <c r="E862" s="4"/>
      <c r="F862" s="22" t="s">
        <v>920</v>
      </c>
      <c r="G862" s="26" t="str">
        <f t="shared" si="23"/>
        <v>SUBCUENTA</v>
      </c>
      <c r="H862" s="31">
        <f>SUMIFS(REGISTROS!$L$2:$L$665,REGISTROS!$E$2:$E$665,PUC!E862)</f>
        <v>0</v>
      </c>
      <c r="I862" s="2"/>
      <c r="J862" s="2"/>
    </row>
    <row r="863">
      <c r="A863" s="2"/>
      <c r="B863" s="2"/>
      <c r="C863" s="2"/>
      <c r="D863" s="21">
        <v>238035.0</v>
      </c>
      <c r="E863" s="4"/>
      <c r="F863" s="22" t="s">
        <v>921</v>
      </c>
      <c r="G863" s="26" t="str">
        <f t="shared" si="23"/>
        <v>SUBCUENTA</v>
      </c>
      <c r="H863" s="31">
        <f>SUMIFS(REGISTROS!$L$2:$L$665,REGISTROS!$E$2:$E$665,PUC!E863)</f>
        <v>0</v>
      </c>
      <c r="I863" s="2"/>
      <c r="J863" s="2"/>
    </row>
    <row r="864">
      <c r="A864" s="2"/>
      <c r="B864" s="2"/>
      <c r="C864" s="2"/>
      <c r="D864" s="21">
        <v>238095.0</v>
      </c>
      <c r="E864" s="4"/>
      <c r="F864" s="22" t="s">
        <v>114</v>
      </c>
      <c r="G864" s="26" t="str">
        <f t="shared" si="23"/>
        <v>SUBCUENTA</v>
      </c>
      <c r="H864" s="31">
        <f>SUMIFS(REGISTROS!$L$2:$L$665,REGISTROS!$E$2:$E$665,PUC!E864)</f>
        <v>0</v>
      </c>
      <c r="I864" s="2"/>
      <c r="J864" s="2"/>
    </row>
    <row r="865">
      <c r="A865" s="2"/>
      <c r="B865" s="21">
        <v>24.0</v>
      </c>
      <c r="C865" s="2"/>
      <c r="D865" s="21"/>
      <c r="E865" s="4"/>
      <c r="F865" s="22" t="s">
        <v>922</v>
      </c>
      <c r="G865" s="26" t="str">
        <f t="shared" si="23"/>
        <v/>
      </c>
      <c r="H865" s="31">
        <f>SUMIFS(REGISTROS!$L$2:$L$665,REGISTROS!$E$2:$E$665,PUC!E865)</f>
        <v>0</v>
      </c>
      <c r="I865" s="2"/>
      <c r="J865" s="2"/>
    </row>
    <row r="866">
      <c r="A866" s="2"/>
      <c r="B866" s="2"/>
      <c r="C866" s="21">
        <v>2404.0</v>
      </c>
      <c r="D866" s="21"/>
      <c r="E866" s="4"/>
      <c r="F866" s="22" t="s">
        <v>923</v>
      </c>
      <c r="G866" s="26" t="str">
        <f t="shared" si="23"/>
        <v/>
      </c>
      <c r="H866" s="31">
        <f>SUMIFS(REGISTROS!$L$2:$L$665,REGISTROS!$E$2:$E$665,PUC!E866)</f>
        <v>0</v>
      </c>
      <c r="I866" s="2"/>
      <c r="J866" s="2"/>
    </row>
    <row r="867">
      <c r="A867" s="2"/>
      <c r="B867" s="2"/>
      <c r="C867" s="2"/>
      <c r="D867" s="21">
        <v>240405.0</v>
      </c>
      <c r="E867" s="4"/>
      <c r="F867" s="22" t="s">
        <v>924</v>
      </c>
      <c r="G867" s="26" t="str">
        <f t="shared" si="23"/>
        <v>SUBCUENTA</v>
      </c>
      <c r="H867" s="31">
        <f>SUMIFS(REGISTROS!$L$2:$L$665,REGISTROS!$E$2:$E$665,PUC!E867)</f>
        <v>0</v>
      </c>
      <c r="I867" s="2"/>
      <c r="J867" s="2"/>
    </row>
    <row r="868">
      <c r="A868" s="2"/>
      <c r="B868" s="2"/>
      <c r="C868" s="2"/>
      <c r="D868" s="21">
        <v>240410.0</v>
      </c>
      <c r="E868" s="4"/>
      <c r="F868" s="22" t="s">
        <v>925</v>
      </c>
      <c r="G868" s="26" t="str">
        <f t="shared" si="23"/>
        <v>SUBCUENTA</v>
      </c>
      <c r="H868" s="31">
        <f>SUMIFS(REGISTROS!$L$2:$L$665,REGISTROS!$E$2:$E$665,PUC!E868)</f>
        <v>0</v>
      </c>
      <c r="I868" s="2"/>
      <c r="J868" s="2"/>
    </row>
    <row r="869">
      <c r="A869" s="2"/>
      <c r="B869" s="2"/>
      <c r="C869" s="21">
        <v>2408.0</v>
      </c>
      <c r="D869" s="21"/>
      <c r="E869" s="4"/>
      <c r="F869" s="22" t="s">
        <v>926</v>
      </c>
      <c r="G869" s="26" t="str">
        <f t="shared" si="23"/>
        <v/>
      </c>
      <c r="H869" s="31">
        <f>SUMIFS(REGISTROS!$L$2:$L$665,REGISTROS!$E$2:$E$665,PUC!E869)</f>
        <v>0</v>
      </c>
      <c r="I869" s="2"/>
      <c r="J869" s="2"/>
    </row>
    <row r="870">
      <c r="A870" s="2"/>
      <c r="B870" s="2"/>
      <c r="C870" s="2"/>
      <c r="D870" s="21" t="s">
        <v>927</v>
      </c>
      <c r="E870" s="4"/>
      <c r="F870" s="22" t="s">
        <v>928</v>
      </c>
      <c r="G870" s="26" t="str">
        <f t="shared" si="23"/>
        <v>SUBCUENTA</v>
      </c>
      <c r="H870" s="31">
        <f>SUMIFS(REGISTROS!$L$2:$L$665,REGISTROS!$E$2:$E$665,PUC!E870)</f>
        <v>0</v>
      </c>
      <c r="I870" s="2"/>
      <c r="J870" s="2"/>
    </row>
    <row r="871">
      <c r="A871" s="2"/>
      <c r="B871" s="2"/>
      <c r="C871" s="2"/>
      <c r="D871" s="21"/>
      <c r="E871" s="4">
        <v>2.4080505E7</v>
      </c>
      <c r="F871" s="22" t="s">
        <v>929</v>
      </c>
      <c r="G871" s="26"/>
      <c r="H871" s="31">
        <f>SUMIFS(REGISTROS!$L$2:$L$665,REGISTROS!$E$2:$E$665,PUC!E871)</f>
        <v>-655504</v>
      </c>
      <c r="I871" s="2"/>
      <c r="J871" s="2"/>
    </row>
    <row r="872">
      <c r="A872" s="2"/>
      <c r="B872" s="2"/>
      <c r="C872" s="2"/>
      <c r="D872" s="21"/>
      <c r="E872" s="4">
        <v>2.4080506E7</v>
      </c>
      <c r="F872" s="22" t="s">
        <v>930</v>
      </c>
      <c r="G872" s="26"/>
      <c r="H872" s="31">
        <f>SUMIFS(REGISTROS!$L$2:$L$665,REGISTROS!$E$2:$E$665,PUC!E872)</f>
        <v>-4098442.793</v>
      </c>
      <c r="I872" s="2"/>
      <c r="J872" s="2"/>
    </row>
    <row r="873">
      <c r="A873" s="2"/>
      <c r="B873" s="2"/>
      <c r="C873" s="2"/>
      <c r="D873" s="21">
        <v>2412.0</v>
      </c>
      <c r="E873" s="4"/>
      <c r="F873" s="22" t="s">
        <v>931</v>
      </c>
      <c r="G873" s="26" t="str">
        <f t="shared" ref="G873:G1083" si="24">IF(LEN(D873)=1,"CLASE",IF(LEN(D873)=2,"GRUPO",IF(LEN(D873)=4,"CUENTA",IF(LEN(D873)=6,"SUBCUENTA",""))))</f>
        <v>CUENTA</v>
      </c>
      <c r="H873" s="31">
        <f>SUMIFS(REGISTROS!$L$2:$L$665,REGISTROS!$E$2:$E$665,PUC!E873)</f>
        <v>0</v>
      </c>
      <c r="I873" s="2"/>
      <c r="J873" s="2"/>
    </row>
    <row r="874">
      <c r="A874" s="2"/>
      <c r="B874" s="2"/>
      <c r="C874" s="2"/>
      <c r="D874" s="21">
        <v>241205.0</v>
      </c>
      <c r="E874" s="4"/>
      <c r="F874" s="22" t="s">
        <v>924</v>
      </c>
      <c r="G874" s="26" t="str">
        <f t="shared" si="24"/>
        <v>SUBCUENTA</v>
      </c>
      <c r="H874" s="31">
        <f>SUMIFS(REGISTROS!$L$2:$L$665,REGISTROS!$E$2:$E$665,PUC!E874)</f>
        <v>0</v>
      </c>
      <c r="I874" s="2"/>
      <c r="J874" s="2"/>
    </row>
    <row r="875">
      <c r="A875" s="2"/>
      <c r="B875" s="2"/>
      <c r="C875" s="2"/>
      <c r="D875" s="21">
        <v>241210.0</v>
      </c>
      <c r="E875" s="4"/>
      <c r="F875" s="22" t="s">
        <v>925</v>
      </c>
      <c r="G875" s="26" t="str">
        <f t="shared" si="24"/>
        <v>SUBCUENTA</v>
      </c>
      <c r="H875" s="31">
        <f>SUMIFS(REGISTROS!$L$2:$L$665,REGISTROS!$E$2:$E$665,PUC!E875)</f>
        <v>0</v>
      </c>
      <c r="I875" s="2"/>
      <c r="J875" s="2"/>
    </row>
    <row r="876">
      <c r="A876" s="2"/>
      <c r="B876" s="2"/>
      <c r="C876" s="2"/>
      <c r="D876" s="21">
        <v>2416.0</v>
      </c>
      <c r="E876" s="4"/>
      <c r="F876" s="22" t="s">
        <v>932</v>
      </c>
      <c r="G876" s="26" t="str">
        <f t="shared" si="24"/>
        <v>CUENTA</v>
      </c>
      <c r="H876" s="31">
        <f>SUMIFS(REGISTROS!$L$2:$L$665,REGISTROS!$E$2:$E$665,PUC!E876)</f>
        <v>0</v>
      </c>
      <c r="I876" s="2"/>
      <c r="J876" s="2"/>
    </row>
    <row r="877">
      <c r="A877" s="2"/>
      <c r="B877" s="2"/>
      <c r="C877" s="2"/>
      <c r="D877" s="21" t="s">
        <v>933</v>
      </c>
      <c r="E877" s="4"/>
      <c r="F877" s="22"/>
      <c r="G877" s="26" t="str">
        <f t="shared" si="24"/>
        <v/>
      </c>
      <c r="H877" s="31">
        <f>SUMIFS(REGISTROS!$L$2:$L$665,REGISTROS!$E$2:$E$665,PUC!E877)</f>
        <v>0</v>
      </c>
      <c r="I877" s="2"/>
      <c r="J877" s="2"/>
    </row>
    <row r="878">
      <c r="A878" s="2"/>
      <c r="B878" s="2"/>
      <c r="C878" s="2"/>
      <c r="D878" s="21">
        <v>2420.0</v>
      </c>
      <c r="E878" s="4"/>
      <c r="F878" s="22" t="s">
        <v>934</v>
      </c>
      <c r="G878" s="26" t="str">
        <f t="shared" si="24"/>
        <v>CUENTA</v>
      </c>
      <c r="H878" s="31">
        <f>SUMIFS(REGISTROS!$L$2:$L$665,REGISTROS!$E$2:$E$665,PUC!E878)</f>
        <v>0</v>
      </c>
      <c r="I878" s="2"/>
      <c r="J878" s="2"/>
    </row>
    <row r="879">
      <c r="A879" s="2"/>
      <c r="B879" s="2"/>
      <c r="C879" s="2"/>
      <c r="D879" s="21" t="s">
        <v>935</v>
      </c>
      <c r="E879" s="4"/>
      <c r="F879" s="22"/>
      <c r="G879" s="26" t="str">
        <f t="shared" si="24"/>
        <v/>
      </c>
      <c r="H879" s="31">
        <f>SUMIFS(REGISTROS!$L$2:$L$665,REGISTROS!$E$2:$E$665,PUC!E879)</f>
        <v>0</v>
      </c>
      <c r="I879" s="2"/>
      <c r="J879" s="2"/>
    </row>
    <row r="880">
      <c r="A880" s="2"/>
      <c r="B880" s="2"/>
      <c r="C880" s="2"/>
      <c r="D880" s="21">
        <v>2424.0</v>
      </c>
      <c r="E880" s="4"/>
      <c r="F880" s="22" t="s">
        <v>936</v>
      </c>
      <c r="G880" s="26" t="str">
        <f t="shared" si="24"/>
        <v>CUENTA</v>
      </c>
      <c r="H880" s="31">
        <f>SUMIFS(REGISTROS!$L$2:$L$665,REGISTROS!$E$2:$E$665,PUC!E880)</f>
        <v>0</v>
      </c>
      <c r="I880" s="2"/>
      <c r="J880" s="2"/>
    </row>
    <row r="881">
      <c r="A881" s="2"/>
      <c r="B881" s="2"/>
      <c r="C881" s="2"/>
      <c r="D881" s="21">
        <v>242405.0</v>
      </c>
      <c r="E881" s="4"/>
      <c r="F881" s="22" t="s">
        <v>924</v>
      </c>
      <c r="G881" s="26" t="str">
        <f t="shared" si="24"/>
        <v>SUBCUENTA</v>
      </c>
      <c r="H881" s="31">
        <f>SUMIFS(REGISTROS!$L$2:$L$665,REGISTROS!$E$2:$E$665,PUC!E881)</f>
        <v>0</v>
      </c>
      <c r="I881" s="2"/>
      <c r="J881" s="2"/>
    </row>
    <row r="882">
      <c r="A882" s="2"/>
      <c r="B882" s="2"/>
      <c r="C882" s="2"/>
      <c r="D882" s="21">
        <v>242410.0</v>
      </c>
      <c r="E882" s="4"/>
      <c r="F882" s="22" t="s">
        <v>925</v>
      </c>
      <c r="G882" s="26" t="str">
        <f t="shared" si="24"/>
        <v>SUBCUENTA</v>
      </c>
      <c r="H882" s="31">
        <f>SUMIFS(REGISTROS!$L$2:$L$665,REGISTROS!$E$2:$E$665,PUC!E882)</f>
        <v>0</v>
      </c>
      <c r="I882" s="2"/>
      <c r="J882" s="2"/>
    </row>
    <row r="883">
      <c r="A883" s="2"/>
      <c r="B883" s="2"/>
      <c r="C883" s="2"/>
      <c r="D883" s="21">
        <v>2428.0</v>
      </c>
      <c r="E883" s="4"/>
      <c r="F883" s="22" t="s">
        <v>937</v>
      </c>
      <c r="G883" s="26" t="str">
        <f t="shared" si="24"/>
        <v>CUENTA</v>
      </c>
      <c r="H883" s="31">
        <f>SUMIFS(REGISTROS!$L$2:$L$665,REGISTROS!$E$2:$E$665,PUC!E883)</f>
        <v>0</v>
      </c>
      <c r="I883" s="2"/>
      <c r="J883" s="2"/>
    </row>
    <row r="884">
      <c r="A884" s="2"/>
      <c r="B884" s="2"/>
      <c r="C884" s="2"/>
      <c r="D884" s="21" t="s">
        <v>938</v>
      </c>
      <c r="E884" s="4"/>
      <c r="F884" s="22"/>
      <c r="G884" s="26" t="str">
        <f t="shared" si="24"/>
        <v/>
      </c>
      <c r="H884" s="31">
        <f>SUMIFS(REGISTROS!$L$2:$L$665,REGISTROS!$E$2:$E$665,PUC!E884)</f>
        <v>0</v>
      </c>
      <c r="I884" s="2"/>
      <c r="J884" s="2"/>
    </row>
    <row r="885">
      <c r="A885" s="2"/>
      <c r="B885" s="2"/>
      <c r="C885" s="2"/>
      <c r="D885" s="21">
        <v>2432.0</v>
      </c>
      <c r="E885" s="4"/>
      <c r="F885" s="22" t="s">
        <v>939</v>
      </c>
      <c r="G885" s="26" t="str">
        <f t="shared" si="24"/>
        <v>CUENTA</v>
      </c>
      <c r="H885" s="31">
        <f>SUMIFS(REGISTROS!$L$2:$L$665,REGISTROS!$E$2:$E$665,PUC!E885)</f>
        <v>0</v>
      </c>
      <c r="I885" s="2"/>
      <c r="J885" s="2"/>
    </row>
    <row r="886">
      <c r="A886" s="2"/>
      <c r="B886" s="2"/>
      <c r="C886" s="2"/>
      <c r="D886" s="21" t="s">
        <v>940</v>
      </c>
      <c r="E886" s="4"/>
      <c r="F886" s="22"/>
      <c r="G886" s="26" t="str">
        <f t="shared" si="24"/>
        <v/>
      </c>
      <c r="H886" s="31">
        <f>SUMIFS(REGISTROS!$L$2:$L$665,REGISTROS!$E$2:$E$665,PUC!E886)</f>
        <v>0</v>
      </c>
      <c r="I886" s="2"/>
      <c r="J886" s="2"/>
    </row>
    <row r="887">
      <c r="A887" s="2"/>
      <c r="B887" s="2"/>
      <c r="C887" s="2"/>
      <c r="D887" s="21">
        <v>2436.0</v>
      </c>
      <c r="E887" s="4"/>
      <c r="F887" s="22" t="s">
        <v>941</v>
      </c>
      <c r="G887" s="26" t="str">
        <f t="shared" si="24"/>
        <v>CUENTA</v>
      </c>
      <c r="H887" s="31">
        <f>SUMIFS(REGISTROS!$L$2:$L$665,REGISTROS!$E$2:$E$665,PUC!E887)</f>
        <v>0</v>
      </c>
      <c r="I887" s="2"/>
      <c r="J887" s="2"/>
    </row>
    <row r="888">
      <c r="A888" s="2"/>
      <c r="B888" s="2"/>
      <c r="C888" s="2"/>
      <c r="D888" s="21">
        <v>243605.0</v>
      </c>
      <c r="E888" s="4"/>
      <c r="F888" s="22" t="s">
        <v>924</v>
      </c>
      <c r="G888" s="26" t="str">
        <f t="shared" si="24"/>
        <v>SUBCUENTA</v>
      </c>
      <c r="H888" s="31">
        <f>SUMIFS(REGISTROS!$L$2:$L$665,REGISTROS!$E$2:$E$665,PUC!E888)</f>
        <v>0</v>
      </c>
      <c r="I888" s="2"/>
      <c r="J888" s="2"/>
    </row>
    <row r="889">
      <c r="A889" s="2"/>
      <c r="B889" s="2"/>
      <c r="C889" s="2"/>
      <c r="D889" s="21">
        <v>243610.0</v>
      </c>
      <c r="E889" s="4"/>
      <c r="F889" s="22" t="s">
        <v>925</v>
      </c>
      <c r="G889" s="26" t="str">
        <f t="shared" si="24"/>
        <v>SUBCUENTA</v>
      </c>
      <c r="H889" s="31">
        <f>SUMIFS(REGISTROS!$L$2:$L$665,REGISTROS!$E$2:$E$665,PUC!E889)</f>
        <v>0</v>
      </c>
      <c r="I889" s="2"/>
      <c r="J889" s="2"/>
    </row>
    <row r="890">
      <c r="A890" s="2"/>
      <c r="B890" s="2"/>
      <c r="C890" s="2"/>
      <c r="D890" s="21">
        <v>2440.0</v>
      </c>
      <c r="E890" s="4"/>
      <c r="F890" s="22" t="s">
        <v>942</v>
      </c>
      <c r="G890" s="26" t="str">
        <f t="shared" si="24"/>
        <v>CUENTA</v>
      </c>
      <c r="H890" s="31">
        <f>SUMIFS(REGISTROS!$L$2:$L$665,REGISTROS!$E$2:$E$665,PUC!E890)</f>
        <v>0</v>
      </c>
      <c r="I890" s="2"/>
      <c r="J890" s="2"/>
    </row>
    <row r="891">
      <c r="A891" s="2"/>
      <c r="B891" s="2"/>
      <c r="C891" s="2"/>
      <c r="D891" s="21" t="s">
        <v>943</v>
      </c>
      <c r="E891" s="4"/>
      <c r="F891" s="22"/>
      <c r="G891" s="26" t="str">
        <f t="shared" si="24"/>
        <v/>
      </c>
      <c r="H891" s="31">
        <f>SUMIFS(REGISTROS!$L$2:$L$665,REGISTROS!$E$2:$E$665,PUC!E891)</f>
        <v>0</v>
      </c>
      <c r="I891" s="2"/>
      <c r="J891" s="2"/>
    </row>
    <row r="892">
      <c r="A892" s="2"/>
      <c r="B892" s="2"/>
      <c r="C892" s="2"/>
      <c r="D892" s="21">
        <v>2444.0</v>
      </c>
      <c r="E892" s="4"/>
      <c r="F892" s="22" t="s">
        <v>944</v>
      </c>
      <c r="G892" s="26" t="str">
        <f t="shared" si="24"/>
        <v>CUENTA</v>
      </c>
      <c r="H892" s="31">
        <f>SUMIFS(REGISTROS!$L$2:$L$665,REGISTROS!$E$2:$E$665,PUC!E892)</f>
        <v>0</v>
      </c>
      <c r="I892" s="2"/>
      <c r="J892" s="2"/>
    </row>
    <row r="893">
      <c r="A893" s="2"/>
      <c r="B893" s="2"/>
      <c r="C893" s="2"/>
      <c r="D893" s="21">
        <v>244405.0</v>
      </c>
      <c r="E893" s="4"/>
      <c r="F893" s="22" t="s">
        <v>945</v>
      </c>
      <c r="G893" s="26" t="str">
        <f t="shared" si="24"/>
        <v>SUBCUENTA</v>
      </c>
      <c r="H893" s="31">
        <f>SUMIFS(REGISTROS!$L$2:$L$665,REGISTROS!$E$2:$E$665,PUC!E893)</f>
        <v>0</v>
      </c>
      <c r="I893" s="2"/>
      <c r="J893" s="2"/>
    </row>
    <row r="894">
      <c r="A894" s="2"/>
      <c r="B894" s="2"/>
      <c r="C894" s="2"/>
      <c r="D894" s="21">
        <v>244410.0</v>
      </c>
      <c r="E894" s="4"/>
      <c r="F894" s="22" t="s">
        <v>946</v>
      </c>
      <c r="G894" s="26" t="str">
        <f t="shared" si="24"/>
        <v>SUBCUENTA</v>
      </c>
      <c r="H894" s="31">
        <f>SUMIFS(REGISTROS!$L$2:$L$665,REGISTROS!$E$2:$E$665,PUC!E894)</f>
        <v>0</v>
      </c>
      <c r="I894" s="2"/>
      <c r="J894" s="2"/>
    </row>
    <row r="895">
      <c r="A895" s="2"/>
      <c r="B895" s="2"/>
      <c r="C895" s="2"/>
      <c r="D895" s="21">
        <v>2448.0</v>
      </c>
      <c r="E895" s="4"/>
      <c r="F895" s="22" t="s">
        <v>947</v>
      </c>
      <c r="G895" s="26" t="str">
        <f t="shared" si="24"/>
        <v>CUENTA</v>
      </c>
      <c r="H895" s="31">
        <f>SUMIFS(REGISTROS!$L$2:$L$665,REGISTROS!$E$2:$E$665,PUC!E895)</f>
        <v>0</v>
      </c>
      <c r="I895" s="2"/>
      <c r="J895" s="2"/>
    </row>
    <row r="896">
      <c r="A896" s="2"/>
      <c r="B896" s="2"/>
      <c r="C896" s="2"/>
      <c r="D896" s="21" t="s">
        <v>948</v>
      </c>
      <c r="E896" s="4"/>
      <c r="F896" s="22"/>
      <c r="G896" s="26" t="str">
        <f t="shared" si="24"/>
        <v/>
      </c>
      <c r="H896" s="31">
        <f>SUMIFS(REGISTROS!$L$2:$L$665,REGISTROS!$E$2:$E$665,PUC!E896)</f>
        <v>0</v>
      </c>
      <c r="I896" s="2"/>
      <c r="J896" s="2"/>
    </row>
    <row r="897">
      <c r="A897" s="2"/>
      <c r="B897" s="2"/>
      <c r="C897" s="2"/>
      <c r="D897" s="21">
        <v>2452.0</v>
      </c>
      <c r="E897" s="4"/>
      <c r="F897" s="22" t="s">
        <v>949</v>
      </c>
      <c r="G897" s="26" t="str">
        <f t="shared" si="24"/>
        <v>CUENTA</v>
      </c>
      <c r="H897" s="31">
        <f>SUMIFS(REGISTROS!$L$2:$L$665,REGISTROS!$E$2:$E$665,PUC!E897)</f>
        <v>0</v>
      </c>
      <c r="I897" s="2"/>
      <c r="J897" s="2"/>
    </row>
    <row r="898">
      <c r="A898" s="2"/>
      <c r="B898" s="2"/>
      <c r="C898" s="2"/>
      <c r="D898" s="21" t="s">
        <v>950</v>
      </c>
      <c r="E898" s="4"/>
      <c r="F898" s="22"/>
      <c r="G898" s="26" t="str">
        <f t="shared" si="24"/>
        <v/>
      </c>
      <c r="H898" s="31">
        <f>SUMIFS(REGISTROS!$L$2:$L$665,REGISTROS!$E$2:$E$665,PUC!E898)</f>
        <v>0</v>
      </c>
      <c r="I898" s="2"/>
      <c r="J898" s="2"/>
    </row>
    <row r="899">
      <c r="A899" s="2"/>
      <c r="B899" s="2"/>
      <c r="C899" s="2"/>
      <c r="D899" s="21">
        <v>2456.0</v>
      </c>
      <c r="E899" s="4"/>
      <c r="F899" s="22" t="s">
        <v>951</v>
      </c>
      <c r="G899" s="26" t="str">
        <f t="shared" si="24"/>
        <v>CUENTA</v>
      </c>
      <c r="H899" s="31">
        <f>SUMIFS(REGISTROS!$L$2:$L$665,REGISTROS!$E$2:$E$665,PUC!E899)</f>
        <v>0</v>
      </c>
      <c r="I899" s="2"/>
      <c r="J899" s="2"/>
    </row>
    <row r="900">
      <c r="A900" s="2"/>
      <c r="B900" s="2"/>
      <c r="C900" s="2"/>
      <c r="D900" s="21" t="s">
        <v>952</v>
      </c>
      <c r="E900" s="4"/>
      <c r="F900" s="22"/>
      <c r="G900" s="26" t="str">
        <f t="shared" si="24"/>
        <v/>
      </c>
      <c r="H900" s="31">
        <f>SUMIFS(REGISTROS!$L$2:$L$665,REGISTROS!$E$2:$E$665,PUC!E900)</f>
        <v>0</v>
      </c>
      <c r="I900" s="2"/>
      <c r="J900" s="2"/>
    </row>
    <row r="901">
      <c r="A901" s="2"/>
      <c r="B901" s="2"/>
      <c r="C901" s="2"/>
      <c r="D901" s="21">
        <v>2460.0</v>
      </c>
      <c r="E901" s="4"/>
      <c r="F901" s="22" t="s">
        <v>953</v>
      </c>
      <c r="G901" s="26" t="str">
        <f t="shared" si="24"/>
        <v>CUENTA</v>
      </c>
      <c r="H901" s="31">
        <f>SUMIFS(REGISTROS!$L$2:$L$665,REGISTROS!$E$2:$E$665,PUC!E901)</f>
        <v>0</v>
      </c>
      <c r="I901" s="2"/>
      <c r="J901" s="2"/>
    </row>
    <row r="902">
      <c r="A902" s="2"/>
      <c r="B902" s="2"/>
      <c r="C902" s="2"/>
      <c r="D902" s="21" t="s">
        <v>954</v>
      </c>
      <c r="E902" s="4"/>
      <c r="F902" s="22"/>
      <c r="G902" s="26" t="str">
        <f t="shared" si="24"/>
        <v/>
      </c>
      <c r="H902" s="31">
        <f>SUMIFS(REGISTROS!$L$2:$L$665,REGISTROS!$E$2:$E$665,PUC!E902)</f>
        <v>0</v>
      </c>
      <c r="I902" s="2"/>
      <c r="J902" s="2"/>
    </row>
    <row r="903">
      <c r="A903" s="2"/>
      <c r="B903" s="2"/>
      <c r="C903" s="2"/>
      <c r="D903" s="21">
        <v>2464.0</v>
      </c>
      <c r="E903" s="4"/>
      <c r="F903" s="22" t="s">
        <v>955</v>
      </c>
      <c r="G903" s="26" t="str">
        <f t="shared" si="24"/>
        <v>CUENTA</v>
      </c>
      <c r="H903" s="31">
        <f>SUMIFS(REGISTROS!$L$2:$L$665,REGISTROS!$E$2:$E$665,PUC!E903)</f>
        <v>0</v>
      </c>
      <c r="I903" s="2"/>
      <c r="J903" s="2"/>
    </row>
    <row r="904">
      <c r="A904" s="2"/>
      <c r="B904" s="2"/>
      <c r="C904" s="2"/>
      <c r="D904" s="21">
        <v>246405.0</v>
      </c>
      <c r="E904" s="4"/>
      <c r="F904" s="22" t="s">
        <v>956</v>
      </c>
      <c r="G904" s="26" t="str">
        <f t="shared" si="24"/>
        <v>SUBCUENTA</v>
      </c>
      <c r="H904" s="31">
        <f>SUMIFS(REGISTROS!$L$2:$L$665,REGISTROS!$E$2:$E$665,PUC!E904)</f>
        <v>0</v>
      </c>
      <c r="I904" s="2"/>
      <c r="J904" s="2"/>
    </row>
    <row r="905">
      <c r="A905" s="2"/>
      <c r="B905" s="2"/>
      <c r="C905" s="2"/>
      <c r="D905" s="21">
        <v>246410.0</v>
      </c>
      <c r="E905" s="4"/>
      <c r="F905" s="22" t="s">
        <v>957</v>
      </c>
      <c r="G905" s="26" t="str">
        <f t="shared" si="24"/>
        <v>SUBCUENTA</v>
      </c>
      <c r="H905" s="31">
        <f>SUMIFS(REGISTROS!$L$2:$L$665,REGISTROS!$E$2:$E$665,PUC!E905)</f>
        <v>0</v>
      </c>
      <c r="I905" s="2"/>
      <c r="J905" s="2"/>
    </row>
    <row r="906">
      <c r="A906" s="2"/>
      <c r="B906" s="2"/>
      <c r="C906" s="2"/>
      <c r="D906" s="21">
        <v>246415.0</v>
      </c>
      <c r="E906" s="4"/>
      <c r="F906" s="22" t="s">
        <v>958</v>
      </c>
      <c r="G906" s="26" t="str">
        <f t="shared" si="24"/>
        <v>SUBCUENTA</v>
      </c>
      <c r="H906" s="31">
        <f>SUMIFS(REGISTROS!$L$2:$L$665,REGISTROS!$E$2:$E$665,PUC!E906)</f>
        <v>0</v>
      </c>
      <c r="I906" s="2"/>
      <c r="J906" s="2"/>
    </row>
    <row r="907">
      <c r="A907" s="2"/>
      <c r="B907" s="2"/>
      <c r="C907" s="2"/>
      <c r="D907" s="21">
        <v>2468.0</v>
      </c>
      <c r="E907" s="4"/>
      <c r="F907" s="22" t="s">
        <v>959</v>
      </c>
      <c r="G907" s="26" t="str">
        <f t="shared" si="24"/>
        <v>CUENTA</v>
      </c>
      <c r="H907" s="31">
        <f>SUMIFS(REGISTROS!$L$2:$L$665,REGISTROS!$E$2:$E$665,PUC!E907)</f>
        <v>0</v>
      </c>
      <c r="I907" s="2"/>
      <c r="J907" s="2"/>
    </row>
    <row r="908">
      <c r="A908" s="2"/>
      <c r="B908" s="2"/>
      <c r="C908" s="2"/>
      <c r="D908" s="21" t="s">
        <v>960</v>
      </c>
      <c r="E908" s="4"/>
      <c r="F908" s="22"/>
      <c r="G908" s="26" t="str">
        <f t="shared" si="24"/>
        <v/>
      </c>
      <c r="H908" s="31">
        <f>SUMIFS(REGISTROS!$L$2:$L$665,REGISTROS!$E$2:$E$665,PUC!E908)</f>
        <v>0</v>
      </c>
      <c r="I908" s="2"/>
      <c r="J908" s="2"/>
    </row>
    <row r="909">
      <c r="A909" s="2"/>
      <c r="B909" s="2"/>
      <c r="C909" s="2"/>
      <c r="D909" s="21">
        <v>2472.0</v>
      </c>
      <c r="E909" s="4"/>
      <c r="F909" s="22" t="s">
        <v>961</v>
      </c>
      <c r="G909" s="26" t="str">
        <f t="shared" si="24"/>
        <v>CUENTA</v>
      </c>
      <c r="H909" s="31">
        <f>SUMIFS(REGISTROS!$L$2:$L$665,REGISTROS!$E$2:$E$665,PUC!E909)</f>
        <v>0</v>
      </c>
      <c r="I909" s="2"/>
      <c r="J909" s="2"/>
    </row>
    <row r="910">
      <c r="A910" s="2"/>
      <c r="B910" s="2"/>
      <c r="C910" s="2"/>
      <c r="D910" s="21" t="s">
        <v>962</v>
      </c>
      <c r="E910" s="4"/>
      <c r="F910" s="22"/>
      <c r="G910" s="26" t="str">
        <f t="shared" si="24"/>
        <v/>
      </c>
      <c r="H910" s="31">
        <f>SUMIFS(REGISTROS!$L$2:$L$665,REGISTROS!$E$2:$E$665,PUC!E910)</f>
        <v>0</v>
      </c>
      <c r="I910" s="2"/>
      <c r="J910" s="2"/>
    </row>
    <row r="911">
      <c r="A911" s="2"/>
      <c r="B911" s="2"/>
      <c r="C911" s="2"/>
      <c r="D911" s="21">
        <v>2476.0</v>
      </c>
      <c r="E911" s="4"/>
      <c r="F911" s="22" t="s">
        <v>963</v>
      </c>
      <c r="G911" s="26" t="str">
        <f t="shared" si="24"/>
        <v>CUENTA</v>
      </c>
      <c r="H911" s="31">
        <f>SUMIFS(REGISTROS!$L$2:$L$665,REGISTROS!$E$2:$E$665,PUC!E911)</f>
        <v>0</v>
      </c>
      <c r="I911" s="2"/>
      <c r="J911" s="2"/>
    </row>
    <row r="912">
      <c r="A912" s="2"/>
      <c r="B912" s="2"/>
      <c r="C912" s="2"/>
      <c r="D912" s="21" t="s">
        <v>964</v>
      </c>
      <c r="E912" s="4"/>
      <c r="F912" s="22"/>
      <c r="G912" s="26" t="str">
        <f t="shared" si="24"/>
        <v/>
      </c>
      <c r="H912" s="31">
        <f>SUMIFS(REGISTROS!$L$2:$L$665,REGISTROS!$E$2:$E$665,PUC!E912)</f>
        <v>0</v>
      </c>
      <c r="I912" s="2"/>
      <c r="J912" s="2"/>
    </row>
    <row r="913">
      <c r="A913" s="2"/>
      <c r="B913" s="2"/>
      <c r="C913" s="2"/>
      <c r="D913" s="21">
        <v>2495.0</v>
      </c>
      <c r="E913" s="4"/>
      <c r="F913" s="22" t="s">
        <v>114</v>
      </c>
      <c r="G913" s="26" t="str">
        <f t="shared" si="24"/>
        <v>CUENTA</v>
      </c>
      <c r="H913" s="31">
        <f>SUMIFS(REGISTROS!$L$2:$L$665,REGISTROS!$E$2:$E$665,PUC!E913)</f>
        <v>0</v>
      </c>
      <c r="I913" s="2"/>
      <c r="J913" s="2"/>
    </row>
    <row r="914">
      <c r="A914" s="2"/>
      <c r="B914" s="2"/>
      <c r="C914" s="2"/>
      <c r="D914" s="21" t="s">
        <v>965</v>
      </c>
      <c r="E914" s="4"/>
      <c r="F914" s="22"/>
      <c r="G914" s="26" t="str">
        <f t="shared" si="24"/>
        <v/>
      </c>
      <c r="H914" s="31">
        <f>SUMIFS(REGISTROS!$L$2:$L$665,REGISTROS!$E$2:$E$665,PUC!E914)</f>
        <v>0</v>
      </c>
      <c r="I914" s="2"/>
      <c r="J914" s="2"/>
    </row>
    <row r="915">
      <c r="A915" s="2"/>
      <c r="B915" s="2"/>
      <c r="C915" s="2"/>
      <c r="D915" s="21">
        <v>25.0</v>
      </c>
      <c r="E915" s="4"/>
      <c r="F915" s="22" t="s">
        <v>966</v>
      </c>
      <c r="G915" s="26" t="str">
        <f t="shared" si="24"/>
        <v>GRUPO</v>
      </c>
      <c r="H915" s="31">
        <f>SUMIFS(REGISTROS!$L$2:$L$665,REGISTROS!$E$2:$E$665,PUC!E915)</f>
        <v>0</v>
      </c>
      <c r="I915" s="2"/>
      <c r="J915" s="2"/>
    </row>
    <row r="916">
      <c r="A916" s="2"/>
      <c r="B916" s="2"/>
      <c r="C916" s="2"/>
      <c r="D916" s="21">
        <v>2505.0</v>
      </c>
      <c r="E916" s="4"/>
      <c r="F916" s="22" t="s">
        <v>967</v>
      </c>
      <c r="G916" s="26" t="str">
        <f t="shared" si="24"/>
        <v>CUENTA</v>
      </c>
      <c r="H916" s="31">
        <f>SUMIFS(REGISTROS!$L$2:$L$665,REGISTROS!$E$2:$E$665,PUC!E916)</f>
        <v>0</v>
      </c>
      <c r="I916" s="2"/>
      <c r="J916" s="2"/>
    </row>
    <row r="917">
      <c r="A917" s="2"/>
      <c r="B917" s="2"/>
      <c r="C917" s="2"/>
      <c r="D917" s="21" t="s">
        <v>968</v>
      </c>
      <c r="E917" s="4"/>
      <c r="F917" s="22"/>
      <c r="G917" s="26" t="str">
        <f t="shared" si="24"/>
        <v/>
      </c>
      <c r="H917" s="31">
        <f>SUMIFS(REGISTROS!$L$2:$L$665,REGISTROS!$E$2:$E$665,PUC!E917)</f>
        <v>0</v>
      </c>
      <c r="I917" s="2"/>
      <c r="J917" s="2"/>
    </row>
    <row r="918">
      <c r="A918" s="2"/>
      <c r="B918" s="2"/>
      <c r="C918" s="2"/>
      <c r="D918" s="21">
        <v>2510.0</v>
      </c>
      <c r="E918" s="4"/>
      <c r="F918" s="22" t="s">
        <v>969</v>
      </c>
      <c r="G918" s="26" t="str">
        <f t="shared" si="24"/>
        <v>CUENTA</v>
      </c>
      <c r="H918" s="31">
        <f>SUMIFS(REGISTROS!$L$2:$L$665,REGISTROS!$E$2:$E$665,PUC!E918)</f>
        <v>0</v>
      </c>
      <c r="I918" s="2"/>
      <c r="J918" s="2"/>
    </row>
    <row r="919">
      <c r="A919" s="2"/>
      <c r="B919" s="2"/>
      <c r="C919" s="2"/>
      <c r="D919" s="21">
        <v>251005.0</v>
      </c>
      <c r="E919" s="4"/>
      <c r="F919" s="22" t="s">
        <v>970</v>
      </c>
      <c r="G919" s="26" t="str">
        <f t="shared" si="24"/>
        <v>SUBCUENTA</v>
      </c>
      <c r="H919" s="31">
        <f>SUMIFS(REGISTROS!$L$2:$L$665,REGISTROS!$E$2:$E$665,PUC!E919)</f>
        <v>0</v>
      </c>
      <c r="I919" s="2"/>
      <c r="J919" s="2"/>
    </row>
    <row r="920">
      <c r="A920" s="2"/>
      <c r="B920" s="2"/>
      <c r="C920" s="2"/>
      <c r="D920" s="21">
        <v>251010.0</v>
      </c>
      <c r="E920" s="4"/>
      <c r="F920" s="22" t="s">
        <v>971</v>
      </c>
      <c r="G920" s="26" t="str">
        <f t="shared" si="24"/>
        <v>SUBCUENTA</v>
      </c>
      <c r="H920" s="31">
        <f>SUMIFS(REGISTROS!$L$2:$L$665,REGISTROS!$E$2:$E$665,PUC!E920)</f>
        <v>0</v>
      </c>
      <c r="I920" s="2"/>
      <c r="J920" s="2"/>
    </row>
    <row r="921">
      <c r="A921" s="2"/>
      <c r="B921" s="2"/>
      <c r="C921" s="2"/>
      <c r="D921" s="21">
        <v>2515.0</v>
      </c>
      <c r="E921" s="4"/>
      <c r="F921" s="22" t="s">
        <v>972</v>
      </c>
      <c r="G921" s="26" t="str">
        <f t="shared" si="24"/>
        <v>CUENTA</v>
      </c>
      <c r="H921" s="31">
        <f>SUMIFS(REGISTROS!$L$2:$L$665,REGISTROS!$E$2:$E$665,PUC!E921)</f>
        <v>0</v>
      </c>
      <c r="I921" s="2"/>
      <c r="J921" s="2"/>
    </row>
    <row r="922">
      <c r="A922" s="2"/>
      <c r="B922" s="2"/>
      <c r="C922" s="2"/>
      <c r="D922" s="21" t="s">
        <v>974</v>
      </c>
      <c r="E922" s="4"/>
      <c r="F922" s="22"/>
      <c r="G922" s="26" t="str">
        <f t="shared" si="24"/>
        <v/>
      </c>
      <c r="H922" s="31">
        <f>SUMIFS(REGISTROS!$L$2:$L$665,REGISTROS!$E$2:$E$665,PUC!E922)</f>
        <v>0</v>
      </c>
      <c r="I922" s="2"/>
      <c r="J922" s="2"/>
    </row>
    <row r="923">
      <c r="A923" s="2"/>
      <c r="B923" s="2"/>
      <c r="C923" s="2"/>
      <c r="D923" s="21">
        <v>2520.0</v>
      </c>
      <c r="E923" s="4"/>
      <c r="F923" s="22" t="s">
        <v>975</v>
      </c>
      <c r="G923" s="26" t="str">
        <f t="shared" si="24"/>
        <v>CUENTA</v>
      </c>
      <c r="H923" s="31">
        <f>SUMIFS(REGISTROS!$L$2:$L$665,REGISTROS!$E$2:$E$665,PUC!E923)</f>
        <v>0</v>
      </c>
      <c r="I923" s="2"/>
      <c r="J923" s="2"/>
    </row>
    <row r="924">
      <c r="A924" s="2"/>
      <c r="B924" s="2"/>
      <c r="C924" s="2"/>
      <c r="D924" s="21" t="s">
        <v>976</v>
      </c>
      <c r="E924" s="4"/>
      <c r="F924" s="22"/>
      <c r="G924" s="26" t="str">
        <f t="shared" si="24"/>
        <v/>
      </c>
      <c r="H924" s="31">
        <f>SUMIFS(REGISTROS!$L$2:$L$665,REGISTROS!$E$2:$E$665,PUC!E924)</f>
        <v>0</v>
      </c>
      <c r="I924" s="2"/>
      <c r="J924" s="2"/>
    </row>
    <row r="925">
      <c r="A925" s="2"/>
      <c r="B925" s="2"/>
      <c r="C925" s="2"/>
      <c r="D925" s="21">
        <v>2525.0</v>
      </c>
      <c r="E925" s="4"/>
      <c r="F925" s="22" t="s">
        <v>977</v>
      </c>
      <c r="G925" s="26" t="str">
        <f t="shared" si="24"/>
        <v>CUENTA</v>
      </c>
      <c r="H925" s="31">
        <f>SUMIFS(REGISTROS!$L$2:$L$665,REGISTROS!$E$2:$E$665,PUC!E925)</f>
        <v>0</v>
      </c>
      <c r="I925" s="2"/>
      <c r="J925" s="2"/>
    </row>
    <row r="926">
      <c r="A926" s="2"/>
      <c r="B926" s="2"/>
      <c r="C926" s="2"/>
      <c r="D926" s="21" t="s">
        <v>978</v>
      </c>
      <c r="E926" s="4"/>
      <c r="F926" s="22"/>
      <c r="G926" s="26" t="str">
        <f t="shared" si="24"/>
        <v/>
      </c>
      <c r="H926" s="31">
        <f>SUMIFS(REGISTROS!$L$2:$L$665,REGISTROS!$E$2:$E$665,PUC!E926)</f>
        <v>0</v>
      </c>
      <c r="I926" s="2"/>
      <c r="J926" s="2"/>
    </row>
    <row r="927">
      <c r="A927" s="2"/>
      <c r="B927" s="2"/>
      <c r="C927" s="2"/>
      <c r="D927" s="21">
        <v>2530.0</v>
      </c>
      <c r="E927" s="4"/>
      <c r="F927" s="22" t="s">
        <v>979</v>
      </c>
      <c r="G927" s="26" t="str">
        <f t="shared" si="24"/>
        <v>CUENTA</v>
      </c>
      <c r="H927" s="31">
        <f>SUMIFS(REGISTROS!$L$2:$L$665,REGISTROS!$E$2:$E$665,PUC!E927)</f>
        <v>0</v>
      </c>
      <c r="I927" s="2"/>
      <c r="J927" s="2"/>
    </row>
    <row r="928">
      <c r="A928" s="2"/>
      <c r="B928" s="2"/>
      <c r="C928" s="2"/>
      <c r="D928" s="21">
        <v>253005.0</v>
      </c>
      <c r="E928" s="4"/>
      <c r="F928" s="22" t="s">
        <v>980</v>
      </c>
      <c r="G928" s="26" t="str">
        <f t="shared" si="24"/>
        <v>SUBCUENTA</v>
      </c>
      <c r="H928" s="31">
        <f>SUMIFS(REGISTROS!$L$2:$L$665,REGISTROS!$E$2:$E$665,PUC!E928)</f>
        <v>0</v>
      </c>
      <c r="I928" s="2"/>
      <c r="J928" s="2"/>
    </row>
    <row r="929">
      <c r="A929" s="2"/>
      <c r="B929" s="2"/>
      <c r="C929" s="2"/>
      <c r="D929" s="21">
        <v>253010.0</v>
      </c>
      <c r="E929" s="4"/>
      <c r="F929" s="22" t="s">
        <v>981</v>
      </c>
      <c r="G929" s="26" t="str">
        <f t="shared" si="24"/>
        <v>SUBCUENTA</v>
      </c>
      <c r="H929" s="31">
        <f>SUMIFS(REGISTROS!$L$2:$L$665,REGISTROS!$E$2:$E$665,PUC!E929)</f>
        <v>0</v>
      </c>
      <c r="I929" s="2"/>
      <c r="J929" s="2"/>
    </row>
    <row r="930">
      <c r="A930" s="2"/>
      <c r="B930" s="2"/>
      <c r="C930" s="2"/>
      <c r="D930" s="21">
        <v>253015.0</v>
      </c>
      <c r="E930" s="4"/>
      <c r="F930" s="22" t="s">
        <v>313</v>
      </c>
      <c r="G930" s="26" t="str">
        <f t="shared" si="24"/>
        <v>SUBCUENTA</v>
      </c>
      <c r="H930" s="31">
        <f>SUMIFS(REGISTROS!$L$2:$L$665,REGISTROS!$E$2:$E$665,PUC!E930)</f>
        <v>0</v>
      </c>
      <c r="I930" s="2"/>
      <c r="J930" s="2"/>
    </row>
    <row r="931">
      <c r="A931" s="2"/>
      <c r="B931" s="2"/>
      <c r="C931" s="2"/>
      <c r="D931" s="21">
        <v>253020.0</v>
      </c>
      <c r="E931" s="4"/>
      <c r="F931" s="22" t="s">
        <v>982</v>
      </c>
      <c r="G931" s="26" t="str">
        <f t="shared" si="24"/>
        <v>SUBCUENTA</v>
      </c>
      <c r="H931" s="31">
        <f>SUMIFS(REGISTROS!$L$2:$L$665,REGISTROS!$E$2:$E$665,PUC!E931)</f>
        <v>0</v>
      </c>
      <c r="I931" s="2"/>
      <c r="J931" s="2"/>
    </row>
    <row r="932">
      <c r="A932" s="2"/>
      <c r="B932" s="2"/>
      <c r="C932" s="2"/>
      <c r="D932" s="21">
        <v>253025.0</v>
      </c>
      <c r="E932" s="4"/>
      <c r="F932" s="22" t="s">
        <v>876</v>
      </c>
      <c r="G932" s="26" t="str">
        <f t="shared" si="24"/>
        <v>SUBCUENTA</v>
      </c>
      <c r="H932" s="31">
        <f>SUMIFS(REGISTROS!$L$2:$L$665,REGISTROS!$E$2:$E$665,PUC!E932)</f>
        <v>0</v>
      </c>
      <c r="I932" s="2"/>
      <c r="J932" s="2"/>
    </row>
    <row r="933">
      <c r="A933" s="2"/>
      <c r="B933" s="2"/>
      <c r="C933" s="2"/>
      <c r="D933" s="21">
        <v>253095.0</v>
      </c>
      <c r="E933" s="4"/>
      <c r="F933" s="22" t="s">
        <v>119</v>
      </c>
      <c r="G933" s="26" t="str">
        <f t="shared" si="24"/>
        <v>SUBCUENTA</v>
      </c>
      <c r="H933" s="31">
        <f>SUMIFS(REGISTROS!$L$2:$L$665,REGISTROS!$E$2:$E$665,PUC!E933)</f>
        <v>0</v>
      </c>
      <c r="I933" s="2"/>
      <c r="J933" s="2"/>
    </row>
    <row r="934">
      <c r="A934" s="2"/>
      <c r="B934" s="2"/>
      <c r="C934" s="2"/>
      <c r="D934" s="21">
        <v>2532.0</v>
      </c>
      <c r="E934" s="4"/>
      <c r="F934" s="22" t="s">
        <v>983</v>
      </c>
      <c r="G934" s="26" t="str">
        <f t="shared" si="24"/>
        <v>CUENTA</v>
      </c>
      <c r="H934" s="31">
        <f>SUMIFS(REGISTROS!$L$2:$L$665,REGISTROS!$E$2:$E$665,PUC!E934)</f>
        <v>0</v>
      </c>
      <c r="I934" s="2"/>
      <c r="J934" s="2"/>
    </row>
    <row r="935">
      <c r="A935" s="2"/>
      <c r="B935" s="2"/>
      <c r="C935" s="2"/>
      <c r="D935" s="21" t="s">
        <v>984</v>
      </c>
      <c r="E935" s="4"/>
      <c r="F935" s="22"/>
      <c r="G935" s="26" t="str">
        <f t="shared" si="24"/>
        <v/>
      </c>
      <c r="H935" s="31">
        <f>SUMIFS(REGISTROS!$L$2:$L$665,REGISTROS!$E$2:$E$665,PUC!E935)</f>
        <v>0</v>
      </c>
      <c r="I935" s="2"/>
      <c r="J935" s="2"/>
    </row>
    <row r="936">
      <c r="A936" s="2"/>
      <c r="B936" s="2"/>
      <c r="C936" s="2"/>
      <c r="D936" s="21">
        <v>2535.0</v>
      </c>
      <c r="E936" s="4"/>
      <c r="F936" s="22" t="s">
        <v>985</v>
      </c>
      <c r="G936" s="26" t="str">
        <f t="shared" si="24"/>
        <v>CUENTA</v>
      </c>
      <c r="H936" s="31">
        <f>SUMIFS(REGISTROS!$L$2:$L$665,REGISTROS!$E$2:$E$665,PUC!E936)</f>
        <v>0</v>
      </c>
      <c r="I936" s="2"/>
      <c r="J936" s="2"/>
    </row>
    <row r="937">
      <c r="A937" s="2"/>
      <c r="B937" s="2"/>
      <c r="C937" s="2"/>
      <c r="D937" s="21" t="s">
        <v>986</v>
      </c>
      <c r="E937" s="4"/>
      <c r="F937" s="22"/>
      <c r="G937" s="26" t="str">
        <f t="shared" si="24"/>
        <v/>
      </c>
      <c r="H937" s="31">
        <f>SUMIFS(REGISTROS!$L$2:$L$665,REGISTROS!$E$2:$E$665,PUC!E937)</f>
        <v>0</v>
      </c>
      <c r="I937" s="2"/>
      <c r="J937" s="2"/>
    </row>
    <row r="938">
      <c r="A938" s="2"/>
      <c r="B938" s="2"/>
      <c r="C938" s="2"/>
      <c r="D938" s="21">
        <v>2540.0</v>
      </c>
      <c r="E938" s="4"/>
      <c r="F938" s="22" t="s">
        <v>987</v>
      </c>
      <c r="G938" s="26" t="str">
        <f t="shared" si="24"/>
        <v>CUENTA</v>
      </c>
      <c r="H938" s="31">
        <f>SUMIFS(REGISTROS!$L$2:$L$665,REGISTROS!$E$2:$E$665,PUC!E938)</f>
        <v>0</v>
      </c>
      <c r="I938" s="2"/>
      <c r="J938" s="2"/>
    </row>
    <row r="939">
      <c r="A939" s="2"/>
      <c r="B939" s="2"/>
      <c r="C939" s="2"/>
      <c r="D939" s="21" t="s">
        <v>988</v>
      </c>
      <c r="E939" s="4"/>
      <c r="F939" s="22"/>
      <c r="G939" s="26" t="str">
        <f t="shared" si="24"/>
        <v/>
      </c>
      <c r="H939" s="31">
        <f>SUMIFS(REGISTROS!$L$2:$L$665,REGISTROS!$E$2:$E$665,PUC!E939)</f>
        <v>0</v>
      </c>
      <c r="I939" s="2"/>
      <c r="J939" s="2"/>
    </row>
    <row r="940">
      <c r="A940" s="2"/>
      <c r="B940" s="2"/>
      <c r="C940" s="2"/>
      <c r="D940" s="21">
        <v>26.0</v>
      </c>
      <c r="E940" s="4"/>
      <c r="F940" s="22" t="s">
        <v>989</v>
      </c>
      <c r="G940" s="26" t="str">
        <f t="shared" si="24"/>
        <v>GRUPO</v>
      </c>
      <c r="H940" s="31">
        <f>SUMIFS(REGISTROS!$L$2:$L$665,REGISTROS!$E$2:$E$665,PUC!E940)</f>
        <v>0</v>
      </c>
      <c r="I940" s="2"/>
      <c r="J940" s="2"/>
    </row>
    <row r="941">
      <c r="A941" s="2"/>
      <c r="B941" s="2"/>
      <c r="C941" s="2"/>
      <c r="D941" s="21">
        <v>2605.0</v>
      </c>
      <c r="E941" s="4"/>
      <c r="F941" s="22" t="s">
        <v>990</v>
      </c>
      <c r="G941" s="26" t="str">
        <f t="shared" si="24"/>
        <v>CUENTA</v>
      </c>
      <c r="H941" s="31">
        <f>SUMIFS(REGISTROS!$L$2:$L$665,REGISTROS!$E$2:$E$665,PUC!E941)</f>
        <v>0</v>
      </c>
      <c r="I941" s="2"/>
      <c r="J941" s="2"/>
    </row>
    <row r="942">
      <c r="A942" s="2"/>
      <c r="B942" s="2"/>
      <c r="C942" s="2"/>
      <c r="D942" s="21">
        <v>260505.0</v>
      </c>
      <c r="E942" s="4"/>
      <c r="F942" s="22" t="s">
        <v>226</v>
      </c>
      <c r="G942" s="26" t="str">
        <f t="shared" si="24"/>
        <v>SUBCUENTA</v>
      </c>
      <c r="H942" s="31">
        <f>SUMIFS(REGISTROS!$L$2:$L$665,REGISTROS!$E$2:$E$665,PUC!E942)</f>
        <v>0</v>
      </c>
      <c r="I942" s="2"/>
      <c r="J942" s="2"/>
    </row>
    <row r="943">
      <c r="A943" s="2"/>
      <c r="B943" s="2"/>
      <c r="C943" s="2"/>
      <c r="D943" s="21">
        <v>260510.0</v>
      </c>
      <c r="E943" s="4"/>
      <c r="F943" s="22" t="s">
        <v>227</v>
      </c>
      <c r="G943" s="26" t="str">
        <f t="shared" si="24"/>
        <v>SUBCUENTA</v>
      </c>
      <c r="H943" s="31">
        <f>SUMIFS(REGISTROS!$L$2:$L$665,REGISTROS!$E$2:$E$665,PUC!E943)</f>
        <v>0</v>
      </c>
      <c r="I943" s="2"/>
      <c r="J943" s="2"/>
    </row>
    <row r="944">
      <c r="A944" s="2"/>
      <c r="B944" s="2"/>
      <c r="C944" s="2"/>
      <c r="D944" s="21">
        <v>260515.0</v>
      </c>
      <c r="E944" s="4"/>
      <c r="F944" s="22" t="s">
        <v>228</v>
      </c>
      <c r="G944" s="26" t="str">
        <f t="shared" si="24"/>
        <v>SUBCUENTA</v>
      </c>
      <c r="H944" s="31">
        <f>SUMIFS(REGISTROS!$L$2:$L$665,REGISTROS!$E$2:$E$665,PUC!E944)</f>
        <v>0</v>
      </c>
      <c r="I944" s="2"/>
      <c r="J944" s="2"/>
    </row>
    <row r="945">
      <c r="A945" s="2"/>
      <c r="B945" s="2"/>
      <c r="C945" s="2"/>
      <c r="D945" s="21">
        <v>260520.0</v>
      </c>
      <c r="E945" s="4"/>
      <c r="F945" s="22" t="s">
        <v>872</v>
      </c>
      <c r="G945" s="26" t="str">
        <f t="shared" si="24"/>
        <v>SUBCUENTA</v>
      </c>
      <c r="H945" s="31">
        <f>SUMIFS(REGISTROS!$L$2:$L$665,REGISTROS!$E$2:$E$665,PUC!E945)</f>
        <v>0</v>
      </c>
      <c r="I945" s="2"/>
      <c r="J945" s="2"/>
    </row>
    <row r="946">
      <c r="A946" s="2"/>
      <c r="B946" s="2"/>
      <c r="C946" s="2"/>
      <c r="D946" s="21">
        <v>260525.0</v>
      </c>
      <c r="E946" s="4"/>
      <c r="F946" s="22" t="s">
        <v>874</v>
      </c>
      <c r="G946" s="26" t="str">
        <f t="shared" si="24"/>
        <v>SUBCUENTA</v>
      </c>
      <c r="H946" s="31">
        <f>SUMIFS(REGISTROS!$L$2:$L$665,REGISTROS!$E$2:$E$665,PUC!E946)</f>
        <v>0</v>
      </c>
      <c r="I946" s="2"/>
      <c r="J946" s="2"/>
    </row>
    <row r="947">
      <c r="A947" s="2"/>
      <c r="B947" s="2"/>
      <c r="C947" s="2"/>
      <c r="D947" s="21">
        <v>260530.0</v>
      </c>
      <c r="E947" s="4"/>
      <c r="F947" s="22" t="s">
        <v>878</v>
      </c>
      <c r="G947" s="26" t="str">
        <f t="shared" si="24"/>
        <v>SUBCUENTA</v>
      </c>
      <c r="H947" s="31">
        <f>SUMIFS(REGISTROS!$L$2:$L$665,REGISTROS!$E$2:$E$665,PUC!E947)</f>
        <v>0</v>
      </c>
      <c r="I947" s="2"/>
      <c r="J947" s="2"/>
    </row>
    <row r="948">
      <c r="A948" s="2"/>
      <c r="B948" s="2"/>
      <c r="C948" s="2"/>
      <c r="D948" s="21">
        <v>260535.0</v>
      </c>
      <c r="E948" s="4"/>
      <c r="F948" s="22" t="s">
        <v>875</v>
      </c>
      <c r="G948" s="26" t="str">
        <f t="shared" si="24"/>
        <v>SUBCUENTA</v>
      </c>
      <c r="H948" s="31">
        <f>SUMIFS(REGISTROS!$L$2:$L$665,REGISTROS!$E$2:$E$665,PUC!E948)</f>
        <v>0</v>
      </c>
      <c r="I948" s="2"/>
      <c r="J948" s="2"/>
    </row>
    <row r="949">
      <c r="A949" s="2"/>
      <c r="B949" s="2"/>
      <c r="C949" s="2"/>
      <c r="D949" s="21">
        <v>260540.0</v>
      </c>
      <c r="E949" s="4"/>
      <c r="F949" s="22" t="s">
        <v>991</v>
      </c>
      <c r="G949" s="26" t="str">
        <f t="shared" si="24"/>
        <v>SUBCUENTA</v>
      </c>
      <c r="H949" s="31">
        <f>SUMIFS(REGISTROS!$L$2:$L$665,REGISTROS!$E$2:$E$665,PUC!E949)</f>
        <v>0</v>
      </c>
      <c r="I949" s="2"/>
      <c r="J949" s="2"/>
    </row>
    <row r="950">
      <c r="A950" s="2"/>
      <c r="B950" s="2"/>
      <c r="C950" s="2"/>
      <c r="D950" s="21">
        <v>260545.0</v>
      </c>
      <c r="E950" s="4"/>
      <c r="F950" s="22" t="s">
        <v>992</v>
      </c>
      <c r="G950" s="26" t="str">
        <f t="shared" si="24"/>
        <v>SUBCUENTA</v>
      </c>
      <c r="H950" s="31">
        <f>SUMIFS(REGISTROS!$L$2:$L$665,REGISTROS!$E$2:$E$665,PUC!E950)</f>
        <v>0</v>
      </c>
      <c r="I950" s="2"/>
      <c r="J950" s="2"/>
    </row>
    <row r="951">
      <c r="A951" s="2"/>
      <c r="B951" s="2"/>
      <c r="C951" s="2"/>
      <c r="D951" s="21">
        <v>260550.0</v>
      </c>
      <c r="E951" s="4"/>
      <c r="F951" s="22" t="s">
        <v>307</v>
      </c>
      <c r="G951" s="26" t="str">
        <f t="shared" si="24"/>
        <v>SUBCUENTA</v>
      </c>
      <c r="H951" s="31">
        <f>SUMIFS(REGISTROS!$L$2:$L$665,REGISTROS!$E$2:$E$665,PUC!E951)</f>
        <v>0</v>
      </c>
      <c r="I951" s="2"/>
      <c r="J951" s="2"/>
    </row>
    <row r="952">
      <c r="A952" s="2"/>
      <c r="B952" s="2"/>
      <c r="C952" s="2"/>
      <c r="D952" s="21">
        <v>260595.0</v>
      </c>
      <c r="E952" s="4"/>
      <c r="F952" s="22" t="s">
        <v>114</v>
      </c>
      <c r="G952" s="26" t="str">
        <f t="shared" si="24"/>
        <v>SUBCUENTA</v>
      </c>
      <c r="H952" s="31">
        <f>SUMIFS(REGISTROS!$L$2:$L$665,REGISTROS!$E$2:$E$665,PUC!E952)</f>
        <v>0</v>
      </c>
      <c r="I952" s="2"/>
      <c r="J952" s="2"/>
    </row>
    <row r="953">
      <c r="A953" s="2"/>
      <c r="B953" s="2"/>
      <c r="C953" s="2"/>
      <c r="D953" s="21">
        <v>2610.0</v>
      </c>
      <c r="E953" s="4"/>
      <c r="F953" s="22" t="s">
        <v>993</v>
      </c>
      <c r="G953" s="26" t="str">
        <f t="shared" si="24"/>
        <v>CUENTA</v>
      </c>
      <c r="H953" s="31">
        <f>SUMIFS(REGISTROS!$L$2:$L$665,REGISTROS!$E$2:$E$665,PUC!E953)</f>
        <v>0</v>
      </c>
      <c r="I953" s="2"/>
      <c r="J953" s="2"/>
    </row>
    <row r="954">
      <c r="A954" s="2"/>
      <c r="B954" s="2"/>
      <c r="C954" s="2"/>
      <c r="D954" s="21">
        <v>261005.0</v>
      </c>
      <c r="E954" s="4"/>
      <c r="F954" s="22" t="s">
        <v>994</v>
      </c>
      <c r="G954" s="26" t="str">
        <f t="shared" si="24"/>
        <v>SUBCUENTA</v>
      </c>
      <c r="H954" s="31">
        <f>SUMIFS(REGISTROS!$L$2:$L$665,REGISTROS!$E$2:$E$665,PUC!E954)</f>
        <v>0</v>
      </c>
      <c r="I954" s="2"/>
      <c r="J954" s="2"/>
    </row>
    <row r="955">
      <c r="A955" s="2"/>
      <c r="B955" s="2"/>
      <c r="C955" s="2"/>
      <c r="D955" s="21">
        <v>261010.0</v>
      </c>
      <c r="E955" s="4"/>
      <c r="F955" s="22" t="s">
        <v>972</v>
      </c>
      <c r="G955" s="26" t="str">
        <f t="shared" si="24"/>
        <v>SUBCUENTA</v>
      </c>
      <c r="H955" s="31">
        <f>SUMIFS(REGISTROS!$L$2:$L$665,REGISTROS!$E$2:$E$665,PUC!E955)</f>
        <v>0</v>
      </c>
      <c r="I955" s="2"/>
      <c r="J955" s="2"/>
    </row>
    <row r="956">
      <c r="A956" s="2"/>
      <c r="B956" s="2"/>
      <c r="C956" s="2"/>
      <c r="D956" s="21">
        <v>261015.0</v>
      </c>
      <c r="E956" s="4"/>
      <c r="F956" s="22" t="s">
        <v>995</v>
      </c>
      <c r="G956" s="26" t="str">
        <f t="shared" si="24"/>
        <v>SUBCUENTA</v>
      </c>
      <c r="H956" s="31">
        <f>SUMIFS(REGISTROS!$L$2:$L$665,REGISTROS!$E$2:$E$665,PUC!E956)</f>
        <v>0</v>
      </c>
      <c r="I956" s="2"/>
      <c r="J956" s="2"/>
    </row>
    <row r="957">
      <c r="A957" s="2"/>
      <c r="B957" s="2"/>
      <c r="C957" s="2"/>
      <c r="D957" s="21">
        <v>261020.0</v>
      </c>
      <c r="E957" s="4"/>
      <c r="F957" s="22" t="s">
        <v>975</v>
      </c>
      <c r="G957" s="26" t="str">
        <f t="shared" si="24"/>
        <v>SUBCUENTA</v>
      </c>
      <c r="H957" s="31">
        <f>SUMIFS(REGISTROS!$L$2:$L$665,REGISTROS!$E$2:$E$665,PUC!E957)</f>
        <v>0</v>
      </c>
      <c r="I957" s="2"/>
      <c r="J957" s="2"/>
    </row>
    <row r="958">
      <c r="A958" s="2"/>
      <c r="B958" s="2"/>
      <c r="C958" s="2"/>
      <c r="D958" s="21">
        <v>261025.0</v>
      </c>
      <c r="E958" s="4"/>
      <c r="F958" s="22" t="s">
        <v>979</v>
      </c>
      <c r="G958" s="26" t="str">
        <f t="shared" si="24"/>
        <v>SUBCUENTA</v>
      </c>
      <c r="H958" s="31">
        <f>SUMIFS(REGISTROS!$L$2:$L$665,REGISTROS!$E$2:$E$665,PUC!E958)</f>
        <v>0</v>
      </c>
      <c r="I958" s="2"/>
      <c r="J958" s="2"/>
    </row>
    <row r="959">
      <c r="A959" s="2"/>
      <c r="B959" s="2"/>
      <c r="C959" s="2"/>
      <c r="D959" s="21">
        <v>261030.0</v>
      </c>
      <c r="E959" s="4"/>
      <c r="F959" s="22" t="s">
        <v>996</v>
      </c>
      <c r="G959" s="26" t="str">
        <f t="shared" si="24"/>
        <v>SUBCUENTA</v>
      </c>
      <c r="H959" s="31">
        <f>SUMIFS(REGISTROS!$L$2:$L$665,REGISTROS!$E$2:$E$665,PUC!E959)</f>
        <v>0</v>
      </c>
      <c r="I959" s="2"/>
      <c r="J959" s="2"/>
    </row>
    <row r="960">
      <c r="A960" s="2"/>
      <c r="B960" s="2"/>
      <c r="C960" s="2"/>
      <c r="D960" s="21">
        <v>261095.0</v>
      </c>
      <c r="E960" s="4"/>
      <c r="F960" s="22" t="s">
        <v>119</v>
      </c>
      <c r="G960" s="26" t="str">
        <f t="shared" si="24"/>
        <v>SUBCUENTA</v>
      </c>
      <c r="H960" s="31">
        <f>SUMIFS(REGISTROS!$L$2:$L$665,REGISTROS!$E$2:$E$665,PUC!E960)</f>
        <v>0</v>
      </c>
      <c r="I960" s="2"/>
      <c r="J960" s="2"/>
    </row>
    <row r="961">
      <c r="A961" s="2"/>
      <c r="B961" s="2"/>
      <c r="C961" s="2"/>
      <c r="D961" s="21">
        <v>2615.0</v>
      </c>
      <c r="E961" s="4"/>
      <c r="F961" s="22" t="s">
        <v>997</v>
      </c>
      <c r="G961" s="26" t="str">
        <f t="shared" si="24"/>
        <v>CUENTA</v>
      </c>
      <c r="H961" s="31">
        <f>SUMIFS(REGISTROS!$L$2:$L$665,REGISTROS!$E$2:$E$665,PUC!E961)</f>
        <v>0</v>
      </c>
      <c r="I961" s="2"/>
      <c r="J961" s="2"/>
    </row>
    <row r="962">
      <c r="A962" s="2"/>
      <c r="B962" s="2"/>
      <c r="C962" s="2"/>
      <c r="D962" s="21">
        <v>261505.0</v>
      </c>
      <c r="E962" s="4"/>
      <c r="F962" s="22" t="s">
        <v>923</v>
      </c>
      <c r="G962" s="26" t="str">
        <f t="shared" si="24"/>
        <v>SUBCUENTA</v>
      </c>
      <c r="H962" s="31">
        <f>SUMIFS(REGISTROS!$L$2:$L$665,REGISTROS!$E$2:$E$665,PUC!E962)</f>
        <v>0</v>
      </c>
      <c r="I962" s="2"/>
      <c r="J962" s="2"/>
    </row>
    <row r="963">
      <c r="A963" s="2"/>
      <c r="B963" s="2"/>
      <c r="C963" s="2"/>
      <c r="D963" s="21">
        <v>261510.0</v>
      </c>
      <c r="E963" s="4"/>
      <c r="F963" s="22" t="s">
        <v>931</v>
      </c>
      <c r="G963" s="26" t="str">
        <f t="shared" si="24"/>
        <v>SUBCUENTA</v>
      </c>
      <c r="H963" s="31">
        <f>SUMIFS(REGISTROS!$L$2:$L$665,REGISTROS!$E$2:$E$665,PUC!E963)</f>
        <v>0</v>
      </c>
      <c r="I963" s="2"/>
      <c r="J963" s="2"/>
    </row>
    <row r="964">
      <c r="A964" s="2"/>
      <c r="B964" s="2"/>
      <c r="C964" s="2"/>
      <c r="D964" s="21">
        <v>261515.0</v>
      </c>
      <c r="E964" s="4"/>
      <c r="F964" s="22" t="s">
        <v>939</v>
      </c>
      <c r="G964" s="26" t="str">
        <f t="shared" si="24"/>
        <v>SUBCUENTA</v>
      </c>
      <c r="H964" s="31">
        <f>SUMIFS(REGISTROS!$L$2:$L$665,REGISTROS!$E$2:$E$665,PUC!E964)</f>
        <v>0</v>
      </c>
      <c r="I964" s="2"/>
      <c r="J964" s="2"/>
    </row>
    <row r="965">
      <c r="A965" s="2"/>
      <c r="B965" s="2"/>
      <c r="C965" s="2"/>
      <c r="D965" s="21">
        <v>261520.0</v>
      </c>
      <c r="E965" s="4"/>
      <c r="F965" s="22" t="s">
        <v>941</v>
      </c>
      <c r="G965" s="26" t="str">
        <f t="shared" si="24"/>
        <v>SUBCUENTA</v>
      </c>
      <c r="H965" s="31">
        <f>SUMIFS(REGISTROS!$L$2:$L$665,REGISTROS!$E$2:$E$665,PUC!E965)</f>
        <v>0</v>
      </c>
      <c r="I965" s="2"/>
      <c r="J965" s="2"/>
    </row>
    <row r="966">
      <c r="A966" s="2"/>
      <c r="B966" s="2"/>
      <c r="C966" s="2"/>
      <c r="D966" s="21">
        <v>261525.0</v>
      </c>
      <c r="E966" s="4"/>
      <c r="F966" s="22" t="s">
        <v>944</v>
      </c>
      <c r="G966" s="26" t="str">
        <f t="shared" si="24"/>
        <v>SUBCUENTA</v>
      </c>
      <c r="H966" s="31">
        <f>SUMIFS(REGISTROS!$L$2:$L$665,REGISTROS!$E$2:$E$665,PUC!E966)</f>
        <v>0</v>
      </c>
      <c r="I966" s="2"/>
      <c r="J966" s="2"/>
    </row>
    <row r="967">
      <c r="A967" s="2"/>
      <c r="B967" s="2"/>
      <c r="C967" s="2"/>
      <c r="D967" s="21">
        <v>261595.0</v>
      </c>
      <c r="E967" s="4"/>
      <c r="F967" s="22" t="s">
        <v>114</v>
      </c>
      <c r="G967" s="26" t="str">
        <f t="shared" si="24"/>
        <v>SUBCUENTA</v>
      </c>
      <c r="H967" s="31">
        <f>SUMIFS(REGISTROS!$L$2:$L$665,REGISTROS!$E$2:$E$665,PUC!E967)</f>
        <v>0</v>
      </c>
      <c r="I967" s="2"/>
      <c r="J967" s="2"/>
    </row>
    <row r="968">
      <c r="A968" s="2"/>
      <c r="B968" s="2"/>
      <c r="C968" s="2"/>
      <c r="D968" s="21">
        <v>2620.0</v>
      </c>
      <c r="E968" s="4"/>
      <c r="F968" s="22" t="s">
        <v>998</v>
      </c>
      <c r="G968" s="26" t="str">
        <f t="shared" si="24"/>
        <v>CUENTA</v>
      </c>
      <c r="H968" s="31">
        <f>SUMIFS(REGISTROS!$L$2:$L$665,REGISTROS!$E$2:$E$665,PUC!E968)</f>
        <v>0</v>
      </c>
      <c r="I968" s="2"/>
      <c r="J968" s="2"/>
    </row>
    <row r="969">
      <c r="A969" s="2"/>
      <c r="B969" s="2"/>
      <c r="C969" s="2"/>
      <c r="D969" s="21">
        <v>262005.0</v>
      </c>
      <c r="E969" s="4"/>
      <c r="F969" s="22" t="s">
        <v>999</v>
      </c>
      <c r="G969" s="26" t="str">
        <f t="shared" si="24"/>
        <v>SUBCUENTA</v>
      </c>
      <c r="H969" s="31">
        <f>SUMIFS(REGISTROS!$L$2:$L$665,REGISTROS!$E$2:$E$665,PUC!E969)</f>
        <v>0</v>
      </c>
      <c r="I969" s="2"/>
      <c r="J969" s="2"/>
    </row>
    <row r="970">
      <c r="A970" s="2"/>
      <c r="B970" s="2"/>
      <c r="C970" s="2"/>
      <c r="D970" s="21">
        <v>262010.0</v>
      </c>
      <c r="E970" s="4"/>
      <c r="F970" s="22" t="s">
        <v>1000</v>
      </c>
      <c r="G970" s="26" t="str">
        <f t="shared" si="24"/>
        <v>SUBCUENTA</v>
      </c>
      <c r="H970" s="31">
        <f>SUMIFS(REGISTROS!$L$2:$L$665,REGISTROS!$E$2:$E$665,PUC!E970)</f>
        <v>0</v>
      </c>
      <c r="I970" s="2"/>
      <c r="J970" s="2"/>
    </row>
    <row r="971">
      <c r="A971" s="2"/>
      <c r="B971" s="2"/>
      <c r="C971" s="2"/>
      <c r="D971" s="21">
        <v>2625.0</v>
      </c>
      <c r="E971" s="4"/>
      <c r="F971" s="22" t="s">
        <v>1001</v>
      </c>
      <c r="G971" s="26" t="str">
        <f t="shared" si="24"/>
        <v>CUENTA</v>
      </c>
      <c r="H971" s="31">
        <f>SUMIFS(REGISTROS!$L$2:$L$665,REGISTROS!$E$2:$E$665,PUC!E971)</f>
        <v>0</v>
      </c>
      <c r="I971" s="2"/>
      <c r="J971" s="2"/>
    </row>
    <row r="972">
      <c r="A972" s="2"/>
      <c r="B972" s="2"/>
      <c r="C972" s="2"/>
      <c r="D972" s="21">
        <v>262505.0</v>
      </c>
      <c r="E972" s="4"/>
      <c r="F972" s="22" t="s">
        <v>1002</v>
      </c>
      <c r="G972" s="26" t="str">
        <f t="shared" si="24"/>
        <v>SUBCUENTA</v>
      </c>
      <c r="H972" s="31">
        <f>SUMIFS(REGISTROS!$L$2:$L$665,REGISTROS!$E$2:$E$665,PUC!E972)</f>
        <v>0</v>
      </c>
      <c r="I972" s="2"/>
      <c r="J972" s="2"/>
    </row>
    <row r="973">
      <c r="A973" s="2"/>
      <c r="B973" s="2"/>
      <c r="C973" s="2"/>
      <c r="D973" s="21">
        <v>262510.0</v>
      </c>
      <c r="E973" s="4"/>
      <c r="F973" s="22" t="s">
        <v>1003</v>
      </c>
      <c r="G973" s="26" t="str">
        <f t="shared" si="24"/>
        <v>SUBCUENTA</v>
      </c>
      <c r="H973" s="31">
        <f>SUMIFS(REGISTROS!$L$2:$L$665,REGISTROS!$E$2:$E$665,PUC!E973)</f>
        <v>0</v>
      </c>
      <c r="I973" s="2"/>
      <c r="J973" s="2"/>
    </row>
    <row r="974">
      <c r="A974" s="2"/>
      <c r="B974" s="2"/>
      <c r="C974" s="2"/>
      <c r="D974" s="21">
        <v>262515.0</v>
      </c>
      <c r="E974" s="4"/>
      <c r="F974" s="22" t="s">
        <v>1004</v>
      </c>
      <c r="G974" s="26" t="str">
        <f t="shared" si="24"/>
        <v>SUBCUENTA</v>
      </c>
      <c r="H974" s="31">
        <f>SUMIFS(REGISTROS!$L$2:$L$665,REGISTROS!$E$2:$E$665,PUC!E974)</f>
        <v>0</v>
      </c>
      <c r="I974" s="2"/>
      <c r="J974" s="2"/>
    </row>
    <row r="975">
      <c r="A975" s="2"/>
      <c r="B975" s="2"/>
      <c r="C975" s="2"/>
      <c r="D975" s="21">
        <v>262595.0</v>
      </c>
      <c r="E975" s="4"/>
      <c r="F975" s="22" t="s">
        <v>114</v>
      </c>
      <c r="G975" s="26" t="str">
        <f t="shared" si="24"/>
        <v>SUBCUENTA</v>
      </c>
      <c r="H975" s="31">
        <f>SUMIFS(REGISTROS!$L$2:$L$665,REGISTROS!$E$2:$E$665,PUC!E975)</f>
        <v>0</v>
      </c>
      <c r="I975" s="2"/>
      <c r="J975" s="2"/>
    </row>
    <row r="976">
      <c r="A976" s="2"/>
      <c r="B976" s="2"/>
      <c r="C976" s="2"/>
      <c r="D976" s="21">
        <v>2630.0</v>
      </c>
      <c r="E976" s="4"/>
      <c r="F976" s="22" t="s">
        <v>1005</v>
      </c>
      <c r="G976" s="26" t="str">
        <f t="shared" si="24"/>
        <v>CUENTA</v>
      </c>
      <c r="H976" s="31">
        <f>SUMIFS(REGISTROS!$L$2:$L$665,REGISTROS!$E$2:$E$665,PUC!E976)</f>
        <v>0</v>
      </c>
      <c r="I976" s="2"/>
      <c r="J976" s="2"/>
    </row>
    <row r="977">
      <c r="A977" s="2"/>
      <c r="B977" s="2"/>
      <c r="C977" s="2"/>
      <c r="D977" s="21">
        <v>263005.0</v>
      </c>
      <c r="E977" s="4"/>
      <c r="F977" s="22" t="s">
        <v>299</v>
      </c>
      <c r="G977" s="26" t="str">
        <f t="shared" si="24"/>
        <v>SUBCUENTA</v>
      </c>
      <c r="H977" s="31">
        <f>SUMIFS(REGISTROS!$L$2:$L$665,REGISTROS!$E$2:$E$665,PUC!E977)</f>
        <v>0</v>
      </c>
      <c r="I977" s="2"/>
      <c r="J977" s="2"/>
    </row>
    <row r="978">
      <c r="A978" s="2"/>
      <c r="B978" s="2"/>
      <c r="C978" s="2"/>
      <c r="D978" s="21">
        <v>263010.0</v>
      </c>
      <c r="E978" s="4"/>
      <c r="F978" s="22" t="s">
        <v>331</v>
      </c>
      <c r="G978" s="26" t="str">
        <f t="shared" si="24"/>
        <v>SUBCUENTA</v>
      </c>
      <c r="H978" s="31">
        <f>SUMIFS(REGISTROS!$L$2:$L$665,REGISTROS!$E$2:$E$665,PUC!E978)</f>
        <v>0</v>
      </c>
      <c r="I978" s="2"/>
      <c r="J978" s="2"/>
    </row>
    <row r="979">
      <c r="A979" s="2"/>
      <c r="B979" s="2"/>
      <c r="C979" s="2"/>
      <c r="D979" s="21">
        <v>263015.0</v>
      </c>
      <c r="E979" s="4"/>
      <c r="F979" s="22" t="s">
        <v>338</v>
      </c>
      <c r="G979" s="26" t="str">
        <f t="shared" si="24"/>
        <v>SUBCUENTA</v>
      </c>
      <c r="H979" s="31">
        <f>SUMIFS(REGISTROS!$L$2:$L$665,REGISTROS!$E$2:$E$665,PUC!E979)</f>
        <v>0</v>
      </c>
      <c r="I979" s="2"/>
      <c r="J979" s="2"/>
    </row>
    <row r="980">
      <c r="A980" s="2"/>
      <c r="B980" s="2"/>
      <c r="C980" s="2"/>
      <c r="D980" s="21">
        <v>263020.0</v>
      </c>
      <c r="E980" s="4"/>
      <c r="F980" s="22" t="s">
        <v>339</v>
      </c>
      <c r="G980" s="26" t="str">
        <f t="shared" si="24"/>
        <v>SUBCUENTA</v>
      </c>
      <c r="H980" s="31">
        <f>SUMIFS(REGISTROS!$L$2:$L$665,REGISTROS!$E$2:$E$665,PUC!E980)</f>
        <v>0</v>
      </c>
      <c r="I980" s="2"/>
      <c r="J980" s="2"/>
    </row>
    <row r="981">
      <c r="A981" s="2"/>
      <c r="B981" s="2"/>
      <c r="C981" s="2"/>
      <c r="D981" s="21">
        <v>263025.0</v>
      </c>
      <c r="E981" s="4"/>
      <c r="F981" s="22" t="s">
        <v>340</v>
      </c>
      <c r="G981" s="26" t="str">
        <f t="shared" si="24"/>
        <v>SUBCUENTA</v>
      </c>
      <c r="H981" s="31">
        <f>SUMIFS(REGISTROS!$L$2:$L$665,REGISTROS!$E$2:$E$665,PUC!E981)</f>
        <v>0</v>
      </c>
      <c r="I981" s="2"/>
      <c r="J981" s="2"/>
    </row>
    <row r="982">
      <c r="A982" s="2"/>
      <c r="B982" s="2"/>
      <c r="C982" s="2"/>
      <c r="D982" s="21">
        <v>263030.0</v>
      </c>
      <c r="E982" s="4"/>
      <c r="F982" s="22" t="s">
        <v>375</v>
      </c>
      <c r="G982" s="26" t="str">
        <f t="shared" si="24"/>
        <v>SUBCUENTA</v>
      </c>
      <c r="H982" s="31">
        <f>SUMIFS(REGISTROS!$L$2:$L$665,REGISTROS!$E$2:$E$665,PUC!E982)</f>
        <v>0</v>
      </c>
      <c r="I982" s="2"/>
      <c r="J982" s="2"/>
    </row>
    <row r="983">
      <c r="A983" s="2"/>
      <c r="B983" s="2"/>
      <c r="C983" s="2"/>
      <c r="D983" s="21">
        <v>263035.0</v>
      </c>
      <c r="E983" s="4"/>
      <c r="F983" s="22" t="s">
        <v>342</v>
      </c>
      <c r="G983" s="26" t="str">
        <f t="shared" si="24"/>
        <v>SUBCUENTA</v>
      </c>
      <c r="H983" s="31">
        <f>SUMIFS(REGISTROS!$L$2:$L$665,REGISTROS!$E$2:$E$665,PUC!E983)</f>
        <v>0</v>
      </c>
      <c r="I983" s="2"/>
      <c r="J983" s="2"/>
    </row>
    <row r="984">
      <c r="A984" s="2"/>
      <c r="B984" s="2"/>
      <c r="C984" s="2"/>
      <c r="D984" s="21">
        <v>263040.0</v>
      </c>
      <c r="E984" s="4"/>
      <c r="F984" s="22" t="s">
        <v>343</v>
      </c>
      <c r="G984" s="26" t="str">
        <f t="shared" si="24"/>
        <v>SUBCUENTA</v>
      </c>
      <c r="H984" s="31">
        <f>SUMIFS(REGISTROS!$L$2:$L$665,REGISTROS!$E$2:$E$665,PUC!E984)</f>
        <v>0</v>
      </c>
      <c r="I984" s="2"/>
      <c r="J984" s="2"/>
    </row>
    <row r="985">
      <c r="A985" s="2"/>
      <c r="B985" s="2"/>
      <c r="C985" s="2"/>
      <c r="D985" s="21">
        <v>263045.0</v>
      </c>
      <c r="E985" s="4"/>
      <c r="F985" s="22" t="s">
        <v>344</v>
      </c>
      <c r="G985" s="26" t="str">
        <f t="shared" si="24"/>
        <v>SUBCUENTA</v>
      </c>
      <c r="H985" s="31">
        <f>SUMIFS(REGISTROS!$L$2:$L$665,REGISTROS!$E$2:$E$665,PUC!E985)</f>
        <v>0</v>
      </c>
      <c r="I985" s="2"/>
      <c r="J985" s="2"/>
    </row>
    <row r="986">
      <c r="A986" s="2"/>
      <c r="B986" s="2"/>
      <c r="C986" s="2"/>
      <c r="D986" s="21">
        <v>263050.0</v>
      </c>
      <c r="E986" s="4"/>
      <c r="F986" s="22" t="s">
        <v>345</v>
      </c>
      <c r="G986" s="26" t="str">
        <f t="shared" si="24"/>
        <v>SUBCUENTA</v>
      </c>
      <c r="H986" s="31">
        <f>SUMIFS(REGISTROS!$L$2:$L$665,REGISTROS!$E$2:$E$665,PUC!E986)</f>
        <v>0</v>
      </c>
      <c r="I986" s="2"/>
      <c r="J986" s="2"/>
    </row>
    <row r="987">
      <c r="A987" s="2"/>
      <c r="B987" s="2"/>
      <c r="C987" s="2"/>
      <c r="D987" s="21">
        <v>263055.0</v>
      </c>
      <c r="E987" s="4"/>
      <c r="F987" s="22" t="s">
        <v>346</v>
      </c>
      <c r="G987" s="26" t="str">
        <f t="shared" si="24"/>
        <v>SUBCUENTA</v>
      </c>
      <c r="H987" s="31">
        <f>SUMIFS(REGISTROS!$L$2:$L$665,REGISTROS!$E$2:$E$665,PUC!E987)</f>
        <v>0</v>
      </c>
      <c r="I987" s="2"/>
      <c r="J987" s="2"/>
    </row>
    <row r="988">
      <c r="A988" s="2"/>
      <c r="B988" s="2"/>
      <c r="C988" s="2"/>
      <c r="D988" s="21">
        <v>263060.0</v>
      </c>
      <c r="E988" s="4"/>
      <c r="F988" s="22" t="s">
        <v>332</v>
      </c>
      <c r="G988" s="26" t="str">
        <f t="shared" si="24"/>
        <v>SUBCUENTA</v>
      </c>
      <c r="H988" s="31">
        <f>SUMIFS(REGISTROS!$L$2:$L$665,REGISTROS!$E$2:$E$665,PUC!E988)</f>
        <v>0</v>
      </c>
      <c r="I988" s="2"/>
      <c r="J988" s="2"/>
    </row>
    <row r="989">
      <c r="A989" s="2"/>
      <c r="B989" s="2"/>
      <c r="C989" s="2"/>
      <c r="D989" s="21">
        <v>263065.0</v>
      </c>
      <c r="E989" s="4"/>
      <c r="F989" s="22" t="s">
        <v>500</v>
      </c>
      <c r="G989" s="26" t="str">
        <f t="shared" si="24"/>
        <v>SUBCUENTA</v>
      </c>
      <c r="H989" s="31">
        <f>SUMIFS(REGISTROS!$L$2:$L$665,REGISTROS!$E$2:$E$665,PUC!E989)</f>
        <v>0</v>
      </c>
      <c r="I989" s="2"/>
      <c r="J989" s="2"/>
    </row>
    <row r="990">
      <c r="A990" s="2"/>
      <c r="B990" s="2"/>
      <c r="C990" s="2"/>
      <c r="D990" s="21">
        <v>263070.0</v>
      </c>
      <c r="E990" s="4"/>
      <c r="F990" s="22" t="s">
        <v>315</v>
      </c>
      <c r="G990" s="26" t="str">
        <f t="shared" si="24"/>
        <v>SUBCUENTA</v>
      </c>
      <c r="H990" s="31">
        <f>SUMIFS(REGISTROS!$L$2:$L$665,REGISTROS!$E$2:$E$665,PUC!E990)</f>
        <v>0</v>
      </c>
      <c r="I990" s="2"/>
      <c r="J990" s="2"/>
    </row>
    <row r="991">
      <c r="A991" s="2"/>
      <c r="B991" s="2"/>
      <c r="C991" s="2"/>
      <c r="D991" s="21">
        <v>263075.0</v>
      </c>
      <c r="E991" s="4"/>
      <c r="F991" s="22" t="s">
        <v>550</v>
      </c>
      <c r="G991" s="26" t="str">
        <f t="shared" si="24"/>
        <v>SUBCUENTA</v>
      </c>
      <c r="H991" s="31">
        <f>SUMIFS(REGISTROS!$L$2:$L$665,REGISTROS!$E$2:$E$665,PUC!E991)</f>
        <v>0</v>
      </c>
      <c r="I991" s="2"/>
      <c r="J991" s="2"/>
    </row>
    <row r="992">
      <c r="A992" s="2"/>
      <c r="B992" s="2"/>
      <c r="C992" s="2"/>
      <c r="D992" s="21">
        <v>263080.0</v>
      </c>
      <c r="E992" s="4"/>
      <c r="F992" s="22" t="s">
        <v>1006</v>
      </c>
      <c r="G992" s="26" t="str">
        <f t="shared" si="24"/>
        <v>SUBCUENTA</v>
      </c>
      <c r="H992" s="31">
        <f>SUMIFS(REGISTROS!$L$2:$L$665,REGISTROS!$E$2:$E$665,PUC!E992)</f>
        <v>0</v>
      </c>
      <c r="I992" s="2"/>
      <c r="J992" s="2"/>
    </row>
    <row r="993">
      <c r="A993" s="2"/>
      <c r="B993" s="2"/>
      <c r="C993" s="2"/>
      <c r="D993" s="21">
        <v>263085.0</v>
      </c>
      <c r="E993" s="4"/>
      <c r="F993" s="22" t="s">
        <v>334</v>
      </c>
      <c r="G993" s="26" t="str">
        <f t="shared" si="24"/>
        <v>SUBCUENTA</v>
      </c>
      <c r="H993" s="31">
        <f>SUMIFS(REGISTROS!$L$2:$L$665,REGISTROS!$E$2:$E$665,PUC!E993)</f>
        <v>0</v>
      </c>
      <c r="I993" s="2"/>
      <c r="J993" s="2"/>
    </row>
    <row r="994">
      <c r="A994" s="2"/>
      <c r="B994" s="2"/>
      <c r="C994" s="2"/>
      <c r="D994" s="21">
        <v>263095.0</v>
      </c>
      <c r="E994" s="4"/>
      <c r="F994" s="22" t="s">
        <v>114</v>
      </c>
      <c r="G994" s="26" t="str">
        <f t="shared" si="24"/>
        <v>SUBCUENTA</v>
      </c>
      <c r="H994" s="31">
        <f>SUMIFS(REGISTROS!$L$2:$L$665,REGISTROS!$E$2:$E$665,PUC!E994)</f>
        <v>0</v>
      </c>
      <c r="I994" s="2"/>
      <c r="J994" s="2"/>
    </row>
    <row r="995">
      <c r="A995" s="2"/>
      <c r="B995" s="2"/>
      <c r="C995" s="2"/>
      <c r="D995" s="21">
        <v>2635.0</v>
      </c>
      <c r="E995" s="4"/>
      <c r="F995" s="22" t="s">
        <v>1007</v>
      </c>
      <c r="G995" s="26" t="str">
        <f t="shared" si="24"/>
        <v>CUENTA</v>
      </c>
      <c r="H995" s="31">
        <f>SUMIFS(REGISTROS!$L$2:$L$665,REGISTROS!$E$2:$E$665,PUC!E995)</f>
        <v>0</v>
      </c>
      <c r="I995" s="2"/>
      <c r="J995" s="2"/>
    </row>
    <row r="996">
      <c r="A996" s="2"/>
      <c r="B996" s="2"/>
      <c r="C996" s="2"/>
      <c r="D996" s="21">
        <v>263505.0</v>
      </c>
      <c r="E996" s="4"/>
      <c r="F996" s="22" t="s">
        <v>1008</v>
      </c>
      <c r="G996" s="26" t="str">
        <f t="shared" si="24"/>
        <v>SUBCUENTA</v>
      </c>
      <c r="H996" s="31">
        <f>SUMIFS(REGISTROS!$L$2:$L$665,REGISTROS!$E$2:$E$665,PUC!E996)</f>
        <v>0</v>
      </c>
      <c r="I996" s="2"/>
      <c r="J996" s="2"/>
    </row>
    <row r="997">
      <c r="A997" s="2"/>
      <c r="B997" s="2"/>
      <c r="C997" s="2"/>
      <c r="D997" s="21">
        <v>263510.0</v>
      </c>
      <c r="E997" s="4"/>
      <c r="F997" s="22" t="s">
        <v>1009</v>
      </c>
      <c r="G997" s="26" t="str">
        <f t="shared" si="24"/>
        <v>SUBCUENTA</v>
      </c>
      <c r="H997" s="31">
        <f>SUMIFS(REGISTROS!$L$2:$L$665,REGISTROS!$E$2:$E$665,PUC!E997)</f>
        <v>0</v>
      </c>
      <c r="I997" s="2"/>
      <c r="J997" s="2"/>
    </row>
    <row r="998">
      <c r="A998" s="2"/>
      <c r="B998" s="2"/>
      <c r="C998" s="2"/>
      <c r="D998" s="21">
        <v>263515.0</v>
      </c>
      <c r="E998" s="4"/>
      <c r="F998" s="22" t="s">
        <v>1010</v>
      </c>
      <c r="G998" s="26" t="str">
        <f t="shared" si="24"/>
        <v>SUBCUENTA</v>
      </c>
      <c r="H998" s="31">
        <f>SUMIFS(REGISTROS!$L$2:$L$665,REGISTROS!$E$2:$E$665,PUC!E998)</f>
        <v>0</v>
      </c>
      <c r="I998" s="2"/>
      <c r="J998" s="2"/>
    </row>
    <row r="999">
      <c r="A999" s="2"/>
      <c r="B999" s="2"/>
      <c r="C999" s="2"/>
      <c r="D999" s="21">
        <v>263520.0</v>
      </c>
      <c r="E999" s="4"/>
      <c r="F999" s="22" t="s">
        <v>1011</v>
      </c>
      <c r="G999" s="26" t="str">
        <f t="shared" si="24"/>
        <v>SUBCUENTA</v>
      </c>
      <c r="H999" s="31">
        <f>SUMIFS(REGISTROS!$L$2:$L$665,REGISTROS!$E$2:$E$665,PUC!E999)</f>
        <v>0</v>
      </c>
      <c r="I999" s="2"/>
      <c r="J999" s="2"/>
    </row>
    <row r="1000">
      <c r="A1000" s="2"/>
      <c r="B1000" s="2"/>
      <c r="C1000" s="2"/>
      <c r="D1000" s="21">
        <v>263525.0</v>
      </c>
      <c r="E1000" s="4"/>
      <c r="F1000" s="22" t="s">
        <v>1012</v>
      </c>
      <c r="G1000" s="26" t="str">
        <f t="shared" si="24"/>
        <v>SUBCUENTA</v>
      </c>
      <c r="H1000" s="31">
        <f>SUMIFS(REGISTROS!$L$2:$L$665,REGISTROS!$E$2:$E$665,PUC!E1000)</f>
        <v>0</v>
      </c>
      <c r="I1000" s="2"/>
      <c r="J1000" s="2"/>
    </row>
    <row r="1001">
      <c r="A1001" s="2"/>
      <c r="B1001" s="2"/>
      <c r="C1001" s="2"/>
      <c r="D1001" s="21">
        <v>263530.0</v>
      </c>
      <c r="E1001" s="4"/>
      <c r="F1001" s="22" t="s">
        <v>1013</v>
      </c>
      <c r="G1001" s="26" t="str">
        <f t="shared" si="24"/>
        <v>SUBCUENTA</v>
      </c>
      <c r="H1001" s="31">
        <f>SUMIFS(REGISTROS!$L$2:$L$665,REGISTROS!$E$2:$E$665,PUC!E1001)</f>
        <v>0</v>
      </c>
      <c r="I1001" s="2"/>
      <c r="J1001" s="2"/>
    </row>
    <row r="1002">
      <c r="A1002" s="2"/>
      <c r="B1002" s="2"/>
      <c r="C1002" s="2"/>
      <c r="D1002" s="21">
        <v>263535.0</v>
      </c>
      <c r="E1002" s="4"/>
      <c r="F1002" s="22" t="s">
        <v>1014</v>
      </c>
      <c r="G1002" s="26" t="str">
        <f t="shared" si="24"/>
        <v>SUBCUENTA</v>
      </c>
      <c r="H1002" s="31">
        <f>SUMIFS(REGISTROS!$L$2:$L$665,REGISTROS!$E$2:$E$665,PUC!E1002)</f>
        <v>0</v>
      </c>
      <c r="I1002" s="2"/>
      <c r="J1002" s="2"/>
    </row>
    <row r="1003">
      <c r="A1003" s="2"/>
      <c r="B1003" s="2"/>
      <c r="C1003" s="2"/>
      <c r="D1003" s="21">
        <v>263540.0</v>
      </c>
      <c r="E1003" s="4"/>
      <c r="F1003" s="22" t="s">
        <v>1015</v>
      </c>
      <c r="G1003" s="26" t="str">
        <f t="shared" si="24"/>
        <v>SUBCUENTA</v>
      </c>
      <c r="H1003" s="31">
        <f>SUMIFS(REGISTROS!$L$2:$L$665,REGISTROS!$E$2:$E$665,PUC!E1003)</f>
        <v>0</v>
      </c>
      <c r="I1003" s="2"/>
      <c r="J1003" s="2"/>
    </row>
    <row r="1004">
      <c r="A1004" s="2"/>
      <c r="B1004" s="2"/>
      <c r="C1004" s="2"/>
      <c r="D1004" s="21">
        <v>263595.0</v>
      </c>
      <c r="E1004" s="4"/>
      <c r="F1004" s="22" t="s">
        <v>119</v>
      </c>
      <c r="G1004" s="26" t="str">
        <f t="shared" si="24"/>
        <v>SUBCUENTA</v>
      </c>
      <c r="H1004" s="31">
        <f>SUMIFS(REGISTROS!$L$2:$L$665,REGISTROS!$E$2:$E$665,PUC!E1004)</f>
        <v>0</v>
      </c>
      <c r="I1004" s="2"/>
      <c r="J1004" s="2"/>
    </row>
    <row r="1005">
      <c r="A1005" s="2"/>
      <c r="B1005" s="2"/>
      <c r="C1005" s="2"/>
      <c r="D1005" s="21">
        <v>2640.0</v>
      </c>
      <c r="E1005" s="4"/>
      <c r="F1005" s="22" t="s">
        <v>1016</v>
      </c>
      <c r="G1005" s="26" t="str">
        <f t="shared" si="24"/>
        <v>CUENTA</v>
      </c>
      <c r="H1005" s="31">
        <f>SUMIFS(REGISTROS!$L$2:$L$665,REGISTROS!$E$2:$E$665,PUC!E1005)</f>
        <v>0</v>
      </c>
      <c r="I1005" s="2"/>
      <c r="J1005" s="2"/>
    </row>
    <row r="1006">
      <c r="A1006" s="2"/>
      <c r="B1006" s="2"/>
      <c r="C1006" s="2"/>
      <c r="D1006" s="21" t="s">
        <v>1017</v>
      </c>
      <c r="E1006" s="4"/>
      <c r="F1006" s="22"/>
      <c r="G1006" s="26" t="str">
        <f t="shared" si="24"/>
        <v/>
      </c>
      <c r="H1006" s="31">
        <f>SUMIFS(REGISTROS!$L$2:$L$665,REGISTROS!$E$2:$E$665,PUC!E1006)</f>
        <v>0</v>
      </c>
      <c r="I1006" s="2"/>
      <c r="J1006" s="2"/>
    </row>
    <row r="1007">
      <c r="A1007" s="2"/>
      <c r="B1007" s="2"/>
      <c r="C1007" s="2"/>
      <c r="D1007" s="21">
        <v>2695.0</v>
      </c>
      <c r="E1007" s="4"/>
      <c r="F1007" s="22" t="s">
        <v>1018</v>
      </c>
      <c r="G1007" s="26" t="str">
        <f t="shared" si="24"/>
        <v>CUENTA</v>
      </c>
      <c r="H1007" s="31">
        <f>SUMIFS(REGISTROS!$L$2:$L$665,REGISTROS!$E$2:$E$665,PUC!E1007)</f>
        <v>0</v>
      </c>
      <c r="I1007" s="2"/>
      <c r="J1007" s="2"/>
    </row>
    <row r="1008">
      <c r="A1008" s="2"/>
      <c r="B1008" s="2"/>
      <c r="C1008" s="2"/>
      <c r="D1008" s="21">
        <v>269505.0</v>
      </c>
      <c r="E1008" s="4"/>
      <c r="F1008" s="22" t="s">
        <v>1019</v>
      </c>
      <c r="G1008" s="26" t="str">
        <f t="shared" si="24"/>
        <v>SUBCUENTA</v>
      </c>
      <c r="H1008" s="31">
        <f>SUMIFS(REGISTROS!$L$2:$L$665,REGISTROS!$E$2:$E$665,PUC!E1008)</f>
        <v>0</v>
      </c>
      <c r="I1008" s="2"/>
      <c r="J1008" s="2"/>
    </row>
    <row r="1009">
      <c r="A1009" s="2"/>
      <c r="B1009" s="2"/>
      <c r="C1009" s="2"/>
      <c r="D1009" s="21">
        <v>269510.0</v>
      </c>
      <c r="E1009" s="4"/>
      <c r="F1009" s="22" t="s">
        <v>1020</v>
      </c>
      <c r="G1009" s="26" t="str">
        <f t="shared" si="24"/>
        <v>SUBCUENTA</v>
      </c>
      <c r="H1009" s="31">
        <f>SUMIFS(REGISTROS!$L$2:$L$665,REGISTROS!$E$2:$E$665,PUC!E1009)</f>
        <v>0</v>
      </c>
      <c r="I1009" s="2"/>
      <c r="J1009" s="2"/>
    </row>
    <row r="1010">
      <c r="A1010" s="2"/>
      <c r="B1010" s="2"/>
      <c r="C1010" s="2"/>
      <c r="D1010" s="21">
        <v>269515.0</v>
      </c>
      <c r="E1010" s="4"/>
      <c r="F1010" s="22" t="s">
        <v>1021</v>
      </c>
      <c r="G1010" s="26" t="str">
        <f t="shared" si="24"/>
        <v>SUBCUENTA</v>
      </c>
      <c r="H1010" s="31">
        <f>SUMIFS(REGISTROS!$L$2:$L$665,REGISTROS!$E$2:$E$665,PUC!E1010)</f>
        <v>0</v>
      </c>
      <c r="I1010" s="2"/>
      <c r="J1010" s="2"/>
    </row>
    <row r="1011">
      <c r="A1011" s="2"/>
      <c r="B1011" s="2"/>
      <c r="C1011" s="2"/>
      <c r="D1011" s="21">
        <v>269520.0</v>
      </c>
      <c r="E1011" s="4"/>
      <c r="F1011" s="22" t="s">
        <v>1022</v>
      </c>
      <c r="G1011" s="26" t="str">
        <f t="shared" si="24"/>
        <v>SUBCUENTA</v>
      </c>
      <c r="H1011" s="31">
        <f>SUMIFS(REGISTROS!$L$2:$L$665,REGISTROS!$E$2:$E$665,PUC!E1011)</f>
        <v>0</v>
      </c>
      <c r="I1011" s="2"/>
      <c r="J1011" s="2"/>
    </row>
    <row r="1012">
      <c r="A1012" s="2"/>
      <c r="B1012" s="2"/>
      <c r="C1012" s="2"/>
      <c r="D1012" s="21">
        <v>269525.0</v>
      </c>
      <c r="E1012" s="4"/>
      <c r="F1012" s="22" t="s">
        <v>1023</v>
      </c>
      <c r="G1012" s="26" t="str">
        <f t="shared" si="24"/>
        <v>SUBCUENTA</v>
      </c>
      <c r="H1012" s="31">
        <f>SUMIFS(REGISTROS!$L$2:$L$665,REGISTROS!$E$2:$E$665,PUC!E1012)</f>
        <v>0</v>
      </c>
      <c r="I1012" s="2"/>
      <c r="J1012" s="2"/>
    </row>
    <row r="1013">
      <c r="A1013" s="2"/>
      <c r="B1013" s="2"/>
      <c r="C1013" s="2"/>
      <c r="D1013" s="21">
        <v>269530.0</v>
      </c>
      <c r="E1013" s="4"/>
      <c r="F1013" s="22" t="s">
        <v>1024</v>
      </c>
      <c r="G1013" s="26" t="str">
        <f t="shared" si="24"/>
        <v>SUBCUENTA</v>
      </c>
      <c r="H1013" s="31">
        <f>SUMIFS(REGISTROS!$L$2:$L$665,REGISTROS!$E$2:$E$665,PUC!E1013)</f>
        <v>0</v>
      </c>
      <c r="I1013" s="2"/>
      <c r="J1013" s="2"/>
    </row>
    <row r="1014">
      <c r="A1014" s="2"/>
      <c r="B1014" s="2"/>
      <c r="C1014" s="2"/>
      <c r="D1014" s="21">
        <v>269535.0</v>
      </c>
      <c r="E1014" s="4"/>
      <c r="F1014" s="22" t="s">
        <v>1025</v>
      </c>
      <c r="G1014" s="26" t="str">
        <f t="shared" si="24"/>
        <v>SUBCUENTA</v>
      </c>
      <c r="H1014" s="31">
        <f>SUMIFS(REGISTROS!$L$2:$L$665,REGISTROS!$E$2:$E$665,PUC!E1014)</f>
        <v>0</v>
      </c>
      <c r="I1014" s="2"/>
      <c r="J1014" s="2"/>
    </row>
    <row r="1015">
      <c r="A1015" s="2"/>
      <c r="B1015" s="2"/>
      <c r="C1015" s="2"/>
      <c r="D1015" s="21">
        <v>269540.0</v>
      </c>
      <c r="E1015" s="4"/>
      <c r="F1015" s="22" t="s">
        <v>1026</v>
      </c>
      <c r="G1015" s="26" t="str">
        <f t="shared" si="24"/>
        <v>SUBCUENTA</v>
      </c>
      <c r="H1015" s="31">
        <f>SUMIFS(REGISTROS!$L$2:$L$665,REGISTROS!$E$2:$E$665,PUC!E1015)</f>
        <v>0</v>
      </c>
      <c r="I1015" s="2"/>
      <c r="J1015" s="2"/>
    </row>
    <row r="1016">
      <c r="A1016" s="2"/>
      <c r="B1016" s="2"/>
      <c r="C1016" s="2"/>
      <c r="D1016" s="21">
        <v>269595.0</v>
      </c>
      <c r="E1016" s="4"/>
      <c r="F1016" s="22" t="s">
        <v>119</v>
      </c>
      <c r="G1016" s="26" t="str">
        <f t="shared" si="24"/>
        <v>SUBCUENTA</v>
      </c>
      <c r="H1016" s="31">
        <f>SUMIFS(REGISTROS!$L$2:$L$665,REGISTROS!$E$2:$E$665,PUC!E1016)</f>
        <v>0</v>
      </c>
      <c r="I1016" s="2"/>
      <c r="J1016" s="2"/>
    </row>
    <row r="1017">
      <c r="A1017" s="2"/>
      <c r="B1017" s="2"/>
      <c r="C1017" s="2"/>
      <c r="D1017" s="21">
        <v>27.0</v>
      </c>
      <c r="E1017" s="4"/>
      <c r="F1017" s="22" t="s">
        <v>758</v>
      </c>
      <c r="G1017" s="26" t="str">
        <f t="shared" si="24"/>
        <v>GRUPO</v>
      </c>
      <c r="H1017" s="31">
        <f>SUMIFS(REGISTROS!$L$2:$L$665,REGISTROS!$E$2:$E$665,PUC!E1017)</f>
        <v>0</v>
      </c>
      <c r="I1017" s="2"/>
      <c r="J1017" s="2"/>
    </row>
    <row r="1018">
      <c r="A1018" s="2"/>
      <c r="B1018" s="2"/>
      <c r="C1018" s="2"/>
      <c r="D1018" s="21">
        <v>2705.0</v>
      </c>
      <c r="E1018" s="4"/>
      <c r="F1018" s="22" t="s">
        <v>1027</v>
      </c>
      <c r="G1018" s="26" t="str">
        <f t="shared" si="24"/>
        <v>CUENTA</v>
      </c>
      <c r="H1018" s="31">
        <f>SUMIFS(REGISTROS!$L$2:$L$665,REGISTROS!$E$2:$E$665,PUC!E1018)</f>
        <v>0</v>
      </c>
      <c r="I1018" s="2"/>
      <c r="J1018" s="2"/>
    </row>
    <row r="1019">
      <c r="A1019" s="2"/>
      <c r="B1019" s="2"/>
      <c r="C1019" s="2"/>
      <c r="D1019" s="21">
        <v>270505.0</v>
      </c>
      <c r="E1019" s="4"/>
      <c r="F1019" s="22" t="s">
        <v>226</v>
      </c>
      <c r="G1019" s="26" t="str">
        <f t="shared" si="24"/>
        <v>SUBCUENTA</v>
      </c>
      <c r="H1019" s="31">
        <f>SUMIFS(REGISTROS!$L$2:$L$665,REGISTROS!$E$2:$E$665,PUC!E1019)</f>
        <v>0</v>
      </c>
      <c r="I1019" s="2"/>
      <c r="J1019" s="2"/>
    </row>
    <row r="1020">
      <c r="A1020" s="2"/>
      <c r="B1020" s="2"/>
      <c r="C1020" s="2"/>
      <c r="D1020" s="21">
        <v>270510.0</v>
      </c>
      <c r="E1020" s="4"/>
      <c r="F1020" s="22" t="s">
        <v>227</v>
      </c>
      <c r="G1020" s="26" t="str">
        <f t="shared" si="24"/>
        <v>SUBCUENTA</v>
      </c>
      <c r="H1020" s="31">
        <f>SUMIFS(REGISTROS!$L$2:$L$665,REGISTROS!$E$2:$E$665,PUC!E1020)</f>
        <v>0</v>
      </c>
      <c r="I1020" s="2"/>
      <c r="J1020" s="2"/>
    </row>
    <row r="1021">
      <c r="A1021" s="2"/>
      <c r="B1021" s="2"/>
      <c r="C1021" s="2"/>
      <c r="D1021" s="21">
        <v>270515.0</v>
      </c>
      <c r="E1021" s="4"/>
      <c r="F1021" s="22" t="s">
        <v>230</v>
      </c>
      <c r="G1021" s="26" t="str">
        <f t="shared" si="24"/>
        <v>SUBCUENTA</v>
      </c>
      <c r="H1021" s="31">
        <f>SUMIFS(REGISTROS!$L$2:$L$665,REGISTROS!$E$2:$E$665,PUC!E1021)</f>
        <v>0</v>
      </c>
      <c r="I1021" s="2"/>
      <c r="J1021" s="2"/>
    </row>
    <row r="1022">
      <c r="A1022" s="2"/>
      <c r="B1022" s="2"/>
      <c r="C1022" s="2"/>
      <c r="D1022" s="21">
        <v>270520.0</v>
      </c>
      <c r="E1022" s="4"/>
      <c r="F1022" s="22" t="s">
        <v>228</v>
      </c>
      <c r="G1022" s="26" t="str">
        <f t="shared" si="24"/>
        <v>SUBCUENTA</v>
      </c>
      <c r="H1022" s="31">
        <f>SUMIFS(REGISTROS!$L$2:$L$665,REGISTROS!$E$2:$E$665,PUC!E1022)</f>
        <v>0</v>
      </c>
      <c r="I1022" s="2"/>
      <c r="J1022" s="2"/>
    </row>
    <row r="1023">
      <c r="A1023" s="2"/>
      <c r="B1023" s="2"/>
      <c r="C1023" s="2"/>
      <c r="D1023" s="21">
        <v>270525.0</v>
      </c>
      <c r="E1023" s="4"/>
      <c r="F1023" s="22" t="s">
        <v>872</v>
      </c>
      <c r="G1023" s="26" t="str">
        <f t="shared" si="24"/>
        <v>SUBCUENTA</v>
      </c>
      <c r="H1023" s="31">
        <f>SUMIFS(REGISTROS!$L$2:$L$665,REGISTROS!$E$2:$E$665,PUC!E1023)</f>
        <v>0</v>
      </c>
      <c r="I1023" s="2"/>
      <c r="J1023" s="2"/>
    </row>
    <row r="1024">
      <c r="A1024" s="2"/>
      <c r="B1024" s="2"/>
      <c r="C1024" s="2"/>
      <c r="D1024" s="21">
        <v>270530.0</v>
      </c>
      <c r="E1024" s="4"/>
      <c r="F1024" s="22" t="s">
        <v>1029</v>
      </c>
      <c r="G1024" s="26" t="str">
        <f t="shared" si="24"/>
        <v>SUBCUENTA</v>
      </c>
      <c r="H1024" s="31">
        <f>SUMIFS(REGISTROS!$L$2:$L$665,REGISTROS!$E$2:$E$665,PUC!E1024)</f>
        <v>0</v>
      </c>
      <c r="I1024" s="2"/>
      <c r="J1024" s="2"/>
    </row>
    <row r="1025">
      <c r="A1025" s="2"/>
      <c r="B1025" s="2"/>
      <c r="C1025" s="2"/>
      <c r="D1025" s="21">
        <v>270535.0</v>
      </c>
      <c r="E1025" s="4"/>
      <c r="F1025" s="22" t="s">
        <v>874</v>
      </c>
      <c r="G1025" s="26" t="str">
        <f t="shared" si="24"/>
        <v>SUBCUENTA</v>
      </c>
      <c r="H1025" s="31">
        <f>SUMIFS(REGISTROS!$L$2:$L$665,REGISTROS!$E$2:$E$665,PUC!E1025)</f>
        <v>0</v>
      </c>
      <c r="I1025" s="2"/>
      <c r="J1025" s="2"/>
    </row>
    <row r="1026">
      <c r="A1026" s="2"/>
      <c r="B1026" s="2"/>
      <c r="C1026" s="2"/>
      <c r="D1026" s="21">
        <v>270540.0</v>
      </c>
      <c r="E1026" s="4"/>
      <c r="F1026" s="22" t="s">
        <v>1030</v>
      </c>
      <c r="G1026" s="26" t="str">
        <f t="shared" si="24"/>
        <v>SUBCUENTA</v>
      </c>
      <c r="H1026" s="31">
        <f>SUMIFS(REGISTROS!$L$2:$L$665,REGISTROS!$E$2:$E$665,PUC!E1026)</f>
        <v>0</v>
      </c>
      <c r="I1026" s="2"/>
      <c r="J1026" s="2"/>
    </row>
    <row r="1027">
      <c r="A1027" s="2"/>
      <c r="B1027" s="2"/>
      <c r="C1027" s="2"/>
      <c r="D1027" s="21">
        <v>270545.0</v>
      </c>
      <c r="E1027" s="4"/>
      <c r="F1027" s="22" t="s">
        <v>1031</v>
      </c>
      <c r="G1027" s="26" t="str">
        <f t="shared" si="24"/>
        <v>SUBCUENTA</v>
      </c>
      <c r="H1027" s="31">
        <f>SUMIFS(REGISTROS!$L$2:$L$665,REGISTROS!$E$2:$E$665,PUC!E1027)</f>
        <v>0</v>
      </c>
      <c r="I1027" s="2"/>
      <c r="J1027" s="2"/>
    </row>
    <row r="1028">
      <c r="A1028" s="2"/>
      <c r="B1028" s="2"/>
      <c r="C1028" s="2"/>
      <c r="D1028" s="21">
        <v>270550.0</v>
      </c>
      <c r="E1028" s="4"/>
      <c r="F1028" s="22" t="s">
        <v>1032</v>
      </c>
      <c r="G1028" s="26" t="str">
        <f t="shared" si="24"/>
        <v>SUBCUENTA</v>
      </c>
      <c r="H1028" s="31">
        <f>SUMIFS(REGISTROS!$L$2:$L$665,REGISTROS!$E$2:$E$665,PUC!E1028)</f>
        <v>0</v>
      </c>
      <c r="I1028" s="2"/>
      <c r="J1028" s="2"/>
    </row>
    <row r="1029">
      <c r="A1029" s="2"/>
      <c r="B1029" s="2"/>
      <c r="C1029" s="2"/>
      <c r="D1029" s="21">
        <v>270595.0</v>
      </c>
      <c r="E1029" s="4"/>
      <c r="F1029" s="22" t="s">
        <v>114</v>
      </c>
      <c r="G1029" s="26" t="str">
        <f t="shared" si="24"/>
        <v>SUBCUENTA</v>
      </c>
      <c r="H1029" s="31">
        <f>SUMIFS(REGISTROS!$L$2:$L$665,REGISTROS!$E$2:$E$665,PUC!E1029)</f>
        <v>0</v>
      </c>
      <c r="I1029" s="2"/>
      <c r="J1029" s="2"/>
    </row>
    <row r="1030">
      <c r="A1030" s="2"/>
      <c r="B1030" s="2"/>
      <c r="C1030" s="2"/>
      <c r="D1030" s="21">
        <v>2710.0</v>
      </c>
      <c r="E1030" s="4"/>
      <c r="F1030" s="22" t="s">
        <v>1033</v>
      </c>
      <c r="G1030" s="26" t="str">
        <f t="shared" si="24"/>
        <v>CUENTA</v>
      </c>
      <c r="H1030" s="31">
        <f>SUMIFS(REGISTROS!$L$2:$L$665,REGISTROS!$E$2:$E$665,PUC!E1030)</f>
        <v>0</v>
      </c>
      <c r="I1030" s="2"/>
      <c r="J1030" s="2"/>
    </row>
    <row r="1031">
      <c r="A1031" s="2"/>
      <c r="B1031" s="2"/>
      <c r="C1031" s="2"/>
      <c r="D1031" s="21">
        <v>271005.0</v>
      </c>
      <c r="E1031" s="4"/>
      <c r="F1031" s="22" t="s">
        <v>1034</v>
      </c>
      <c r="G1031" s="26" t="str">
        <f t="shared" si="24"/>
        <v>SUBCUENTA</v>
      </c>
      <c r="H1031" s="31">
        <f>SUMIFS(REGISTROS!$L$2:$L$665,REGISTROS!$E$2:$E$665,PUC!E1031)</f>
        <v>0</v>
      </c>
      <c r="I1031" s="2"/>
      <c r="J1031" s="2"/>
    </row>
    <row r="1032">
      <c r="A1032" s="2"/>
      <c r="B1032" s="2"/>
      <c r="C1032" s="2"/>
      <c r="D1032" s="21">
        <v>2715.0</v>
      </c>
      <c r="E1032" s="4"/>
      <c r="F1032" s="22" t="s">
        <v>1035</v>
      </c>
      <c r="G1032" s="26" t="str">
        <f t="shared" si="24"/>
        <v>CUENTA</v>
      </c>
      <c r="H1032" s="31">
        <f>SUMIFS(REGISTROS!$L$2:$L$665,REGISTROS!$E$2:$E$665,PUC!E1032)</f>
        <v>0</v>
      </c>
      <c r="I1032" s="2"/>
      <c r="J1032" s="2"/>
    </row>
    <row r="1033">
      <c r="A1033" s="2"/>
      <c r="B1033" s="2"/>
      <c r="C1033" s="2"/>
      <c r="D1033" s="21" t="s">
        <v>1036</v>
      </c>
      <c r="E1033" s="4"/>
      <c r="F1033" s="22"/>
      <c r="G1033" s="26" t="str">
        <f t="shared" si="24"/>
        <v/>
      </c>
      <c r="H1033" s="31">
        <f>SUMIFS(REGISTROS!$L$2:$L$665,REGISTROS!$E$2:$E$665,PUC!E1033)</f>
        <v>0</v>
      </c>
      <c r="I1033" s="2"/>
      <c r="J1033" s="2"/>
    </row>
    <row r="1034">
      <c r="A1034" s="2"/>
      <c r="B1034" s="2"/>
      <c r="C1034" s="2"/>
      <c r="D1034" s="21">
        <v>2720.0</v>
      </c>
      <c r="E1034" s="4"/>
      <c r="F1034" s="22" t="s">
        <v>1037</v>
      </c>
      <c r="G1034" s="26" t="str">
        <f t="shared" si="24"/>
        <v>CUENTA</v>
      </c>
      <c r="H1034" s="31">
        <f>SUMIFS(REGISTROS!$L$2:$L$665,REGISTROS!$E$2:$E$665,PUC!E1034)</f>
        <v>0</v>
      </c>
      <c r="I1034" s="2"/>
      <c r="J1034" s="2"/>
    </row>
    <row r="1035">
      <c r="A1035" s="2"/>
      <c r="B1035" s="2"/>
      <c r="C1035" s="2"/>
      <c r="D1035" s="21" t="s">
        <v>1038</v>
      </c>
      <c r="E1035" s="4"/>
      <c r="F1035" s="22"/>
      <c r="G1035" s="26" t="str">
        <f t="shared" si="24"/>
        <v/>
      </c>
      <c r="H1035" s="31">
        <f>SUMIFS(REGISTROS!$L$2:$L$665,REGISTROS!$E$2:$E$665,PUC!E1035)</f>
        <v>0</v>
      </c>
      <c r="I1035" s="2"/>
      <c r="J1035" s="2"/>
    </row>
    <row r="1036">
      <c r="A1036" s="2"/>
      <c r="B1036" s="2"/>
      <c r="C1036" s="2"/>
      <c r="D1036" s="21">
        <v>2725.0</v>
      </c>
      <c r="E1036" s="4"/>
      <c r="F1036" s="22" t="s">
        <v>1039</v>
      </c>
      <c r="G1036" s="26" t="str">
        <f t="shared" si="24"/>
        <v>CUENTA</v>
      </c>
      <c r="H1036" s="31">
        <f>SUMIFS(REGISTROS!$L$2:$L$665,REGISTROS!$E$2:$E$665,PUC!E1036)</f>
        <v>0</v>
      </c>
      <c r="I1036" s="2"/>
      <c r="J1036" s="2"/>
    </row>
    <row r="1037">
      <c r="A1037" s="2"/>
      <c r="B1037" s="2"/>
      <c r="C1037" s="2"/>
      <c r="D1037" s="21">
        <v>272505.0</v>
      </c>
      <c r="E1037" s="4"/>
      <c r="F1037" s="22" t="s">
        <v>1040</v>
      </c>
      <c r="G1037" s="26" t="str">
        <f t="shared" si="24"/>
        <v>SUBCUENTA</v>
      </c>
      <c r="H1037" s="31">
        <f>SUMIFS(REGISTROS!$L$2:$L$665,REGISTROS!$E$2:$E$665,PUC!E1037)</f>
        <v>0</v>
      </c>
      <c r="I1037" s="2"/>
      <c r="J1037" s="2"/>
    </row>
    <row r="1038">
      <c r="A1038" s="2"/>
      <c r="B1038" s="2"/>
      <c r="C1038" s="2"/>
      <c r="D1038" s="21">
        <v>272595.0</v>
      </c>
      <c r="E1038" s="4"/>
      <c r="F1038" s="22" t="s">
        <v>795</v>
      </c>
      <c r="G1038" s="26" t="str">
        <f t="shared" si="24"/>
        <v>SUBCUENTA</v>
      </c>
      <c r="H1038" s="31">
        <f>SUMIFS(REGISTROS!$L$2:$L$665,REGISTROS!$E$2:$E$665,PUC!E1038)</f>
        <v>0</v>
      </c>
      <c r="I1038" s="2"/>
      <c r="J1038" s="2"/>
    </row>
    <row r="1039">
      <c r="A1039" s="2"/>
      <c r="B1039" s="2"/>
      <c r="C1039" s="2"/>
      <c r="D1039" s="21">
        <v>272599.0</v>
      </c>
      <c r="E1039" s="4"/>
      <c r="F1039" s="22" t="s">
        <v>95</v>
      </c>
      <c r="G1039" s="26" t="str">
        <f t="shared" si="24"/>
        <v>SUBCUENTA</v>
      </c>
      <c r="H1039" s="31">
        <f>SUMIFS(REGISTROS!$L$2:$L$665,REGISTROS!$E$2:$E$665,PUC!E1039)</f>
        <v>0</v>
      </c>
      <c r="I1039" s="2"/>
      <c r="J1039" s="2"/>
    </row>
    <row r="1040">
      <c r="A1040" s="2"/>
      <c r="B1040" s="2"/>
      <c r="C1040" s="2"/>
      <c r="D1040" s="21">
        <v>28.0</v>
      </c>
      <c r="E1040" s="4"/>
      <c r="F1040" s="22" t="s">
        <v>1041</v>
      </c>
      <c r="G1040" s="26" t="str">
        <f t="shared" si="24"/>
        <v>GRUPO</v>
      </c>
      <c r="H1040" s="31">
        <f>SUMIFS(REGISTROS!$L$2:$L$665,REGISTROS!$E$2:$E$665,PUC!E1040)</f>
        <v>0</v>
      </c>
      <c r="I1040" s="2"/>
      <c r="J1040" s="2"/>
    </row>
    <row r="1041">
      <c r="A1041" s="2"/>
      <c r="B1041" s="2"/>
      <c r="C1041" s="2"/>
      <c r="D1041" s="21">
        <v>2805.0</v>
      </c>
      <c r="E1041" s="4"/>
      <c r="F1041" s="22" t="s">
        <v>1042</v>
      </c>
      <c r="G1041" s="26" t="str">
        <f t="shared" si="24"/>
        <v>CUENTA</v>
      </c>
      <c r="H1041" s="31">
        <f>SUMIFS(REGISTROS!$L$2:$L$665,REGISTROS!$E$2:$E$665,PUC!E1041)</f>
        <v>0</v>
      </c>
      <c r="I1041" s="2"/>
      <c r="J1041" s="2"/>
    </row>
    <row r="1042">
      <c r="A1042" s="2"/>
      <c r="B1042" s="2"/>
      <c r="C1042" s="2"/>
      <c r="D1042" s="21">
        <v>280505.0</v>
      </c>
      <c r="E1042" s="4"/>
      <c r="F1042" s="22" t="s">
        <v>1043</v>
      </c>
      <c r="G1042" s="26" t="str">
        <f t="shared" si="24"/>
        <v>SUBCUENTA</v>
      </c>
      <c r="H1042" s="31">
        <f>SUMIFS(REGISTROS!$L$2:$L$665,REGISTROS!$E$2:$E$665,PUC!E1042)</f>
        <v>0</v>
      </c>
      <c r="I1042" s="2"/>
      <c r="J1042" s="2"/>
    </row>
    <row r="1043">
      <c r="A1043" s="2"/>
      <c r="B1043" s="2"/>
      <c r="C1043" s="2"/>
      <c r="D1043" s="21">
        <v>280510.0</v>
      </c>
      <c r="E1043" s="4"/>
      <c r="F1043" s="22" t="s">
        <v>1044</v>
      </c>
      <c r="G1043" s="26" t="str">
        <f t="shared" si="24"/>
        <v>SUBCUENTA</v>
      </c>
      <c r="H1043" s="31">
        <f>SUMIFS(REGISTROS!$L$2:$L$665,REGISTROS!$E$2:$E$665,PUC!E1043)</f>
        <v>0</v>
      </c>
      <c r="I1043" s="2"/>
      <c r="J1043" s="2"/>
    </row>
    <row r="1044">
      <c r="A1044" s="2"/>
      <c r="B1044" s="2"/>
      <c r="C1044" s="2"/>
      <c r="D1044" s="21">
        <v>280515.0</v>
      </c>
      <c r="E1044" s="4"/>
      <c r="F1044" s="22" t="s">
        <v>1045</v>
      </c>
      <c r="G1044" s="26" t="str">
        <f t="shared" si="24"/>
        <v>SUBCUENTA</v>
      </c>
      <c r="H1044" s="31">
        <f>SUMIFS(REGISTROS!$L$2:$L$665,REGISTROS!$E$2:$E$665,PUC!E1044)</f>
        <v>0</v>
      </c>
      <c r="I1044" s="2"/>
      <c r="J1044" s="2"/>
    </row>
    <row r="1045">
      <c r="A1045" s="2"/>
      <c r="B1045" s="2"/>
      <c r="C1045" s="2"/>
      <c r="D1045" s="21">
        <v>280595.0</v>
      </c>
      <c r="E1045" s="4"/>
      <c r="F1045" s="22" t="s">
        <v>114</v>
      </c>
      <c r="G1045" s="26" t="str">
        <f t="shared" si="24"/>
        <v>SUBCUENTA</v>
      </c>
      <c r="H1045" s="31">
        <f>SUMIFS(REGISTROS!$L$2:$L$665,REGISTROS!$E$2:$E$665,PUC!E1045)</f>
        <v>0</v>
      </c>
      <c r="I1045" s="2"/>
      <c r="J1045" s="2"/>
    </row>
    <row r="1046">
      <c r="A1046" s="2"/>
      <c r="B1046" s="2"/>
      <c r="C1046" s="2"/>
      <c r="D1046" s="21">
        <v>2810.0</v>
      </c>
      <c r="E1046" s="4"/>
      <c r="F1046" s="22" t="s">
        <v>1046</v>
      </c>
      <c r="G1046" s="26" t="str">
        <f t="shared" si="24"/>
        <v>CUENTA</v>
      </c>
      <c r="H1046" s="31">
        <f>SUMIFS(REGISTROS!$L$2:$L$665,REGISTROS!$E$2:$E$665,PUC!E1046)</f>
        <v>0</v>
      </c>
      <c r="I1046" s="2"/>
      <c r="J1046" s="2"/>
    </row>
    <row r="1047">
      <c r="A1047" s="2"/>
      <c r="B1047" s="2"/>
      <c r="C1047" s="2"/>
      <c r="D1047" s="21">
        <v>281005.0</v>
      </c>
      <c r="E1047" s="4"/>
      <c r="F1047" s="22" t="s">
        <v>1047</v>
      </c>
      <c r="G1047" s="26" t="str">
        <f t="shared" si="24"/>
        <v>SUBCUENTA</v>
      </c>
      <c r="H1047" s="31">
        <f>SUMIFS(REGISTROS!$L$2:$L$665,REGISTROS!$E$2:$E$665,PUC!E1047)</f>
        <v>0</v>
      </c>
      <c r="I1047" s="2"/>
      <c r="J1047" s="2"/>
    </row>
    <row r="1048">
      <c r="A1048" s="2"/>
      <c r="B1048" s="2"/>
      <c r="C1048" s="2"/>
      <c r="D1048" s="21">
        <v>281010.0</v>
      </c>
      <c r="E1048" s="4"/>
      <c r="F1048" s="22" t="s">
        <v>1048</v>
      </c>
      <c r="G1048" s="26" t="str">
        <f t="shared" si="24"/>
        <v>SUBCUENTA</v>
      </c>
      <c r="H1048" s="31">
        <f>SUMIFS(REGISTROS!$L$2:$L$665,REGISTROS!$E$2:$E$665,PUC!E1048)</f>
        <v>0</v>
      </c>
      <c r="I1048" s="2"/>
      <c r="J1048" s="2"/>
    </row>
    <row r="1049">
      <c r="A1049" s="2"/>
      <c r="B1049" s="2"/>
      <c r="C1049" s="2"/>
      <c r="D1049" s="21">
        <v>281015.0</v>
      </c>
      <c r="E1049" s="4"/>
      <c r="F1049" s="22" t="s">
        <v>1049</v>
      </c>
      <c r="G1049" s="26" t="str">
        <f t="shared" si="24"/>
        <v>SUBCUENTA</v>
      </c>
      <c r="H1049" s="31">
        <f>SUMIFS(REGISTROS!$L$2:$L$665,REGISTROS!$E$2:$E$665,PUC!E1049)</f>
        <v>0</v>
      </c>
      <c r="I1049" s="2"/>
      <c r="J1049" s="2"/>
    </row>
    <row r="1050">
      <c r="A1050" s="2"/>
      <c r="B1050" s="2"/>
      <c r="C1050" s="2"/>
      <c r="D1050" s="21">
        <v>281020.0</v>
      </c>
      <c r="E1050" s="4"/>
      <c r="F1050" s="22" t="s">
        <v>1050</v>
      </c>
      <c r="G1050" s="26" t="str">
        <f t="shared" si="24"/>
        <v>SUBCUENTA</v>
      </c>
      <c r="H1050" s="31">
        <f>SUMIFS(REGISTROS!$L$2:$L$665,REGISTROS!$E$2:$E$665,PUC!E1050)</f>
        <v>0</v>
      </c>
      <c r="I1050" s="2"/>
      <c r="J1050" s="2"/>
    </row>
    <row r="1051">
      <c r="A1051" s="2"/>
      <c r="B1051" s="2"/>
      <c r="C1051" s="2"/>
      <c r="D1051" s="21">
        <v>281025.0</v>
      </c>
      <c r="E1051" s="4"/>
      <c r="F1051" s="22" t="s">
        <v>1051</v>
      </c>
      <c r="G1051" s="26" t="str">
        <f t="shared" si="24"/>
        <v>SUBCUENTA</v>
      </c>
      <c r="H1051" s="31">
        <f>SUMIFS(REGISTROS!$L$2:$L$665,REGISTROS!$E$2:$E$665,PUC!E1051)</f>
        <v>0</v>
      </c>
      <c r="I1051" s="2"/>
      <c r="J1051" s="2"/>
    </row>
    <row r="1052">
      <c r="A1052" s="2"/>
      <c r="B1052" s="2"/>
      <c r="C1052" s="2"/>
      <c r="D1052" s="21">
        <v>281030.0</v>
      </c>
      <c r="E1052" s="4"/>
      <c r="F1052" s="22" t="s">
        <v>1052</v>
      </c>
      <c r="G1052" s="26" t="str">
        <f t="shared" si="24"/>
        <v>SUBCUENTA</v>
      </c>
      <c r="H1052" s="31">
        <f>SUMIFS(REGISTROS!$L$2:$L$665,REGISTROS!$E$2:$E$665,PUC!E1052)</f>
        <v>0</v>
      </c>
      <c r="I1052" s="2"/>
      <c r="J1052" s="2"/>
    </row>
    <row r="1053">
      <c r="A1053" s="2"/>
      <c r="B1053" s="2"/>
      <c r="C1053" s="2"/>
      <c r="D1053" s="21">
        <v>281035.0</v>
      </c>
      <c r="E1053" s="4"/>
      <c r="F1053" s="22" t="s">
        <v>1053</v>
      </c>
      <c r="G1053" s="26" t="str">
        <f t="shared" si="24"/>
        <v>SUBCUENTA</v>
      </c>
      <c r="H1053" s="31">
        <f>SUMIFS(REGISTROS!$L$2:$L$665,REGISTROS!$E$2:$E$665,PUC!E1053)</f>
        <v>0</v>
      </c>
      <c r="I1053" s="2"/>
      <c r="J1053" s="2"/>
    </row>
    <row r="1054">
      <c r="A1054" s="2"/>
      <c r="B1054" s="2"/>
      <c r="C1054" s="2"/>
      <c r="D1054" s="21">
        <v>281095.0</v>
      </c>
      <c r="E1054" s="4"/>
      <c r="F1054" s="22" t="s">
        <v>114</v>
      </c>
      <c r="G1054" s="26" t="str">
        <f t="shared" si="24"/>
        <v>SUBCUENTA</v>
      </c>
      <c r="H1054" s="31">
        <f>SUMIFS(REGISTROS!$L$2:$L$665,REGISTROS!$E$2:$E$665,PUC!E1054)</f>
        <v>0</v>
      </c>
      <c r="I1054" s="2"/>
      <c r="J1054" s="2"/>
    </row>
    <row r="1055">
      <c r="A1055" s="2"/>
      <c r="B1055" s="2"/>
      <c r="C1055" s="2"/>
      <c r="D1055" s="21">
        <v>2815.0</v>
      </c>
      <c r="E1055" s="4"/>
      <c r="F1055" s="22" t="s">
        <v>1054</v>
      </c>
      <c r="G1055" s="26" t="str">
        <f t="shared" si="24"/>
        <v>CUENTA</v>
      </c>
      <c r="H1055" s="31">
        <f>SUMIFS(REGISTROS!$L$2:$L$665,REGISTROS!$E$2:$E$665,PUC!E1055)</f>
        <v>0</v>
      </c>
      <c r="I1055" s="2"/>
      <c r="J1055" s="2"/>
    </row>
    <row r="1056">
      <c r="A1056" s="2"/>
      <c r="B1056" s="2"/>
      <c r="C1056" s="2"/>
      <c r="D1056" s="21">
        <v>281505.0</v>
      </c>
      <c r="E1056" s="4"/>
      <c r="F1056" s="22" t="s">
        <v>1055</v>
      </c>
      <c r="G1056" s="26" t="str">
        <f t="shared" si="24"/>
        <v>SUBCUENTA</v>
      </c>
      <c r="H1056" s="31">
        <f>SUMIFS(REGISTROS!$L$2:$L$665,REGISTROS!$E$2:$E$665,PUC!E1056)</f>
        <v>0</v>
      </c>
      <c r="I1056" s="2"/>
      <c r="J1056" s="2"/>
    </row>
    <row r="1057">
      <c r="A1057" s="2"/>
      <c r="B1057" s="2"/>
      <c r="C1057" s="2"/>
      <c r="D1057" s="21">
        <v>281510.0</v>
      </c>
      <c r="E1057" s="4"/>
      <c r="F1057" s="22" t="s">
        <v>1056</v>
      </c>
      <c r="G1057" s="26" t="str">
        <f t="shared" si="24"/>
        <v>SUBCUENTA</v>
      </c>
      <c r="H1057" s="31">
        <f>SUMIFS(REGISTROS!$L$2:$L$665,REGISTROS!$E$2:$E$665,PUC!E1057)</f>
        <v>0</v>
      </c>
      <c r="I1057" s="2"/>
      <c r="J1057" s="2"/>
    </row>
    <row r="1058">
      <c r="A1058" s="2"/>
      <c r="B1058" s="2"/>
      <c r="C1058" s="2"/>
      <c r="D1058" s="21">
        <v>2820.0</v>
      </c>
      <c r="E1058" s="4"/>
      <c r="F1058" s="22" t="s">
        <v>205</v>
      </c>
      <c r="G1058" s="26" t="str">
        <f t="shared" si="24"/>
        <v>CUENTA</v>
      </c>
      <c r="H1058" s="31">
        <f>SUMIFS(REGISTROS!$L$2:$L$665,REGISTROS!$E$2:$E$665,PUC!E1058)</f>
        <v>0</v>
      </c>
      <c r="I1058" s="2"/>
      <c r="J1058" s="2"/>
    </row>
    <row r="1059">
      <c r="A1059" s="2"/>
      <c r="B1059" s="2"/>
      <c r="C1059" s="2"/>
      <c r="D1059" s="21" t="s">
        <v>1057</v>
      </c>
      <c r="E1059" s="4"/>
      <c r="F1059" s="22"/>
      <c r="G1059" s="26" t="str">
        <f t="shared" si="24"/>
        <v/>
      </c>
      <c r="H1059" s="31">
        <f>SUMIFS(REGISTROS!$L$2:$L$665,REGISTROS!$E$2:$E$665,PUC!E1059)</f>
        <v>0</v>
      </c>
      <c r="I1059" s="2"/>
      <c r="J1059" s="2"/>
    </row>
    <row r="1060">
      <c r="A1060" s="2"/>
      <c r="B1060" s="2"/>
      <c r="C1060" s="2"/>
      <c r="D1060" s="21">
        <v>2825.0</v>
      </c>
      <c r="E1060" s="4"/>
      <c r="F1060" s="22" t="s">
        <v>1058</v>
      </c>
      <c r="G1060" s="26" t="str">
        <f t="shared" si="24"/>
        <v>CUENTA</v>
      </c>
      <c r="H1060" s="31">
        <f>SUMIFS(REGISTROS!$L$2:$L$665,REGISTROS!$E$2:$E$665,PUC!E1060)</f>
        <v>0</v>
      </c>
      <c r="I1060" s="2"/>
      <c r="J1060" s="2"/>
    </row>
    <row r="1061">
      <c r="A1061" s="2"/>
      <c r="B1061" s="2"/>
      <c r="C1061" s="2"/>
      <c r="D1061" s="21">
        <v>282505.0</v>
      </c>
      <c r="E1061" s="4"/>
      <c r="F1061" s="22" t="s">
        <v>1059</v>
      </c>
      <c r="G1061" s="26" t="str">
        <f t="shared" si="24"/>
        <v>SUBCUENTA</v>
      </c>
      <c r="H1061" s="31">
        <f>SUMIFS(REGISTROS!$L$2:$L$665,REGISTROS!$E$2:$E$665,PUC!E1061)</f>
        <v>0</v>
      </c>
      <c r="I1061" s="2"/>
      <c r="J1061" s="2"/>
    </row>
    <row r="1062">
      <c r="A1062" s="2"/>
      <c r="B1062" s="2"/>
      <c r="C1062" s="2"/>
      <c r="D1062" s="21">
        <v>282510.0</v>
      </c>
      <c r="E1062" s="4"/>
      <c r="F1062" s="22" t="s">
        <v>1060</v>
      </c>
      <c r="G1062" s="26" t="str">
        <f t="shared" si="24"/>
        <v>SUBCUENTA</v>
      </c>
      <c r="H1062" s="31">
        <f>SUMIFS(REGISTROS!$L$2:$L$665,REGISTROS!$E$2:$E$665,PUC!E1062)</f>
        <v>0</v>
      </c>
      <c r="I1062" s="2"/>
      <c r="J1062" s="2"/>
    </row>
    <row r="1063">
      <c r="A1063" s="2"/>
      <c r="B1063" s="2"/>
      <c r="C1063" s="2"/>
      <c r="D1063" s="21">
        <v>282515.0</v>
      </c>
      <c r="E1063" s="4"/>
      <c r="F1063" s="22" t="s">
        <v>1061</v>
      </c>
      <c r="G1063" s="26" t="str">
        <f t="shared" si="24"/>
        <v>SUBCUENTA</v>
      </c>
      <c r="H1063" s="31">
        <f>SUMIFS(REGISTROS!$L$2:$L$665,REGISTROS!$E$2:$E$665,PUC!E1063)</f>
        <v>0</v>
      </c>
      <c r="I1063" s="2"/>
      <c r="J1063" s="2"/>
    </row>
    <row r="1064">
      <c r="A1064" s="2"/>
      <c r="B1064" s="2"/>
      <c r="C1064" s="2"/>
      <c r="D1064" s="21">
        <v>2830.0</v>
      </c>
      <c r="E1064" s="4"/>
      <c r="F1064" s="22" t="s">
        <v>910</v>
      </c>
      <c r="G1064" s="26" t="str">
        <f t="shared" si="24"/>
        <v>CUENTA</v>
      </c>
      <c r="H1064" s="31">
        <f>SUMIFS(REGISTROS!$L$2:$L$665,REGISTROS!$E$2:$E$665,PUC!E1064)</f>
        <v>0</v>
      </c>
      <c r="I1064" s="2"/>
      <c r="J1064" s="2"/>
    </row>
    <row r="1065">
      <c r="A1065" s="2"/>
      <c r="B1065" s="2"/>
      <c r="C1065" s="2"/>
      <c r="D1065" s="21">
        <v>283005.0</v>
      </c>
      <c r="E1065" s="4"/>
      <c r="F1065" s="22" t="s">
        <v>1062</v>
      </c>
      <c r="G1065" s="26" t="str">
        <f t="shared" si="24"/>
        <v>SUBCUENTA</v>
      </c>
      <c r="H1065" s="31">
        <f>SUMIFS(REGISTROS!$L$2:$L$665,REGISTROS!$E$2:$E$665,PUC!E1065)</f>
        <v>0</v>
      </c>
      <c r="I1065" s="2"/>
      <c r="J1065" s="2"/>
    </row>
    <row r="1066">
      <c r="A1066" s="2"/>
      <c r="B1066" s="2"/>
      <c r="C1066" s="2"/>
      <c r="D1066" s="21">
        <v>283010.0</v>
      </c>
      <c r="E1066" s="4"/>
      <c r="F1066" s="22" t="s">
        <v>1063</v>
      </c>
      <c r="G1066" s="26" t="str">
        <f t="shared" si="24"/>
        <v>SUBCUENTA</v>
      </c>
      <c r="H1066" s="31">
        <f>SUMIFS(REGISTROS!$L$2:$L$665,REGISTROS!$E$2:$E$665,PUC!E1066)</f>
        <v>0</v>
      </c>
      <c r="I1066" s="2"/>
      <c r="J1066" s="2"/>
    </row>
    <row r="1067">
      <c r="A1067" s="2"/>
      <c r="B1067" s="2"/>
      <c r="C1067" s="2"/>
      <c r="D1067" s="21">
        <v>2835.0</v>
      </c>
      <c r="E1067" s="4"/>
      <c r="F1067" s="22" t="s">
        <v>1064</v>
      </c>
      <c r="G1067" s="26" t="str">
        <f t="shared" si="24"/>
        <v>CUENTA</v>
      </c>
      <c r="H1067" s="31">
        <f>SUMIFS(REGISTROS!$L$2:$L$665,REGISTROS!$E$2:$E$665,PUC!E1067)</f>
        <v>0</v>
      </c>
      <c r="I1067" s="2"/>
      <c r="J1067" s="2"/>
    </row>
    <row r="1068">
      <c r="A1068" s="2"/>
      <c r="B1068" s="2"/>
      <c r="C1068" s="2"/>
      <c r="D1068" s="21">
        <v>283505.0</v>
      </c>
      <c r="E1068" s="4"/>
      <c r="F1068" s="22" t="s">
        <v>1065</v>
      </c>
      <c r="G1068" s="26" t="str">
        <f t="shared" si="24"/>
        <v>SUBCUENTA</v>
      </c>
      <c r="H1068" s="31">
        <f>SUMIFS(REGISTROS!$L$2:$L$665,REGISTROS!$E$2:$E$665,PUC!E1068)</f>
        <v>0</v>
      </c>
      <c r="I1068" s="2"/>
      <c r="J1068" s="2"/>
    </row>
    <row r="1069">
      <c r="A1069" s="2"/>
      <c r="B1069" s="2"/>
      <c r="C1069" s="2"/>
      <c r="D1069" s="21">
        <v>283510.0</v>
      </c>
      <c r="E1069" s="4"/>
      <c r="F1069" s="22" t="s">
        <v>1066</v>
      </c>
      <c r="G1069" s="26" t="str">
        <f t="shared" si="24"/>
        <v>SUBCUENTA</v>
      </c>
      <c r="H1069" s="31">
        <f>SUMIFS(REGISTROS!$L$2:$L$665,REGISTROS!$E$2:$E$665,PUC!E1069)</f>
        <v>0</v>
      </c>
      <c r="I1069" s="2"/>
      <c r="J1069" s="2"/>
    </row>
    <row r="1070">
      <c r="A1070" s="2"/>
      <c r="B1070" s="2"/>
      <c r="C1070" s="2"/>
      <c r="D1070" s="21">
        <v>2840.0</v>
      </c>
      <c r="E1070" s="4"/>
      <c r="F1070" s="22" t="s">
        <v>162</v>
      </c>
      <c r="G1070" s="26" t="str">
        <f t="shared" si="24"/>
        <v>CUENTA</v>
      </c>
      <c r="H1070" s="31">
        <f>SUMIFS(REGISTROS!$L$2:$L$665,REGISTROS!$E$2:$E$665,PUC!E1070)</f>
        <v>0</v>
      </c>
      <c r="I1070" s="2"/>
      <c r="J1070" s="2"/>
    </row>
    <row r="1071">
      <c r="A1071" s="2"/>
      <c r="B1071" s="2"/>
      <c r="C1071" s="2"/>
      <c r="D1071" s="21" t="s">
        <v>1067</v>
      </c>
      <c r="E1071" s="4"/>
      <c r="F1071" s="22"/>
      <c r="G1071" s="26" t="str">
        <f t="shared" si="24"/>
        <v/>
      </c>
      <c r="H1071" s="31">
        <f>SUMIFS(REGISTROS!$L$2:$L$665,REGISTROS!$E$2:$E$665,PUC!E1071)</f>
        <v>0</v>
      </c>
      <c r="I1071" s="2"/>
      <c r="J1071" s="2"/>
    </row>
    <row r="1072">
      <c r="A1072" s="2"/>
      <c r="B1072" s="2"/>
      <c r="C1072" s="2"/>
      <c r="D1072" s="21">
        <v>2895.0</v>
      </c>
      <c r="E1072" s="4"/>
      <c r="F1072" s="22" t="s">
        <v>795</v>
      </c>
      <c r="G1072" s="26" t="str">
        <f t="shared" si="24"/>
        <v>CUENTA</v>
      </c>
      <c r="H1072" s="31">
        <f>SUMIFS(REGISTROS!$L$2:$L$665,REGISTROS!$E$2:$E$665,PUC!E1072)</f>
        <v>0</v>
      </c>
      <c r="I1072" s="2"/>
      <c r="J1072" s="2"/>
    </row>
    <row r="1073">
      <c r="A1073" s="2"/>
      <c r="B1073" s="2"/>
      <c r="C1073" s="2"/>
      <c r="D1073" s="21">
        <v>289505.0</v>
      </c>
      <c r="E1073" s="4"/>
      <c r="F1073" s="22" t="s">
        <v>1068</v>
      </c>
      <c r="G1073" s="26" t="str">
        <f t="shared" si="24"/>
        <v>SUBCUENTA</v>
      </c>
      <c r="H1073" s="31">
        <f>SUMIFS(REGISTROS!$L$2:$L$665,REGISTROS!$E$2:$E$665,PUC!E1073)</f>
        <v>0</v>
      </c>
      <c r="I1073" s="2"/>
      <c r="J1073" s="2"/>
    </row>
    <row r="1074">
      <c r="A1074" s="2"/>
      <c r="B1074" s="2"/>
      <c r="C1074" s="2"/>
      <c r="D1074" s="21">
        <v>289510.0</v>
      </c>
      <c r="E1074" s="4"/>
      <c r="F1074" s="22" t="s">
        <v>1069</v>
      </c>
      <c r="G1074" s="26" t="str">
        <f t="shared" si="24"/>
        <v>SUBCUENTA</v>
      </c>
      <c r="H1074" s="31">
        <f>SUMIFS(REGISTROS!$L$2:$L$665,REGISTROS!$E$2:$E$665,PUC!E1074)</f>
        <v>0</v>
      </c>
      <c r="I1074" s="2"/>
      <c r="J1074" s="2"/>
    </row>
    <row r="1075">
      <c r="A1075" s="2"/>
      <c r="B1075" s="2"/>
      <c r="C1075" s="2"/>
      <c r="D1075" s="21">
        <v>289515.0</v>
      </c>
      <c r="E1075" s="4"/>
      <c r="F1075" s="22" t="s">
        <v>1070</v>
      </c>
      <c r="G1075" s="26" t="str">
        <f t="shared" si="24"/>
        <v>SUBCUENTA</v>
      </c>
      <c r="H1075" s="31">
        <f>SUMIFS(REGISTROS!$L$2:$L$665,REGISTROS!$E$2:$E$665,PUC!E1075)</f>
        <v>0</v>
      </c>
      <c r="I1075" s="2"/>
      <c r="J1075" s="2"/>
    </row>
    <row r="1076">
      <c r="A1076" s="2"/>
      <c r="B1076" s="2"/>
      <c r="C1076" s="2"/>
      <c r="D1076" s="21">
        <v>29.0</v>
      </c>
      <c r="E1076" s="4"/>
      <c r="F1076" s="22" t="s">
        <v>1071</v>
      </c>
      <c r="G1076" s="26" t="str">
        <f t="shared" si="24"/>
        <v>GRUPO</v>
      </c>
      <c r="H1076" s="31">
        <f>SUMIFS(REGISTROS!$L$2:$L$665,REGISTROS!$E$2:$E$665,PUC!E1076)</f>
        <v>0</v>
      </c>
      <c r="I1076" s="2"/>
      <c r="J1076" s="2"/>
    </row>
    <row r="1077">
      <c r="A1077" s="2"/>
      <c r="B1077" s="2"/>
      <c r="C1077" s="2"/>
      <c r="D1077" s="21">
        <v>2905.0</v>
      </c>
      <c r="E1077" s="4"/>
      <c r="F1077" s="22" t="s">
        <v>1072</v>
      </c>
      <c r="G1077" s="26" t="str">
        <f t="shared" si="24"/>
        <v>CUENTA</v>
      </c>
      <c r="H1077" s="31">
        <f>SUMIFS(REGISTROS!$L$2:$L$665,REGISTROS!$E$2:$E$665,PUC!E1077)</f>
        <v>0</v>
      </c>
      <c r="I1077" s="2"/>
      <c r="J1077" s="2"/>
    </row>
    <row r="1078">
      <c r="A1078" s="2"/>
      <c r="B1078" s="2"/>
      <c r="C1078" s="2"/>
      <c r="D1078" s="21">
        <v>290505.0</v>
      </c>
      <c r="E1078" s="4"/>
      <c r="F1078" s="22" t="s">
        <v>1073</v>
      </c>
      <c r="G1078" s="26" t="str">
        <f t="shared" si="24"/>
        <v>SUBCUENTA</v>
      </c>
      <c r="H1078" s="31">
        <f>SUMIFS(REGISTROS!$L$2:$L$665,REGISTROS!$E$2:$E$665,PUC!E1078)</f>
        <v>0</v>
      </c>
      <c r="I1078" s="2"/>
      <c r="J1078" s="2"/>
    </row>
    <row r="1079">
      <c r="A1079" s="2"/>
      <c r="B1079" s="2"/>
      <c r="C1079" s="2"/>
      <c r="D1079" s="21">
        <v>290510.0</v>
      </c>
      <c r="E1079" s="4"/>
      <c r="F1079" s="22" t="s">
        <v>1074</v>
      </c>
      <c r="G1079" s="26" t="str">
        <f t="shared" si="24"/>
        <v>SUBCUENTA</v>
      </c>
      <c r="H1079" s="31">
        <f>SUMIFS(REGISTROS!$L$2:$L$665,REGISTROS!$E$2:$E$665,PUC!E1079)</f>
        <v>0</v>
      </c>
      <c r="I1079" s="2"/>
      <c r="J1079" s="2"/>
    </row>
    <row r="1080">
      <c r="A1080" s="2"/>
      <c r="B1080" s="2"/>
      <c r="C1080" s="2"/>
      <c r="D1080" s="21">
        <v>2910.0</v>
      </c>
      <c r="E1080" s="4"/>
      <c r="F1080" s="22" t="s">
        <v>1075</v>
      </c>
      <c r="G1080" s="26" t="str">
        <f t="shared" si="24"/>
        <v>CUENTA</v>
      </c>
      <c r="H1080" s="31">
        <f>SUMIFS(REGISTROS!$L$2:$L$665,REGISTROS!$E$2:$E$665,PUC!E1080)</f>
        <v>0</v>
      </c>
      <c r="I1080" s="2"/>
      <c r="J1080" s="2"/>
    </row>
    <row r="1081">
      <c r="A1081" s="2"/>
      <c r="B1081" s="2"/>
      <c r="C1081" s="2"/>
      <c r="D1081" s="21" t="s">
        <v>1076</v>
      </c>
      <c r="E1081" s="4"/>
      <c r="F1081" s="22"/>
      <c r="G1081" s="26" t="str">
        <f t="shared" si="24"/>
        <v/>
      </c>
      <c r="H1081" s="31">
        <f>SUMIFS(REGISTROS!$L$2:$L$665,REGISTROS!$E$2:$E$665,PUC!E1081)</f>
        <v>0</v>
      </c>
      <c r="I1081" s="2"/>
      <c r="J1081" s="2"/>
    </row>
    <row r="1082">
      <c r="A1082" s="2"/>
      <c r="B1082" s="2"/>
      <c r="C1082" s="2"/>
      <c r="D1082" s="21">
        <v>2915.0</v>
      </c>
      <c r="E1082" s="4"/>
      <c r="F1082" s="22" t="s">
        <v>130</v>
      </c>
      <c r="G1082" s="26" t="str">
        <f t="shared" si="24"/>
        <v>CUENTA</v>
      </c>
      <c r="H1082" s="31">
        <f>SUMIFS(REGISTROS!$L$2:$L$665,REGISTROS!$E$2:$E$665,PUC!E1082)</f>
        <v>0</v>
      </c>
      <c r="I1082" s="2"/>
      <c r="J1082" s="2"/>
    </row>
    <row r="1083">
      <c r="A1083" s="2"/>
      <c r="B1083" s="2"/>
      <c r="C1083" s="2"/>
      <c r="D1083" s="21" t="s">
        <v>1077</v>
      </c>
      <c r="E1083" s="4"/>
      <c r="F1083" s="22"/>
      <c r="G1083" s="26" t="str">
        <f t="shared" si="24"/>
        <v/>
      </c>
      <c r="H1083" s="31">
        <f>SUMIFS(REGISTROS!$L$2:$L$665,REGISTROS!$E$2:$E$665,PUC!E1083)</f>
        <v>0</v>
      </c>
      <c r="I1083" s="2"/>
      <c r="J1083" s="2"/>
    </row>
    <row r="1084">
      <c r="A1084" s="21">
        <v>3.0</v>
      </c>
      <c r="B1084" s="2"/>
      <c r="C1084" s="2"/>
      <c r="D1084" s="2"/>
      <c r="E1084" s="4"/>
      <c r="F1084" s="22" t="s">
        <v>1078</v>
      </c>
      <c r="G1084" s="26" t="str">
        <f>IF(LEN(A1084)=1,"CLASE",IF(LEN(A1084)=2,"GRUPO",IF(LEN(A1084)=4,"CUENTA",IF(LEN(A1084)=6,"SUBCUENTA",""))))</f>
        <v>CLASE</v>
      </c>
      <c r="H1084" s="31">
        <f>SUMIFS(REGISTROS!$L$2:$L$665,REGISTROS!$E$2:$E$665,PUC!E1084)</f>
        <v>0</v>
      </c>
      <c r="I1084" s="2"/>
      <c r="J1084" s="2"/>
    </row>
    <row r="1085">
      <c r="A1085" s="2"/>
      <c r="B1085" s="21">
        <v>31.0</v>
      </c>
      <c r="C1085" s="2"/>
      <c r="D1085" s="2"/>
      <c r="E1085" s="4"/>
      <c r="F1085" s="101" t="s">
        <v>1079</v>
      </c>
      <c r="G1085" s="26" t="str">
        <f>IF(LEN(B1085)=1,"CLASE",IF(LEN(B1085)=2,"GRUPO",IF(LEN(B1085)=4,"CUENTA",IF(LEN(B1085)=6,"SUBCUENTA",""))))</f>
        <v>GRUPO</v>
      </c>
      <c r="H1085" s="31">
        <f>SUMIFS(REGISTROS!$L$2:$L$665,REGISTROS!$E$2:$E$665,PUC!E1085)</f>
        <v>0</v>
      </c>
      <c r="I1085" s="2"/>
      <c r="J1085" s="2"/>
    </row>
    <row r="1086">
      <c r="A1086" s="2"/>
      <c r="B1086" s="2"/>
      <c r="C1086" s="21">
        <v>3105.0</v>
      </c>
      <c r="D1086" s="2"/>
      <c r="E1086" s="4"/>
      <c r="F1086" s="22" t="s">
        <v>1080</v>
      </c>
      <c r="G1086" s="26" t="str">
        <f>IF(LEN(C1086)=1,"CLASE",IF(LEN(C1086)=2,"GRUPO",IF(LEN(C1086)=4,"CUENTA",IF(LEN(C1086)=6,"SUBCUENTA",""))))</f>
        <v>CUENTA</v>
      </c>
      <c r="H1086" s="31">
        <f>SUMIFS(REGISTROS!$L$2:$L$665,REGISTROS!$E$2:$E$665,PUC!E1086)</f>
        <v>0</v>
      </c>
      <c r="I1086" s="2"/>
      <c r="J1086" s="2"/>
    </row>
    <row r="1087">
      <c r="A1087" s="2"/>
      <c r="B1087" s="2"/>
      <c r="C1087" s="2"/>
      <c r="D1087" s="21">
        <v>310505.0</v>
      </c>
      <c r="E1087" s="4"/>
      <c r="F1087" s="22" t="s">
        <v>1081</v>
      </c>
      <c r="G1087" s="26" t="str">
        <f>IF(LEN(D1087)=1,"CLASE",IF(LEN(D1087)=2,"GRUPO",IF(LEN(D1087)=4,"CUENTA",IF(LEN(D1087)=6,"SUBCUENTA",""))))</f>
        <v>SUBCUENTA</v>
      </c>
      <c r="H1087" s="31">
        <f>SUMIFS(REGISTROS!$L$2:$L$665,REGISTROS!$E$2:$E$665,PUC!E1087)</f>
        <v>0</v>
      </c>
      <c r="I1087" s="2"/>
      <c r="J1087" s="2"/>
    </row>
    <row r="1088">
      <c r="A1088" s="2"/>
      <c r="B1088" s="2"/>
      <c r="C1088" s="2"/>
      <c r="D1088" s="21"/>
      <c r="E1088" s="4">
        <v>3.1050501E7</v>
      </c>
      <c r="F1088" s="22" t="s">
        <v>1082</v>
      </c>
      <c r="G1088" s="26"/>
      <c r="H1088" s="31">
        <f>SUMIFS(REGISTROS!$L$2:$L$665,REGISTROS!$E$2:$E$665,PUC!E1088)</f>
        <v>-40000000</v>
      </c>
      <c r="I1088" s="2"/>
      <c r="J1088" s="2"/>
    </row>
    <row r="1089">
      <c r="A1089" s="2"/>
      <c r="B1089" s="2"/>
      <c r="C1089" s="2"/>
      <c r="D1089" s="21">
        <v>310510.0</v>
      </c>
      <c r="E1089" s="4"/>
      <c r="F1089" s="22" t="s">
        <v>1083</v>
      </c>
      <c r="G1089" s="26" t="str">
        <f>IF(LEN(D1089)=1,"CLASE",IF(LEN(D1089)=2,"GRUPO",IF(LEN(D1089)=4,"CUENTA",IF(LEN(D1089)=6,"SUBCUENTA",""))))</f>
        <v>SUBCUENTA</v>
      </c>
      <c r="H1089" s="31">
        <f>SUMIFS(REGISTROS!$L$2:$L$665,REGISTROS!$E$2:$E$665,PUC!E1089)</f>
        <v>0</v>
      </c>
      <c r="I1089" s="2"/>
      <c r="J1089" s="2"/>
    </row>
    <row r="1090">
      <c r="A1090" s="2"/>
      <c r="B1090" s="2"/>
      <c r="C1090" s="2"/>
      <c r="D1090" s="21"/>
      <c r="E1090" s="4">
        <v>3.1051001E7</v>
      </c>
      <c r="F1090" s="22" t="s">
        <v>1083</v>
      </c>
      <c r="G1090" s="26"/>
      <c r="H1090" s="31">
        <f>SUMIFS(REGISTROS!$L$2:$L$665,REGISTROS!$E$2:$E$665,PUC!E1090)</f>
        <v>25000000</v>
      </c>
      <c r="I1090" s="2"/>
      <c r="J1090" s="2"/>
    </row>
    <row r="1091">
      <c r="A1091" s="2"/>
      <c r="B1091" s="2"/>
      <c r="C1091" s="2"/>
      <c r="D1091" s="21">
        <v>310515.0</v>
      </c>
      <c r="E1091" s="4"/>
      <c r="F1091" s="22" t="s">
        <v>1084</v>
      </c>
      <c r="G1091" s="26" t="str">
        <f>IF(LEN(D1091)=1,"CLASE",IF(LEN(D1091)=2,"GRUPO",IF(LEN(D1091)=4,"CUENTA",IF(LEN(D1091)=6,"SUBCUENTA",""))))</f>
        <v>SUBCUENTA</v>
      </c>
      <c r="H1091" s="31">
        <f>SUMIFS(REGISTROS!$L$2:$L$665,REGISTROS!$E$2:$E$665,PUC!E1091)</f>
        <v>0</v>
      </c>
      <c r="I1091" s="2"/>
      <c r="J1091" s="2"/>
    </row>
    <row r="1092">
      <c r="A1092" s="2"/>
      <c r="B1092" s="2"/>
      <c r="C1092" s="2"/>
      <c r="D1092" s="21"/>
      <c r="E1092" s="4">
        <v>3.1051501E7</v>
      </c>
      <c r="F1092" s="22" t="s">
        <v>1084</v>
      </c>
      <c r="G1092" s="26"/>
      <c r="H1092" s="31">
        <f>SUMIFS(REGISTROS!$L$2:$L$665,REGISTROS!$E$2:$E$665,PUC!E1092)</f>
        <v>0</v>
      </c>
      <c r="I1092" s="2"/>
      <c r="J1092" s="2"/>
    </row>
    <row r="1093">
      <c r="A1093" s="2"/>
      <c r="B1093" s="2"/>
      <c r="C1093" s="2"/>
      <c r="D1093" s="21">
        <v>3110.0</v>
      </c>
      <c r="E1093" s="4"/>
      <c r="F1093" s="22" t="s">
        <v>1085</v>
      </c>
      <c r="G1093" s="26" t="str">
        <f t="shared" ref="G1093:G1210" si="25">IF(LEN(D1093)=1,"CLASE",IF(LEN(D1093)=2,"GRUPO",IF(LEN(D1093)=4,"CUENTA",IF(LEN(D1093)=6,"SUBCUENTA",""))))</f>
        <v>CUENTA</v>
      </c>
      <c r="H1093" s="31">
        <f>SUMIFS(REGISTROS!$L$2:$L$665,REGISTROS!$E$2:$E$665,PUC!E1093)</f>
        <v>0</v>
      </c>
      <c r="I1093" s="2"/>
      <c r="J1093" s="2"/>
    </row>
    <row r="1094">
      <c r="A1094" s="2"/>
      <c r="B1094" s="2"/>
      <c r="C1094" s="2"/>
      <c r="D1094" s="21">
        <v>311005.0</v>
      </c>
      <c r="E1094" s="4"/>
      <c r="F1094" s="22" t="s">
        <v>1086</v>
      </c>
      <c r="G1094" s="26" t="str">
        <f t="shared" si="25"/>
        <v>SUBCUENTA</v>
      </c>
      <c r="H1094" s="31">
        <f>SUMIFS(REGISTROS!$L$2:$L$665,REGISTROS!$E$2:$E$665,PUC!E1094)</f>
        <v>0</v>
      </c>
      <c r="I1094" s="2"/>
      <c r="J1094" s="2"/>
    </row>
    <row r="1095">
      <c r="A1095" s="2"/>
      <c r="B1095" s="2"/>
      <c r="C1095" s="2"/>
      <c r="D1095" s="21">
        <v>311010.0</v>
      </c>
      <c r="E1095" s="4"/>
      <c r="F1095" s="22" t="s">
        <v>1087</v>
      </c>
      <c r="G1095" s="26" t="str">
        <f t="shared" si="25"/>
        <v>SUBCUENTA</v>
      </c>
      <c r="H1095" s="31">
        <f>SUMIFS(REGISTROS!$L$2:$L$665,REGISTROS!$E$2:$E$665,PUC!E1095)</f>
        <v>0</v>
      </c>
      <c r="I1095" s="2"/>
      <c r="J1095" s="2"/>
    </row>
    <row r="1096">
      <c r="A1096" s="2"/>
      <c r="B1096" s="2"/>
      <c r="C1096" s="2"/>
      <c r="D1096" s="21">
        <v>3115.0</v>
      </c>
      <c r="E1096" s="4"/>
      <c r="F1096" s="22" t="s">
        <v>1088</v>
      </c>
      <c r="G1096" s="26" t="str">
        <f t="shared" si="25"/>
        <v>CUENTA</v>
      </c>
      <c r="H1096" s="31">
        <f>SUMIFS(REGISTROS!$L$2:$L$665,REGISTROS!$E$2:$E$665,PUC!E1096)</f>
        <v>0</v>
      </c>
      <c r="I1096" s="2"/>
      <c r="J1096" s="2"/>
    </row>
    <row r="1097">
      <c r="A1097" s="2"/>
      <c r="B1097" s="2"/>
      <c r="C1097" s="2"/>
      <c r="D1097" s="21">
        <v>311505.0</v>
      </c>
      <c r="E1097" s="4"/>
      <c r="F1097" s="22" t="s">
        <v>99</v>
      </c>
      <c r="G1097" s="26" t="str">
        <f t="shared" si="25"/>
        <v>SUBCUENTA</v>
      </c>
      <c r="H1097" s="31">
        <f>SUMIFS(REGISTROS!$L$2:$L$665,REGISTROS!$E$2:$E$665,PUC!E1097)</f>
        <v>0</v>
      </c>
      <c r="I1097" s="2"/>
      <c r="J1097" s="2"/>
    </row>
    <row r="1098">
      <c r="A1098" s="2"/>
      <c r="B1098" s="2"/>
      <c r="C1098" s="2"/>
      <c r="D1098" s="21">
        <v>311510.0</v>
      </c>
      <c r="E1098" s="4"/>
      <c r="F1098" s="22" t="s">
        <v>1089</v>
      </c>
      <c r="G1098" s="26" t="str">
        <f t="shared" si="25"/>
        <v>SUBCUENTA</v>
      </c>
      <c r="H1098" s="31">
        <f>SUMIFS(REGISTROS!$L$2:$L$665,REGISTROS!$E$2:$E$665,PUC!E1098)</f>
        <v>0</v>
      </c>
      <c r="I1098" s="2"/>
      <c r="J1098" s="2"/>
    </row>
    <row r="1099">
      <c r="A1099" s="2"/>
      <c r="B1099" s="2"/>
      <c r="C1099" s="2"/>
      <c r="D1099" s="21">
        <v>311515.0</v>
      </c>
      <c r="E1099" s="4"/>
      <c r="F1099" s="22" t="s">
        <v>1090</v>
      </c>
      <c r="G1099" s="26" t="str">
        <f t="shared" si="25"/>
        <v>SUBCUENTA</v>
      </c>
      <c r="H1099" s="31">
        <f>SUMIFS(REGISTROS!$L$2:$L$665,REGISTROS!$E$2:$E$665,PUC!E1099)</f>
        <v>0</v>
      </c>
      <c r="I1099" s="2"/>
      <c r="J1099" s="2"/>
    </row>
    <row r="1100">
      <c r="A1100" s="2"/>
      <c r="B1100" s="2"/>
      <c r="C1100" s="2"/>
      <c r="D1100" s="21">
        <v>311520.0</v>
      </c>
      <c r="E1100" s="4"/>
      <c r="F1100" s="22" t="s">
        <v>1091</v>
      </c>
      <c r="G1100" s="26" t="str">
        <f t="shared" si="25"/>
        <v>SUBCUENTA</v>
      </c>
      <c r="H1100" s="31">
        <f>SUMIFS(REGISTROS!$L$2:$L$665,REGISTROS!$E$2:$E$665,PUC!E1100)</f>
        <v>0</v>
      </c>
      <c r="I1100" s="2"/>
      <c r="J1100" s="2"/>
    </row>
    <row r="1101">
      <c r="A1101" s="2"/>
      <c r="B1101" s="2"/>
      <c r="C1101" s="2"/>
      <c r="D1101" s="21">
        <v>3120.0</v>
      </c>
      <c r="E1101" s="4"/>
      <c r="F1101" s="22" t="s">
        <v>1092</v>
      </c>
      <c r="G1101" s="26" t="str">
        <f t="shared" si="25"/>
        <v>CUENTA</v>
      </c>
      <c r="H1101" s="31">
        <f>SUMIFS(REGISTROS!$L$2:$L$665,REGISTROS!$E$2:$E$665,PUC!E1101)</f>
        <v>0</v>
      </c>
      <c r="I1101" s="2"/>
      <c r="J1101" s="2"/>
    </row>
    <row r="1102">
      <c r="A1102" s="2"/>
      <c r="B1102" s="2"/>
      <c r="C1102" s="2"/>
      <c r="D1102" s="21" t="s">
        <v>1093</v>
      </c>
      <c r="E1102" s="4"/>
      <c r="F1102" s="22"/>
      <c r="G1102" s="26" t="str">
        <f t="shared" si="25"/>
        <v/>
      </c>
      <c r="H1102" s="31">
        <f>SUMIFS(REGISTROS!$L$2:$L$665,REGISTROS!$E$2:$E$665,PUC!E1102)</f>
        <v>0</v>
      </c>
      <c r="I1102" s="2"/>
      <c r="J1102" s="2"/>
    </row>
    <row r="1103">
      <c r="A1103" s="2"/>
      <c r="B1103" s="2"/>
      <c r="C1103" s="2"/>
      <c r="D1103" s="21">
        <v>3125.0</v>
      </c>
      <c r="E1103" s="4"/>
      <c r="F1103" s="22" t="s">
        <v>1094</v>
      </c>
      <c r="G1103" s="26" t="str">
        <f t="shared" si="25"/>
        <v>CUENTA</v>
      </c>
      <c r="H1103" s="31">
        <f>SUMIFS(REGISTROS!$L$2:$L$665,REGISTROS!$E$2:$E$665,PUC!E1103)</f>
        <v>0</v>
      </c>
      <c r="I1103" s="2"/>
      <c r="J1103" s="2"/>
    </row>
    <row r="1104">
      <c r="A1104" s="2"/>
      <c r="B1104" s="2"/>
      <c r="C1104" s="2"/>
      <c r="D1104" s="21" t="s">
        <v>1095</v>
      </c>
      <c r="E1104" s="4"/>
      <c r="F1104" s="22"/>
      <c r="G1104" s="26" t="str">
        <f t="shared" si="25"/>
        <v/>
      </c>
      <c r="H1104" s="31">
        <f>SUMIFS(REGISTROS!$L$2:$L$665,REGISTROS!$E$2:$E$665,PUC!E1104)</f>
        <v>0</v>
      </c>
      <c r="I1104" s="2"/>
      <c r="J1104" s="2"/>
    </row>
    <row r="1105">
      <c r="A1105" s="2"/>
      <c r="B1105" s="2"/>
      <c r="C1105" s="2"/>
      <c r="D1105" s="21">
        <v>3130.0</v>
      </c>
      <c r="E1105" s="4"/>
      <c r="F1105" s="22" t="s">
        <v>1096</v>
      </c>
      <c r="G1105" s="26" t="str">
        <f t="shared" si="25"/>
        <v>CUENTA</v>
      </c>
      <c r="H1105" s="31">
        <f>SUMIFS(REGISTROS!$L$2:$L$665,REGISTROS!$E$2:$E$665,PUC!E1105)</f>
        <v>0</v>
      </c>
      <c r="I1105" s="2"/>
      <c r="J1105" s="2"/>
    </row>
    <row r="1106">
      <c r="A1106" s="2"/>
      <c r="B1106" s="2"/>
      <c r="C1106" s="2"/>
      <c r="D1106" s="21" t="s">
        <v>1097</v>
      </c>
      <c r="E1106" s="4"/>
      <c r="F1106" s="22"/>
      <c r="G1106" s="26" t="str">
        <f t="shared" si="25"/>
        <v/>
      </c>
      <c r="H1106" s="31">
        <f>SUMIFS(REGISTROS!$L$2:$L$665,REGISTROS!$E$2:$E$665,PUC!E1106)</f>
        <v>0</v>
      </c>
      <c r="I1106" s="2"/>
      <c r="J1106" s="2"/>
    </row>
    <row r="1107">
      <c r="A1107" s="2"/>
      <c r="B1107" s="2"/>
      <c r="C1107" s="2"/>
      <c r="D1107" s="21">
        <v>3135.0</v>
      </c>
      <c r="E1107" s="4"/>
      <c r="F1107" s="22" t="s">
        <v>1098</v>
      </c>
      <c r="G1107" s="26" t="str">
        <f t="shared" si="25"/>
        <v>CUENTA</v>
      </c>
      <c r="H1107" s="31">
        <f>SUMIFS(REGISTROS!$L$2:$L$665,REGISTROS!$E$2:$E$665,PUC!E1107)</f>
        <v>0</v>
      </c>
      <c r="I1107" s="2"/>
      <c r="J1107" s="2"/>
    </row>
    <row r="1108">
      <c r="A1108" s="2"/>
      <c r="B1108" s="2"/>
      <c r="C1108" s="2"/>
      <c r="D1108" s="21" t="s">
        <v>1099</v>
      </c>
      <c r="E1108" s="4"/>
      <c r="F1108" s="22"/>
      <c r="G1108" s="26" t="str">
        <f t="shared" si="25"/>
        <v/>
      </c>
      <c r="H1108" s="31">
        <f>SUMIFS(REGISTROS!$L$2:$L$665,REGISTROS!$E$2:$E$665,PUC!E1108)</f>
        <v>0</v>
      </c>
      <c r="I1108" s="2"/>
      <c r="J1108" s="2"/>
    </row>
    <row r="1109">
      <c r="A1109" s="2"/>
      <c r="B1109" s="2"/>
      <c r="C1109" s="2"/>
      <c r="D1109" s="21">
        <v>3140.0</v>
      </c>
      <c r="E1109" s="4"/>
      <c r="F1109" s="22" t="s">
        <v>1100</v>
      </c>
      <c r="G1109" s="26" t="str">
        <f t="shared" si="25"/>
        <v>CUENTA</v>
      </c>
      <c r="H1109" s="31">
        <f>SUMIFS(REGISTROS!$L$2:$L$665,REGISTROS!$E$2:$E$665,PUC!E1109)</f>
        <v>0</v>
      </c>
      <c r="I1109" s="2"/>
      <c r="J1109" s="2"/>
    </row>
    <row r="1110">
      <c r="A1110" s="2"/>
      <c r="B1110" s="2"/>
      <c r="C1110" s="2"/>
      <c r="D1110" s="21" t="s">
        <v>1101</v>
      </c>
      <c r="E1110" s="4"/>
      <c r="F1110" s="22"/>
      <c r="G1110" s="26" t="str">
        <f t="shared" si="25"/>
        <v/>
      </c>
      <c r="H1110" s="31">
        <f>SUMIFS(REGISTROS!$L$2:$L$665,REGISTROS!$E$2:$E$665,PUC!E1110)</f>
        <v>0</v>
      </c>
      <c r="I1110" s="2"/>
      <c r="J1110" s="2"/>
    </row>
    <row r="1111">
      <c r="A1111" s="2"/>
      <c r="B1111" s="2"/>
      <c r="C1111" s="2"/>
      <c r="D1111" s="21">
        <v>32.0</v>
      </c>
      <c r="E1111" s="4"/>
      <c r="F1111" s="22" t="s">
        <v>1102</v>
      </c>
      <c r="G1111" s="26" t="str">
        <f t="shared" si="25"/>
        <v>GRUPO</v>
      </c>
      <c r="H1111" s="31">
        <f>SUMIFS(REGISTROS!$L$2:$L$665,REGISTROS!$E$2:$E$665,PUC!E1111)</f>
        <v>0</v>
      </c>
      <c r="I1111" s="2"/>
      <c r="J1111" s="2"/>
    </row>
    <row r="1112">
      <c r="A1112" s="2"/>
      <c r="B1112" s="2"/>
      <c r="C1112" s="2"/>
      <c r="D1112" s="21">
        <v>3205.0</v>
      </c>
      <c r="E1112" s="4"/>
      <c r="F1112" s="22" t="s">
        <v>1103</v>
      </c>
      <c r="G1112" s="26" t="str">
        <f t="shared" si="25"/>
        <v>CUENTA</v>
      </c>
      <c r="H1112" s="31">
        <f>SUMIFS(REGISTROS!$L$2:$L$665,REGISTROS!$E$2:$E$665,PUC!E1112)</f>
        <v>0</v>
      </c>
      <c r="I1112" s="2"/>
      <c r="J1112" s="2"/>
    </row>
    <row r="1113">
      <c r="A1113" s="2"/>
      <c r="B1113" s="2"/>
      <c r="C1113" s="2"/>
      <c r="D1113" s="21">
        <v>320505.0</v>
      </c>
      <c r="E1113" s="4"/>
      <c r="F1113" s="22" t="s">
        <v>1104</v>
      </c>
      <c r="G1113" s="26" t="str">
        <f t="shared" si="25"/>
        <v>SUBCUENTA</v>
      </c>
      <c r="H1113" s="31">
        <f>SUMIFS(REGISTROS!$L$2:$L$665,REGISTROS!$E$2:$E$665,PUC!E1113)</f>
        <v>0</v>
      </c>
      <c r="I1113" s="2"/>
      <c r="J1113" s="2"/>
    </row>
    <row r="1114">
      <c r="A1114" s="2"/>
      <c r="B1114" s="2"/>
      <c r="C1114" s="2"/>
      <c r="D1114" s="21">
        <v>320510.0</v>
      </c>
      <c r="E1114" s="4"/>
      <c r="F1114" s="22" t="s">
        <v>1105</v>
      </c>
      <c r="G1114" s="26" t="str">
        <f t="shared" si="25"/>
        <v>SUBCUENTA</v>
      </c>
      <c r="H1114" s="31">
        <f>SUMIFS(REGISTROS!$L$2:$L$665,REGISTROS!$E$2:$E$665,PUC!E1114)</f>
        <v>0</v>
      </c>
      <c r="I1114" s="2"/>
      <c r="J1114" s="2"/>
    </row>
    <row r="1115">
      <c r="A1115" s="2"/>
      <c r="B1115" s="2"/>
      <c r="C1115" s="2"/>
      <c r="D1115" s="21">
        <v>320515.0</v>
      </c>
      <c r="E1115" s="4"/>
      <c r="F1115" s="22" t="s">
        <v>1106</v>
      </c>
      <c r="G1115" s="26" t="str">
        <f t="shared" si="25"/>
        <v>SUBCUENTA</v>
      </c>
      <c r="H1115" s="31">
        <f>SUMIFS(REGISTROS!$L$2:$L$665,REGISTROS!$E$2:$E$665,PUC!E1115)</f>
        <v>0</v>
      </c>
      <c r="I1115" s="2"/>
      <c r="J1115" s="2"/>
    </row>
    <row r="1116">
      <c r="A1116" s="2"/>
      <c r="B1116" s="2"/>
      <c r="C1116" s="2"/>
      <c r="D1116" s="21">
        <v>3210.0</v>
      </c>
      <c r="E1116" s="4"/>
      <c r="F1116" s="22" t="s">
        <v>1107</v>
      </c>
      <c r="G1116" s="26" t="str">
        <f t="shared" si="25"/>
        <v>CUENTA</v>
      </c>
      <c r="H1116" s="31">
        <f>SUMIFS(REGISTROS!$L$2:$L$665,REGISTROS!$E$2:$E$665,PUC!E1116)</f>
        <v>0</v>
      </c>
      <c r="I1116" s="2"/>
      <c r="J1116" s="2"/>
    </row>
    <row r="1117">
      <c r="A1117" s="2"/>
      <c r="B1117" s="2"/>
      <c r="C1117" s="2"/>
      <c r="D1117" s="21">
        <v>321005.0</v>
      </c>
      <c r="E1117" s="4"/>
      <c r="F1117" s="22" t="s">
        <v>1108</v>
      </c>
      <c r="G1117" s="26" t="str">
        <f t="shared" si="25"/>
        <v>SUBCUENTA</v>
      </c>
      <c r="H1117" s="31">
        <f>SUMIFS(REGISTROS!$L$2:$L$665,REGISTROS!$E$2:$E$665,PUC!E1117)</f>
        <v>0</v>
      </c>
      <c r="I1117" s="2"/>
      <c r="J1117" s="2"/>
    </row>
    <row r="1118">
      <c r="A1118" s="2"/>
      <c r="B1118" s="2"/>
      <c r="C1118" s="2"/>
      <c r="D1118" s="21">
        <v>321010.0</v>
      </c>
      <c r="E1118" s="4"/>
      <c r="F1118" s="22" t="s">
        <v>1109</v>
      </c>
      <c r="G1118" s="26" t="str">
        <f t="shared" si="25"/>
        <v>SUBCUENTA</v>
      </c>
      <c r="H1118" s="31">
        <f>SUMIFS(REGISTROS!$L$2:$L$665,REGISTROS!$E$2:$E$665,PUC!E1118)</f>
        <v>0</v>
      </c>
      <c r="I1118" s="2"/>
      <c r="J1118" s="2"/>
    </row>
    <row r="1119">
      <c r="A1119" s="2"/>
      <c r="B1119" s="2"/>
      <c r="C1119" s="2"/>
      <c r="D1119" s="21">
        <v>321015.0</v>
      </c>
      <c r="E1119" s="4"/>
      <c r="F1119" s="22" t="s">
        <v>1110</v>
      </c>
      <c r="G1119" s="26" t="str">
        <f t="shared" si="25"/>
        <v>SUBCUENTA</v>
      </c>
      <c r="H1119" s="31">
        <f>SUMIFS(REGISTROS!$L$2:$L$665,REGISTROS!$E$2:$E$665,PUC!E1119)</f>
        <v>0</v>
      </c>
      <c r="I1119" s="2"/>
      <c r="J1119" s="2"/>
    </row>
    <row r="1120">
      <c r="A1120" s="2"/>
      <c r="B1120" s="2"/>
      <c r="C1120" s="2"/>
      <c r="D1120" s="21">
        <v>321020.0</v>
      </c>
      <c r="E1120" s="4"/>
      <c r="F1120" s="22" t="s">
        <v>1111</v>
      </c>
      <c r="G1120" s="26" t="str">
        <f t="shared" si="25"/>
        <v>SUBCUENTA</v>
      </c>
      <c r="H1120" s="31">
        <f>SUMIFS(REGISTROS!$L$2:$L$665,REGISTROS!$E$2:$E$665,PUC!E1120)</f>
        <v>0</v>
      </c>
      <c r="I1120" s="2"/>
      <c r="J1120" s="2"/>
    </row>
    <row r="1121">
      <c r="A1121" s="2"/>
      <c r="B1121" s="2"/>
      <c r="C1121" s="2"/>
      <c r="D1121" s="21">
        <v>321025.0</v>
      </c>
      <c r="E1121" s="4"/>
      <c r="F1121" s="22" t="s">
        <v>1112</v>
      </c>
      <c r="G1121" s="26" t="str">
        <f t="shared" si="25"/>
        <v>SUBCUENTA</v>
      </c>
      <c r="H1121" s="31">
        <f>SUMIFS(REGISTROS!$L$2:$L$665,REGISTROS!$E$2:$E$665,PUC!E1121)</f>
        <v>0</v>
      </c>
      <c r="I1121" s="2"/>
      <c r="J1121" s="2"/>
    </row>
    <row r="1122">
      <c r="A1122" s="2"/>
      <c r="B1122" s="2"/>
      <c r="C1122" s="2"/>
      <c r="D1122" s="21">
        <v>3215.0</v>
      </c>
      <c r="E1122" s="4"/>
      <c r="F1122" s="22" t="s">
        <v>737</v>
      </c>
      <c r="G1122" s="26" t="str">
        <f t="shared" si="25"/>
        <v>CUENTA</v>
      </c>
      <c r="H1122" s="31">
        <f>SUMIFS(REGISTROS!$L$2:$L$665,REGISTROS!$E$2:$E$665,PUC!E1122)</f>
        <v>0</v>
      </c>
      <c r="I1122" s="2"/>
      <c r="J1122" s="2"/>
    </row>
    <row r="1123">
      <c r="A1123" s="2"/>
      <c r="B1123" s="2"/>
      <c r="C1123" s="2"/>
      <c r="D1123" s="21" t="s">
        <v>1113</v>
      </c>
      <c r="E1123" s="4"/>
      <c r="F1123" s="22"/>
      <c r="G1123" s="26" t="str">
        <f t="shared" si="25"/>
        <v/>
      </c>
      <c r="H1123" s="31">
        <f>SUMIFS(REGISTROS!$L$2:$L$665,REGISTROS!$E$2:$E$665,PUC!E1123)</f>
        <v>0</v>
      </c>
      <c r="I1123" s="2"/>
      <c r="J1123" s="2"/>
    </row>
    <row r="1124">
      <c r="A1124" s="2"/>
      <c r="B1124" s="2"/>
      <c r="C1124" s="2"/>
      <c r="D1124" s="21">
        <v>33.0</v>
      </c>
      <c r="E1124" s="4"/>
      <c r="F1124" s="22" t="s">
        <v>1114</v>
      </c>
      <c r="G1124" s="26" t="str">
        <f t="shared" si="25"/>
        <v>GRUPO</v>
      </c>
      <c r="H1124" s="31">
        <f>SUMIFS(REGISTROS!$L$2:$L$665,REGISTROS!$E$2:$E$665,PUC!E1124)</f>
        <v>0</v>
      </c>
      <c r="I1124" s="2"/>
      <c r="J1124" s="2"/>
    </row>
    <row r="1125">
      <c r="A1125" s="2"/>
      <c r="B1125" s="2"/>
      <c r="C1125" s="2"/>
      <c r="D1125" s="21">
        <v>3305.0</v>
      </c>
      <c r="E1125" s="4"/>
      <c r="F1125" s="22" t="s">
        <v>1115</v>
      </c>
      <c r="G1125" s="26" t="str">
        <f t="shared" si="25"/>
        <v>CUENTA</v>
      </c>
      <c r="H1125" s="31">
        <f>SUMIFS(REGISTROS!$L$2:$L$665,REGISTROS!$E$2:$E$665,PUC!E1125)</f>
        <v>0</v>
      </c>
      <c r="I1125" s="2"/>
      <c r="J1125" s="2"/>
    </row>
    <row r="1126">
      <c r="A1126" s="2"/>
      <c r="B1126" s="2"/>
      <c r="C1126" s="2"/>
      <c r="D1126" s="21">
        <v>330505.0</v>
      </c>
      <c r="E1126" s="4"/>
      <c r="F1126" s="22" t="s">
        <v>1116</v>
      </c>
      <c r="G1126" s="26" t="str">
        <f t="shared" si="25"/>
        <v>SUBCUENTA</v>
      </c>
      <c r="H1126" s="31">
        <f>SUMIFS(REGISTROS!$L$2:$L$665,REGISTROS!$E$2:$E$665,PUC!E1126)</f>
        <v>0</v>
      </c>
      <c r="I1126" s="2"/>
      <c r="J1126" s="2"/>
    </row>
    <row r="1127">
      <c r="A1127" s="2"/>
      <c r="B1127" s="2"/>
      <c r="C1127" s="2"/>
      <c r="D1127" s="21">
        <v>330510.0</v>
      </c>
      <c r="E1127" s="4"/>
      <c r="F1127" s="22" t="s">
        <v>1117</v>
      </c>
      <c r="G1127" s="26" t="str">
        <f t="shared" si="25"/>
        <v>SUBCUENTA</v>
      </c>
      <c r="H1127" s="31">
        <f>SUMIFS(REGISTROS!$L$2:$L$665,REGISTROS!$E$2:$E$665,PUC!E1127)</f>
        <v>0</v>
      </c>
      <c r="I1127" s="2"/>
      <c r="J1127" s="2"/>
    </row>
    <row r="1128">
      <c r="A1128" s="2"/>
      <c r="B1128" s="2"/>
      <c r="C1128" s="2"/>
      <c r="D1128" s="21">
        <v>330515.0</v>
      </c>
      <c r="E1128" s="4"/>
      <c r="F1128" s="22" t="s">
        <v>1118</v>
      </c>
      <c r="G1128" s="26" t="str">
        <f t="shared" si="25"/>
        <v>SUBCUENTA</v>
      </c>
      <c r="H1128" s="31">
        <f>SUMIFS(REGISTROS!$L$2:$L$665,REGISTROS!$E$2:$E$665,PUC!E1128)</f>
        <v>0</v>
      </c>
      <c r="I1128" s="2"/>
      <c r="J1128" s="2"/>
    </row>
    <row r="1129">
      <c r="A1129" s="2"/>
      <c r="B1129" s="2"/>
      <c r="C1129" s="2"/>
      <c r="D1129" s="21">
        <v>330517.0</v>
      </c>
      <c r="E1129" s="4"/>
      <c r="F1129" s="22" t="s">
        <v>1119</v>
      </c>
      <c r="G1129" s="26" t="str">
        <f t="shared" si="25"/>
        <v>SUBCUENTA</v>
      </c>
      <c r="H1129" s="31">
        <f>SUMIFS(REGISTROS!$L$2:$L$665,REGISTROS!$E$2:$E$665,PUC!E1129)</f>
        <v>0</v>
      </c>
      <c r="I1129" s="2"/>
      <c r="J1129" s="2"/>
    </row>
    <row r="1130">
      <c r="A1130" s="2"/>
      <c r="B1130" s="2"/>
      <c r="C1130" s="2"/>
      <c r="D1130" s="21">
        <v>330520.0</v>
      </c>
      <c r="E1130" s="4"/>
      <c r="F1130" s="22" t="s">
        <v>1120</v>
      </c>
      <c r="G1130" s="26" t="str">
        <f t="shared" si="25"/>
        <v>SUBCUENTA</v>
      </c>
      <c r="H1130" s="31">
        <f>SUMIFS(REGISTROS!$L$2:$L$665,REGISTROS!$E$2:$E$665,PUC!E1130)</f>
        <v>0</v>
      </c>
      <c r="I1130" s="2"/>
      <c r="J1130" s="2"/>
    </row>
    <row r="1131">
      <c r="A1131" s="2"/>
      <c r="B1131" s="2"/>
      <c r="C1131" s="2"/>
      <c r="D1131" s="21">
        <v>330525.0</v>
      </c>
      <c r="E1131" s="4"/>
      <c r="F1131" s="22" t="s">
        <v>1121</v>
      </c>
      <c r="G1131" s="26" t="str">
        <f t="shared" si="25"/>
        <v>SUBCUENTA</v>
      </c>
      <c r="H1131" s="31">
        <f>SUMIFS(REGISTROS!$L$2:$L$665,REGISTROS!$E$2:$E$665,PUC!E1131)</f>
        <v>0</v>
      </c>
      <c r="I1131" s="2"/>
      <c r="J1131" s="2"/>
    </row>
    <row r="1132">
      <c r="A1132" s="2"/>
      <c r="B1132" s="2"/>
      <c r="C1132" s="2"/>
      <c r="D1132" s="21">
        <v>330530.0</v>
      </c>
      <c r="E1132" s="4"/>
      <c r="F1132" s="22" t="s">
        <v>1122</v>
      </c>
      <c r="G1132" s="26" t="str">
        <f t="shared" si="25"/>
        <v>SUBCUENTA</v>
      </c>
      <c r="H1132" s="31">
        <f>SUMIFS(REGISTROS!$L$2:$L$665,REGISTROS!$E$2:$E$665,PUC!E1132)</f>
        <v>0</v>
      </c>
      <c r="I1132" s="2"/>
      <c r="J1132" s="2"/>
    </row>
    <row r="1133">
      <c r="A1133" s="2"/>
      <c r="B1133" s="2"/>
      <c r="C1133" s="2"/>
      <c r="D1133" s="21">
        <v>330535.0</v>
      </c>
      <c r="E1133" s="4"/>
      <c r="F1133" s="22" t="s">
        <v>1123</v>
      </c>
      <c r="G1133" s="26" t="str">
        <f t="shared" si="25"/>
        <v>SUBCUENTA</v>
      </c>
      <c r="H1133" s="31">
        <f>SUMIFS(REGISTROS!$L$2:$L$665,REGISTROS!$E$2:$E$665,PUC!E1133)</f>
        <v>0</v>
      </c>
      <c r="I1133" s="2"/>
      <c r="J1133" s="2"/>
    </row>
    <row r="1134">
      <c r="A1134" s="2"/>
      <c r="B1134" s="2"/>
      <c r="C1134" s="2"/>
      <c r="D1134" s="21">
        <v>330595.0</v>
      </c>
      <c r="E1134" s="4"/>
      <c r="F1134" s="22" t="s">
        <v>119</v>
      </c>
      <c r="G1134" s="26" t="str">
        <f t="shared" si="25"/>
        <v>SUBCUENTA</v>
      </c>
      <c r="H1134" s="31">
        <f>SUMIFS(REGISTROS!$L$2:$L$665,REGISTROS!$E$2:$E$665,PUC!E1134)</f>
        <v>0</v>
      </c>
      <c r="I1134" s="2"/>
      <c r="J1134" s="2"/>
    </row>
    <row r="1135">
      <c r="A1135" s="2"/>
      <c r="B1135" s="2"/>
      <c r="C1135" s="2"/>
      <c r="D1135" s="21">
        <v>3310.0</v>
      </c>
      <c r="E1135" s="4"/>
      <c r="F1135" s="22" t="s">
        <v>1124</v>
      </c>
      <c r="G1135" s="26" t="str">
        <f t="shared" si="25"/>
        <v>CUENTA</v>
      </c>
      <c r="H1135" s="31">
        <f>SUMIFS(REGISTROS!$L$2:$L$665,REGISTROS!$E$2:$E$665,PUC!E1135)</f>
        <v>0</v>
      </c>
      <c r="I1135" s="2"/>
      <c r="J1135" s="2"/>
    </row>
    <row r="1136">
      <c r="A1136" s="2"/>
      <c r="B1136" s="2"/>
      <c r="C1136" s="2"/>
      <c r="D1136" s="21">
        <v>331005.0</v>
      </c>
      <c r="E1136" s="4"/>
      <c r="F1136" s="22" t="s">
        <v>1125</v>
      </c>
      <c r="G1136" s="26" t="str">
        <f t="shared" si="25"/>
        <v>SUBCUENTA</v>
      </c>
      <c r="H1136" s="31">
        <f>SUMIFS(REGISTROS!$L$2:$L$665,REGISTROS!$E$2:$E$665,PUC!E1136)</f>
        <v>0</v>
      </c>
      <c r="I1136" s="2"/>
      <c r="J1136" s="2"/>
    </row>
    <row r="1137">
      <c r="A1137" s="2"/>
      <c r="B1137" s="2"/>
      <c r="C1137" s="2"/>
      <c r="D1137" s="21">
        <v>331010.0</v>
      </c>
      <c r="E1137" s="4"/>
      <c r="F1137" s="22" t="s">
        <v>1126</v>
      </c>
      <c r="G1137" s="26" t="str">
        <f t="shared" si="25"/>
        <v>SUBCUENTA</v>
      </c>
      <c r="H1137" s="31">
        <f>SUMIFS(REGISTROS!$L$2:$L$665,REGISTROS!$E$2:$E$665,PUC!E1137)</f>
        <v>0</v>
      </c>
      <c r="I1137" s="2"/>
      <c r="J1137" s="2"/>
    </row>
    <row r="1138">
      <c r="A1138" s="2"/>
      <c r="B1138" s="2"/>
      <c r="C1138" s="2"/>
      <c r="D1138" s="21">
        <v>331015.0</v>
      </c>
      <c r="E1138" s="4"/>
      <c r="F1138" s="22" t="s">
        <v>1127</v>
      </c>
      <c r="G1138" s="26" t="str">
        <f t="shared" si="25"/>
        <v>SUBCUENTA</v>
      </c>
      <c r="H1138" s="31">
        <f>SUMIFS(REGISTROS!$L$2:$L$665,REGISTROS!$E$2:$E$665,PUC!E1138)</f>
        <v>0</v>
      </c>
      <c r="I1138" s="2"/>
      <c r="J1138" s="2"/>
    </row>
    <row r="1139">
      <c r="A1139" s="2"/>
      <c r="B1139" s="2"/>
      <c r="C1139" s="2"/>
      <c r="D1139" s="21">
        <v>331095.0</v>
      </c>
      <c r="E1139" s="4"/>
      <c r="F1139" s="22" t="s">
        <v>119</v>
      </c>
      <c r="G1139" s="26" t="str">
        <f t="shared" si="25"/>
        <v>SUBCUENTA</v>
      </c>
      <c r="H1139" s="31">
        <f>SUMIFS(REGISTROS!$L$2:$L$665,REGISTROS!$E$2:$E$665,PUC!E1139)</f>
        <v>0</v>
      </c>
      <c r="I1139" s="2"/>
      <c r="J1139" s="2"/>
    </row>
    <row r="1140">
      <c r="A1140" s="2"/>
      <c r="B1140" s="2"/>
      <c r="C1140" s="2"/>
      <c r="D1140" s="21">
        <v>3315.0</v>
      </c>
      <c r="E1140" s="4"/>
      <c r="F1140" s="22" t="s">
        <v>1128</v>
      </c>
      <c r="G1140" s="26" t="str">
        <f t="shared" si="25"/>
        <v>CUENTA</v>
      </c>
      <c r="H1140" s="31">
        <f>SUMIFS(REGISTROS!$L$2:$L$665,REGISTROS!$E$2:$E$665,PUC!E1140)</f>
        <v>0</v>
      </c>
      <c r="I1140" s="2"/>
      <c r="J1140" s="2"/>
    </row>
    <row r="1141">
      <c r="A1141" s="2"/>
      <c r="B1141" s="2"/>
      <c r="C1141" s="2"/>
      <c r="D1141" s="21">
        <v>331505.0</v>
      </c>
      <c r="E1141" s="4"/>
      <c r="F1141" s="22" t="s">
        <v>1129</v>
      </c>
      <c r="G1141" s="26" t="str">
        <f t="shared" si="25"/>
        <v>SUBCUENTA</v>
      </c>
      <c r="H1141" s="31">
        <f>SUMIFS(REGISTROS!$L$2:$L$665,REGISTROS!$E$2:$E$665,PUC!E1141)</f>
        <v>0</v>
      </c>
      <c r="I1141" s="2"/>
      <c r="J1141" s="2"/>
    </row>
    <row r="1142">
      <c r="A1142" s="2"/>
      <c r="B1142" s="2"/>
      <c r="C1142" s="2"/>
      <c r="D1142" s="21">
        <v>331510.0</v>
      </c>
      <c r="E1142" s="4"/>
      <c r="F1142" s="22" t="s">
        <v>1125</v>
      </c>
      <c r="G1142" s="26" t="str">
        <f t="shared" si="25"/>
        <v>SUBCUENTA</v>
      </c>
      <c r="H1142" s="31">
        <f>SUMIFS(REGISTROS!$L$2:$L$665,REGISTROS!$E$2:$E$665,PUC!E1142)</f>
        <v>0</v>
      </c>
      <c r="I1142" s="2"/>
      <c r="J1142" s="2"/>
    </row>
    <row r="1143">
      <c r="A1143" s="2"/>
      <c r="B1143" s="2"/>
      <c r="C1143" s="2"/>
      <c r="D1143" s="21">
        <v>331515.0</v>
      </c>
      <c r="E1143" s="4"/>
      <c r="F1143" s="22" t="s">
        <v>1127</v>
      </c>
      <c r="G1143" s="26" t="str">
        <f t="shared" si="25"/>
        <v>SUBCUENTA</v>
      </c>
      <c r="H1143" s="31">
        <f>SUMIFS(REGISTROS!$L$2:$L$665,REGISTROS!$E$2:$E$665,PUC!E1143)</f>
        <v>0</v>
      </c>
      <c r="I1143" s="2"/>
      <c r="J1143" s="2"/>
    </row>
    <row r="1144">
      <c r="A1144" s="2"/>
      <c r="B1144" s="2"/>
      <c r="C1144" s="2"/>
      <c r="D1144" s="21">
        <v>331520.0</v>
      </c>
      <c r="E1144" s="4"/>
      <c r="F1144" s="22" t="s">
        <v>1130</v>
      </c>
      <c r="G1144" s="26" t="str">
        <f t="shared" si="25"/>
        <v>SUBCUENTA</v>
      </c>
      <c r="H1144" s="31">
        <f>SUMIFS(REGISTROS!$L$2:$L$665,REGISTROS!$E$2:$E$665,PUC!E1144)</f>
        <v>0</v>
      </c>
      <c r="I1144" s="2"/>
      <c r="J1144" s="2"/>
    </row>
    <row r="1145">
      <c r="A1145" s="2"/>
      <c r="B1145" s="2"/>
      <c r="C1145" s="2"/>
      <c r="D1145" s="21">
        <v>331525.0</v>
      </c>
      <c r="E1145" s="4"/>
      <c r="F1145" s="22" t="s">
        <v>1131</v>
      </c>
      <c r="G1145" s="26" t="str">
        <f t="shared" si="25"/>
        <v>SUBCUENTA</v>
      </c>
      <c r="H1145" s="31">
        <f>SUMIFS(REGISTROS!$L$2:$L$665,REGISTROS!$E$2:$E$665,PUC!E1145)</f>
        <v>0</v>
      </c>
      <c r="I1145" s="2"/>
      <c r="J1145" s="2"/>
    </row>
    <row r="1146">
      <c r="A1146" s="2"/>
      <c r="B1146" s="2"/>
      <c r="C1146" s="2"/>
      <c r="D1146" s="21">
        <v>331530.0</v>
      </c>
      <c r="E1146" s="4"/>
      <c r="F1146" s="22" t="s">
        <v>1132</v>
      </c>
      <c r="G1146" s="26" t="str">
        <f t="shared" si="25"/>
        <v>SUBCUENTA</v>
      </c>
      <c r="H1146" s="31">
        <f>SUMIFS(REGISTROS!$L$2:$L$665,REGISTROS!$E$2:$E$665,PUC!E1146)</f>
        <v>0</v>
      </c>
      <c r="I1146" s="2"/>
      <c r="J1146" s="2"/>
    </row>
    <row r="1147">
      <c r="A1147" s="2"/>
      <c r="B1147" s="2"/>
      <c r="C1147" s="2"/>
      <c r="D1147" s="21">
        <v>331535.0</v>
      </c>
      <c r="E1147" s="4"/>
      <c r="F1147" s="22" t="s">
        <v>1133</v>
      </c>
      <c r="G1147" s="26" t="str">
        <f t="shared" si="25"/>
        <v>SUBCUENTA</v>
      </c>
      <c r="H1147" s="31">
        <f>SUMIFS(REGISTROS!$L$2:$L$665,REGISTROS!$E$2:$E$665,PUC!E1147)</f>
        <v>0</v>
      </c>
      <c r="I1147" s="2"/>
      <c r="J1147" s="2"/>
    </row>
    <row r="1148">
      <c r="A1148" s="2"/>
      <c r="B1148" s="2"/>
      <c r="C1148" s="2"/>
      <c r="D1148" s="21">
        <v>331540.0</v>
      </c>
      <c r="E1148" s="4"/>
      <c r="F1148" s="22" t="s">
        <v>1134</v>
      </c>
      <c r="G1148" s="26" t="str">
        <f t="shared" si="25"/>
        <v>SUBCUENTA</v>
      </c>
      <c r="H1148" s="31">
        <f>SUMIFS(REGISTROS!$L$2:$L$665,REGISTROS!$E$2:$E$665,PUC!E1148)</f>
        <v>0</v>
      </c>
      <c r="I1148" s="2"/>
      <c r="J1148" s="2"/>
    </row>
    <row r="1149">
      <c r="A1149" s="2"/>
      <c r="B1149" s="2"/>
      <c r="C1149" s="2"/>
      <c r="D1149" s="21">
        <v>331545.0</v>
      </c>
      <c r="E1149" s="4"/>
      <c r="F1149" s="22" t="s">
        <v>1135</v>
      </c>
      <c r="G1149" s="26" t="str">
        <f t="shared" si="25"/>
        <v>SUBCUENTA</v>
      </c>
      <c r="H1149" s="31">
        <f>SUMIFS(REGISTROS!$L$2:$L$665,REGISTROS!$E$2:$E$665,PUC!E1149)</f>
        <v>0</v>
      </c>
      <c r="I1149" s="2"/>
      <c r="J1149" s="2"/>
    </row>
    <row r="1150">
      <c r="A1150" s="2"/>
      <c r="B1150" s="2"/>
      <c r="C1150" s="2"/>
      <c r="D1150" s="21">
        <v>331595.0</v>
      </c>
      <c r="E1150" s="4"/>
      <c r="F1150" s="22" t="s">
        <v>119</v>
      </c>
      <c r="G1150" s="26" t="str">
        <f t="shared" si="25"/>
        <v>SUBCUENTA</v>
      </c>
      <c r="H1150" s="31">
        <f>SUMIFS(REGISTROS!$L$2:$L$665,REGISTROS!$E$2:$E$665,PUC!E1150)</f>
        <v>0</v>
      </c>
      <c r="I1150" s="2"/>
      <c r="J1150" s="2"/>
    </row>
    <row r="1151">
      <c r="A1151" s="2"/>
      <c r="B1151" s="2"/>
      <c r="C1151" s="2"/>
      <c r="D1151" s="21">
        <v>34.0</v>
      </c>
      <c r="E1151" s="4"/>
      <c r="F1151" s="22" t="s">
        <v>1136</v>
      </c>
      <c r="G1151" s="26" t="str">
        <f t="shared" si="25"/>
        <v>GRUPO</v>
      </c>
      <c r="H1151" s="31">
        <f>SUMIFS(REGISTROS!$L$2:$L$665,REGISTROS!$E$2:$E$665,PUC!E1151)</f>
        <v>0</v>
      </c>
      <c r="I1151" s="2"/>
      <c r="J1151" s="2"/>
    </row>
    <row r="1152">
      <c r="A1152" s="2"/>
      <c r="B1152" s="2"/>
      <c r="C1152" s="2"/>
      <c r="D1152" s="21">
        <v>3405.0</v>
      </c>
      <c r="E1152" s="4"/>
      <c r="F1152" s="22" t="s">
        <v>95</v>
      </c>
      <c r="G1152" s="26" t="str">
        <f t="shared" si="25"/>
        <v>CUENTA</v>
      </c>
      <c r="H1152" s="31">
        <f>SUMIFS(REGISTROS!$L$2:$L$665,REGISTROS!$E$2:$E$665,PUC!E1152)</f>
        <v>0</v>
      </c>
      <c r="I1152" s="2"/>
      <c r="J1152" s="2"/>
    </row>
    <row r="1153">
      <c r="A1153" s="2"/>
      <c r="B1153" s="2"/>
      <c r="C1153" s="2"/>
      <c r="D1153" s="21">
        <v>340505.0</v>
      </c>
      <c r="E1153" s="4"/>
      <c r="F1153" s="22" t="s">
        <v>1137</v>
      </c>
      <c r="G1153" s="26" t="str">
        <f t="shared" si="25"/>
        <v>SUBCUENTA</v>
      </c>
      <c r="H1153" s="31">
        <f>SUMIFS(REGISTROS!$L$2:$L$665,REGISTROS!$E$2:$E$665,PUC!E1153)</f>
        <v>0</v>
      </c>
      <c r="I1153" s="2"/>
      <c r="J1153" s="2"/>
    </row>
    <row r="1154">
      <c r="A1154" s="2"/>
      <c r="B1154" s="2"/>
      <c r="C1154" s="2"/>
      <c r="D1154" s="21">
        <v>340510.0</v>
      </c>
      <c r="E1154" s="4"/>
      <c r="F1154" s="22" t="s">
        <v>1138</v>
      </c>
      <c r="G1154" s="26" t="str">
        <f t="shared" si="25"/>
        <v>SUBCUENTA</v>
      </c>
      <c r="H1154" s="31">
        <f>SUMIFS(REGISTROS!$L$2:$L$665,REGISTROS!$E$2:$E$665,PUC!E1154)</f>
        <v>0</v>
      </c>
      <c r="I1154" s="2"/>
      <c r="J1154" s="2"/>
    </row>
    <row r="1155">
      <c r="A1155" s="2"/>
      <c r="B1155" s="2"/>
      <c r="C1155" s="2"/>
      <c r="D1155" s="21">
        <v>340515.0</v>
      </c>
      <c r="E1155" s="4"/>
      <c r="F1155" s="22" t="s">
        <v>1139</v>
      </c>
      <c r="G1155" s="26" t="str">
        <f t="shared" si="25"/>
        <v>SUBCUENTA</v>
      </c>
      <c r="H1155" s="31">
        <f>SUMIFS(REGISTROS!$L$2:$L$665,REGISTROS!$E$2:$E$665,PUC!E1155)</f>
        <v>0</v>
      </c>
      <c r="I1155" s="2"/>
      <c r="J1155" s="2"/>
    </row>
    <row r="1156">
      <c r="A1156" s="2"/>
      <c r="B1156" s="2"/>
      <c r="C1156" s="2"/>
      <c r="D1156" s="21">
        <v>340520.0</v>
      </c>
      <c r="E1156" s="4"/>
      <c r="F1156" s="22" t="s">
        <v>1140</v>
      </c>
      <c r="G1156" s="26" t="str">
        <f t="shared" si="25"/>
        <v>SUBCUENTA</v>
      </c>
      <c r="H1156" s="31">
        <f>SUMIFS(REGISTROS!$L$2:$L$665,REGISTROS!$E$2:$E$665,PUC!E1156)</f>
        <v>0</v>
      </c>
      <c r="I1156" s="2"/>
      <c r="J1156" s="2"/>
    </row>
    <row r="1157">
      <c r="A1157" s="2"/>
      <c r="B1157" s="2"/>
      <c r="C1157" s="2"/>
      <c r="D1157" s="21">
        <v>340525.0</v>
      </c>
      <c r="E1157" s="4"/>
      <c r="F1157" s="22" t="s">
        <v>1141</v>
      </c>
      <c r="G1157" s="26" t="str">
        <f t="shared" si="25"/>
        <v>SUBCUENTA</v>
      </c>
      <c r="H1157" s="31">
        <f>SUMIFS(REGISTROS!$L$2:$L$665,REGISTROS!$E$2:$E$665,PUC!E1157)</f>
        <v>0</v>
      </c>
      <c r="I1157" s="2"/>
      <c r="J1157" s="2"/>
    </row>
    <row r="1158">
      <c r="A1158" s="2"/>
      <c r="B1158" s="2"/>
      <c r="C1158" s="2"/>
      <c r="D1158" s="21">
        <v>3410.0</v>
      </c>
      <c r="E1158" s="4"/>
      <c r="F1158" s="22" t="s">
        <v>1142</v>
      </c>
      <c r="G1158" s="26" t="str">
        <f t="shared" si="25"/>
        <v>CUENTA</v>
      </c>
      <c r="H1158" s="31">
        <f>SUMIFS(REGISTROS!$L$2:$L$665,REGISTROS!$E$2:$E$665,PUC!E1158)</f>
        <v>0</v>
      </c>
      <c r="I1158" s="2"/>
      <c r="J1158" s="2"/>
    </row>
    <row r="1159">
      <c r="A1159" s="2"/>
      <c r="B1159" s="2"/>
      <c r="C1159" s="2"/>
      <c r="D1159" s="21" t="s">
        <v>1143</v>
      </c>
      <c r="E1159" s="4"/>
      <c r="F1159" s="22"/>
      <c r="G1159" s="26" t="str">
        <f t="shared" si="25"/>
        <v/>
      </c>
      <c r="H1159" s="31">
        <f>SUMIFS(REGISTROS!$L$2:$L$665,REGISTROS!$E$2:$E$665,PUC!E1159)</f>
        <v>0</v>
      </c>
      <c r="I1159" s="2"/>
      <c r="J1159" s="2"/>
    </row>
    <row r="1160">
      <c r="A1160" s="2"/>
      <c r="B1160" s="2"/>
      <c r="C1160" s="2"/>
      <c r="D1160" s="21">
        <v>3415.0</v>
      </c>
      <c r="E1160" s="4"/>
      <c r="F1160" s="22" t="s">
        <v>1144</v>
      </c>
      <c r="G1160" s="26" t="str">
        <f t="shared" si="25"/>
        <v>CUENTA</v>
      </c>
      <c r="H1160" s="31">
        <f>SUMIFS(REGISTROS!$L$2:$L$665,REGISTROS!$E$2:$E$665,PUC!E1160)</f>
        <v>0</v>
      </c>
      <c r="I1160" s="2"/>
      <c r="J1160" s="2"/>
    </row>
    <row r="1161">
      <c r="A1161" s="2"/>
      <c r="B1161" s="2"/>
      <c r="C1161" s="2"/>
      <c r="D1161" s="21" t="s">
        <v>1145</v>
      </c>
      <c r="E1161" s="4"/>
      <c r="F1161" s="22"/>
      <c r="G1161" s="26" t="str">
        <f t="shared" si="25"/>
        <v/>
      </c>
      <c r="H1161" s="31">
        <f>SUMIFS(REGISTROS!$L$2:$L$665,REGISTROS!$E$2:$E$665,PUC!E1161)</f>
        <v>0</v>
      </c>
      <c r="I1161" s="2"/>
      <c r="J1161" s="2"/>
    </row>
    <row r="1162">
      <c r="A1162" s="2"/>
      <c r="B1162" s="2"/>
      <c r="C1162" s="2"/>
      <c r="D1162" s="21">
        <v>35.0</v>
      </c>
      <c r="E1162" s="4"/>
      <c r="F1162" s="22" t="s">
        <v>1146</v>
      </c>
      <c r="G1162" s="26" t="str">
        <f t="shared" si="25"/>
        <v>GRUPO</v>
      </c>
      <c r="H1162" s="31">
        <f>SUMIFS(REGISTROS!$L$2:$L$665,REGISTROS!$E$2:$E$665,PUC!E1162)</f>
        <v>0</v>
      </c>
      <c r="I1162" s="2"/>
      <c r="J1162" s="2"/>
    </row>
    <row r="1163">
      <c r="A1163" s="2"/>
      <c r="B1163" s="2"/>
      <c r="C1163" s="2"/>
      <c r="D1163" s="21">
        <v>3505.0</v>
      </c>
      <c r="E1163" s="4"/>
      <c r="F1163" s="22" t="s">
        <v>1147</v>
      </c>
      <c r="G1163" s="26" t="str">
        <f t="shared" si="25"/>
        <v>CUENTA</v>
      </c>
      <c r="H1163" s="31">
        <f>SUMIFS(REGISTROS!$L$2:$L$665,REGISTROS!$E$2:$E$665,PUC!E1163)</f>
        <v>0</v>
      </c>
      <c r="I1163" s="2"/>
      <c r="J1163" s="2"/>
    </row>
    <row r="1164">
      <c r="A1164" s="2"/>
      <c r="B1164" s="2"/>
      <c r="C1164" s="2"/>
      <c r="D1164" s="21" t="s">
        <v>1148</v>
      </c>
      <c r="E1164" s="4"/>
      <c r="F1164" s="22"/>
      <c r="G1164" s="26" t="str">
        <f t="shared" si="25"/>
        <v/>
      </c>
      <c r="H1164" s="31">
        <f>SUMIFS(REGISTROS!$L$2:$L$665,REGISTROS!$E$2:$E$665,PUC!E1164)</f>
        <v>0</v>
      </c>
      <c r="I1164" s="2"/>
      <c r="J1164" s="2"/>
    </row>
    <row r="1165">
      <c r="A1165" s="2"/>
      <c r="B1165" s="2"/>
      <c r="C1165" s="2"/>
      <c r="D1165" s="21">
        <v>3510.0</v>
      </c>
      <c r="E1165" s="4"/>
      <c r="F1165" s="22" t="s">
        <v>1149</v>
      </c>
      <c r="G1165" s="26" t="str">
        <f t="shared" si="25"/>
        <v>CUENTA</v>
      </c>
      <c r="H1165" s="31">
        <f>SUMIFS(REGISTROS!$L$2:$L$665,REGISTROS!$E$2:$E$665,PUC!E1165)</f>
        <v>0</v>
      </c>
      <c r="I1165" s="2"/>
      <c r="J1165" s="2"/>
    </row>
    <row r="1166">
      <c r="A1166" s="2"/>
      <c r="B1166" s="2"/>
      <c r="C1166" s="2"/>
      <c r="D1166" s="21" t="s">
        <v>1150</v>
      </c>
      <c r="E1166" s="4"/>
      <c r="F1166" s="22"/>
      <c r="G1166" s="26" t="str">
        <f t="shared" si="25"/>
        <v/>
      </c>
      <c r="H1166" s="31">
        <f>SUMIFS(REGISTROS!$L$2:$L$665,REGISTROS!$E$2:$E$665,PUC!E1166)</f>
        <v>0</v>
      </c>
      <c r="I1166" s="2"/>
      <c r="J1166" s="2"/>
    </row>
    <row r="1167">
      <c r="A1167" s="2"/>
      <c r="B1167" s="2"/>
      <c r="C1167" s="2"/>
      <c r="D1167" s="21">
        <v>36.0</v>
      </c>
      <c r="E1167" s="4"/>
      <c r="F1167" s="22" t="s">
        <v>1151</v>
      </c>
      <c r="G1167" s="26" t="str">
        <f t="shared" si="25"/>
        <v>GRUPO</v>
      </c>
      <c r="H1167" s="31">
        <f>SUMIFS(REGISTROS!$L$2:$L$665,REGISTROS!$E$2:$E$665,PUC!E1167)</f>
        <v>0</v>
      </c>
      <c r="I1167" s="2"/>
      <c r="J1167" s="2"/>
    </row>
    <row r="1168">
      <c r="A1168" s="2"/>
      <c r="B1168" s="2"/>
      <c r="C1168" s="2"/>
      <c r="D1168" s="21">
        <v>3605.0</v>
      </c>
      <c r="E1168" s="4"/>
      <c r="F1168" s="22" t="s">
        <v>1152</v>
      </c>
      <c r="G1168" s="26" t="str">
        <f t="shared" si="25"/>
        <v>CUENTA</v>
      </c>
      <c r="H1168" s="31">
        <f>SUMIFS(REGISTROS!$L$2:$L$665,REGISTROS!$E$2:$E$665,PUC!E1168)</f>
        <v>0</v>
      </c>
      <c r="I1168" s="2"/>
      <c r="J1168" s="2"/>
    </row>
    <row r="1169">
      <c r="A1169" s="2"/>
      <c r="B1169" s="2"/>
      <c r="C1169" s="2"/>
      <c r="D1169" s="21">
        <v>360505.0</v>
      </c>
      <c r="E1169" s="4"/>
      <c r="F1169" s="22" t="s">
        <v>1152</v>
      </c>
      <c r="G1169" s="26" t="str">
        <f t="shared" si="25"/>
        <v>SUBCUENTA</v>
      </c>
      <c r="H1169" s="31">
        <f>SUMIFS(REGISTROS!$L$2:$L$665,REGISTROS!$E$2:$E$665,PUC!E1169)</f>
        <v>0</v>
      </c>
      <c r="I1169" s="2"/>
      <c r="J1169" s="2"/>
    </row>
    <row r="1170">
      <c r="A1170" s="2"/>
      <c r="B1170" s="2"/>
      <c r="C1170" s="2"/>
      <c r="D1170" s="21">
        <v>360510.0</v>
      </c>
      <c r="E1170" s="4"/>
      <c r="F1170" s="22" t="s">
        <v>1153</v>
      </c>
      <c r="G1170" s="26" t="str">
        <f t="shared" si="25"/>
        <v>SUBCUENTA</v>
      </c>
      <c r="H1170" s="31">
        <f>SUMIFS(REGISTROS!$L$2:$L$665,REGISTROS!$E$2:$E$665,PUC!E1170)</f>
        <v>0</v>
      </c>
      <c r="I1170" s="2"/>
      <c r="J1170" s="2"/>
    </row>
    <row r="1171">
      <c r="A1171" s="2"/>
      <c r="B1171" s="2"/>
      <c r="C1171" s="2"/>
      <c r="D1171" s="21">
        <v>3610.0</v>
      </c>
      <c r="E1171" s="4"/>
      <c r="F1171" s="22" t="s">
        <v>1154</v>
      </c>
      <c r="G1171" s="26" t="str">
        <f t="shared" si="25"/>
        <v>CUENTA</v>
      </c>
      <c r="H1171" s="31">
        <f>SUMIFS(REGISTROS!$L$2:$L$665,REGISTROS!$E$2:$E$665,PUC!E1171)</f>
        <v>0</v>
      </c>
      <c r="I1171" s="2"/>
      <c r="J1171" s="2"/>
    </row>
    <row r="1172">
      <c r="A1172" s="2"/>
      <c r="B1172" s="2"/>
      <c r="C1172" s="2"/>
      <c r="D1172" s="21">
        <v>361005.0</v>
      </c>
      <c r="E1172" s="4"/>
      <c r="F1172" s="22" t="s">
        <v>1154</v>
      </c>
      <c r="G1172" s="26" t="str">
        <f t="shared" si="25"/>
        <v>SUBCUENTA</v>
      </c>
      <c r="H1172" s="31">
        <f>SUMIFS(REGISTROS!$L$2:$L$665,REGISTROS!$E$2:$E$665,PUC!E1172)</f>
        <v>0</v>
      </c>
      <c r="I1172" s="2"/>
      <c r="J1172" s="2"/>
    </row>
    <row r="1173">
      <c r="A1173" s="2"/>
      <c r="B1173" s="2"/>
      <c r="C1173" s="2"/>
      <c r="D1173" s="21">
        <v>361010.0</v>
      </c>
      <c r="E1173" s="4"/>
      <c r="F1173" s="22" t="s">
        <v>1155</v>
      </c>
      <c r="G1173" s="26" t="str">
        <f t="shared" si="25"/>
        <v>SUBCUENTA</v>
      </c>
      <c r="H1173" s="31">
        <f>SUMIFS(REGISTROS!$L$2:$L$665,REGISTROS!$E$2:$E$665,PUC!E1173)</f>
        <v>0</v>
      </c>
      <c r="I1173" s="2"/>
      <c r="J1173" s="2"/>
    </row>
    <row r="1174">
      <c r="A1174" s="2"/>
      <c r="B1174" s="2"/>
      <c r="C1174" s="2"/>
      <c r="D1174" s="21">
        <v>37.0</v>
      </c>
      <c r="E1174" s="4"/>
      <c r="F1174" s="22" t="s">
        <v>1156</v>
      </c>
      <c r="G1174" s="26" t="str">
        <f t="shared" si="25"/>
        <v>GRUPO</v>
      </c>
      <c r="H1174" s="31">
        <f>SUMIFS(REGISTROS!$L$2:$L$665,REGISTROS!$E$2:$E$665,PUC!E1174)</f>
        <v>0</v>
      </c>
      <c r="I1174" s="2"/>
      <c r="J1174" s="2"/>
    </row>
    <row r="1175">
      <c r="A1175" s="2"/>
      <c r="B1175" s="2"/>
      <c r="C1175" s="2"/>
      <c r="D1175" s="21">
        <v>3705.0</v>
      </c>
      <c r="E1175" s="4"/>
      <c r="F1175" s="22" t="s">
        <v>1157</v>
      </c>
      <c r="G1175" s="26" t="str">
        <f t="shared" si="25"/>
        <v>CUENTA</v>
      </c>
      <c r="H1175" s="31">
        <f>SUMIFS(REGISTROS!$L$2:$L$665,REGISTROS!$E$2:$E$665,PUC!E1175)</f>
        <v>0</v>
      </c>
      <c r="I1175" s="2"/>
      <c r="J1175" s="2"/>
    </row>
    <row r="1176">
      <c r="A1176" s="2"/>
      <c r="B1176" s="2"/>
      <c r="C1176" s="2"/>
      <c r="D1176" s="21" t="s">
        <v>1158</v>
      </c>
      <c r="E1176" s="4"/>
      <c r="F1176" s="22"/>
      <c r="G1176" s="26" t="str">
        <f t="shared" si="25"/>
        <v/>
      </c>
      <c r="H1176" s="31">
        <f>SUMIFS(REGISTROS!$L$2:$L$665,REGISTROS!$E$2:$E$665,PUC!E1176)</f>
        <v>0</v>
      </c>
      <c r="I1176" s="2"/>
      <c r="J1176" s="2"/>
    </row>
    <row r="1177">
      <c r="A1177" s="2"/>
      <c r="B1177" s="2"/>
      <c r="C1177" s="2"/>
      <c r="D1177" s="21">
        <v>3710.0</v>
      </c>
      <c r="E1177" s="4"/>
      <c r="F1177" s="22" t="s">
        <v>1159</v>
      </c>
      <c r="G1177" s="26" t="str">
        <f t="shared" si="25"/>
        <v>CUENTA</v>
      </c>
      <c r="H1177" s="31">
        <f>SUMIFS(REGISTROS!$L$2:$L$665,REGISTROS!$E$2:$E$665,PUC!E1177)</f>
        <v>0</v>
      </c>
      <c r="I1177" s="2"/>
      <c r="J1177" s="2"/>
    </row>
    <row r="1178">
      <c r="A1178" s="2"/>
      <c r="B1178" s="2"/>
      <c r="C1178" s="2"/>
      <c r="D1178" s="21" t="s">
        <v>1160</v>
      </c>
      <c r="E1178" s="4"/>
      <c r="F1178" s="22"/>
      <c r="G1178" s="26" t="str">
        <f t="shared" si="25"/>
        <v/>
      </c>
      <c r="H1178" s="31">
        <f>SUMIFS(REGISTROS!$L$2:$L$665,REGISTROS!$E$2:$E$665,PUC!E1178)</f>
        <v>0</v>
      </c>
      <c r="I1178" s="2"/>
      <c r="J1178" s="2"/>
    </row>
    <row r="1179">
      <c r="A1179" s="2"/>
      <c r="B1179" s="2"/>
      <c r="C1179" s="2"/>
      <c r="D1179" s="21">
        <v>38.0</v>
      </c>
      <c r="E1179" s="4"/>
      <c r="F1179" s="22" t="s">
        <v>1161</v>
      </c>
      <c r="G1179" s="26" t="str">
        <f t="shared" si="25"/>
        <v>GRUPO</v>
      </c>
      <c r="H1179" s="31">
        <f>SUMIFS(REGISTROS!$L$2:$L$665,REGISTROS!$E$2:$E$665,PUC!E1179)</f>
        <v>0</v>
      </c>
      <c r="I1179" s="2"/>
      <c r="J1179" s="2"/>
    </row>
    <row r="1180">
      <c r="A1180" s="2"/>
      <c r="B1180" s="2"/>
      <c r="C1180" s="2"/>
      <c r="D1180" s="21">
        <v>3805.0</v>
      </c>
      <c r="E1180" s="4"/>
      <c r="F1180" s="22" t="s">
        <v>804</v>
      </c>
      <c r="G1180" s="26" t="str">
        <f t="shared" si="25"/>
        <v>CUENTA</v>
      </c>
      <c r="H1180" s="31">
        <f>SUMIFS(REGISTROS!$L$2:$L$665,REGISTROS!$E$2:$E$665,PUC!E1180)</f>
        <v>0</v>
      </c>
      <c r="I1180" s="2"/>
      <c r="J1180" s="2"/>
    </row>
    <row r="1181">
      <c r="A1181" s="2"/>
      <c r="B1181" s="2"/>
      <c r="C1181" s="2"/>
      <c r="D1181" s="21">
        <v>380505.0</v>
      </c>
      <c r="E1181" s="4"/>
      <c r="F1181" s="22" t="s">
        <v>43</v>
      </c>
      <c r="G1181" s="26" t="str">
        <f t="shared" si="25"/>
        <v>SUBCUENTA</v>
      </c>
      <c r="H1181" s="31">
        <f>SUMIFS(REGISTROS!$L$2:$L$665,REGISTROS!$E$2:$E$665,PUC!E1181)</f>
        <v>0</v>
      </c>
      <c r="I1181" s="2"/>
      <c r="J1181" s="2"/>
    </row>
    <row r="1182">
      <c r="A1182" s="2"/>
      <c r="B1182" s="2"/>
      <c r="C1182" s="2"/>
      <c r="D1182" s="21">
        <v>380510.0</v>
      </c>
      <c r="E1182" s="4"/>
      <c r="F1182" s="22" t="s">
        <v>99</v>
      </c>
      <c r="G1182" s="26" t="str">
        <f t="shared" si="25"/>
        <v>SUBCUENTA</v>
      </c>
      <c r="H1182" s="31">
        <f>SUMIFS(REGISTROS!$L$2:$L$665,REGISTROS!$E$2:$E$665,PUC!E1182)</f>
        <v>0</v>
      </c>
      <c r="I1182" s="2"/>
      <c r="J1182" s="2"/>
    </row>
    <row r="1183">
      <c r="A1183" s="2"/>
      <c r="B1183" s="2"/>
      <c r="C1183" s="2"/>
      <c r="D1183" s="21">
        <v>380515.0</v>
      </c>
      <c r="E1183" s="4"/>
      <c r="F1183" s="22" t="s">
        <v>153</v>
      </c>
      <c r="G1183" s="26" t="str">
        <f t="shared" si="25"/>
        <v>SUBCUENTA</v>
      </c>
      <c r="H1183" s="31">
        <f>SUMIFS(REGISTROS!$L$2:$L$665,REGISTROS!$E$2:$E$665,PUC!E1183)</f>
        <v>0</v>
      </c>
      <c r="I1183" s="2"/>
      <c r="J1183" s="2"/>
    </row>
    <row r="1184">
      <c r="A1184" s="2"/>
      <c r="B1184" s="2"/>
      <c r="C1184" s="2"/>
      <c r="D1184" s="21">
        <v>3810.0</v>
      </c>
      <c r="E1184" s="4"/>
      <c r="F1184" s="22" t="s">
        <v>805</v>
      </c>
      <c r="G1184" s="26" t="str">
        <f t="shared" si="25"/>
        <v>CUENTA</v>
      </c>
      <c r="H1184" s="31">
        <f>SUMIFS(REGISTROS!$L$2:$L$665,REGISTROS!$E$2:$E$665,PUC!E1184)</f>
        <v>0</v>
      </c>
      <c r="I1184" s="2"/>
      <c r="J1184" s="2"/>
    </row>
    <row r="1185">
      <c r="A1185" s="2"/>
      <c r="B1185" s="2"/>
      <c r="C1185" s="2"/>
      <c r="D1185" s="21">
        <v>381004.0</v>
      </c>
      <c r="E1185" s="4"/>
      <c r="F1185" s="22" t="s">
        <v>299</v>
      </c>
      <c r="G1185" s="26" t="str">
        <f t="shared" si="25"/>
        <v>SUBCUENTA</v>
      </c>
      <c r="H1185" s="31">
        <f>SUMIFS(REGISTROS!$L$2:$L$665,REGISTROS!$E$2:$E$665,PUC!E1185)</f>
        <v>0</v>
      </c>
      <c r="I1185" s="2"/>
      <c r="J1185" s="2"/>
    </row>
    <row r="1186">
      <c r="A1186" s="2"/>
      <c r="B1186" s="2"/>
      <c r="C1186" s="2"/>
      <c r="D1186" s="21">
        <v>381006.0</v>
      </c>
      <c r="E1186" s="4"/>
      <c r="F1186" s="22" t="s">
        <v>326</v>
      </c>
      <c r="G1186" s="26" t="str">
        <f t="shared" si="25"/>
        <v>SUBCUENTA</v>
      </c>
      <c r="H1186" s="31">
        <f>SUMIFS(REGISTROS!$L$2:$L$665,REGISTROS!$E$2:$E$665,PUC!E1186)</f>
        <v>0</v>
      </c>
      <c r="I1186" s="2"/>
      <c r="J1186" s="2"/>
    </row>
    <row r="1187">
      <c r="A1187" s="2"/>
      <c r="B1187" s="2"/>
      <c r="C1187" s="2"/>
      <c r="D1187" s="21">
        <v>381008.0</v>
      </c>
      <c r="E1187" s="4"/>
      <c r="F1187" s="22" t="s">
        <v>331</v>
      </c>
      <c r="G1187" s="26" t="str">
        <f t="shared" si="25"/>
        <v>SUBCUENTA</v>
      </c>
      <c r="H1187" s="31">
        <f>SUMIFS(REGISTROS!$L$2:$L$665,REGISTROS!$E$2:$E$665,PUC!E1187)</f>
        <v>0</v>
      </c>
      <c r="I1187" s="2"/>
      <c r="J1187" s="2"/>
    </row>
    <row r="1188">
      <c r="A1188" s="2"/>
      <c r="B1188" s="2"/>
      <c r="C1188" s="2"/>
      <c r="D1188" s="21">
        <v>381012.0</v>
      </c>
      <c r="E1188" s="4"/>
      <c r="F1188" s="22" t="s">
        <v>338</v>
      </c>
      <c r="G1188" s="26" t="str">
        <f t="shared" si="25"/>
        <v>SUBCUENTA</v>
      </c>
      <c r="H1188" s="31">
        <f>SUMIFS(REGISTROS!$L$2:$L$665,REGISTROS!$E$2:$E$665,PUC!E1188)</f>
        <v>0</v>
      </c>
      <c r="I1188" s="2"/>
      <c r="J1188" s="2"/>
    </row>
    <row r="1189">
      <c r="A1189" s="2"/>
      <c r="B1189" s="2"/>
      <c r="C1189" s="2"/>
      <c r="D1189" s="21">
        <v>381016.0</v>
      </c>
      <c r="E1189" s="4"/>
      <c r="F1189" s="22" t="s">
        <v>339</v>
      </c>
      <c r="G1189" s="26" t="str">
        <f t="shared" si="25"/>
        <v>SUBCUENTA</v>
      </c>
      <c r="H1189" s="31">
        <f>SUMIFS(REGISTROS!$L$2:$L$665,REGISTROS!$E$2:$E$665,PUC!E1189)</f>
        <v>0</v>
      </c>
      <c r="I1189" s="2"/>
      <c r="J1189" s="2"/>
    </row>
    <row r="1190">
      <c r="A1190" s="2"/>
      <c r="B1190" s="2"/>
      <c r="C1190" s="2"/>
      <c r="D1190" s="21">
        <v>381020.0</v>
      </c>
      <c r="E1190" s="4"/>
      <c r="F1190" s="22" t="s">
        <v>340</v>
      </c>
      <c r="G1190" s="26" t="str">
        <f t="shared" si="25"/>
        <v>SUBCUENTA</v>
      </c>
      <c r="H1190" s="31">
        <f>SUMIFS(REGISTROS!$L$2:$L$665,REGISTROS!$E$2:$E$665,PUC!E1190)</f>
        <v>0</v>
      </c>
      <c r="I1190" s="2"/>
      <c r="J1190" s="2"/>
    </row>
    <row r="1191">
      <c r="A1191" s="2"/>
      <c r="B1191" s="2"/>
      <c r="C1191" s="2"/>
      <c r="D1191" s="21">
        <v>381024.0</v>
      </c>
      <c r="E1191" s="4"/>
      <c r="F1191" s="22" t="s">
        <v>642</v>
      </c>
      <c r="G1191" s="26" t="str">
        <f t="shared" si="25"/>
        <v>SUBCUENTA</v>
      </c>
      <c r="H1191" s="31">
        <f>SUMIFS(REGISTROS!$L$2:$L$665,REGISTROS!$E$2:$E$665,PUC!E1191)</f>
        <v>0</v>
      </c>
      <c r="I1191" s="2"/>
      <c r="J1191" s="2"/>
    </row>
    <row r="1192">
      <c r="A1192" s="2"/>
      <c r="B1192" s="2"/>
      <c r="C1192" s="2"/>
      <c r="D1192" s="21">
        <v>381028.0</v>
      </c>
      <c r="E1192" s="4"/>
      <c r="F1192" s="22" t="s">
        <v>342</v>
      </c>
      <c r="G1192" s="26" t="str">
        <f t="shared" si="25"/>
        <v>SUBCUENTA</v>
      </c>
      <c r="H1192" s="31">
        <f>SUMIFS(REGISTROS!$L$2:$L$665,REGISTROS!$E$2:$E$665,PUC!E1192)</f>
        <v>0</v>
      </c>
      <c r="I1192" s="2"/>
      <c r="J1192" s="2"/>
    </row>
    <row r="1193">
      <c r="A1193" s="2"/>
      <c r="B1193" s="2"/>
      <c r="C1193" s="2"/>
      <c r="D1193" s="21">
        <v>381032.0</v>
      </c>
      <c r="E1193" s="4"/>
      <c r="F1193" s="22" t="s">
        <v>343</v>
      </c>
      <c r="G1193" s="26" t="str">
        <f t="shared" si="25"/>
        <v>SUBCUENTA</v>
      </c>
      <c r="H1193" s="31">
        <f>SUMIFS(REGISTROS!$L$2:$L$665,REGISTROS!$E$2:$E$665,PUC!E1193)</f>
        <v>0</v>
      </c>
      <c r="I1193" s="2"/>
      <c r="J1193" s="2"/>
    </row>
    <row r="1194">
      <c r="A1194" s="2"/>
      <c r="B1194" s="2"/>
      <c r="C1194" s="2"/>
      <c r="D1194" s="21">
        <v>381036.0</v>
      </c>
      <c r="E1194" s="4"/>
      <c r="F1194" s="22" t="s">
        <v>344</v>
      </c>
      <c r="G1194" s="26" t="str">
        <f t="shared" si="25"/>
        <v>SUBCUENTA</v>
      </c>
      <c r="H1194" s="31">
        <f>SUMIFS(REGISTROS!$L$2:$L$665,REGISTROS!$E$2:$E$665,PUC!E1194)</f>
        <v>0</v>
      </c>
      <c r="I1194" s="2"/>
      <c r="J1194" s="2"/>
    </row>
    <row r="1195">
      <c r="A1195" s="2"/>
      <c r="B1195" s="2"/>
      <c r="C1195" s="2"/>
      <c r="D1195" s="21">
        <v>381040.0</v>
      </c>
      <c r="E1195" s="4"/>
      <c r="F1195" s="22" t="s">
        <v>345</v>
      </c>
      <c r="G1195" s="26" t="str">
        <f t="shared" si="25"/>
        <v>SUBCUENTA</v>
      </c>
      <c r="H1195" s="31">
        <f>SUMIFS(REGISTROS!$L$2:$L$665,REGISTROS!$E$2:$E$665,PUC!E1195)</f>
        <v>0</v>
      </c>
      <c r="I1195" s="2"/>
      <c r="J1195" s="2"/>
    </row>
    <row r="1196">
      <c r="A1196" s="2"/>
      <c r="B1196" s="2"/>
      <c r="C1196" s="2"/>
      <c r="D1196" s="21">
        <v>381044.0</v>
      </c>
      <c r="E1196" s="4"/>
      <c r="F1196" s="22" t="s">
        <v>346</v>
      </c>
      <c r="G1196" s="26" t="str">
        <f t="shared" si="25"/>
        <v>SUBCUENTA</v>
      </c>
      <c r="H1196" s="31">
        <f>SUMIFS(REGISTROS!$L$2:$L$665,REGISTROS!$E$2:$E$665,PUC!E1196)</f>
        <v>0</v>
      </c>
      <c r="I1196" s="2"/>
      <c r="J1196" s="2"/>
    </row>
    <row r="1197">
      <c r="A1197" s="2"/>
      <c r="B1197" s="2"/>
      <c r="C1197" s="2"/>
      <c r="D1197" s="21">
        <v>381048.0</v>
      </c>
      <c r="E1197" s="4"/>
      <c r="F1197" s="22" t="s">
        <v>332</v>
      </c>
      <c r="G1197" s="26" t="str">
        <f t="shared" si="25"/>
        <v>SUBCUENTA</v>
      </c>
      <c r="H1197" s="31">
        <f>SUMIFS(REGISTROS!$L$2:$L$665,REGISTROS!$E$2:$E$665,PUC!E1197)</f>
        <v>0</v>
      </c>
      <c r="I1197" s="2"/>
      <c r="J1197" s="2"/>
    </row>
    <row r="1198">
      <c r="A1198" s="2"/>
      <c r="B1198" s="2"/>
      <c r="C1198" s="2"/>
      <c r="D1198" s="21">
        <v>381052.0</v>
      </c>
      <c r="E1198" s="4"/>
      <c r="F1198" s="22" t="s">
        <v>500</v>
      </c>
      <c r="G1198" s="26" t="str">
        <f t="shared" si="25"/>
        <v>SUBCUENTA</v>
      </c>
      <c r="H1198" s="31">
        <f>SUMIFS(REGISTROS!$L$2:$L$665,REGISTROS!$E$2:$E$665,PUC!E1198)</f>
        <v>0</v>
      </c>
      <c r="I1198" s="2"/>
      <c r="J1198" s="2"/>
    </row>
    <row r="1199">
      <c r="A1199" s="2"/>
      <c r="B1199" s="2"/>
      <c r="C1199" s="2"/>
      <c r="D1199" s="21">
        <v>381056.0</v>
      </c>
      <c r="E1199" s="4"/>
      <c r="F1199" s="22" t="s">
        <v>315</v>
      </c>
      <c r="G1199" s="26" t="str">
        <f t="shared" si="25"/>
        <v>SUBCUENTA</v>
      </c>
      <c r="H1199" s="31">
        <f>SUMIFS(REGISTROS!$L$2:$L$665,REGISTROS!$E$2:$E$665,PUC!E1199)</f>
        <v>0</v>
      </c>
      <c r="I1199" s="2"/>
      <c r="J1199" s="2"/>
    </row>
    <row r="1200">
      <c r="A1200" s="2"/>
      <c r="B1200" s="2"/>
      <c r="C1200" s="2"/>
      <c r="D1200" s="21">
        <v>381060.0</v>
      </c>
      <c r="E1200" s="4"/>
      <c r="F1200" s="22" t="s">
        <v>550</v>
      </c>
      <c r="G1200" s="26" t="str">
        <f t="shared" si="25"/>
        <v>SUBCUENTA</v>
      </c>
      <c r="H1200" s="31">
        <f>SUMIFS(REGISTROS!$L$2:$L$665,REGISTROS!$E$2:$E$665,PUC!E1200)</f>
        <v>0</v>
      </c>
      <c r="I1200" s="2"/>
      <c r="J1200" s="2"/>
    </row>
    <row r="1201">
      <c r="A1201" s="2"/>
      <c r="B1201" s="2"/>
      <c r="C1201" s="2"/>
      <c r="D1201" s="21">
        <v>381064.0</v>
      </c>
      <c r="E1201" s="4"/>
      <c r="F1201" s="22" t="s">
        <v>333</v>
      </c>
      <c r="G1201" s="26" t="str">
        <f t="shared" si="25"/>
        <v>SUBCUENTA</v>
      </c>
      <c r="H1201" s="31">
        <f>SUMIFS(REGISTROS!$L$2:$L$665,REGISTROS!$E$2:$E$665,PUC!E1201)</f>
        <v>0</v>
      </c>
      <c r="I1201" s="2"/>
      <c r="J1201" s="2"/>
    </row>
    <row r="1202">
      <c r="A1202" s="2"/>
      <c r="B1202" s="2"/>
      <c r="C1202" s="2"/>
      <c r="D1202" s="21">
        <v>381068.0</v>
      </c>
      <c r="E1202" s="4"/>
      <c r="F1202" s="22" t="s">
        <v>635</v>
      </c>
      <c r="G1202" s="26" t="str">
        <f t="shared" si="25"/>
        <v>SUBCUENTA</v>
      </c>
      <c r="H1202" s="31">
        <f>SUMIFS(REGISTROS!$L$2:$L$665,REGISTROS!$E$2:$E$665,PUC!E1202)</f>
        <v>0</v>
      </c>
      <c r="I1202" s="2"/>
      <c r="J1202" s="2"/>
    </row>
    <row r="1203">
      <c r="A1203" s="2"/>
      <c r="B1203" s="2"/>
      <c r="C1203" s="2"/>
      <c r="D1203" s="21">
        <v>381072.0</v>
      </c>
      <c r="E1203" s="4"/>
      <c r="F1203" s="22" t="s">
        <v>334</v>
      </c>
      <c r="G1203" s="26" t="str">
        <f t="shared" si="25"/>
        <v>SUBCUENTA</v>
      </c>
      <c r="H1203" s="31">
        <f>SUMIFS(REGISTROS!$L$2:$L$665,REGISTROS!$E$2:$E$665,PUC!E1203)</f>
        <v>0</v>
      </c>
      <c r="I1203" s="2"/>
      <c r="J1203" s="2"/>
    </row>
    <row r="1204">
      <c r="A1204" s="2"/>
      <c r="B1204" s="2"/>
      <c r="C1204" s="2"/>
      <c r="D1204" s="21">
        <v>381076.0</v>
      </c>
      <c r="E1204" s="4"/>
      <c r="F1204" s="22" t="s">
        <v>639</v>
      </c>
      <c r="G1204" s="26" t="str">
        <f t="shared" si="25"/>
        <v>SUBCUENTA</v>
      </c>
      <c r="H1204" s="31">
        <f>SUMIFS(REGISTROS!$L$2:$L$665,REGISTROS!$E$2:$E$665,PUC!E1204)</f>
        <v>0</v>
      </c>
      <c r="I1204" s="2"/>
      <c r="J1204" s="2"/>
    </row>
    <row r="1205">
      <c r="A1205" s="2"/>
      <c r="B1205" s="2"/>
      <c r="C1205" s="2"/>
      <c r="D1205" s="21">
        <v>381080.0</v>
      </c>
      <c r="E1205" s="4"/>
      <c r="F1205" s="22" t="s">
        <v>296</v>
      </c>
      <c r="G1205" s="26" t="str">
        <f t="shared" si="25"/>
        <v>SUBCUENTA</v>
      </c>
      <c r="H1205" s="31">
        <f>SUMIFS(REGISTROS!$L$2:$L$665,REGISTROS!$E$2:$E$665,PUC!E1205)</f>
        <v>0</v>
      </c>
      <c r="I1205" s="2"/>
      <c r="J1205" s="2"/>
    </row>
    <row r="1206">
      <c r="A1206" s="2"/>
      <c r="B1206" s="2"/>
      <c r="C1206" s="2"/>
      <c r="D1206" s="21">
        <v>3895.0</v>
      </c>
      <c r="E1206" s="4"/>
      <c r="F1206" s="22" t="s">
        <v>806</v>
      </c>
      <c r="G1206" s="26" t="str">
        <f t="shared" si="25"/>
        <v>CUENTA</v>
      </c>
      <c r="H1206" s="31">
        <f>SUMIFS(REGISTROS!$L$2:$L$665,REGISTROS!$E$2:$E$665,PUC!E1206)</f>
        <v>0</v>
      </c>
      <c r="I1206" s="2"/>
      <c r="J1206" s="2"/>
    </row>
    <row r="1207">
      <c r="A1207" s="2"/>
      <c r="B1207" s="2"/>
      <c r="C1207" s="2"/>
      <c r="D1207" s="21">
        <v>389505.0</v>
      </c>
      <c r="E1207" s="4"/>
      <c r="F1207" s="22" t="s">
        <v>792</v>
      </c>
      <c r="G1207" s="26" t="str">
        <f t="shared" si="25"/>
        <v>SUBCUENTA</v>
      </c>
      <c r="H1207" s="31">
        <f>SUMIFS(REGISTROS!$L$2:$L$665,REGISTROS!$E$2:$E$665,PUC!E1207)</f>
        <v>0</v>
      </c>
      <c r="I1207" s="2"/>
      <c r="J1207" s="2"/>
    </row>
    <row r="1208">
      <c r="A1208" s="2"/>
      <c r="B1208" s="2"/>
      <c r="C1208" s="2"/>
      <c r="D1208" s="21">
        <v>389510.0</v>
      </c>
      <c r="E1208" s="4"/>
      <c r="F1208" s="22" t="s">
        <v>797</v>
      </c>
      <c r="G1208" s="26" t="str">
        <f t="shared" si="25"/>
        <v>SUBCUENTA</v>
      </c>
      <c r="H1208" s="31">
        <f>SUMIFS(REGISTROS!$L$2:$L$665,REGISTROS!$E$2:$E$665,PUC!E1208)</f>
        <v>0</v>
      </c>
      <c r="I1208" s="2"/>
      <c r="J1208" s="2"/>
    </row>
    <row r="1209">
      <c r="A1209" s="2"/>
      <c r="B1209" s="2"/>
      <c r="C1209" s="2"/>
      <c r="D1209" s="21">
        <v>389515.0</v>
      </c>
      <c r="E1209" s="4"/>
      <c r="F1209" s="22" t="s">
        <v>800</v>
      </c>
      <c r="G1209" s="26" t="str">
        <f t="shared" si="25"/>
        <v>SUBCUENTA</v>
      </c>
      <c r="H1209" s="31">
        <f>SUMIFS(REGISTROS!$L$2:$L$665,REGISTROS!$E$2:$E$665,PUC!E1209)</f>
        <v>0</v>
      </c>
      <c r="I1209" s="2"/>
      <c r="J1209" s="2"/>
    </row>
    <row r="1210">
      <c r="A1210" s="2"/>
      <c r="B1210" s="2"/>
      <c r="C1210" s="2"/>
      <c r="D1210" s="21">
        <v>389520.0</v>
      </c>
      <c r="E1210" s="4"/>
      <c r="F1210" s="22" t="s">
        <v>807</v>
      </c>
      <c r="G1210" s="26" t="str">
        <f t="shared" si="25"/>
        <v>SUBCUENTA</v>
      </c>
      <c r="H1210" s="31">
        <f>SUMIFS(REGISTROS!$L$2:$L$665,REGISTROS!$E$2:$E$665,PUC!E1210)</f>
        <v>0</v>
      </c>
      <c r="I1210" s="2"/>
      <c r="J1210" s="2"/>
    </row>
    <row r="1211">
      <c r="A1211" s="21">
        <v>4.0</v>
      </c>
      <c r="B1211" s="2"/>
      <c r="C1211" s="2"/>
      <c r="D1211" s="2"/>
      <c r="E1211" s="4"/>
      <c r="F1211" s="22" t="s">
        <v>1167</v>
      </c>
      <c r="G1211" s="26" t="str">
        <f>IF(LEN(A1211)=1,"CLASE",IF(LEN(A1211)=2,"GRUPO",IF(LEN(A1211)=4,"CUENTA",IF(LEN(A1211)=6,"SUBCUENTA",""))))</f>
        <v>CLASE</v>
      </c>
      <c r="H1211" s="31">
        <f>SUMIFS(REGISTROS!$L$2:$L$665,REGISTROS!$E$2:$E$665,PUC!E1211)</f>
        <v>0</v>
      </c>
      <c r="I1211" s="2"/>
      <c r="J1211" s="2"/>
    </row>
    <row r="1212">
      <c r="A1212" s="2"/>
      <c r="B1212" s="21">
        <v>41.0</v>
      </c>
      <c r="C1212" s="2"/>
      <c r="D1212" s="2"/>
      <c r="E1212" s="4"/>
      <c r="F1212" s="22" t="s">
        <v>1168</v>
      </c>
      <c r="G1212" s="26" t="str">
        <f>IF(LEN(B1212)=1,"CLASE",IF(LEN(B1212)=2,"GRUPO",IF(LEN(B1212)=4,"CUENTA",IF(LEN(B1212)=6,"SUBCUENTA",""))))</f>
        <v>GRUPO</v>
      </c>
      <c r="H1212" s="31">
        <f>SUMIFS(REGISTROS!$L$2:$L$665,REGISTROS!$E$2:$E$665,PUC!E1212)</f>
        <v>0</v>
      </c>
      <c r="I1212" s="2"/>
      <c r="J1212" s="2"/>
    </row>
    <row r="1213">
      <c r="A1213" s="2"/>
      <c r="B1213" s="2"/>
      <c r="C1213" s="21">
        <v>4105.0</v>
      </c>
      <c r="D1213" s="2"/>
      <c r="E1213" s="4"/>
      <c r="F1213" s="22" t="s">
        <v>45</v>
      </c>
      <c r="G1213" s="26" t="str">
        <f>IF(LEN(C1213)=1,"CLASE",IF(LEN(C1213)=2,"GRUPO",IF(LEN(C1213)=4,"CUENTA",IF(LEN(C1213)=6,"SUBCUENTA",""))))</f>
        <v>CUENTA</v>
      </c>
      <c r="H1213" s="31">
        <f>SUMIFS(REGISTROS!$L$2:$L$665,REGISTROS!$E$2:$E$665,PUC!E1213)</f>
        <v>0</v>
      </c>
      <c r="I1213" s="2"/>
      <c r="J1213" s="2"/>
    </row>
    <row r="1214">
      <c r="A1214" s="2"/>
      <c r="B1214" s="2"/>
      <c r="C1214" s="2"/>
      <c r="D1214" s="21">
        <v>410505.0</v>
      </c>
      <c r="E1214" s="4"/>
      <c r="F1214" s="22" t="s">
        <v>1170</v>
      </c>
      <c r="G1214" s="26" t="str">
        <f t="shared" ref="G1214:G1440" si="26">IF(LEN(D1214)=1,"CLASE",IF(LEN(D1214)=2,"GRUPO",IF(LEN(D1214)=4,"CUENTA",IF(LEN(D1214)=6,"SUBCUENTA",""))))</f>
        <v>SUBCUENTA</v>
      </c>
      <c r="H1214" s="31">
        <f>SUMIFS(REGISTROS!$L$2:$L$665,REGISTROS!$E$2:$E$665,PUC!E1214)</f>
        <v>0</v>
      </c>
      <c r="I1214" s="2"/>
      <c r="J1214" s="2"/>
    </row>
    <row r="1215">
      <c r="A1215" s="2"/>
      <c r="B1215" s="2"/>
      <c r="C1215" s="2"/>
      <c r="D1215" s="21">
        <v>410510.0</v>
      </c>
      <c r="E1215" s="4"/>
      <c r="F1215" s="22" t="s">
        <v>1171</v>
      </c>
      <c r="G1215" s="26" t="str">
        <f t="shared" si="26"/>
        <v>SUBCUENTA</v>
      </c>
      <c r="H1215" s="31">
        <f>SUMIFS(REGISTROS!$L$2:$L$665,REGISTROS!$E$2:$E$665,PUC!E1215)</f>
        <v>0</v>
      </c>
      <c r="I1215" s="2"/>
      <c r="J1215" s="2"/>
    </row>
    <row r="1216">
      <c r="A1216" s="2"/>
      <c r="B1216" s="2"/>
      <c r="C1216" s="2"/>
      <c r="D1216" s="21">
        <v>410515.0</v>
      </c>
      <c r="E1216" s="4"/>
      <c r="F1216" s="22" t="s">
        <v>1172</v>
      </c>
      <c r="G1216" s="26" t="str">
        <f t="shared" si="26"/>
        <v>SUBCUENTA</v>
      </c>
      <c r="H1216" s="31">
        <f>SUMIFS(REGISTROS!$L$2:$L$665,REGISTROS!$E$2:$E$665,PUC!E1216)</f>
        <v>0</v>
      </c>
      <c r="I1216" s="2"/>
      <c r="J1216" s="2"/>
    </row>
    <row r="1217">
      <c r="A1217" s="2"/>
      <c r="B1217" s="2"/>
      <c r="C1217" s="2"/>
      <c r="D1217" s="21">
        <v>410520.0</v>
      </c>
      <c r="E1217" s="4"/>
      <c r="F1217" s="22" t="s">
        <v>1173</v>
      </c>
      <c r="G1217" s="26" t="str">
        <f t="shared" si="26"/>
        <v>SUBCUENTA</v>
      </c>
      <c r="H1217" s="31">
        <f>SUMIFS(REGISTROS!$L$2:$L$665,REGISTROS!$E$2:$E$665,PUC!E1217)</f>
        <v>0</v>
      </c>
      <c r="I1217" s="2"/>
      <c r="J1217" s="2"/>
    </row>
    <row r="1218">
      <c r="A1218" s="2"/>
      <c r="B1218" s="2"/>
      <c r="C1218" s="2"/>
      <c r="D1218" s="21">
        <v>410525.0</v>
      </c>
      <c r="E1218" s="4"/>
      <c r="F1218" s="22" t="s">
        <v>1174</v>
      </c>
      <c r="G1218" s="26" t="str">
        <f t="shared" si="26"/>
        <v>SUBCUENTA</v>
      </c>
      <c r="H1218" s="31">
        <f>SUMIFS(REGISTROS!$L$2:$L$665,REGISTROS!$E$2:$E$665,PUC!E1218)</f>
        <v>0</v>
      </c>
      <c r="I1218" s="2"/>
      <c r="J1218" s="2"/>
    </row>
    <row r="1219">
      <c r="A1219" s="2"/>
      <c r="B1219" s="2"/>
      <c r="C1219" s="2"/>
      <c r="D1219" s="21">
        <v>410530.0</v>
      </c>
      <c r="E1219" s="4"/>
      <c r="F1219" s="22" t="s">
        <v>1176</v>
      </c>
      <c r="G1219" s="26" t="str">
        <f t="shared" si="26"/>
        <v>SUBCUENTA</v>
      </c>
      <c r="H1219" s="31">
        <f>SUMIFS(REGISTROS!$L$2:$L$665,REGISTROS!$E$2:$E$665,PUC!E1219)</f>
        <v>0</v>
      </c>
      <c r="I1219" s="2"/>
      <c r="J1219" s="2"/>
    </row>
    <row r="1220">
      <c r="A1220" s="2"/>
      <c r="B1220" s="2"/>
      <c r="C1220" s="2"/>
      <c r="D1220" s="21">
        <v>410535.0</v>
      </c>
      <c r="E1220" s="4"/>
      <c r="F1220" s="22" t="s">
        <v>1178</v>
      </c>
      <c r="G1220" s="26" t="str">
        <f t="shared" si="26"/>
        <v>SUBCUENTA</v>
      </c>
      <c r="H1220" s="31">
        <f>SUMIFS(REGISTROS!$L$2:$L$665,REGISTROS!$E$2:$E$665,PUC!E1220)</f>
        <v>0</v>
      </c>
      <c r="I1220" s="2"/>
      <c r="J1220" s="2"/>
    </row>
    <row r="1221">
      <c r="A1221" s="2"/>
      <c r="B1221" s="2"/>
      <c r="C1221" s="2"/>
      <c r="D1221" s="21">
        <v>410540.0</v>
      </c>
      <c r="E1221" s="4"/>
      <c r="F1221" s="22" t="s">
        <v>1179</v>
      </c>
      <c r="G1221" s="26" t="str">
        <f t="shared" si="26"/>
        <v>SUBCUENTA</v>
      </c>
      <c r="H1221" s="31">
        <f>SUMIFS(REGISTROS!$L$2:$L$665,REGISTROS!$E$2:$E$665,PUC!E1221)</f>
        <v>0</v>
      </c>
      <c r="I1221" s="2"/>
      <c r="J1221" s="2"/>
    </row>
    <row r="1222">
      <c r="A1222" s="2"/>
      <c r="B1222" s="2"/>
      <c r="C1222" s="2"/>
      <c r="D1222" s="21">
        <v>410545.0</v>
      </c>
      <c r="E1222" s="4"/>
      <c r="F1222" s="22" t="s">
        <v>1180</v>
      </c>
      <c r="G1222" s="26" t="str">
        <f t="shared" si="26"/>
        <v>SUBCUENTA</v>
      </c>
      <c r="H1222" s="31">
        <f>SUMIFS(REGISTROS!$L$2:$L$665,REGISTROS!$E$2:$E$665,PUC!E1222)</f>
        <v>0</v>
      </c>
      <c r="I1222" s="2"/>
      <c r="J1222" s="2"/>
    </row>
    <row r="1223">
      <c r="A1223" s="2"/>
      <c r="B1223" s="2"/>
      <c r="C1223" s="2"/>
      <c r="D1223" s="21">
        <v>410550.0</v>
      </c>
      <c r="E1223" s="4"/>
      <c r="F1223" s="22" t="s">
        <v>1182</v>
      </c>
      <c r="G1223" s="26" t="str">
        <f t="shared" si="26"/>
        <v>SUBCUENTA</v>
      </c>
      <c r="H1223" s="31">
        <f>SUMIFS(REGISTROS!$L$2:$L$665,REGISTROS!$E$2:$E$665,PUC!E1223)</f>
        <v>0</v>
      </c>
      <c r="I1223" s="2"/>
      <c r="J1223" s="2"/>
    </row>
    <row r="1224">
      <c r="A1224" s="2"/>
      <c r="B1224" s="2"/>
      <c r="C1224" s="2"/>
      <c r="D1224" s="21">
        <v>410555.0</v>
      </c>
      <c r="E1224" s="4"/>
      <c r="F1224" s="22" t="s">
        <v>1183</v>
      </c>
      <c r="G1224" s="26" t="str">
        <f t="shared" si="26"/>
        <v>SUBCUENTA</v>
      </c>
      <c r="H1224" s="31">
        <f>SUMIFS(REGISTROS!$L$2:$L$665,REGISTROS!$E$2:$E$665,PUC!E1224)</f>
        <v>0</v>
      </c>
      <c r="I1224" s="2"/>
      <c r="J1224" s="2"/>
    </row>
    <row r="1225">
      <c r="A1225" s="2"/>
      <c r="B1225" s="2"/>
      <c r="C1225" s="2"/>
      <c r="D1225" s="21">
        <v>410560.0</v>
      </c>
      <c r="E1225" s="4"/>
      <c r="F1225" s="22" t="s">
        <v>1184</v>
      </c>
      <c r="G1225" s="26" t="str">
        <f t="shared" si="26"/>
        <v>SUBCUENTA</v>
      </c>
      <c r="H1225" s="31">
        <f>SUMIFS(REGISTROS!$L$2:$L$665,REGISTROS!$E$2:$E$665,PUC!E1225)</f>
        <v>0</v>
      </c>
      <c r="I1225" s="2"/>
      <c r="J1225" s="2"/>
    </row>
    <row r="1226">
      <c r="A1226" s="2"/>
      <c r="B1226" s="2"/>
      <c r="C1226" s="2"/>
      <c r="D1226" s="21">
        <v>410565.0</v>
      </c>
      <c r="E1226" s="4"/>
      <c r="F1226" s="22" t="s">
        <v>1186</v>
      </c>
      <c r="G1226" s="26" t="str">
        <f t="shared" si="26"/>
        <v>SUBCUENTA</v>
      </c>
      <c r="H1226" s="31">
        <f>SUMIFS(REGISTROS!$L$2:$L$665,REGISTROS!$E$2:$E$665,PUC!E1226)</f>
        <v>0</v>
      </c>
      <c r="I1226" s="2"/>
      <c r="J1226" s="2"/>
    </row>
    <row r="1227">
      <c r="A1227" s="2"/>
      <c r="B1227" s="2"/>
      <c r="C1227" s="2"/>
      <c r="D1227" s="21">
        <v>410570.0</v>
      </c>
      <c r="E1227" s="4"/>
      <c r="F1227" s="22" t="s">
        <v>1187</v>
      </c>
      <c r="G1227" s="26" t="str">
        <f t="shared" si="26"/>
        <v>SUBCUENTA</v>
      </c>
      <c r="H1227" s="31">
        <f>SUMIFS(REGISTROS!$L$2:$L$665,REGISTROS!$E$2:$E$665,PUC!E1227)</f>
        <v>0</v>
      </c>
      <c r="I1227" s="2"/>
      <c r="J1227" s="2"/>
    </row>
    <row r="1228">
      <c r="A1228" s="2"/>
      <c r="B1228" s="2"/>
      <c r="C1228" s="2"/>
      <c r="D1228" s="21">
        <v>410575.0</v>
      </c>
      <c r="E1228" s="4"/>
      <c r="F1228" s="22" t="s">
        <v>1188</v>
      </c>
      <c r="G1228" s="26" t="str">
        <f t="shared" si="26"/>
        <v>SUBCUENTA</v>
      </c>
      <c r="H1228" s="31">
        <f>SUMIFS(REGISTROS!$L$2:$L$665,REGISTROS!$E$2:$E$665,PUC!E1228)</f>
        <v>0</v>
      </c>
      <c r="I1228" s="2"/>
      <c r="J1228" s="2"/>
    </row>
    <row r="1229">
      <c r="A1229" s="2"/>
      <c r="B1229" s="2"/>
      <c r="C1229" s="2"/>
      <c r="D1229" s="21">
        <v>410580.0</v>
      </c>
      <c r="E1229" s="4"/>
      <c r="F1229" s="22" t="s">
        <v>1189</v>
      </c>
      <c r="G1229" s="26" t="str">
        <f t="shared" si="26"/>
        <v>SUBCUENTA</v>
      </c>
      <c r="H1229" s="31">
        <f>SUMIFS(REGISTROS!$L$2:$L$665,REGISTROS!$E$2:$E$665,PUC!E1229)</f>
        <v>0</v>
      </c>
      <c r="I1229" s="2"/>
      <c r="J1229" s="2"/>
    </row>
    <row r="1230">
      <c r="A1230" s="2"/>
      <c r="B1230" s="2"/>
      <c r="C1230" s="2"/>
      <c r="D1230" s="21">
        <v>410599.0</v>
      </c>
      <c r="E1230" s="4"/>
      <c r="F1230" s="22" t="s">
        <v>95</v>
      </c>
      <c r="G1230" s="26" t="str">
        <f t="shared" si="26"/>
        <v>SUBCUENTA</v>
      </c>
      <c r="H1230" s="31">
        <f>SUMIFS(REGISTROS!$L$2:$L$665,REGISTROS!$E$2:$E$665,PUC!E1230)</f>
        <v>0</v>
      </c>
      <c r="I1230" s="2"/>
      <c r="J1230" s="2"/>
    </row>
    <row r="1231">
      <c r="A1231" s="2"/>
      <c r="B1231" s="2"/>
      <c r="C1231" s="2"/>
      <c r="D1231" s="21">
        <v>4110.0</v>
      </c>
      <c r="E1231" s="4"/>
      <c r="F1231" s="22" t="s">
        <v>48</v>
      </c>
      <c r="G1231" s="26" t="str">
        <f t="shared" si="26"/>
        <v>CUENTA</v>
      </c>
      <c r="H1231" s="31">
        <f>SUMIFS(REGISTROS!$L$2:$L$665,REGISTROS!$E$2:$E$665,PUC!E1231)</f>
        <v>0</v>
      </c>
      <c r="I1231" s="2"/>
      <c r="J1231" s="2"/>
    </row>
    <row r="1232">
      <c r="A1232" s="2"/>
      <c r="B1232" s="2"/>
      <c r="C1232" s="2"/>
      <c r="D1232" s="21">
        <v>411005.0</v>
      </c>
      <c r="E1232" s="4"/>
      <c r="F1232" s="22" t="s">
        <v>1190</v>
      </c>
      <c r="G1232" s="26" t="str">
        <f t="shared" si="26"/>
        <v>SUBCUENTA</v>
      </c>
      <c r="H1232" s="31">
        <f>SUMIFS(REGISTROS!$L$2:$L$665,REGISTROS!$E$2:$E$665,PUC!E1232)</f>
        <v>0</v>
      </c>
      <c r="I1232" s="2"/>
      <c r="J1232" s="2"/>
    </row>
    <row r="1233">
      <c r="A1233" s="2"/>
      <c r="B1233" s="2"/>
      <c r="C1233" s="2"/>
      <c r="D1233" s="21">
        <v>411010.0</v>
      </c>
      <c r="E1233" s="4"/>
      <c r="F1233" s="22" t="s">
        <v>1192</v>
      </c>
      <c r="G1233" s="26" t="str">
        <f t="shared" si="26"/>
        <v>SUBCUENTA</v>
      </c>
      <c r="H1233" s="31">
        <f>SUMIFS(REGISTROS!$L$2:$L$665,REGISTROS!$E$2:$E$665,PUC!E1233)</f>
        <v>0</v>
      </c>
      <c r="I1233" s="2"/>
      <c r="J1233" s="2"/>
    </row>
    <row r="1234">
      <c r="A1234" s="2"/>
      <c r="B1234" s="2"/>
      <c r="C1234" s="2"/>
      <c r="D1234" s="21">
        <v>411095.0</v>
      </c>
      <c r="E1234" s="4"/>
      <c r="F1234" s="22" t="s">
        <v>1193</v>
      </c>
      <c r="G1234" s="26" t="str">
        <f t="shared" si="26"/>
        <v>SUBCUENTA</v>
      </c>
      <c r="H1234" s="31">
        <f>SUMIFS(REGISTROS!$L$2:$L$665,REGISTROS!$E$2:$E$665,PUC!E1234)</f>
        <v>0</v>
      </c>
      <c r="I1234" s="2"/>
      <c r="J1234" s="2"/>
    </row>
    <row r="1235">
      <c r="A1235" s="2"/>
      <c r="B1235" s="2"/>
      <c r="C1235" s="2"/>
      <c r="D1235" s="21">
        <v>411099.0</v>
      </c>
      <c r="E1235" s="4"/>
      <c r="F1235" s="22" t="s">
        <v>95</v>
      </c>
      <c r="G1235" s="26" t="str">
        <f t="shared" si="26"/>
        <v>SUBCUENTA</v>
      </c>
      <c r="H1235" s="31">
        <f>SUMIFS(REGISTROS!$L$2:$L$665,REGISTROS!$E$2:$E$665,PUC!E1235)</f>
        <v>0</v>
      </c>
      <c r="I1235" s="2"/>
      <c r="J1235" s="2"/>
    </row>
    <row r="1236">
      <c r="A1236" s="2"/>
      <c r="B1236" s="2"/>
      <c r="C1236" s="2"/>
      <c r="D1236" s="21">
        <v>4115.0</v>
      </c>
      <c r="E1236" s="4"/>
      <c r="F1236" s="22" t="s">
        <v>51</v>
      </c>
      <c r="G1236" s="26" t="str">
        <f t="shared" si="26"/>
        <v>CUENTA</v>
      </c>
      <c r="H1236" s="31">
        <f>SUMIFS(REGISTROS!$L$2:$L$665,REGISTROS!$E$2:$E$665,PUC!E1236)</f>
        <v>0</v>
      </c>
      <c r="I1236" s="2"/>
      <c r="J1236" s="2"/>
    </row>
    <row r="1237">
      <c r="A1237" s="2"/>
      <c r="B1237" s="2"/>
      <c r="C1237" s="2"/>
      <c r="D1237" s="21">
        <v>411505.0</v>
      </c>
      <c r="E1237" s="4"/>
      <c r="F1237" s="22" t="s">
        <v>1195</v>
      </c>
      <c r="G1237" s="26" t="str">
        <f t="shared" si="26"/>
        <v>SUBCUENTA</v>
      </c>
      <c r="H1237" s="31">
        <f>SUMIFS(REGISTROS!$L$2:$L$665,REGISTROS!$E$2:$E$665,PUC!E1237)</f>
        <v>0</v>
      </c>
      <c r="I1237" s="2"/>
      <c r="J1237" s="2"/>
    </row>
    <row r="1238">
      <c r="A1238" s="2"/>
      <c r="B1238" s="2"/>
      <c r="C1238" s="2"/>
      <c r="D1238" s="21">
        <v>411510.0</v>
      </c>
      <c r="E1238" s="4"/>
      <c r="F1238" s="22" t="s">
        <v>1197</v>
      </c>
      <c r="G1238" s="26" t="str">
        <f t="shared" si="26"/>
        <v>SUBCUENTA</v>
      </c>
      <c r="H1238" s="31">
        <f>SUMIFS(REGISTROS!$L$2:$L$665,REGISTROS!$E$2:$E$665,PUC!E1238)</f>
        <v>0</v>
      </c>
      <c r="I1238" s="2"/>
      <c r="J1238" s="2"/>
    </row>
    <row r="1239">
      <c r="A1239" s="2"/>
      <c r="B1239" s="2"/>
      <c r="C1239" s="2"/>
      <c r="D1239" s="21">
        <v>411512.0</v>
      </c>
      <c r="E1239" s="4"/>
      <c r="F1239" s="22" t="s">
        <v>1198</v>
      </c>
      <c r="G1239" s="26" t="str">
        <f t="shared" si="26"/>
        <v>SUBCUENTA</v>
      </c>
      <c r="H1239" s="31">
        <f>SUMIFS(REGISTROS!$L$2:$L$665,REGISTROS!$E$2:$E$665,PUC!E1239)</f>
        <v>0</v>
      </c>
      <c r="I1239" s="2"/>
      <c r="J1239" s="2"/>
    </row>
    <row r="1240">
      <c r="A1240" s="2"/>
      <c r="B1240" s="2"/>
      <c r="C1240" s="2"/>
      <c r="D1240" s="21">
        <v>411514.0</v>
      </c>
      <c r="E1240" s="4"/>
      <c r="F1240" s="22" t="s">
        <v>1199</v>
      </c>
      <c r="G1240" s="26" t="str">
        <f t="shared" si="26"/>
        <v>SUBCUENTA</v>
      </c>
      <c r="H1240" s="31">
        <f>SUMIFS(REGISTROS!$L$2:$L$665,REGISTROS!$E$2:$E$665,PUC!E1240)</f>
        <v>0</v>
      </c>
      <c r="I1240" s="2"/>
      <c r="J1240" s="2"/>
    </row>
    <row r="1241">
      <c r="A1241" s="2"/>
      <c r="B1241" s="2"/>
      <c r="C1241" s="2"/>
      <c r="D1241" s="21">
        <v>411515.0</v>
      </c>
      <c r="E1241" s="4"/>
      <c r="F1241" s="22" t="s">
        <v>1200</v>
      </c>
      <c r="G1241" s="26" t="str">
        <f t="shared" si="26"/>
        <v>SUBCUENTA</v>
      </c>
      <c r="H1241" s="31">
        <f>SUMIFS(REGISTROS!$L$2:$L$665,REGISTROS!$E$2:$E$665,PUC!E1241)</f>
        <v>0</v>
      </c>
      <c r="I1241" s="2"/>
      <c r="J1241" s="2"/>
    </row>
    <row r="1242">
      <c r="A1242" s="2"/>
      <c r="B1242" s="2"/>
      <c r="C1242" s="2"/>
      <c r="D1242" s="21">
        <v>411520.0</v>
      </c>
      <c r="E1242" s="4"/>
      <c r="F1242" s="22" t="s">
        <v>1201</v>
      </c>
      <c r="G1242" s="26" t="str">
        <f t="shared" si="26"/>
        <v>SUBCUENTA</v>
      </c>
      <c r="H1242" s="31">
        <f>SUMIFS(REGISTROS!$L$2:$L$665,REGISTROS!$E$2:$E$665,PUC!E1242)</f>
        <v>0</v>
      </c>
      <c r="I1242" s="2"/>
      <c r="J1242" s="2"/>
    </row>
    <row r="1243">
      <c r="A1243" s="2"/>
      <c r="B1243" s="2"/>
      <c r="C1243" s="2"/>
      <c r="D1243" s="21">
        <v>411525.0</v>
      </c>
      <c r="E1243" s="4"/>
      <c r="F1243" s="22" t="s">
        <v>1203</v>
      </c>
      <c r="G1243" s="26" t="str">
        <f t="shared" si="26"/>
        <v>SUBCUENTA</v>
      </c>
      <c r="H1243" s="31">
        <f>SUMIFS(REGISTROS!$L$2:$L$665,REGISTROS!$E$2:$E$665,PUC!E1243)</f>
        <v>0</v>
      </c>
      <c r="I1243" s="2"/>
      <c r="J1243" s="2"/>
    </row>
    <row r="1244">
      <c r="A1244" s="2"/>
      <c r="B1244" s="2"/>
      <c r="C1244" s="2"/>
      <c r="D1244" s="21">
        <v>411527.0</v>
      </c>
      <c r="E1244" s="4"/>
      <c r="F1244" s="22" t="s">
        <v>1204</v>
      </c>
      <c r="G1244" s="26" t="str">
        <f t="shared" si="26"/>
        <v>SUBCUENTA</v>
      </c>
      <c r="H1244" s="31">
        <f>SUMIFS(REGISTROS!$L$2:$L$665,REGISTROS!$E$2:$E$665,PUC!E1244)</f>
        <v>0</v>
      </c>
      <c r="I1244" s="2"/>
      <c r="J1244" s="2"/>
    </row>
    <row r="1245">
      <c r="A1245" s="2"/>
      <c r="B1245" s="2"/>
      <c r="C1245" s="2"/>
      <c r="D1245" s="21">
        <v>411528.0</v>
      </c>
      <c r="E1245" s="4"/>
      <c r="F1245" s="22" t="s">
        <v>1205</v>
      </c>
      <c r="G1245" s="26" t="str">
        <f t="shared" si="26"/>
        <v>SUBCUENTA</v>
      </c>
      <c r="H1245" s="31">
        <f>SUMIFS(REGISTROS!$L$2:$L$665,REGISTROS!$E$2:$E$665,PUC!E1245)</f>
        <v>0</v>
      </c>
      <c r="I1245" s="2"/>
      <c r="J1245" s="2"/>
    </row>
    <row r="1246">
      <c r="A1246" s="2"/>
      <c r="B1246" s="2"/>
      <c r="C1246" s="2"/>
      <c r="D1246" s="21">
        <v>411530.0</v>
      </c>
      <c r="E1246" s="4"/>
      <c r="F1246" s="22" t="s">
        <v>1206</v>
      </c>
      <c r="G1246" s="26" t="str">
        <f t="shared" si="26"/>
        <v>SUBCUENTA</v>
      </c>
      <c r="H1246" s="31">
        <f>SUMIFS(REGISTROS!$L$2:$L$665,REGISTROS!$E$2:$E$665,PUC!E1246)</f>
        <v>0</v>
      </c>
      <c r="I1246" s="2"/>
      <c r="J1246" s="2"/>
    </row>
    <row r="1247">
      <c r="A1247" s="2"/>
      <c r="B1247" s="2"/>
      <c r="C1247" s="2"/>
      <c r="D1247" s="21">
        <v>411532.0</v>
      </c>
      <c r="E1247" s="4"/>
      <c r="F1247" s="22" t="s">
        <v>1207</v>
      </c>
      <c r="G1247" s="26" t="str">
        <f t="shared" si="26"/>
        <v>SUBCUENTA</v>
      </c>
      <c r="H1247" s="31">
        <f>SUMIFS(REGISTROS!$L$2:$L$665,REGISTROS!$E$2:$E$665,PUC!E1247)</f>
        <v>0</v>
      </c>
      <c r="I1247" s="2"/>
      <c r="J1247" s="2"/>
    </row>
    <row r="1248">
      <c r="A1248" s="2"/>
      <c r="B1248" s="2"/>
      <c r="C1248" s="2"/>
      <c r="D1248" s="21">
        <v>411595.0</v>
      </c>
      <c r="E1248" s="4"/>
      <c r="F1248" s="22" t="s">
        <v>1193</v>
      </c>
      <c r="G1248" s="26" t="str">
        <f t="shared" si="26"/>
        <v>SUBCUENTA</v>
      </c>
      <c r="H1248" s="31">
        <f>SUMIFS(REGISTROS!$L$2:$L$665,REGISTROS!$E$2:$E$665,PUC!E1248)</f>
        <v>0</v>
      </c>
      <c r="I1248" s="2"/>
      <c r="J1248" s="2"/>
    </row>
    <row r="1249">
      <c r="A1249" s="2"/>
      <c r="B1249" s="2"/>
      <c r="C1249" s="2"/>
      <c r="D1249" s="21">
        <v>411599.0</v>
      </c>
      <c r="E1249" s="4"/>
      <c r="F1249" s="22" t="s">
        <v>95</v>
      </c>
      <c r="G1249" s="26" t="str">
        <f t="shared" si="26"/>
        <v>SUBCUENTA</v>
      </c>
      <c r="H1249" s="31">
        <f>SUMIFS(REGISTROS!$L$2:$L$665,REGISTROS!$E$2:$E$665,PUC!E1249)</f>
        <v>0</v>
      </c>
      <c r="I1249" s="2"/>
      <c r="J1249" s="2"/>
    </row>
    <row r="1250">
      <c r="A1250" s="2"/>
      <c r="B1250" s="2"/>
      <c r="C1250" s="2"/>
      <c r="D1250" s="21">
        <v>4120.0</v>
      </c>
      <c r="E1250" s="4"/>
      <c r="F1250" s="22" t="s">
        <v>1210</v>
      </c>
      <c r="G1250" s="26" t="str">
        <f t="shared" si="26"/>
        <v>CUENTA</v>
      </c>
      <c r="H1250" s="31">
        <f>SUMIFS(REGISTROS!$L$2:$L$665,REGISTROS!$E$2:$E$665,PUC!E1250)</f>
        <v>0</v>
      </c>
      <c r="I1250" s="2"/>
      <c r="J1250" s="2"/>
    </row>
    <row r="1251">
      <c r="A1251" s="2"/>
      <c r="B1251" s="2"/>
      <c r="C1251" s="2"/>
      <c r="D1251" s="21">
        <v>412001.0</v>
      </c>
      <c r="E1251" s="4"/>
      <c r="F1251" s="22" t="s">
        <v>1211</v>
      </c>
      <c r="G1251" s="26" t="str">
        <f t="shared" si="26"/>
        <v>SUBCUENTA</v>
      </c>
      <c r="H1251" s="31">
        <f>SUMIFS(REGISTROS!$L$2:$L$665,REGISTROS!$E$2:$E$665,PUC!E1251)</f>
        <v>0</v>
      </c>
      <c r="I1251" s="2"/>
      <c r="J1251" s="2"/>
    </row>
    <row r="1252">
      <c r="A1252" s="2"/>
      <c r="B1252" s="2"/>
      <c r="C1252" s="2"/>
      <c r="D1252" s="21">
        <v>412002.0</v>
      </c>
      <c r="E1252" s="4"/>
      <c r="F1252" s="22" t="s">
        <v>1212</v>
      </c>
      <c r="G1252" s="26" t="str">
        <f t="shared" si="26"/>
        <v>SUBCUENTA</v>
      </c>
      <c r="H1252" s="31">
        <f>SUMIFS(REGISTROS!$L$2:$L$665,REGISTROS!$E$2:$E$665,PUC!E1252)</f>
        <v>0</v>
      </c>
      <c r="I1252" s="2"/>
      <c r="J1252" s="2"/>
    </row>
    <row r="1253">
      <c r="A1253" s="2"/>
      <c r="B1253" s="2"/>
      <c r="C1253" s="2"/>
      <c r="D1253" s="21">
        <v>412003.0</v>
      </c>
      <c r="E1253" s="4"/>
      <c r="F1253" s="22" t="s">
        <v>1214</v>
      </c>
      <c r="G1253" s="26" t="str">
        <f t="shared" si="26"/>
        <v>SUBCUENTA</v>
      </c>
      <c r="H1253" s="31">
        <f>SUMIFS(REGISTROS!$L$2:$L$665,REGISTROS!$E$2:$E$665,PUC!E1253)</f>
        <v>0</v>
      </c>
      <c r="I1253" s="2"/>
      <c r="J1253" s="2"/>
    </row>
    <row r="1254">
      <c r="A1254" s="2"/>
      <c r="B1254" s="2"/>
      <c r="C1254" s="2"/>
      <c r="D1254" s="21">
        <v>412004.0</v>
      </c>
      <c r="E1254" s="4"/>
      <c r="F1254" s="22" t="s">
        <v>1216</v>
      </c>
      <c r="G1254" s="26" t="str">
        <f t="shared" si="26"/>
        <v>SUBCUENTA</v>
      </c>
      <c r="H1254" s="31">
        <f>SUMIFS(REGISTROS!$L$2:$L$665,REGISTROS!$E$2:$E$665,PUC!E1254)</f>
        <v>0</v>
      </c>
      <c r="I1254" s="2"/>
      <c r="J1254" s="2"/>
    </row>
    <row r="1255">
      <c r="A1255" s="2"/>
      <c r="B1255" s="2"/>
      <c r="C1255" s="2"/>
      <c r="D1255" s="21">
        <v>412005.0</v>
      </c>
      <c r="E1255" s="4"/>
      <c r="F1255" s="22" t="s">
        <v>1217</v>
      </c>
      <c r="G1255" s="26" t="str">
        <f t="shared" si="26"/>
        <v>SUBCUENTA</v>
      </c>
      <c r="H1255" s="31">
        <f>SUMIFS(REGISTROS!$L$2:$L$665,REGISTROS!$E$2:$E$665,PUC!E1255)</f>
        <v>0</v>
      </c>
      <c r="I1255" s="2"/>
      <c r="J1255" s="2"/>
    </row>
    <row r="1256">
      <c r="A1256" s="2"/>
      <c r="B1256" s="2"/>
      <c r="C1256" s="2"/>
      <c r="D1256" s="21">
        <v>412006.0</v>
      </c>
      <c r="E1256" s="4"/>
      <c r="F1256" s="22" t="s">
        <v>1218</v>
      </c>
      <c r="G1256" s="26" t="str">
        <f t="shared" si="26"/>
        <v>SUBCUENTA</v>
      </c>
      <c r="H1256" s="31">
        <f>SUMIFS(REGISTROS!$L$2:$L$665,REGISTROS!$E$2:$E$665,PUC!E1256)</f>
        <v>0</v>
      </c>
      <c r="I1256" s="2"/>
      <c r="J1256" s="2"/>
    </row>
    <row r="1257">
      <c r="A1257" s="2"/>
      <c r="B1257" s="2"/>
      <c r="C1257" s="2"/>
      <c r="D1257" s="21">
        <v>412007.0</v>
      </c>
      <c r="E1257" s="4"/>
      <c r="F1257" s="22" t="s">
        <v>1219</v>
      </c>
      <c r="G1257" s="26" t="str">
        <f t="shared" si="26"/>
        <v>SUBCUENTA</v>
      </c>
      <c r="H1257" s="31">
        <f>SUMIFS(REGISTROS!$L$2:$L$665,REGISTROS!$E$2:$E$665,PUC!E1257)</f>
        <v>0</v>
      </c>
      <c r="I1257" s="2"/>
      <c r="J1257" s="2"/>
    </row>
    <row r="1258">
      <c r="A1258" s="2"/>
      <c r="B1258" s="2"/>
      <c r="C1258" s="2"/>
      <c r="D1258" s="21">
        <v>412008.0</v>
      </c>
      <c r="E1258" s="4"/>
      <c r="F1258" s="22" t="s">
        <v>1221</v>
      </c>
      <c r="G1258" s="26" t="str">
        <f t="shared" si="26"/>
        <v>SUBCUENTA</v>
      </c>
      <c r="H1258" s="31">
        <f>SUMIFS(REGISTROS!$L$2:$L$665,REGISTROS!$E$2:$E$665,PUC!E1258)</f>
        <v>0</v>
      </c>
      <c r="I1258" s="2"/>
      <c r="J1258" s="2"/>
    </row>
    <row r="1259">
      <c r="A1259" s="2"/>
      <c r="B1259" s="2"/>
      <c r="C1259" s="2"/>
      <c r="D1259" s="21">
        <v>412009.0</v>
      </c>
      <c r="E1259" s="4"/>
      <c r="F1259" s="22" t="s">
        <v>1222</v>
      </c>
      <c r="G1259" s="26" t="str">
        <f t="shared" si="26"/>
        <v>SUBCUENTA</v>
      </c>
      <c r="H1259" s="31">
        <f>SUMIFS(REGISTROS!$L$2:$L$665,REGISTROS!$E$2:$E$665,PUC!E1259)</f>
        <v>0</v>
      </c>
      <c r="I1259" s="2"/>
      <c r="J1259" s="2"/>
    </row>
    <row r="1260">
      <c r="A1260" s="2"/>
      <c r="B1260" s="2"/>
      <c r="C1260" s="2"/>
      <c r="D1260" s="21">
        <v>412010.0</v>
      </c>
      <c r="E1260" s="4"/>
      <c r="F1260" s="22" t="s">
        <v>1223</v>
      </c>
      <c r="G1260" s="26" t="str">
        <f t="shared" si="26"/>
        <v>SUBCUENTA</v>
      </c>
      <c r="H1260" s="31">
        <f>SUMIFS(REGISTROS!$L$2:$L$665,REGISTROS!$E$2:$E$665,PUC!E1260)</f>
        <v>0</v>
      </c>
      <c r="I1260" s="2"/>
      <c r="J1260" s="2"/>
    </row>
    <row r="1261">
      <c r="A1261" s="2"/>
      <c r="B1261" s="2"/>
      <c r="C1261" s="2"/>
      <c r="D1261" s="21">
        <v>412011.0</v>
      </c>
      <c r="E1261" s="4"/>
      <c r="F1261" s="22" t="s">
        <v>1224</v>
      </c>
      <c r="G1261" s="26" t="str">
        <f t="shared" si="26"/>
        <v>SUBCUENTA</v>
      </c>
      <c r="H1261" s="31">
        <f>SUMIFS(REGISTROS!$L$2:$L$665,REGISTROS!$E$2:$E$665,PUC!E1261)</f>
        <v>0</v>
      </c>
      <c r="I1261" s="2"/>
      <c r="J1261" s="2"/>
    </row>
    <row r="1262">
      <c r="A1262" s="2"/>
      <c r="B1262" s="2"/>
      <c r="C1262" s="2"/>
      <c r="D1262" s="21">
        <v>412012.0</v>
      </c>
      <c r="E1262" s="4"/>
      <c r="F1262" s="22" t="s">
        <v>1225</v>
      </c>
      <c r="G1262" s="26" t="str">
        <f t="shared" si="26"/>
        <v>SUBCUENTA</v>
      </c>
      <c r="H1262" s="31">
        <f>SUMIFS(REGISTROS!$L$2:$L$665,REGISTROS!$E$2:$E$665,PUC!E1262)</f>
        <v>0</v>
      </c>
      <c r="I1262" s="2"/>
      <c r="J1262" s="2"/>
    </row>
    <row r="1263">
      <c r="A1263" s="2"/>
      <c r="B1263" s="2"/>
      <c r="C1263" s="2"/>
      <c r="D1263" s="21">
        <v>412013.0</v>
      </c>
      <c r="E1263" s="4"/>
      <c r="F1263" s="22" t="s">
        <v>1226</v>
      </c>
      <c r="G1263" s="26" t="str">
        <f t="shared" si="26"/>
        <v>SUBCUENTA</v>
      </c>
      <c r="H1263" s="31">
        <f>SUMIFS(REGISTROS!$L$2:$L$665,REGISTROS!$E$2:$E$665,PUC!E1263)</f>
        <v>0</v>
      </c>
      <c r="I1263" s="2"/>
      <c r="J1263" s="2"/>
    </row>
    <row r="1264">
      <c r="A1264" s="2"/>
      <c r="B1264" s="2"/>
      <c r="C1264" s="2"/>
      <c r="D1264" s="21">
        <v>412014.0</v>
      </c>
      <c r="E1264" s="4"/>
      <c r="F1264" s="22" t="s">
        <v>1227</v>
      </c>
      <c r="G1264" s="26" t="str">
        <f t="shared" si="26"/>
        <v>SUBCUENTA</v>
      </c>
      <c r="H1264" s="31">
        <f>SUMIFS(REGISTROS!$L$2:$L$665,REGISTROS!$E$2:$E$665,PUC!E1264)</f>
        <v>0</v>
      </c>
      <c r="I1264" s="2"/>
      <c r="J1264" s="2"/>
    </row>
    <row r="1265">
      <c r="A1265" s="2"/>
      <c r="B1265" s="2"/>
      <c r="C1265" s="2"/>
      <c r="D1265" s="21">
        <v>412015.0</v>
      </c>
      <c r="E1265" s="4"/>
      <c r="F1265" s="22" t="s">
        <v>1229</v>
      </c>
      <c r="G1265" s="26" t="str">
        <f t="shared" si="26"/>
        <v>SUBCUENTA</v>
      </c>
      <c r="H1265" s="31">
        <f>SUMIFS(REGISTROS!$L$2:$L$665,REGISTROS!$E$2:$E$665,PUC!E1265)</f>
        <v>0</v>
      </c>
      <c r="I1265" s="2"/>
      <c r="J1265" s="2"/>
    </row>
    <row r="1266">
      <c r="A1266" s="2"/>
      <c r="B1266" s="2"/>
      <c r="C1266" s="2"/>
      <c r="D1266" s="21">
        <v>412016.0</v>
      </c>
      <c r="E1266" s="4"/>
      <c r="F1266" s="22" t="s">
        <v>1231</v>
      </c>
      <c r="G1266" s="26" t="str">
        <f t="shared" si="26"/>
        <v>SUBCUENTA</v>
      </c>
      <c r="H1266" s="31">
        <f>SUMIFS(REGISTROS!$L$2:$L$665,REGISTROS!$E$2:$E$665,PUC!E1266)</f>
        <v>0</v>
      </c>
      <c r="I1266" s="2"/>
      <c r="J1266" s="2"/>
    </row>
    <row r="1267">
      <c r="A1267" s="2"/>
      <c r="B1267" s="2"/>
      <c r="C1267" s="2"/>
      <c r="D1267" s="21">
        <v>412017.0</v>
      </c>
      <c r="E1267" s="4"/>
      <c r="F1267" s="22" t="s">
        <v>1232</v>
      </c>
      <c r="G1267" s="26" t="str">
        <f t="shared" si="26"/>
        <v>SUBCUENTA</v>
      </c>
      <c r="H1267" s="31">
        <f>SUMIFS(REGISTROS!$L$2:$L$665,REGISTROS!$E$2:$E$665,PUC!E1267)</f>
        <v>0</v>
      </c>
      <c r="I1267" s="2"/>
      <c r="J1267" s="2"/>
    </row>
    <row r="1268">
      <c r="A1268" s="2"/>
      <c r="B1268" s="2"/>
      <c r="C1268" s="2"/>
      <c r="D1268" s="21">
        <v>412018.0</v>
      </c>
      <c r="E1268" s="4"/>
      <c r="F1268" s="22" t="s">
        <v>1233</v>
      </c>
      <c r="G1268" s="26" t="str">
        <f t="shared" si="26"/>
        <v>SUBCUENTA</v>
      </c>
      <c r="H1268" s="31">
        <f>SUMIFS(REGISTROS!$L$2:$L$665,REGISTROS!$E$2:$E$665,PUC!E1268)</f>
        <v>0</v>
      </c>
      <c r="I1268" s="2"/>
      <c r="J1268" s="2"/>
    </row>
    <row r="1269">
      <c r="A1269" s="2"/>
      <c r="B1269" s="2"/>
      <c r="C1269" s="2"/>
      <c r="D1269" s="21">
        <v>412019.0</v>
      </c>
      <c r="E1269" s="4"/>
      <c r="F1269" s="22" t="s">
        <v>1234</v>
      </c>
      <c r="G1269" s="26" t="str">
        <f t="shared" si="26"/>
        <v>SUBCUENTA</v>
      </c>
      <c r="H1269" s="31">
        <f>SUMIFS(REGISTROS!$L$2:$L$665,REGISTROS!$E$2:$E$665,PUC!E1269)</f>
        <v>0</v>
      </c>
      <c r="I1269" s="2"/>
      <c r="J1269" s="2"/>
    </row>
    <row r="1270">
      <c r="A1270" s="2"/>
      <c r="B1270" s="2"/>
      <c r="C1270" s="2"/>
      <c r="D1270" s="21">
        <v>412020.0</v>
      </c>
      <c r="E1270" s="4"/>
      <c r="F1270" s="22" t="s">
        <v>1236</v>
      </c>
      <c r="G1270" s="26" t="str">
        <f t="shared" si="26"/>
        <v>SUBCUENTA</v>
      </c>
      <c r="H1270" s="31">
        <f>SUMIFS(REGISTROS!$L$2:$L$665,REGISTROS!$E$2:$E$665,PUC!E1270)</f>
        <v>0</v>
      </c>
      <c r="I1270" s="2"/>
      <c r="J1270" s="2"/>
    </row>
    <row r="1271">
      <c r="A1271" s="2"/>
      <c r="B1271" s="2"/>
      <c r="C1271" s="2"/>
      <c r="D1271" s="21">
        <v>412021.0</v>
      </c>
      <c r="E1271" s="4"/>
      <c r="F1271" s="22" t="s">
        <v>1237</v>
      </c>
      <c r="G1271" s="26" t="str">
        <f t="shared" si="26"/>
        <v>SUBCUENTA</v>
      </c>
      <c r="H1271" s="31">
        <f>SUMIFS(REGISTROS!$L$2:$L$665,REGISTROS!$E$2:$E$665,PUC!E1271)</f>
        <v>0</v>
      </c>
      <c r="I1271" s="2"/>
      <c r="J1271" s="2"/>
    </row>
    <row r="1272">
      <c r="A1272" s="2"/>
      <c r="B1272" s="2"/>
      <c r="C1272" s="2"/>
      <c r="D1272" s="21">
        <v>412022.0</v>
      </c>
      <c r="E1272" s="4"/>
      <c r="F1272" s="22" t="s">
        <v>1238</v>
      </c>
      <c r="G1272" s="26" t="str">
        <f t="shared" si="26"/>
        <v>SUBCUENTA</v>
      </c>
      <c r="H1272" s="31">
        <f>SUMIFS(REGISTROS!$L$2:$L$665,REGISTROS!$E$2:$E$665,PUC!E1272)</f>
        <v>0</v>
      </c>
      <c r="I1272" s="2"/>
      <c r="J1272" s="2"/>
    </row>
    <row r="1273">
      <c r="A1273" s="2"/>
      <c r="B1273" s="2"/>
      <c r="C1273" s="2"/>
      <c r="D1273" s="21">
        <v>412023.0</v>
      </c>
      <c r="E1273" s="4"/>
      <c r="F1273" s="22" t="s">
        <v>1239</v>
      </c>
      <c r="G1273" s="26" t="str">
        <f t="shared" si="26"/>
        <v>SUBCUENTA</v>
      </c>
      <c r="H1273" s="31">
        <f>SUMIFS(REGISTROS!$L$2:$L$665,REGISTROS!$E$2:$E$665,PUC!E1273)</f>
        <v>0</v>
      </c>
      <c r="I1273" s="2"/>
      <c r="J1273" s="2"/>
    </row>
    <row r="1274">
      <c r="A1274" s="2"/>
      <c r="B1274" s="2"/>
      <c r="C1274" s="2"/>
      <c r="D1274" s="21">
        <v>412024.0</v>
      </c>
      <c r="E1274" s="4"/>
      <c r="F1274" s="22" t="s">
        <v>1240</v>
      </c>
      <c r="G1274" s="26" t="str">
        <f t="shared" si="26"/>
        <v>SUBCUENTA</v>
      </c>
      <c r="H1274" s="31">
        <f>SUMIFS(REGISTROS!$L$2:$L$665,REGISTROS!$E$2:$E$665,PUC!E1274)</f>
        <v>0</v>
      </c>
      <c r="I1274" s="2"/>
      <c r="J1274" s="2"/>
    </row>
    <row r="1275">
      <c r="A1275" s="2"/>
      <c r="B1275" s="2"/>
      <c r="C1275" s="2"/>
      <c r="D1275" s="21">
        <v>412025.0</v>
      </c>
      <c r="E1275" s="4"/>
      <c r="F1275" s="22" t="s">
        <v>1241</v>
      </c>
      <c r="G1275" s="26" t="str">
        <f t="shared" si="26"/>
        <v>SUBCUENTA</v>
      </c>
      <c r="H1275" s="31">
        <f>SUMIFS(REGISTROS!$L$2:$L$665,REGISTROS!$E$2:$E$665,PUC!E1275)</f>
        <v>0</v>
      </c>
      <c r="I1275" s="2"/>
      <c r="J1275" s="2"/>
    </row>
    <row r="1276">
      <c r="A1276" s="2"/>
      <c r="B1276" s="2"/>
      <c r="C1276" s="2"/>
      <c r="D1276" s="21">
        <v>412026.0</v>
      </c>
      <c r="E1276" s="4"/>
      <c r="F1276" s="22" t="s">
        <v>1242</v>
      </c>
      <c r="G1276" s="26" t="str">
        <f t="shared" si="26"/>
        <v>SUBCUENTA</v>
      </c>
      <c r="H1276" s="31">
        <f>SUMIFS(REGISTROS!$L$2:$L$665,REGISTROS!$E$2:$E$665,PUC!E1276)</f>
        <v>0</v>
      </c>
      <c r="I1276" s="2"/>
      <c r="J1276" s="2"/>
    </row>
    <row r="1277">
      <c r="A1277" s="2"/>
      <c r="B1277" s="2"/>
      <c r="C1277" s="2"/>
      <c r="D1277" s="21">
        <v>412027.0</v>
      </c>
      <c r="E1277" s="4"/>
      <c r="F1277" s="22" t="s">
        <v>1244</v>
      </c>
      <c r="G1277" s="26" t="str">
        <f t="shared" si="26"/>
        <v>SUBCUENTA</v>
      </c>
      <c r="H1277" s="31">
        <f>SUMIFS(REGISTROS!$L$2:$L$665,REGISTROS!$E$2:$E$665,PUC!E1277)</f>
        <v>0</v>
      </c>
      <c r="I1277" s="2"/>
      <c r="J1277" s="2"/>
    </row>
    <row r="1278">
      <c r="A1278" s="2"/>
      <c r="B1278" s="2"/>
      <c r="C1278" s="2"/>
      <c r="D1278" s="21">
        <v>412028.0</v>
      </c>
      <c r="E1278" s="4"/>
      <c r="F1278" s="22" t="s">
        <v>1245</v>
      </c>
      <c r="G1278" s="26" t="str">
        <f t="shared" si="26"/>
        <v>SUBCUENTA</v>
      </c>
      <c r="H1278" s="31">
        <f>SUMIFS(REGISTROS!$L$2:$L$665,REGISTROS!$E$2:$E$665,PUC!E1278)</f>
        <v>0</v>
      </c>
      <c r="I1278" s="2"/>
      <c r="J1278" s="2"/>
    </row>
    <row r="1279">
      <c r="A1279" s="2"/>
      <c r="B1279" s="2"/>
      <c r="C1279" s="2"/>
      <c r="D1279" s="21">
        <v>412029.0</v>
      </c>
      <c r="E1279" s="4"/>
      <c r="F1279" s="22" t="s">
        <v>1246</v>
      </c>
      <c r="G1279" s="26" t="str">
        <f t="shared" si="26"/>
        <v>SUBCUENTA</v>
      </c>
      <c r="H1279" s="31">
        <f>SUMIFS(REGISTROS!$L$2:$L$665,REGISTROS!$E$2:$E$665,PUC!E1279)</f>
        <v>0</v>
      </c>
      <c r="I1279" s="2"/>
      <c r="J1279" s="2"/>
    </row>
    <row r="1280">
      <c r="A1280" s="2"/>
      <c r="B1280" s="2"/>
      <c r="C1280" s="2"/>
      <c r="D1280" s="21">
        <v>412030.0</v>
      </c>
      <c r="E1280" s="4"/>
      <c r="F1280" s="22" t="s">
        <v>1247</v>
      </c>
      <c r="G1280" s="26" t="str">
        <f t="shared" si="26"/>
        <v>SUBCUENTA</v>
      </c>
      <c r="H1280" s="31">
        <f>SUMIFS(REGISTROS!$L$2:$L$665,REGISTROS!$E$2:$E$665,PUC!E1280)</f>
        <v>0</v>
      </c>
      <c r="I1280" s="2"/>
      <c r="J1280" s="2"/>
    </row>
    <row r="1281">
      <c r="A1281" s="2"/>
      <c r="B1281" s="2"/>
      <c r="C1281" s="2"/>
      <c r="D1281" s="21">
        <v>412031.0</v>
      </c>
      <c r="E1281" s="4"/>
      <c r="F1281" s="22" t="s">
        <v>1248</v>
      </c>
      <c r="G1281" s="26" t="str">
        <f t="shared" si="26"/>
        <v>SUBCUENTA</v>
      </c>
      <c r="H1281" s="31">
        <f>SUMIFS(REGISTROS!$L$2:$L$665,REGISTROS!$E$2:$E$665,PUC!E1281)</f>
        <v>0</v>
      </c>
      <c r="I1281" s="2"/>
      <c r="J1281" s="2"/>
    </row>
    <row r="1282">
      <c r="A1282" s="2"/>
      <c r="B1282" s="2"/>
      <c r="C1282" s="2"/>
      <c r="D1282" s="21">
        <v>412032.0</v>
      </c>
      <c r="E1282" s="4"/>
      <c r="F1282" s="22" t="s">
        <v>1249</v>
      </c>
      <c r="G1282" s="26" t="str">
        <f t="shared" si="26"/>
        <v>SUBCUENTA</v>
      </c>
      <c r="H1282" s="31">
        <f>SUMIFS(REGISTROS!$L$2:$L$665,REGISTROS!$E$2:$E$665,PUC!E1282)</f>
        <v>0</v>
      </c>
      <c r="I1282" s="2"/>
      <c r="J1282" s="2"/>
    </row>
    <row r="1283">
      <c r="A1283" s="2"/>
      <c r="B1283" s="2"/>
      <c r="C1283" s="2"/>
      <c r="D1283" s="21">
        <v>412033.0</v>
      </c>
      <c r="E1283" s="4"/>
      <c r="F1283" s="22" t="s">
        <v>1251</v>
      </c>
      <c r="G1283" s="26" t="str">
        <f t="shared" si="26"/>
        <v>SUBCUENTA</v>
      </c>
      <c r="H1283" s="31">
        <f>SUMIFS(REGISTROS!$L$2:$L$665,REGISTROS!$E$2:$E$665,PUC!E1283)</f>
        <v>0</v>
      </c>
      <c r="I1283" s="2"/>
      <c r="J1283" s="2"/>
    </row>
    <row r="1284">
      <c r="A1284" s="2"/>
      <c r="B1284" s="2"/>
      <c r="C1284" s="2"/>
      <c r="D1284" s="21">
        <v>412034.0</v>
      </c>
      <c r="E1284" s="4"/>
      <c r="F1284" s="22" t="s">
        <v>1252</v>
      </c>
      <c r="G1284" s="26" t="str">
        <f t="shared" si="26"/>
        <v>SUBCUENTA</v>
      </c>
      <c r="H1284" s="31">
        <f>SUMIFS(REGISTROS!$L$2:$L$665,REGISTROS!$E$2:$E$665,PUC!E1284)</f>
        <v>0</v>
      </c>
      <c r="I1284" s="2"/>
      <c r="J1284" s="2"/>
    </row>
    <row r="1285">
      <c r="A1285" s="2"/>
      <c r="B1285" s="2"/>
      <c r="C1285" s="2"/>
      <c r="D1285" s="21">
        <v>412035.0</v>
      </c>
      <c r="E1285" s="4"/>
      <c r="F1285" s="22" t="s">
        <v>1254</v>
      </c>
      <c r="G1285" s="26" t="str">
        <f t="shared" si="26"/>
        <v>SUBCUENTA</v>
      </c>
      <c r="H1285" s="31">
        <f>SUMIFS(REGISTROS!$L$2:$L$665,REGISTROS!$E$2:$E$665,PUC!E1285)</f>
        <v>0</v>
      </c>
      <c r="I1285" s="2"/>
      <c r="J1285" s="2"/>
    </row>
    <row r="1286">
      <c r="A1286" s="2"/>
      <c r="B1286" s="2"/>
      <c r="C1286" s="2"/>
      <c r="D1286" s="21">
        <v>412036.0</v>
      </c>
      <c r="E1286" s="4"/>
      <c r="F1286" s="22" t="s">
        <v>1255</v>
      </c>
      <c r="G1286" s="26" t="str">
        <f t="shared" si="26"/>
        <v>SUBCUENTA</v>
      </c>
      <c r="H1286" s="31">
        <f>SUMIFS(REGISTROS!$L$2:$L$665,REGISTROS!$E$2:$E$665,PUC!E1286)</f>
        <v>0</v>
      </c>
      <c r="I1286" s="2"/>
      <c r="J1286" s="2"/>
    </row>
    <row r="1287">
      <c r="A1287" s="2"/>
      <c r="B1287" s="2"/>
      <c r="C1287" s="2"/>
      <c r="D1287" s="21">
        <v>412037.0</v>
      </c>
      <c r="E1287" s="4"/>
      <c r="F1287" s="22" t="s">
        <v>1256</v>
      </c>
      <c r="G1287" s="26" t="str">
        <f t="shared" si="26"/>
        <v>SUBCUENTA</v>
      </c>
      <c r="H1287" s="31">
        <f>SUMIFS(REGISTROS!$L$2:$L$665,REGISTROS!$E$2:$E$665,PUC!E1287)</f>
        <v>0</v>
      </c>
      <c r="I1287" s="2"/>
      <c r="J1287" s="2"/>
    </row>
    <row r="1288">
      <c r="A1288" s="2"/>
      <c r="B1288" s="2"/>
      <c r="C1288" s="2"/>
      <c r="D1288" s="21">
        <v>412038.0</v>
      </c>
      <c r="E1288" s="4"/>
      <c r="F1288" s="22" t="s">
        <v>1257</v>
      </c>
      <c r="G1288" s="26" t="str">
        <f t="shared" si="26"/>
        <v>SUBCUENTA</v>
      </c>
      <c r="H1288" s="31">
        <f>SUMIFS(REGISTROS!$L$2:$L$665,REGISTROS!$E$2:$E$665,PUC!E1288)</f>
        <v>0</v>
      </c>
      <c r="I1288" s="2"/>
      <c r="J1288" s="2"/>
    </row>
    <row r="1289">
      <c r="A1289" s="2"/>
      <c r="B1289" s="2"/>
      <c r="C1289" s="2"/>
      <c r="D1289" s="21">
        <v>412039.0</v>
      </c>
      <c r="E1289" s="4"/>
      <c r="F1289" s="22" t="s">
        <v>1259</v>
      </c>
      <c r="G1289" s="26" t="str">
        <f t="shared" si="26"/>
        <v>SUBCUENTA</v>
      </c>
      <c r="H1289" s="31">
        <f>SUMIFS(REGISTROS!$L$2:$L$665,REGISTROS!$E$2:$E$665,PUC!E1289)</f>
        <v>0</v>
      </c>
      <c r="I1289" s="2"/>
      <c r="J1289" s="2"/>
    </row>
    <row r="1290">
      <c r="A1290" s="2"/>
      <c r="B1290" s="2"/>
      <c r="C1290" s="2"/>
      <c r="D1290" s="21">
        <v>412040.0</v>
      </c>
      <c r="E1290" s="4"/>
      <c r="F1290" s="22" t="s">
        <v>1260</v>
      </c>
      <c r="G1290" s="26" t="str">
        <f t="shared" si="26"/>
        <v>SUBCUENTA</v>
      </c>
      <c r="H1290" s="31">
        <f>SUMIFS(REGISTROS!$L$2:$L$665,REGISTROS!$E$2:$E$665,PUC!E1290)</f>
        <v>0</v>
      </c>
      <c r="I1290" s="2"/>
      <c r="J1290" s="2"/>
    </row>
    <row r="1291">
      <c r="A1291" s="2"/>
      <c r="B1291" s="2"/>
      <c r="C1291" s="2"/>
      <c r="D1291" s="21">
        <v>412041.0</v>
      </c>
      <c r="E1291" s="4"/>
      <c r="F1291" s="22" t="s">
        <v>1261</v>
      </c>
      <c r="G1291" s="26" t="str">
        <f t="shared" si="26"/>
        <v>SUBCUENTA</v>
      </c>
      <c r="H1291" s="31">
        <f>SUMIFS(REGISTROS!$L$2:$L$665,REGISTROS!$E$2:$E$665,PUC!E1291)</f>
        <v>0</v>
      </c>
      <c r="I1291" s="2"/>
      <c r="J1291" s="2"/>
    </row>
    <row r="1292">
      <c r="A1292" s="2"/>
      <c r="B1292" s="2"/>
      <c r="C1292" s="2"/>
      <c r="D1292" s="21">
        <v>412042.0</v>
      </c>
      <c r="E1292" s="4"/>
      <c r="F1292" s="22" t="s">
        <v>1263</v>
      </c>
      <c r="G1292" s="26" t="str">
        <f t="shared" si="26"/>
        <v>SUBCUENTA</v>
      </c>
      <c r="H1292" s="31">
        <f>SUMIFS(REGISTROS!$L$2:$L$665,REGISTROS!$E$2:$E$665,PUC!E1292)</f>
        <v>0</v>
      </c>
      <c r="I1292" s="2"/>
      <c r="J1292" s="2"/>
    </row>
    <row r="1293">
      <c r="A1293" s="2"/>
      <c r="B1293" s="2"/>
      <c r="C1293" s="2"/>
      <c r="D1293" s="21">
        <v>412043.0</v>
      </c>
      <c r="E1293" s="4"/>
      <c r="F1293" s="22" t="s">
        <v>1264</v>
      </c>
      <c r="G1293" s="26" t="str">
        <f t="shared" si="26"/>
        <v>SUBCUENTA</v>
      </c>
      <c r="H1293" s="31">
        <f>SUMIFS(REGISTROS!$L$2:$L$665,REGISTROS!$E$2:$E$665,PUC!E1293)</f>
        <v>0</v>
      </c>
      <c r="I1293" s="2"/>
      <c r="J1293" s="2"/>
    </row>
    <row r="1294">
      <c r="A1294" s="2"/>
      <c r="B1294" s="2"/>
      <c r="C1294" s="2"/>
      <c r="D1294" s="21">
        <v>412044.0</v>
      </c>
      <c r="E1294" s="4"/>
      <c r="F1294" s="22" t="s">
        <v>1265</v>
      </c>
      <c r="G1294" s="26" t="str">
        <f t="shared" si="26"/>
        <v>SUBCUENTA</v>
      </c>
      <c r="H1294" s="31">
        <f>SUMIFS(REGISTROS!$L$2:$L$665,REGISTROS!$E$2:$E$665,PUC!E1294)</f>
        <v>0</v>
      </c>
      <c r="I1294" s="2"/>
      <c r="J1294" s="2"/>
    </row>
    <row r="1295">
      <c r="A1295" s="2"/>
      <c r="B1295" s="2"/>
      <c r="C1295" s="2"/>
      <c r="D1295" s="21">
        <v>412045.0</v>
      </c>
      <c r="E1295" s="4"/>
      <c r="F1295" s="22" t="s">
        <v>1266</v>
      </c>
      <c r="G1295" s="26" t="str">
        <f t="shared" si="26"/>
        <v>SUBCUENTA</v>
      </c>
      <c r="H1295" s="31">
        <f>SUMIFS(REGISTROS!$L$2:$L$665,REGISTROS!$E$2:$E$665,PUC!E1295)</f>
        <v>0</v>
      </c>
      <c r="I1295" s="2"/>
      <c r="J1295" s="2"/>
    </row>
    <row r="1296">
      <c r="A1296" s="2"/>
      <c r="B1296" s="2"/>
      <c r="C1296" s="2"/>
      <c r="D1296" s="21">
        <v>412046.0</v>
      </c>
      <c r="E1296" s="4"/>
      <c r="F1296" s="22" t="s">
        <v>1268</v>
      </c>
      <c r="G1296" s="26" t="str">
        <f t="shared" si="26"/>
        <v>SUBCUENTA</v>
      </c>
      <c r="H1296" s="31">
        <f>SUMIFS(REGISTROS!$L$2:$L$665,REGISTROS!$E$2:$E$665,PUC!E1296)</f>
        <v>0</v>
      </c>
      <c r="I1296" s="2"/>
      <c r="J1296" s="2"/>
    </row>
    <row r="1297">
      <c r="A1297" s="2"/>
      <c r="B1297" s="2"/>
      <c r="C1297" s="2"/>
      <c r="D1297" s="21">
        <v>412047.0</v>
      </c>
      <c r="E1297" s="4"/>
      <c r="F1297" s="22" t="s">
        <v>1269</v>
      </c>
      <c r="G1297" s="26" t="str">
        <f t="shared" si="26"/>
        <v>SUBCUENTA</v>
      </c>
      <c r="H1297" s="31">
        <f>SUMIFS(REGISTROS!$L$2:$L$665,REGISTROS!$E$2:$E$665,PUC!E1297)</f>
        <v>0</v>
      </c>
      <c r="I1297" s="2"/>
      <c r="J1297" s="2"/>
    </row>
    <row r="1298">
      <c r="A1298" s="2"/>
      <c r="B1298" s="2"/>
      <c r="C1298" s="2"/>
      <c r="D1298" s="21">
        <v>412048.0</v>
      </c>
      <c r="E1298" s="4"/>
      <c r="F1298" s="22" t="s">
        <v>1270</v>
      </c>
      <c r="G1298" s="26" t="str">
        <f t="shared" si="26"/>
        <v>SUBCUENTA</v>
      </c>
      <c r="H1298" s="31">
        <f>SUMIFS(REGISTROS!$L$2:$L$665,REGISTROS!$E$2:$E$665,PUC!E1298)</f>
        <v>0</v>
      </c>
      <c r="I1298" s="2"/>
      <c r="J1298" s="2"/>
    </row>
    <row r="1299">
      <c r="A1299" s="2"/>
      <c r="B1299" s="2"/>
      <c r="C1299" s="2"/>
      <c r="D1299" s="21">
        <v>412049.0</v>
      </c>
      <c r="E1299" s="4"/>
      <c r="F1299" s="22" t="s">
        <v>1272</v>
      </c>
      <c r="G1299" s="26" t="str">
        <f t="shared" si="26"/>
        <v>SUBCUENTA</v>
      </c>
      <c r="H1299" s="31">
        <f>SUMIFS(REGISTROS!$L$2:$L$665,REGISTROS!$E$2:$E$665,PUC!E1299)</f>
        <v>0</v>
      </c>
      <c r="I1299" s="2"/>
      <c r="J1299" s="2"/>
    </row>
    <row r="1300">
      <c r="A1300" s="2"/>
      <c r="B1300" s="2"/>
      <c r="C1300" s="2"/>
      <c r="D1300" s="21">
        <v>412050.0</v>
      </c>
      <c r="E1300" s="4"/>
      <c r="F1300" s="22" t="s">
        <v>1273</v>
      </c>
      <c r="G1300" s="26" t="str">
        <f t="shared" si="26"/>
        <v>SUBCUENTA</v>
      </c>
      <c r="H1300" s="31">
        <f>SUMIFS(REGISTROS!$L$2:$L$665,REGISTROS!$E$2:$E$665,PUC!E1300)</f>
        <v>0</v>
      </c>
      <c r="I1300" s="2"/>
      <c r="J1300" s="2"/>
    </row>
    <row r="1301">
      <c r="A1301" s="2"/>
      <c r="B1301" s="2"/>
      <c r="C1301" s="2"/>
      <c r="D1301" s="21">
        <v>412051.0</v>
      </c>
      <c r="E1301" s="4"/>
      <c r="F1301" s="22" t="s">
        <v>1274</v>
      </c>
      <c r="G1301" s="26" t="str">
        <f t="shared" si="26"/>
        <v>SUBCUENTA</v>
      </c>
      <c r="H1301" s="31">
        <f>SUMIFS(REGISTROS!$L$2:$L$665,REGISTROS!$E$2:$E$665,PUC!E1301)</f>
        <v>0</v>
      </c>
      <c r="I1301" s="2"/>
      <c r="J1301" s="2"/>
    </row>
    <row r="1302">
      <c r="A1302" s="2"/>
      <c r="B1302" s="2"/>
      <c r="C1302" s="2"/>
      <c r="D1302" s="21">
        <v>412052.0</v>
      </c>
      <c r="E1302" s="4"/>
      <c r="F1302" s="22" t="s">
        <v>1275</v>
      </c>
      <c r="G1302" s="26" t="str">
        <f t="shared" si="26"/>
        <v>SUBCUENTA</v>
      </c>
      <c r="H1302" s="31">
        <f>SUMIFS(REGISTROS!$L$2:$L$665,REGISTROS!$E$2:$E$665,PUC!E1302)</f>
        <v>0</v>
      </c>
      <c r="I1302" s="2"/>
      <c r="J1302" s="2"/>
    </row>
    <row r="1303">
      <c r="A1303" s="2"/>
      <c r="B1303" s="2"/>
      <c r="C1303" s="2"/>
      <c r="D1303" s="21">
        <v>412053.0</v>
      </c>
      <c r="E1303" s="4"/>
      <c r="F1303" s="22" t="s">
        <v>1276</v>
      </c>
      <c r="G1303" s="26" t="str">
        <f t="shared" si="26"/>
        <v>SUBCUENTA</v>
      </c>
      <c r="H1303" s="31">
        <f>SUMIFS(REGISTROS!$L$2:$L$665,REGISTROS!$E$2:$E$665,PUC!E1303)</f>
        <v>0</v>
      </c>
      <c r="I1303" s="2"/>
      <c r="J1303" s="2"/>
    </row>
    <row r="1304">
      <c r="A1304" s="2"/>
      <c r="B1304" s="2"/>
      <c r="C1304" s="2"/>
      <c r="D1304" s="21">
        <v>412054.0</v>
      </c>
      <c r="E1304" s="4"/>
      <c r="F1304" s="22" t="s">
        <v>1278</v>
      </c>
      <c r="G1304" s="26" t="str">
        <f t="shared" si="26"/>
        <v>SUBCUENTA</v>
      </c>
      <c r="H1304" s="31">
        <f>SUMIFS(REGISTROS!$L$2:$L$665,REGISTROS!$E$2:$E$665,PUC!E1304)</f>
        <v>0</v>
      </c>
      <c r="I1304" s="2"/>
      <c r="J1304" s="2"/>
    </row>
    <row r="1305">
      <c r="A1305" s="2"/>
      <c r="B1305" s="2"/>
      <c r="C1305" s="2"/>
      <c r="D1305" s="21">
        <v>412055.0</v>
      </c>
      <c r="E1305" s="4"/>
      <c r="F1305" s="22" t="s">
        <v>1279</v>
      </c>
      <c r="G1305" s="26" t="str">
        <f t="shared" si="26"/>
        <v>SUBCUENTA</v>
      </c>
      <c r="H1305" s="31">
        <f>SUMIFS(REGISTROS!$L$2:$L$665,REGISTROS!$E$2:$E$665,PUC!E1305)</f>
        <v>0</v>
      </c>
      <c r="I1305" s="2"/>
      <c r="J1305" s="2"/>
    </row>
    <row r="1306">
      <c r="A1306" s="2"/>
      <c r="B1306" s="2"/>
      <c r="C1306" s="2"/>
      <c r="D1306" s="21">
        <v>412056.0</v>
      </c>
      <c r="E1306" s="4"/>
      <c r="F1306" s="22" t="s">
        <v>1281</v>
      </c>
      <c r="G1306" s="26" t="str">
        <f t="shared" si="26"/>
        <v>SUBCUENTA</v>
      </c>
      <c r="H1306" s="31">
        <f>SUMIFS(REGISTROS!$L$2:$L$665,REGISTROS!$E$2:$E$665,PUC!E1306)</f>
        <v>0</v>
      </c>
      <c r="I1306" s="2"/>
      <c r="J1306" s="2"/>
    </row>
    <row r="1307">
      <c r="A1307" s="2"/>
      <c r="B1307" s="2"/>
      <c r="C1307" s="2"/>
      <c r="D1307" s="21">
        <v>412057.0</v>
      </c>
      <c r="E1307" s="4"/>
      <c r="F1307" s="22" t="s">
        <v>1282</v>
      </c>
      <c r="G1307" s="26" t="str">
        <f t="shared" si="26"/>
        <v>SUBCUENTA</v>
      </c>
      <c r="H1307" s="31">
        <f>SUMIFS(REGISTROS!$L$2:$L$665,REGISTROS!$E$2:$E$665,PUC!E1307)</f>
        <v>0</v>
      </c>
      <c r="I1307" s="2"/>
      <c r="J1307" s="2"/>
    </row>
    <row r="1308">
      <c r="A1308" s="2"/>
      <c r="B1308" s="2"/>
      <c r="C1308" s="2"/>
      <c r="D1308" s="21">
        <v>412058.0</v>
      </c>
      <c r="E1308" s="4"/>
      <c r="F1308" s="22" t="s">
        <v>1284</v>
      </c>
      <c r="G1308" s="26" t="str">
        <f t="shared" si="26"/>
        <v>SUBCUENTA</v>
      </c>
      <c r="H1308" s="31">
        <f>SUMIFS(REGISTROS!$L$2:$L$665,REGISTROS!$E$2:$E$665,PUC!E1308)</f>
        <v>0</v>
      </c>
      <c r="I1308" s="2"/>
      <c r="J1308" s="2"/>
    </row>
    <row r="1309">
      <c r="A1309" s="2"/>
      <c r="B1309" s="2"/>
      <c r="C1309" s="2"/>
      <c r="D1309" s="21">
        <v>412059.0</v>
      </c>
      <c r="E1309" s="4"/>
      <c r="F1309" s="22" t="s">
        <v>1285</v>
      </c>
      <c r="G1309" s="26" t="str">
        <f t="shared" si="26"/>
        <v>SUBCUENTA</v>
      </c>
      <c r="H1309" s="31">
        <f>SUMIFS(REGISTROS!$L$2:$L$665,REGISTROS!$E$2:$E$665,PUC!E1309)</f>
        <v>0</v>
      </c>
      <c r="I1309" s="2"/>
      <c r="J1309" s="2"/>
    </row>
    <row r="1310">
      <c r="A1310" s="2"/>
      <c r="B1310" s="2"/>
      <c r="C1310" s="2"/>
      <c r="D1310" s="21">
        <v>412060.0</v>
      </c>
      <c r="E1310" s="4"/>
      <c r="F1310" s="22" t="s">
        <v>1286</v>
      </c>
      <c r="G1310" s="26" t="str">
        <f t="shared" si="26"/>
        <v>SUBCUENTA</v>
      </c>
      <c r="H1310" s="31">
        <f>SUMIFS(REGISTROS!$L$2:$L$665,REGISTROS!$E$2:$E$665,PUC!E1310)</f>
        <v>0</v>
      </c>
      <c r="I1310" s="2"/>
      <c r="J1310" s="2"/>
    </row>
    <row r="1311">
      <c r="A1311" s="2"/>
      <c r="B1311" s="2"/>
      <c r="C1311" s="2"/>
      <c r="D1311" s="21">
        <v>412061.0</v>
      </c>
      <c r="E1311" s="4"/>
      <c r="F1311" s="22" t="s">
        <v>1287</v>
      </c>
      <c r="G1311" s="26" t="str">
        <f t="shared" si="26"/>
        <v>SUBCUENTA</v>
      </c>
      <c r="H1311" s="31">
        <f>SUMIFS(REGISTROS!$L$2:$L$665,REGISTROS!$E$2:$E$665,PUC!E1311)</f>
        <v>0</v>
      </c>
      <c r="I1311" s="2"/>
      <c r="J1311" s="2"/>
    </row>
    <row r="1312">
      <c r="A1312" s="2"/>
      <c r="B1312" s="2"/>
      <c r="C1312" s="2"/>
      <c r="D1312" s="21">
        <v>412062.0</v>
      </c>
      <c r="E1312" s="4"/>
      <c r="F1312" s="22" t="s">
        <v>1289</v>
      </c>
      <c r="G1312" s="26" t="str">
        <f t="shared" si="26"/>
        <v>SUBCUENTA</v>
      </c>
      <c r="H1312" s="31">
        <f>SUMIFS(REGISTROS!$L$2:$L$665,REGISTROS!$E$2:$E$665,PUC!E1312)</f>
        <v>0</v>
      </c>
      <c r="I1312" s="2"/>
      <c r="J1312" s="2"/>
    </row>
    <row r="1313">
      <c r="A1313" s="2"/>
      <c r="B1313" s="2"/>
      <c r="C1313" s="2"/>
      <c r="D1313" s="21">
        <v>412063.0</v>
      </c>
      <c r="E1313" s="4"/>
      <c r="F1313" s="22" t="s">
        <v>1290</v>
      </c>
      <c r="G1313" s="26" t="str">
        <f t="shared" si="26"/>
        <v>SUBCUENTA</v>
      </c>
      <c r="H1313" s="31">
        <f>SUMIFS(REGISTROS!$L$2:$L$665,REGISTROS!$E$2:$E$665,PUC!E1313)</f>
        <v>0</v>
      </c>
      <c r="I1313" s="2"/>
      <c r="J1313" s="2"/>
    </row>
    <row r="1314">
      <c r="A1314" s="2"/>
      <c r="B1314" s="2"/>
      <c r="C1314" s="2"/>
      <c r="D1314" s="21">
        <v>412064.0</v>
      </c>
      <c r="E1314" s="4"/>
      <c r="F1314" s="22" t="s">
        <v>1291</v>
      </c>
      <c r="G1314" s="26" t="str">
        <f t="shared" si="26"/>
        <v>SUBCUENTA</v>
      </c>
      <c r="H1314" s="31">
        <f>SUMIFS(REGISTROS!$L$2:$L$665,REGISTROS!$E$2:$E$665,PUC!E1314)</f>
        <v>0</v>
      </c>
      <c r="I1314" s="2"/>
      <c r="J1314" s="2"/>
    </row>
    <row r="1315">
      <c r="A1315" s="2"/>
      <c r="B1315" s="2"/>
      <c r="C1315" s="2"/>
      <c r="D1315" s="21">
        <v>412065.0</v>
      </c>
      <c r="E1315" s="4"/>
      <c r="F1315" s="22" t="s">
        <v>1292</v>
      </c>
      <c r="G1315" s="26" t="str">
        <f t="shared" si="26"/>
        <v>SUBCUENTA</v>
      </c>
      <c r="H1315" s="31">
        <f>SUMIFS(REGISTROS!$L$2:$L$665,REGISTROS!$E$2:$E$665,PUC!E1315)</f>
        <v>0</v>
      </c>
      <c r="I1315" s="2"/>
      <c r="J1315" s="2"/>
    </row>
    <row r="1316">
      <c r="A1316" s="2"/>
      <c r="B1316" s="2"/>
      <c r="C1316" s="2"/>
      <c r="D1316" s="21">
        <v>412066.0</v>
      </c>
      <c r="E1316" s="4"/>
      <c r="F1316" s="22" t="s">
        <v>1293</v>
      </c>
      <c r="G1316" s="26" t="str">
        <f t="shared" si="26"/>
        <v>SUBCUENTA</v>
      </c>
      <c r="H1316" s="31">
        <f>SUMIFS(REGISTROS!$L$2:$L$665,REGISTROS!$E$2:$E$665,PUC!E1316)</f>
        <v>0</v>
      </c>
      <c r="I1316" s="2"/>
      <c r="J1316" s="2"/>
    </row>
    <row r="1317">
      <c r="A1317" s="2"/>
      <c r="B1317" s="2"/>
      <c r="C1317" s="2"/>
      <c r="D1317" s="21">
        <v>412067.0</v>
      </c>
      <c r="E1317" s="4"/>
      <c r="F1317" s="22" t="s">
        <v>1294</v>
      </c>
      <c r="G1317" s="26" t="str">
        <f t="shared" si="26"/>
        <v>SUBCUENTA</v>
      </c>
      <c r="H1317" s="31">
        <f>SUMIFS(REGISTROS!$L$2:$L$665,REGISTROS!$E$2:$E$665,PUC!E1317)</f>
        <v>0</v>
      </c>
      <c r="I1317" s="2"/>
      <c r="J1317" s="2"/>
    </row>
    <row r="1318">
      <c r="A1318" s="2"/>
      <c r="B1318" s="2"/>
      <c r="C1318" s="2"/>
      <c r="D1318" s="21">
        <v>412068.0</v>
      </c>
      <c r="E1318" s="4"/>
      <c r="F1318" s="22" t="s">
        <v>1296</v>
      </c>
      <c r="G1318" s="26" t="str">
        <f t="shared" si="26"/>
        <v>SUBCUENTA</v>
      </c>
      <c r="H1318" s="31">
        <f>SUMIFS(REGISTROS!$L$2:$L$665,REGISTROS!$E$2:$E$665,PUC!E1318)</f>
        <v>0</v>
      </c>
      <c r="I1318" s="2"/>
      <c r="J1318" s="2"/>
    </row>
    <row r="1319">
      <c r="A1319" s="2"/>
      <c r="B1319" s="2"/>
      <c r="C1319" s="2"/>
      <c r="D1319" s="21">
        <v>412069.0</v>
      </c>
      <c r="E1319" s="4"/>
      <c r="F1319" s="22" t="s">
        <v>1298</v>
      </c>
      <c r="G1319" s="26" t="str">
        <f t="shared" si="26"/>
        <v>SUBCUENTA</v>
      </c>
      <c r="H1319" s="31">
        <f>SUMIFS(REGISTROS!$L$2:$L$665,REGISTROS!$E$2:$E$665,PUC!E1319)</f>
        <v>0</v>
      </c>
      <c r="I1319" s="2"/>
      <c r="J1319" s="2"/>
    </row>
    <row r="1320">
      <c r="A1320" s="2"/>
      <c r="B1320" s="2"/>
      <c r="C1320" s="2"/>
      <c r="D1320" s="21">
        <v>412070.0</v>
      </c>
      <c r="E1320" s="4"/>
      <c r="F1320" s="22" t="s">
        <v>1299</v>
      </c>
      <c r="G1320" s="26" t="str">
        <f t="shared" si="26"/>
        <v>SUBCUENTA</v>
      </c>
      <c r="H1320" s="31">
        <f>SUMIFS(REGISTROS!$L$2:$L$665,REGISTROS!$E$2:$E$665,PUC!E1320)</f>
        <v>0</v>
      </c>
      <c r="I1320" s="2"/>
      <c r="J1320" s="2"/>
    </row>
    <row r="1321">
      <c r="A1321" s="2"/>
      <c r="B1321" s="2"/>
      <c r="C1321" s="2"/>
      <c r="D1321" s="21">
        <v>412071.0</v>
      </c>
      <c r="E1321" s="4"/>
      <c r="F1321" s="22" t="s">
        <v>1300</v>
      </c>
      <c r="G1321" s="26" t="str">
        <f t="shared" si="26"/>
        <v>SUBCUENTA</v>
      </c>
      <c r="H1321" s="31">
        <f>SUMIFS(REGISTROS!$L$2:$L$665,REGISTROS!$E$2:$E$665,PUC!E1321)</f>
        <v>0</v>
      </c>
      <c r="I1321" s="2"/>
      <c r="J1321" s="2"/>
    </row>
    <row r="1322">
      <c r="A1322" s="2"/>
      <c r="B1322" s="2"/>
      <c r="C1322" s="2"/>
      <c r="D1322" s="21">
        <v>412072.0</v>
      </c>
      <c r="E1322" s="4"/>
      <c r="F1322" s="22" t="s">
        <v>1301</v>
      </c>
      <c r="G1322" s="26" t="str">
        <f t="shared" si="26"/>
        <v>SUBCUENTA</v>
      </c>
      <c r="H1322" s="31">
        <f>SUMIFS(REGISTROS!$L$2:$L$665,REGISTROS!$E$2:$E$665,PUC!E1322)</f>
        <v>0</v>
      </c>
      <c r="I1322" s="2"/>
      <c r="J1322" s="2"/>
    </row>
    <row r="1323">
      <c r="A1323" s="2"/>
      <c r="B1323" s="2"/>
      <c r="C1323" s="2"/>
      <c r="D1323" s="21">
        <v>412073.0</v>
      </c>
      <c r="E1323" s="4"/>
      <c r="F1323" s="22" t="s">
        <v>1302</v>
      </c>
      <c r="G1323" s="26" t="str">
        <f t="shared" si="26"/>
        <v>SUBCUENTA</v>
      </c>
      <c r="H1323" s="31">
        <f>SUMIFS(REGISTROS!$L$2:$L$665,REGISTROS!$E$2:$E$665,PUC!E1323)</f>
        <v>0</v>
      </c>
      <c r="I1323" s="2"/>
      <c r="J1323" s="2"/>
    </row>
    <row r="1324">
      <c r="A1324" s="2"/>
      <c r="B1324" s="2"/>
      <c r="C1324" s="2"/>
      <c r="D1324" s="21">
        <v>412074.0</v>
      </c>
      <c r="E1324" s="4"/>
      <c r="F1324" s="22" t="s">
        <v>1303</v>
      </c>
      <c r="G1324" s="26" t="str">
        <f t="shared" si="26"/>
        <v>SUBCUENTA</v>
      </c>
      <c r="H1324" s="31">
        <f>SUMIFS(REGISTROS!$L$2:$L$665,REGISTROS!$E$2:$E$665,PUC!E1324)</f>
        <v>0</v>
      </c>
      <c r="I1324" s="2"/>
      <c r="J1324" s="2"/>
    </row>
    <row r="1325">
      <c r="A1325" s="2"/>
      <c r="B1325" s="2"/>
      <c r="C1325" s="2"/>
      <c r="D1325" s="21">
        <v>412075.0</v>
      </c>
      <c r="E1325" s="4"/>
      <c r="F1325" s="22" t="s">
        <v>1304</v>
      </c>
      <c r="G1325" s="26" t="str">
        <f t="shared" si="26"/>
        <v>SUBCUENTA</v>
      </c>
      <c r="H1325" s="31">
        <f>SUMIFS(REGISTROS!$L$2:$L$665,REGISTROS!$E$2:$E$665,PUC!E1325)</f>
        <v>0</v>
      </c>
      <c r="I1325" s="2"/>
      <c r="J1325" s="2"/>
    </row>
    <row r="1326">
      <c r="A1326" s="2"/>
      <c r="B1326" s="2"/>
      <c r="C1326" s="2"/>
      <c r="D1326" s="21">
        <v>412076.0</v>
      </c>
      <c r="E1326" s="4"/>
      <c r="F1326" s="22" t="s">
        <v>1305</v>
      </c>
      <c r="G1326" s="26" t="str">
        <f t="shared" si="26"/>
        <v>SUBCUENTA</v>
      </c>
      <c r="H1326" s="31">
        <f>SUMIFS(REGISTROS!$L$2:$L$665,REGISTROS!$E$2:$E$665,PUC!E1326)</f>
        <v>0</v>
      </c>
      <c r="I1326" s="2"/>
      <c r="J1326" s="2"/>
    </row>
    <row r="1327">
      <c r="A1327" s="2"/>
      <c r="B1327" s="2"/>
      <c r="C1327" s="2"/>
      <c r="D1327" s="21">
        <v>412077.0</v>
      </c>
      <c r="E1327" s="4"/>
      <c r="F1327" s="22" t="s">
        <v>1306</v>
      </c>
      <c r="G1327" s="26" t="str">
        <f t="shared" si="26"/>
        <v>SUBCUENTA</v>
      </c>
      <c r="H1327" s="31">
        <f>SUMIFS(REGISTROS!$L$2:$L$665,REGISTROS!$E$2:$E$665,PUC!E1327)</f>
        <v>0</v>
      </c>
      <c r="I1327" s="2"/>
      <c r="J1327" s="2"/>
    </row>
    <row r="1328">
      <c r="A1328" s="2"/>
      <c r="B1328" s="2"/>
      <c r="C1328" s="2"/>
      <c r="D1328" s="21">
        <v>412078.0</v>
      </c>
      <c r="E1328" s="4"/>
      <c r="F1328" s="22" t="s">
        <v>1308</v>
      </c>
      <c r="G1328" s="26" t="str">
        <f t="shared" si="26"/>
        <v>SUBCUENTA</v>
      </c>
      <c r="H1328" s="31">
        <f>SUMIFS(REGISTROS!$L$2:$L$665,REGISTROS!$E$2:$E$665,PUC!E1328)</f>
        <v>0</v>
      </c>
      <c r="I1328" s="2"/>
      <c r="J1328" s="2"/>
    </row>
    <row r="1329">
      <c r="A1329" s="2"/>
      <c r="B1329" s="2"/>
      <c r="C1329" s="2"/>
      <c r="D1329" s="21">
        <v>412079.0</v>
      </c>
      <c r="E1329" s="4"/>
      <c r="F1329" s="22" t="s">
        <v>1310</v>
      </c>
      <c r="G1329" s="26" t="str">
        <f t="shared" si="26"/>
        <v>SUBCUENTA</v>
      </c>
      <c r="H1329" s="31">
        <f>SUMIFS(REGISTROS!$L$2:$L$665,REGISTROS!$E$2:$E$665,PUC!E1329)</f>
        <v>0</v>
      </c>
      <c r="I1329" s="2"/>
      <c r="J1329" s="2"/>
    </row>
    <row r="1330">
      <c r="A1330" s="2"/>
      <c r="B1330" s="2"/>
      <c r="C1330" s="2"/>
      <c r="D1330" s="21">
        <v>412080.0</v>
      </c>
      <c r="E1330" s="4"/>
      <c r="F1330" s="22" t="s">
        <v>1311</v>
      </c>
      <c r="G1330" s="26" t="str">
        <f t="shared" si="26"/>
        <v>SUBCUENTA</v>
      </c>
      <c r="H1330" s="31">
        <f>SUMIFS(REGISTROS!$L$2:$L$665,REGISTROS!$E$2:$E$665,PUC!E1330)</f>
        <v>0</v>
      </c>
      <c r="I1330" s="2"/>
      <c r="J1330" s="2"/>
    </row>
    <row r="1331">
      <c r="A1331" s="2"/>
      <c r="B1331" s="2"/>
      <c r="C1331" s="2"/>
      <c r="D1331" s="21">
        <v>412081.0</v>
      </c>
      <c r="E1331" s="4"/>
      <c r="F1331" s="22" t="s">
        <v>1312</v>
      </c>
      <c r="G1331" s="26" t="str">
        <f t="shared" si="26"/>
        <v>SUBCUENTA</v>
      </c>
      <c r="H1331" s="31">
        <f>SUMIFS(REGISTROS!$L$2:$L$665,REGISTROS!$E$2:$E$665,PUC!E1331)</f>
        <v>0</v>
      </c>
      <c r="I1331" s="2"/>
      <c r="J1331" s="2"/>
    </row>
    <row r="1332">
      <c r="A1332" s="2"/>
      <c r="B1332" s="2"/>
      <c r="C1332" s="2"/>
      <c r="D1332" s="21">
        <v>412082.0</v>
      </c>
      <c r="E1332" s="4"/>
      <c r="F1332" s="22" t="s">
        <v>1314</v>
      </c>
      <c r="G1332" s="26" t="str">
        <f t="shared" si="26"/>
        <v>SUBCUENTA</v>
      </c>
      <c r="H1332" s="31">
        <f>SUMIFS(REGISTROS!$L$2:$L$665,REGISTROS!$E$2:$E$665,PUC!E1332)</f>
        <v>0</v>
      </c>
      <c r="I1332" s="2"/>
      <c r="J1332" s="2"/>
    </row>
    <row r="1333">
      <c r="A1333" s="2"/>
      <c r="B1333" s="2"/>
      <c r="C1333" s="2"/>
      <c r="D1333" s="21">
        <v>412083.0</v>
      </c>
      <c r="E1333" s="4"/>
      <c r="F1333" s="22" t="s">
        <v>1315</v>
      </c>
      <c r="G1333" s="26" t="str">
        <f t="shared" si="26"/>
        <v>SUBCUENTA</v>
      </c>
      <c r="H1333" s="31">
        <f>SUMIFS(REGISTROS!$L$2:$L$665,REGISTROS!$E$2:$E$665,PUC!E1333)</f>
        <v>0</v>
      </c>
      <c r="I1333" s="2"/>
      <c r="J1333" s="2"/>
    </row>
    <row r="1334">
      <c r="A1334" s="2"/>
      <c r="B1334" s="2"/>
      <c r="C1334" s="2"/>
      <c r="D1334" s="21">
        <v>412084.0</v>
      </c>
      <c r="E1334" s="4"/>
      <c r="F1334" s="22" t="s">
        <v>1317</v>
      </c>
      <c r="G1334" s="26" t="str">
        <f t="shared" si="26"/>
        <v>SUBCUENTA</v>
      </c>
      <c r="H1334" s="31">
        <f>SUMIFS(REGISTROS!$L$2:$L$665,REGISTROS!$E$2:$E$665,PUC!E1334)</f>
        <v>0</v>
      </c>
      <c r="I1334" s="2"/>
      <c r="J1334" s="2"/>
    </row>
    <row r="1335">
      <c r="A1335" s="2"/>
      <c r="B1335" s="2"/>
      <c r="C1335" s="2"/>
      <c r="D1335" s="21">
        <v>412085.0</v>
      </c>
      <c r="E1335" s="4"/>
      <c r="F1335" s="22" t="s">
        <v>1319</v>
      </c>
      <c r="G1335" s="26" t="str">
        <f t="shared" si="26"/>
        <v>SUBCUENTA</v>
      </c>
      <c r="H1335" s="31">
        <f>SUMIFS(REGISTROS!$L$2:$L$665,REGISTROS!$E$2:$E$665,PUC!E1335)</f>
        <v>0</v>
      </c>
      <c r="I1335" s="2"/>
      <c r="J1335" s="2"/>
    </row>
    <row r="1336">
      <c r="A1336" s="2"/>
      <c r="B1336" s="2"/>
      <c r="C1336" s="2"/>
      <c r="D1336" s="21">
        <v>412086.0</v>
      </c>
      <c r="E1336" s="4"/>
      <c r="F1336" s="22" t="s">
        <v>1320</v>
      </c>
      <c r="G1336" s="26" t="str">
        <f t="shared" si="26"/>
        <v>SUBCUENTA</v>
      </c>
      <c r="H1336" s="31">
        <f>SUMIFS(REGISTROS!$L$2:$L$665,REGISTROS!$E$2:$E$665,PUC!E1336)</f>
        <v>0</v>
      </c>
      <c r="I1336" s="2"/>
      <c r="J1336" s="2"/>
    </row>
    <row r="1337">
      <c r="A1337" s="2"/>
      <c r="B1337" s="2"/>
      <c r="C1337" s="2"/>
      <c r="D1337" s="21">
        <v>412087.0</v>
      </c>
      <c r="E1337" s="4"/>
      <c r="F1337" s="22" t="s">
        <v>1321</v>
      </c>
      <c r="G1337" s="26" t="str">
        <f t="shared" si="26"/>
        <v>SUBCUENTA</v>
      </c>
      <c r="H1337" s="31">
        <f>SUMIFS(REGISTROS!$L$2:$L$665,REGISTROS!$E$2:$E$665,PUC!E1337)</f>
        <v>0</v>
      </c>
      <c r="I1337" s="2"/>
      <c r="J1337" s="2"/>
    </row>
    <row r="1338">
      <c r="A1338" s="2"/>
      <c r="B1338" s="2"/>
      <c r="C1338" s="2"/>
      <c r="D1338" s="21">
        <v>412088.0</v>
      </c>
      <c r="E1338" s="4"/>
      <c r="F1338" s="22" t="s">
        <v>1322</v>
      </c>
      <c r="G1338" s="26" t="str">
        <f t="shared" si="26"/>
        <v>SUBCUENTA</v>
      </c>
      <c r="H1338" s="31">
        <f>SUMIFS(REGISTROS!$L$2:$L$665,REGISTROS!$E$2:$E$665,PUC!E1338)</f>
        <v>0</v>
      </c>
      <c r="I1338" s="2"/>
      <c r="J1338" s="2"/>
    </row>
    <row r="1339">
      <c r="A1339" s="2"/>
      <c r="B1339" s="2"/>
      <c r="C1339" s="2"/>
      <c r="D1339" s="21">
        <v>412089.0</v>
      </c>
      <c r="E1339" s="4"/>
      <c r="F1339" s="22" t="s">
        <v>1323</v>
      </c>
      <c r="G1339" s="26" t="str">
        <f t="shared" si="26"/>
        <v>SUBCUENTA</v>
      </c>
      <c r="H1339" s="31">
        <f>SUMIFS(REGISTROS!$L$2:$L$665,REGISTROS!$E$2:$E$665,PUC!E1339)</f>
        <v>0</v>
      </c>
      <c r="I1339" s="2"/>
      <c r="J1339" s="2"/>
    </row>
    <row r="1340">
      <c r="A1340" s="2"/>
      <c r="B1340" s="2"/>
      <c r="C1340" s="2"/>
      <c r="D1340" s="21">
        <v>412090.0</v>
      </c>
      <c r="E1340" s="4"/>
      <c r="F1340" s="22" t="s">
        <v>1324</v>
      </c>
      <c r="G1340" s="26" t="str">
        <f t="shared" si="26"/>
        <v>SUBCUENTA</v>
      </c>
      <c r="H1340" s="31">
        <f>SUMIFS(REGISTROS!$L$2:$L$665,REGISTROS!$E$2:$E$665,PUC!E1340)</f>
        <v>0</v>
      </c>
      <c r="I1340" s="2"/>
      <c r="J1340" s="2"/>
    </row>
    <row r="1341">
      <c r="A1341" s="2"/>
      <c r="B1341" s="2"/>
      <c r="C1341" s="2"/>
      <c r="D1341" s="21">
        <v>412091.0</v>
      </c>
      <c r="E1341" s="4"/>
      <c r="F1341" s="22" t="s">
        <v>1325</v>
      </c>
      <c r="G1341" s="26" t="str">
        <f t="shared" si="26"/>
        <v>SUBCUENTA</v>
      </c>
      <c r="H1341" s="31">
        <f>SUMIFS(REGISTROS!$L$2:$L$665,REGISTROS!$E$2:$E$665,PUC!E1341)</f>
        <v>0</v>
      </c>
      <c r="I1341" s="2"/>
      <c r="J1341" s="2"/>
    </row>
    <row r="1342">
      <c r="A1342" s="2"/>
      <c r="B1342" s="2"/>
      <c r="C1342" s="2"/>
      <c r="D1342" s="21">
        <v>412095.0</v>
      </c>
      <c r="E1342" s="4"/>
      <c r="F1342" s="22" t="s">
        <v>1327</v>
      </c>
      <c r="G1342" s="26" t="str">
        <f t="shared" si="26"/>
        <v>SUBCUENTA</v>
      </c>
      <c r="H1342" s="31">
        <f>SUMIFS(REGISTROS!$L$2:$L$665,REGISTROS!$E$2:$E$665,PUC!E1342)</f>
        <v>0</v>
      </c>
      <c r="I1342" s="2"/>
      <c r="J1342" s="2"/>
    </row>
    <row r="1343">
      <c r="A1343" s="2"/>
      <c r="B1343" s="2"/>
      <c r="C1343" s="2"/>
      <c r="D1343" s="21">
        <v>412099.0</v>
      </c>
      <c r="E1343" s="4"/>
      <c r="F1343" s="22" t="s">
        <v>95</v>
      </c>
      <c r="G1343" s="26" t="str">
        <f t="shared" si="26"/>
        <v>SUBCUENTA</v>
      </c>
      <c r="H1343" s="31">
        <f>SUMIFS(REGISTROS!$L$2:$L$665,REGISTROS!$E$2:$E$665,PUC!E1343)</f>
        <v>0</v>
      </c>
      <c r="I1343" s="2"/>
      <c r="J1343" s="2"/>
    </row>
    <row r="1344">
      <c r="A1344" s="2"/>
      <c r="B1344" s="2"/>
      <c r="C1344" s="2"/>
      <c r="D1344" s="21">
        <v>4125.0</v>
      </c>
      <c r="E1344" s="4"/>
      <c r="F1344" s="22" t="s">
        <v>56</v>
      </c>
      <c r="G1344" s="26" t="str">
        <f t="shared" si="26"/>
        <v>CUENTA</v>
      </c>
      <c r="H1344" s="31">
        <f>SUMIFS(REGISTROS!$L$2:$L$665,REGISTROS!$E$2:$E$665,PUC!E1344)</f>
        <v>0</v>
      </c>
      <c r="I1344" s="2"/>
      <c r="J1344" s="2"/>
    </row>
    <row r="1345">
      <c r="A1345" s="2"/>
      <c r="B1345" s="2"/>
      <c r="C1345" s="2"/>
      <c r="D1345" s="21">
        <v>412505.0</v>
      </c>
      <c r="E1345" s="4"/>
      <c r="F1345" s="22" t="s">
        <v>1328</v>
      </c>
      <c r="G1345" s="26" t="str">
        <f t="shared" si="26"/>
        <v>SUBCUENTA</v>
      </c>
      <c r="H1345" s="31">
        <f>SUMIFS(REGISTROS!$L$2:$L$665,REGISTROS!$E$2:$E$665,PUC!E1345)</f>
        <v>0</v>
      </c>
      <c r="I1345" s="2"/>
      <c r="J1345" s="2"/>
    </row>
    <row r="1346">
      <c r="A1346" s="2"/>
      <c r="B1346" s="2"/>
      <c r="C1346" s="2"/>
      <c r="D1346" s="21">
        <v>412510.0</v>
      </c>
      <c r="E1346" s="4"/>
      <c r="F1346" s="22" t="s">
        <v>1329</v>
      </c>
      <c r="G1346" s="26" t="str">
        <f t="shared" si="26"/>
        <v>SUBCUENTA</v>
      </c>
      <c r="H1346" s="31">
        <f>SUMIFS(REGISTROS!$L$2:$L$665,REGISTROS!$E$2:$E$665,PUC!E1346)</f>
        <v>0</v>
      </c>
      <c r="I1346" s="2"/>
      <c r="J1346" s="2"/>
    </row>
    <row r="1347">
      <c r="A1347" s="2"/>
      <c r="B1347" s="2"/>
      <c r="C1347" s="2"/>
      <c r="D1347" s="21">
        <v>412515.0</v>
      </c>
      <c r="E1347" s="4"/>
      <c r="F1347" s="22" t="s">
        <v>1330</v>
      </c>
      <c r="G1347" s="26" t="str">
        <f t="shared" si="26"/>
        <v>SUBCUENTA</v>
      </c>
      <c r="H1347" s="31">
        <f>SUMIFS(REGISTROS!$L$2:$L$665,REGISTROS!$E$2:$E$665,PUC!E1347)</f>
        <v>0</v>
      </c>
      <c r="I1347" s="2"/>
      <c r="J1347" s="2"/>
    </row>
    <row r="1348">
      <c r="A1348" s="2"/>
      <c r="B1348" s="2"/>
      <c r="C1348" s="2"/>
      <c r="D1348" s="21">
        <v>412595.0</v>
      </c>
      <c r="E1348" s="4"/>
      <c r="F1348" s="22" t="s">
        <v>1193</v>
      </c>
      <c r="G1348" s="26" t="str">
        <f t="shared" si="26"/>
        <v>SUBCUENTA</v>
      </c>
      <c r="H1348" s="31">
        <f>SUMIFS(REGISTROS!$L$2:$L$665,REGISTROS!$E$2:$E$665,PUC!E1348)</f>
        <v>0</v>
      </c>
      <c r="I1348" s="2"/>
      <c r="J1348" s="2"/>
    </row>
    <row r="1349">
      <c r="A1349" s="2"/>
      <c r="B1349" s="2"/>
      <c r="C1349" s="2"/>
      <c r="D1349" s="21">
        <v>412599.0</v>
      </c>
      <c r="E1349" s="4"/>
      <c r="F1349" s="22" t="s">
        <v>95</v>
      </c>
      <c r="G1349" s="26" t="str">
        <f t="shared" si="26"/>
        <v>SUBCUENTA</v>
      </c>
      <c r="H1349" s="31">
        <f>SUMIFS(REGISTROS!$L$2:$L$665,REGISTROS!$E$2:$E$665,PUC!E1349)</f>
        <v>0</v>
      </c>
      <c r="I1349" s="2"/>
      <c r="J1349" s="2"/>
    </row>
    <row r="1350">
      <c r="A1350" s="2"/>
      <c r="B1350" s="2"/>
      <c r="C1350" s="2"/>
      <c r="D1350" s="21">
        <v>4130.0</v>
      </c>
      <c r="E1350" s="4"/>
      <c r="F1350" s="22" t="s">
        <v>58</v>
      </c>
      <c r="G1350" s="26" t="str">
        <f t="shared" si="26"/>
        <v>CUENTA</v>
      </c>
      <c r="H1350" s="31">
        <f>SUMIFS(REGISTROS!$L$2:$L$665,REGISTROS!$E$2:$E$665,PUC!E1350)</f>
        <v>0</v>
      </c>
      <c r="I1350" s="2"/>
      <c r="J1350" s="2"/>
    </row>
    <row r="1351">
      <c r="A1351" s="2"/>
      <c r="B1351" s="2"/>
      <c r="C1351" s="2"/>
      <c r="D1351" s="21">
        <v>413005.0</v>
      </c>
      <c r="E1351" s="4"/>
      <c r="F1351" s="22" t="s">
        <v>1332</v>
      </c>
      <c r="G1351" s="26" t="str">
        <f t="shared" si="26"/>
        <v>SUBCUENTA</v>
      </c>
      <c r="H1351" s="31">
        <f>SUMIFS(REGISTROS!$L$2:$L$665,REGISTROS!$E$2:$E$665,PUC!E1351)</f>
        <v>0</v>
      </c>
      <c r="I1351" s="2"/>
      <c r="J1351" s="2"/>
    </row>
    <row r="1352">
      <c r="A1352" s="2"/>
      <c r="B1352" s="2"/>
      <c r="C1352" s="2"/>
      <c r="D1352" s="21">
        <v>413010.0</v>
      </c>
      <c r="E1352" s="4"/>
      <c r="F1352" s="22" t="s">
        <v>1333</v>
      </c>
      <c r="G1352" s="26" t="str">
        <f t="shared" si="26"/>
        <v>SUBCUENTA</v>
      </c>
      <c r="H1352" s="31">
        <f>SUMIFS(REGISTROS!$L$2:$L$665,REGISTROS!$E$2:$E$665,PUC!E1352)</f>
        <v>0</v>
      </c>
      <c r="I1352" s="2"/>
      <c r="J1352" s="2"/>
    </row>
    <row r="1353">
      <c r="A1353" s="2"/>
      <c r="B1353" s="2"/>
      <c r="C1353" s="2"/>
      <c r="D1353" s="21">
        <v>413015.0</v>
      </c>
      <c r="E1353" s="4"/>
      <c r="F1353" s="22" t="s">
        <v>1334</v>
      </c>
      <c r="G1353" s="26" t="str">
        <f t="shared" si="26"/>
        <v>SUBCUENTA</v>
      </c>
      <c r="H1353" s="31">
        <f>SUMIFS(REGISTROS!$L$2:$L$665,REGISTROS!$E$2:$E$665,PUC!E1353)</f>
        <v>0</v>
      </c>
      <c r="I1353" s="2"/>
      <c r="J1353" s="2"/>
    </row>
    <row r="1354">
      <c r="A1354" s="2"/>
      <c r="B1354" s="2"/>
      <c r="C1354" s="2"/>
      <c r="D1354" s="21">
        <v>413020.0</v>
      </c>
      <c r="E1354" s="4"/>
      <c r="F1354" s="22" t="s">
        <v>1335</v>
      </c>
      <c r="G1354" s="26" t="str">
        <f t="shared" si="26"/>
        <v>SUBCUENTA</v>
      </c>
      <c r="H1354" s="31">
        <f>SUMIFS(REGISTROS!$L$2:$L$665,REGISTROS!$E$2:$E$665,PUC!E1354)</f>
        <v>0</v>
      </c>
      <c r="I1354" s="2"/>
      <c r="J1354" s="2"/>
    </row>
    <row r="1355">
      <c r="A1355" s="2"/>
      <c r="B1355" s="2"/>
      <c r="C1355" s="2"/>
      <c r="D1355" s="21">
        <v>413025.0</v>
      </c>
      <c r="E1355" s="4"/>
      <c r="F1355" s="22" t="s">
        <v>1336</v>
      </c>
      <c r="G1355" s="26" t="str">
        <f t="shared" si="26"/>
        <v>SUBCUENTA</v>
      </c>
      <c r="H1355" s="31">
        <f>SUMIFS(REGISTROS!$L$2:$L$665,REGISTROS!$E$2:$E$665,PUC!E1355)</f>
        <v>0</v>
      </c>
      <c r="I1355" s="2"/>
      <c r="J1355" s="2"/>
    </row>
    <row r="1356">
      <c r="A1356" s="2"/>
      <c r="B1356" s="2"/>
      <c r="C1356" s="2"/>
      <c r="D1356" s="21">
        <v>413095.0</v>
      </c>
      <c r="E1356" s="4"/>
      <c r="F1356" s="22" t="s">
        <v>1193</v>
      </c>
      <c r="G1356" s="26" t="str">
        <f t="shared" si="26"/>
        <v>SUBCUENTA</v>
      </c>
      <c r="H1356" s="31">
        <f>SUMIFS(REGISTROS!$L$2:$L$665,REGISTROS!$E$2:$E$665,PUC!E1356)</f>
        <v>0</v>
      </c>
      <c r="I1356" s="2"/>
      <c r="J1356" s="2"/>
    </row>
    <row r="1357">
      <c r="A1357" s="2"/>
      <c r="B1357" s="2"/>
      <c r="C1357" s="2"/>
      <c r="D1357" s="21">
        <v>413099.0</v>
      </c>
      <c r="E1357" s="4"/>
      <c r="F1357" s="22" t="s">
        <v>95</v>
      </c>
      <c r="G1357" s="26" t="str">
        <f t="shared" si="26"/>
        <v>SUBCUENTA</v>
      </c>
      <c r="H1357" s="31">
        <f>SUMIFS(REGISTROS!$L$2:$L$665,REGISTROS!$E$2:$E$665,PUC!E1357)</f>
        <v>0</v>
      </c>
      <c r="I1357" s="2"/>
      <c r="J1357" s="2"/>
    </row>
    <row r="1358">
      <c r="A1358" s="2"/>
      <c r="B1358" s="2"/>
      <c r="C1358" s="2"/>
      <c r="D1358" s="21">
        <v>4135.0</v>
      </c>
      <c r="E1358" s="4"/>
      <c r="F1358" s="22" t="s">
        <v>60</v>
      </c>
      <c r="G1358" s="26" t="str">
        <f t="shared" si="26"/>
        <v>CUENTA</v>
      </c>
      <c r="H1358" s="31">
        <f>SUMIFS(REGISTROS!$L$2:$L$665,REGISTROS!$E$2:$E$665,PUC!E1358)</f>
        <v>0</v>
      </c>
      <c r="I1358" s="2"/>
      <c r="J1358" s="2"/>
    </row>
    <row r="1359">
      <c r="A1359" s="2"/>
      <c r="B1359" s="2"/>
      <c r="C1359" s="2"/>
      <c r="D1359" s="21">
        <v>413502.0</v>
      </c>
      <c r="E1359" s="4"/>
      <c r="F1359" s="22" t="s">
        <v>1338</v>
      </c>
      <c r="G1359" s="26" t="str">
        <f t="shared" si="26"/>
        <v>SUBCUENTA</v>
      </c>
      <c r="H1359" s="31">
        <f>SUMIFS(REGISTROS!$L$2:$L$665,REGISTROS!$E$2:$E$665,PUC!E1359)</f>
        <v>0</v>
      </c>
      <c r="I1359" s="2"/>
      <c r="J1359" s="2"/>
    </row>
    <row r="1360">
      <c r="A1360" s="2"/>
      <c r="B1360" s="2"/>
      <c r="C1360" s="2"/>
      <c r="D1360" s="21">
        <v>413504.0</v>
      </c>
      <c r="E1360" s="4"/>
      <c r="F1360" s="22" t="s">
        <v>1339</v>
      </c>
      <c r="G1360" s="26" t="str">
        <f t="shared" si="26"/>
        <v>SUBCUENTA</v>
      </c>
      <c r="H1360" s="31">
        <f>SUMIFS(REGISTROS!$L$2:$L$665,REGISTROS!$E$2:$E$665,PUC!E1360)</f>
        <v>0</v>
      </c>
      <c r="I1360" s="2"/>
      <c r="J1360" s="2"/>
    </row>
    <row r="1361">
      <c r="A1361" s="2"/>
      <c r="B1361" s="2"/>
      <c r="C1361" s="2"/>
      <c r="D1361" s="21">
        <v>413506.0</v>
      </c>
      <c r="E1361" s="4"/>
      <c r="F1361" s="22" t="s">
        <v>1340</v>
      </c>
      <c r="G1361" s="26" t="str">
        <f t="shared" si="26"/>
        <v>SUBCUENTA</v>
      </c>
      <c r="H1361" s="31">
        <f>SUMIFS(REGISTROS!$L$2:$L$665,REGISTROS!$E$2:$E$665,PUC!E1361)</f>
        <v>0</v>
      </c>
      <c r="I1361" s="2"/>
      <c r="J1361" s="2"/>
    </row>
    <row r="1362">
      <c r="A1362" s="2"/>
      <c r="B1362" s="2"/>
      <c r="C1362" s="2"/>
      <c r="D1362" s="21">
        <v>413508.0</v>
      </c>
      <c r="E1362" s="4"/>
      <c r="F1362" s="22" t="s">
        <v>1341</v>
      </c>
      <c r="G1362" s="26" t="str">
        <f t="shared" si="26"/>
        <v>SUBCUENTA</v>
      </c>
      <c r="H1362" s="31">
        <f>SUMIFS(REGISTROS!$L$2:$L$665,REGISTROS!$E$2:$E$665,PUC!E1362)</f>
        <v>0</v>
      </c>
      <c r="I1362" s="2"/>
      <c r="J1362" s="2"/>
    </row>
    <row r="1363">
      <c r="A1363" s="2"/>
      <c r="B1363" s="2"/>
      <c r="C1363" s="2"/>
      <c r="D1363" s="21">
        <v>413510.0</v>
      </c>
      <c r="E1363" s="4"/>
      <c r="F1363" s="22" t="s">
        <v>1342</v>
      </c>
      <c r="G1363" s="26" t="str">
        <f t="shared" si="26"/>
        <v>SUBCUENTA</v>
      </c>
      <c r="H1363" s="31">
        <f>SUMIFS(REGISTROS!$L$2:$L$665,REGISTROS!$E$2:$E$665,PUC!E1363)</f>
        <v>0</v>
      </c>
      <c r="I1363" s="2"/>
      <c r="J1363" s="2"/>
    </row>
    <row r="1364">
      <c r="A1364" s="2"/>
      <c r="B1364" s="2"/>
      <c r="C1364" s="2"/>
      <c r="D1364" s="21">
        <v>413512.0</v>
      </c>
      <c r="E1364" s="4"/>
      <c r="F1364" s="22" t="s">
        <v>1343</v>
      </c>
      <c r="G1364" s="26" t="str">
        <f t="shared" si="26"/>
        <v>SUBCUENTA</v>
      </c>
      <c r="H1364" s="31">
        <f>SUMIFS(REGISTROS!$L$2:$L$665,REGISTROS!$E$2:$E$665,PUC!E1364)</f>
        <v>0</v>
      </c>
      <c r="I1364" s="2"/>
      <c r="J1364" s="2"/>
    </row>
    <row r="1365">
      <c r="A1365" s="2"/>
      <c r="B1365" s="2"/>
      <c r="C1365" s="2"/>
      <c r="D1365" s="21">
        <v>413514.0</v>
      </c>
      <c r="E1365" s="4"/>
      <c r="F1365" s="22" t="s">
        <v>1344</v>
      </c>
      <c r="G1365" s="26" t="str">
        <f t="shared" si="26"/>
        <v>SUBCUENTA</v>
      </c>
      <c r="H1365" s="31">
        <f>SUMIFS(REGISTROS!$L$2:$L$665,REGISTROS!$E$2:$E$665,PUC!E1365)</f>
        <v>0</v>
      </c>
      <c r="I1365" s="2"/>
      <c r="J1365" s="2"/>
    </row>
    <row r="1366">
      <c r="A1366" s="2"/>
      <c r="B1366" s="2"/>
      <c r="C1366" s="2"/>
      <c r="D1366" s="21">
        <v>413516.0</v>
      </c>
      <c r="E1366" s="4"/>
      <c r="F1366" s="22" t="s">
        <v>1346</v>
      </c>
      <c r="G1366" s="26" t="str">
        <f t="shared" si="26"/>
        <v>SUBCUENTA</v>
      </c>
      <c r="H1366" s="31">
        <f>SUMIFS(REGISTROS!$L$2:$L$665,REGISTROS!$E$2:$E$665,PUC!E1366)</f>
        <v>0</v>
      </c>
      <c r="I1366" s="2"/>
      <c r="J1366" s="2"/>
    </row>
    <row r="1367">
      <c r="A1367" s="2"/>
      <c r="B1367" s="2"/>
      <c r="C1367" s="2"/>
      <c r="D1367" s="21">
        <v>413518.0</v>
      </c>
      <c r="E1367" s="4"/>
      <c r="F1367" s="22" t="s">
        <v>1347</v>
      </c>
      <c r="G1367" s="26" t="str">
        <f t="shared" si="26"/>
        <v>SUBCUENTA</v>
      </c>
      <c r="H1367" s="31">
        <f>SUMIFS(REGISTROS!$L$2:$L$665,REGISTROS!$E$2:$E$665,PUC!E1367)</f>
        <v>0</v>
      </c>
      <c r="I1367" s="2"/>
      <c r="J1367" s="2"/>
    </row>
    <row r="1368">
      <c r="A1368" s="2"/>
      <c r="B1368" s="2"/>
      <c r="C1368" s="2"/>
      <c r="D1368" s="21">
        <v>413520.0</v>
      </c>
      <c r="E1368" s="4"/>
      <c r="F1368" s="22" t="s">
        <v>1348</v>
      </c>
      <c r="G1368" s="26" t="str">
        <f t="shared" si="26"/>
        <v>SUBCUENTA</v>
      </c>
      <c r="H1368" s="31">
        <f>SUMIFS(REGISTROS!$L$2:$L$665,REGISTROS!$E$2:$E$665,PUC!E1368)</f>
        <v>0</v>
      </c>
      <c r="I1368" s="2"/>
      <c r="J1368" s="2"/>
    </row>
    <row r="1369">
      <c r="A1369" s="2"/>
      <c r="B1369" s="2"/>
      <c r="C1369" s="2"/>
      <c r="D1369" s="21">
        <v>413522.0</v>
      </c>
      <c r="E1369" s="4"/>
      <c r="F1369" s="22" t="s">
        <v>1349</v>
      </c>
      <c r="G1369" s="26" t="str">
        <f t="shared" si="26"/>
        <v>SUBCUENTA</v>
      </c>
      <c r="H1369" s="31">
        <f>SUMIFS(REGISTROS!$L$2:$L$665,REGISTROS!$E$2:$E$665,PUC!E1369)</f>
        <v>0</v>
      </c>
      <c r="I1369" s="2"/>
      <c r="J1369" s="2"/>
    </row>
    <row r="1370">
      <c r="A1370" s="2"/>
      <c r="B1370" s="2"/>
      <c r="C1370" s="2"/>
      <c r="D1370" s="21">
        <v>413524.0</v>
      </c>
      <c r="E1370" s="4"/>
      <c r="F1370" s="22" t="s">
        <v>1350</v>
      </c>
      <c r="G1370" s="26" t="str">
        <f t="shared" si="26"/>
        <v>SUBCUENTA</v>
      </c>
      <c r="H1370" s="31">
        <f>SUMIFS(REGISTROS!$L$2:$L$665,REGISTROS!$E$2:$E$665,PUC!E1370)</f>
        <v>0</v>
      </c>
      <c r="I1370" s="2"/>
      <c r="J1370" s="2"/>
    </row>
    <row r="1371">
      <c r="A1371" s="2"/>
      <c r="B1371" s="2"/>
      <c r="C1371" s="2"/>
      <c r="D1371" s="21">
        <v>413526.0</v>
      </c>
      <c r="E1371" s="4"/>
      <c r="F1371" s="22" t="s">
        <v>1351</v>
      </c>
      <c r="G1371" s="26" t="str">
        <f t="shared" si="26"/>
        <v>SUBCUENTA</v>
      </c>
      <c r="H1371" s="31">
        <f>SUMIFS(REGISTROS!$L$2:$L$665,REGISTROS!$E$2:$E$665,PUC!E1371)</f>
        <v>0</v>
      </c>
      <c r="I1371" s="2"/>
      <c r="J1371" s="2"/>
    </row>
    <row r="1372">
      <c r="A1372" s="2"/>
      <c r="B1372" s="2"/>
      <c r="C1372" s="2"/>
      <c r="D1372" s="21">
        <v>413528.0</v>
      </c>
      <c r="E1372" s="4"/>
      <c r="F1372" s="22" t="s">
        <v>1352</v>
      </c>
      <c r="G1372" s="26" t="str">
        <f t="shared" si="26"/>
        <v>SUBCUENTA</v>
      </c>
      <c r="H1372" s="31">
        <f>SUMIFS(REGISTROS!$L$2:$L$665,REGISTROS!$E$2:$E$665,PUC!E1372)</f>
        <v>0</v>
      </c>
      <c r="I1372" s="2"/>
      <c r="J1372" s="2"/>
    </row>
    <row r="1373">
      <c r="A1373" s="2"/>
      <c r="B1373" s="2"/>
      <c r="C1373" s="2"/>
      <c r="D1373" s="21">
        <v>413530.0</v>
      </c>
      <c r="E1373" s="4"/>
      <c r="F1373" s="22" t="s">
        <v>1353</v>
      </c>
      <c r="G1373" s="26" t="str">
        <f t="shared" si="26"/>
        <v>SUBCUENTA</v>
      </c>
      <c r="H1373" s="31">
        <f>SUMIFS(REGISTROS!$L$2:$L$665,REGISTROS!$E$2:$E$665,PUC!E1373)</f>
        <v>0</v>
      </c>
      <c r="I1373" s="2"/>
      <c r="J1373" s="2"/>
    </row>
    <row r="1374">
      <c r="A1374" s="2"/>
      <c r="B1374" s="2"/>
      <c r="C1374" s="2"/>
      <c r="D1374" s="21">
        <v>413532.0</v>
      </c>
      <c r="E1374" s="4"/>
      <c r="F1374" s="22" t="s">
        <v>1354</v>
      </c>
      <c r="G1374" s="26" t="str">
        <f t="shared" si="26"/>
        <v>SUBCUENTA</v>
      </c>
      <c r="H1374" s="31">
        <f>SUMIFS(REGISTROS!$L$2:$L$665,REGISTROS!$E$2:$E$665,PUC!E1374)</f>
        <v>0</v>
      </c>
      <c r="I1374" s="2"/>
      <c r="J1374" s="2"/>
    </row>
    <row r="1375">
      <c r="A1375" s="2"/>
      <c r="B1375" s="2"/>
      <c r="C1375" s="2"/>
      <c r="D1375" s="21">
        <v>413534.0</v>
      </c>
      <c r="E1375" s="4"/>
      <c r="F1375" s="22" t="s">
        <v>1356</v>
      </c>
      <c r="G1375" s="26" t="str">
        <f t="shared" si="26"/>
        <v>SUBCUENTA</v>
      </c>
      <c r="H1375" s="31">
        <f>SUMIFS(REGISTROS!$L$2:$L$665,REGISTROS!$E$2:$E$665,PUC!E1375)</f>
        <v>0</v>
      </c>
      <c r="I1375" s="2"/>
      <c r="J1375" s="2"/>
    </row>
    <row r="1376">
      <c r="A1376" s="2"/>
      <c r="B1376" s="2"/>
      <c r="C1376" s="2"/>
      <c r="D1376" s="21">
        <v>413536.0</v>
      </c>
      <c r="E1376" s="4"/>
      <c r="F1376" s="22" t="s">
        <v>1357</v>
      </c>
      <c r="G1376" s="26" t="str">
        <f t="shared" si="26"/>
        <v>SUBCUENTA</v>
      </c>
      <c r="H1376" s="31">
        <f>SUMIFS(REGISTROS!$L$2:$L$665,REGISTROS!$E$2:$E$665,PUC!E1376)</f>
        <v>0</v>
      </c>
      <c r="I1376" s="2"/>
      <c r="J1376" s="2"/>
    </row>
    <row r="1377">
      <c r="A1377" s="2"/>
      <c r="B1377" s="2"/>
      <c r="C1377" s="2"/>
      <c r="D1377" s="21">
        <v>413538.0</v>
      </c>
      <c r="E1377" s="4"/>
      <c r="F1377" s="22" t="s">
        <v>1358</v>
      </c>
      <c r="G1377" s="26" t="str">
        <f t="shared" si="26"/>
        <v>SUBCUENTA</v>
      </c>
      <c r="H1377" s="31">
        <f>SUMIFS(REGISTROS!$L$2:$L$665,REGISTROS!$E$2:$E$665,PUC!E1377)</f>
        <v>0</v>
      </c>
      <c r="I1377" s="2"/>
      <c r="J1377" s="2"/>
    </row>
    <row r="1378">
      <c r="A1378" s="2"/>
      <c r="B1378" s="2"/>
      <c r="C1378" s="2"/>
      <c r="D1378" s="21">
        <v>413540.0</v>
      </c>
      <c r="E1378" s="4"/>
      <c r="F1378" s="22" t="s">
        <v>1359</v>
      </c>
      <c r="G1378" s="26" t="str">
        <f t="shared" si="26"/>
        <v>SUBCUENTA</v>
      </c>
      <c r="H1378" s="31">
        <f>SUMIFS(REGISTROS!$L$2:$L$665,REGISTROS!$E$2:$E$665,PUC!E1378)</f>
        <v>0</v>
      </c>
      <c r="I1378" s="2"/>
      <c r="J1378" s="2"/>
    </row>
    <row r="1379">
      <c r="A1379" s="2"/>
      <c r="B1379" s="2"/>
      <c r="C1379" s="2"/>
      <c r="D1379" s="21">
        <v>413542.0</v>
      </c>
      <c r="E1379" s="4"/>
      <c r="F1379" s="22" t="s">
        <v>1360</v>
      </c>
      <c r="G1379" s="26" t="str">
        <f t="shared" si="26"/>
        <v>SUBCUENTA</v>
      </c>
      <c r="H1379" s="31">
        <f>SUMIFS(REGISTROS!$L$2:$L$665,REGISTROS!$E$2:$E$665,PUC!E1379)</f>
        <v>0</v>
      </c>
      <c r="I1379" s="2"/>
      <c r="J1379" s="2"/>
    </row>
    <row r="1380">
      <c r="A1380" s="2"/>
      <c r="B1380" s="2"/>
      <c r="C1380" s="2"/>
      <c r="D1380" s="21">
        <v>413544.0</v>
      </c>
      <c r="E1380" s="4"/>
      <c r="F1380" s="22" t="s">
        <v>1361</v>
      </c>
      <c r="G1380" s="26" t="str">
        <f t="shared" si="26"/>
        <v>SUBCUENTA</v>
      </c>
      <c r="H1380" s="31">
        <f>SUMIFS(REGISTROS!$L$2:$L$665,REGISTROS!$E$2:$E$665,PUC!E1380)</f>
        <v>0</v>
      </c>
      <c r="I1380" s="2"/>
      <c r="J1380" s="2"/>
    </row>
    <row r="1381">
      <c r="A1381" s="2"/>
      <c r="B1381" s="2"/>
      <c r="C1381" s="2"/>
      <c r="D1381" s="21">
        <v>413546.0</v>
      </c>
      <c r="E1381" s="4"/>
      <c r="F1381" s="22" t="s">
        <v>1362</v>
      </c>
      <c r="G1381" s="26" t="str">
        <f t="shared" si="26"/>
        <v>SUBCUENTA</v>
      </c>
      <c r="H1381" s="31">
        <f>SUMIFS(REGISTROS!$L$2:$L$665,REGISTROS!$E$2:$E$665,PUC!E1381)</f>
        <v>0</v>
      </c>
      <c r="I1381" s="2"/>
      <c r="J1381" s="2"/>
    </row>
    <row r="1382">
      <c r="A1382" s="2"/>
      <c r="B1382" s="2"/>
      <c r="C1382" s="2"/>
      <c r="D1382" s="21">
        <v>413548.0</v>
      </c>
      <c r="E1382" s="4"/>
      <c r="F1382" s="22" t="s">
        <v>1364</v>
      </c>
      <c r="G1382" s="26" t="str">
        <f t="shared" si="26"/>
        <v>SUBCUENTA</v>
      </c>
      <c r="H1382" s="31">
        <f>SUMIFS(REGISTROS!$L$2:$L$665,REGISTROS!$E$2:$E$665,PUC!E1382)</f>
        <v>0</v>
      </c>
      <c r="I1382" s="2"/>
      <c r="J1382" s="2"/>
    </row>
    <row r="1383">
      <c r="A1383" s="2"/>
      <c r="B1383" s="2"/>
      <c r="C1383" s="2"/>
      <c r="D1383" s="21">
        <v>413550.0</v>
      </c>
      <c r="E1383" s="4"/>
      <c r="F1383" s="22" t="s">
        <v>1365</v>
      </c>
      <c r="G1383" s="26" t="str">
        <f t="shared" si="26"/>
        <v>SUBCUENTA</v>
      </c>
      <c r="H1383" s="31">
        <f>SUMIFS(REGISTROS!$L$2:$L$665,REGISTROS!$E$2:$E$665,PUC!E1383)</f>
        <v>0</v>
      </c>
      <c r="I1383" s="2"/>
      <c r="J1383" s="2"/>
    </row>
    <row r="1384">
      <c r="A1384" s="2"/>
      <c r="B1384" s="2"/>
      <c r="C1384" s="2"/>
      <c r="D1384" s="21">
        <v>413552.0</v>
      </c>
      <c r="E1384" s="4"/>
      <c r="F1384" s="22" t="s">
        <v>1366</v>
      </c>
      <c r="G1384" s="26" t="str">
        <f t="shared" si="26"/>
        <v>SUBCUENTA</v>
      </c>
      <c r="H1384" s="31">
        <f>SUMIFS(REGISTROS!$L$2:$L$665,REGISTROS!$E$2:$E$665,PUC!E1384)</f>
        <v>0</v>
      </c>
      <c r="I1384" s="2"/>
      <c r="J1384" s="2"/>
    </row>
    <row r="1385">
      <c r="A1385" s="2"/>
      <c r="B1385" s="2"/>
      <c r="C1385" s="2"/>
      <c r="D1385" s="21">
        <v>413554.0</v>
      </c>
      <c r="E1385" s="4"/>
      <c r="F1385" s="22" t="s">
        <v>1367</v>
      </c>
      <c r="G1385" s="26" t="str">
        <f t="shared" si="26"/>
        <v>SUBCUENTA</v>
      </c>
      <c r="H1385" s="31">
        <f>SUMIFS(REGISTROS!$L$2:$L$665,REGISTROS!$E$2:$E$665,PUC!E1385)</f>
        <v>0</v>
      </c>
      <c r="I1385" s="2"/>
      <c r="J1385" s="2"/>
    </row>
    <row r="1386">
      <c r="A1386" s="2"/>
      <c r="B1386" s="2"/>
      <c r="C1386" s="2"/>
      <c r="D1386" s="21">
        <v>413556.0</v>
      </c>
      <c r="E1386" s="4"/>
      <c r="F1386" s="22" t="s">
        <v>1368</v>
      </c>
      <c r="G1386" s="26" t="str">
        <f t="shared" si="26"/>
        <v>SUBCUENTA</v>
      </c>
      <c r="H1386" s="31">
        <f>SUMIFS(REGISTROS!$L$2:$L$665,REGISTROS!$E$2:$E$665,PUC!E1386)</f>
        <v>0</v>
      </c>
      <c r="I1386" s="2"/>
      <c r="J1386" s="2"/>
    </row>
    <row r="1387">
      <c r="A1387" s="2"/>
      <c r="B1387" s="2"/>
      <c r="C1387" s="2"/>
      <c r="D1387" s="21">
        <v>413558.0</v>
      </c>
      <c r="E1387" s="4"/>
      <c r="F1387" s="22" t="s">
        <v>1369</v>
      </c>
      <c r="G1387" s="26" t="str">
        <f t="shared" si="26"/>
        <v>SUBCUENTA</v>
      </c>
      <c r="H1387" s="31">
        <f>SUMIFS(REGISTROS!$L$2:$L$665,REGISTROS!$E$2:$E$665,PUC!E1387)</f>
        <v>0</v>
      </c>
      <c r="I1387" s="2"/>
      <c r="J1387" s="2"/>
    </row>
    <row r="1388">
      <c r="A1388" s="2"/>
      <c r="B1388" s="2"/>
      <c r="C1388" s="2"/>
      <c r="D1388" s="21">
        <v>413560.0</v>
      </c>
      <c r="E1388" s="4"/>
      <c r="F1388" s="22" t="s">
        <v>1370</v>
      </c>
      <c r="G1388" s="26" t="str">
        <f t="shared" si="26"/>
        <v>SUBCUENTA</v>
      </c>
      <c r="H1388" s="31">
        <f>SUMIFS(REGISTROS!$L$2:$L$665,REGISTROS!$E$2:$E$665,PUC!E1388)</f>
        <v>0</v>
      </c>
      <c r="I1388" s="2"/>
      <c r="J1388" s="2"/>
    </row>
    <row r="1389">
      <c r="A1389" s="2"/>
      <c r="B1389" s="2"/>
      <c r="C1389" s="2"/>
      <c r="D1389" s="21">
        <v>413562.0</v>
      </c>
      <c r="E1389" s="4"/>
      <c r="F1389" s="22" t="s">
        <v>1371</v>
      </c>
      <c r="G1389" s="26" t="str">
        <f t="shared" si="26"/>
        <v>SUBCUENTA</v>
      </c>
      <c r="H1389" s="31">
        <f>SUMIFS(REGISTROS!$L$2:$L$665,REGISTROS!$E$2:$E$665,PUC!E1389)</f>
        <v>0</v>
      </c>
      <c r="I1389" s="2"/>
      <c r="J1389" s="2"/>
    </row>
    <row r="1390">
      <c r="A1390" s="2"/>
      <c r="B1390" s="2"/>
      <c r="C1390" s="2"/>
      <c r="D1390" s="21">
        <v>413564.0</v>
      </c>
      <c r="E1390" s="4"/>
      <c r="F1390" s="22" t="s">
        <v>1373</v>
      </c>
      <c r="G1390" s="26" t="str">
        <f t="shared" si="26"/>
        <v>SUBCUENTA</v>
      </c>
      <c r="H1390" s="31">
        <f>SUMIFS(REGISTROS!$L$2:$L$665,REGISTROS!$E$2:$E$665,PUC!E1390)</f>
        <v>0</v>
      </c>
      <c r="I1390" s="2"/>
      <c r="J1390" s="2"/>
    </row>
    <row r="1391">
      <c r="A1391" s="2"/>
      <c r="B1391" s="2"/>
      <c r="C1391" s="2"/>
      <c r="D1391" s="21">
        <v>413566.0</v>
      </c>
      <c r="E1391" s="4"/>
      <c r="F1391" s="22" t="s">
        <v>1374</v>
      </c>
      <c r="G1391" s="26" t="str">
        <f t="shared" si="26"/>
        <v>SUBCUENTA</v>
      </c>
      <c r="H1391" s="31">
        <f>SUMIFS(REGISTROS!$L$2:$L$665,REGISTROS!$E$2:$E$665,PUC!E1391)</f>
        <v>0</v>
      </c>
      <c r="I1391" s="2"/>
      <c r="J1391" s="2"/>
    </row>
    <row r="1392">
      <c r="A1392" s="2"/>
      <c r="B1392" s="2"/>
      <c r="C1392" s="2"/>
      <c r="D1392" s="21">
        <v>413568.0</v>
      </c>
      <c r="E1392" s="4"/>
      <c r="F1392" s="22" t="s">
        <v>1375</v>
      </c>
      <c r="G1392" s="26" t="str">
        <f t="shared" si="26"/>
        <v>SUBCUENTA</v>
      </c>
      <c r="H1392" s="31">
        <f>SUMIFS(REGISTROS!$L$2:$L$665,REGISTROS!$E$2:$E$665,PUC!E1392)</f>
        <v>0</v>
      </c>
      <c r="I1392" s="2"/>
      <c r="J1392" s="2"/>
    </row>
    <row r="1393">
      <c r="A1393" s="2"/>
      <c r="B1393" s="2"/>
      <c r="C1393" s="2"/>
      <c r="D1393" s="21">
        <v>413570.0</v>
      </c>
      <c r="E1393" s="4"/>
      <c r="F1393" s="22" t="s">
        <v>1376</v>
      </c>
      <c r="G1393" s="26" t="str">
        <f t="shared" si="26"/>
        <v>SUBCUENTA</v>
      </c>
      <c r="H1393" s="31">
        <f>SUMIFS(REGISTROS!$L$2:$L$665,REGISTROS!$E$2:$E$665,PUC!E1393)</f>
        <v>0</v>
      </c>
      <c r="I1393" s="2"/>
      <c r="J1393" s="2"/>
    </row>
    <row r="1394">
      <c r="A1394" s="2"/>
      <c r="B1394" s="2"/>
      <c r="C1394" s="2"/>
      <c r="D1394" s="21">
        <v>413572.0</v>
      </c>
      <c r="E1394" s="4"/>
      <c r="F1394" s="22" t="s">
        <v>1377</v>
      </c>
      <c r="G1394" s="26" t="str">
        <f t="shared" si="26"/>
        <v>SUBCUENTA</v>
      </c>
      <c r="H1394" s="31">
        <f>SUMIFS(REGISTROS!$L$2:$L$665,REGISTROS!$E$2:$E$665,PUC!E1394)</f>
        <v>0</v>
      </c>
      <c r="I1394" s="2"/>
      <c r="J1394" s="2"/>
    </row>
    <row r="1395">
      <c r="A1395" s="2"/>
      <c r="B1395" s="2"/>
      <c r="C1395" s="2"/>
      <c r="D1395" s="21">
        <v>413595.0</v>
      </c>
      <c r="E1395" s="4"/>
      <c r="F1395" s="22" t="s">
        <v>1378</v>
      </c>
      <c r="G1395" s="26" t="str">
        <f t="shared" si="26"/>
        <v>SUBCUENTA</v>
      </c>
      <c r="H1395" s="31">
        <f>SUMIFS(REGISTROS!$L$2:$L$665,REGISTROS!$E$2:$E$665,PUC!E1395)</f>
        <v>0</v>
      </c>
      <c r="I1395" s="2"/>
      <c r="J1395" s="2"/>
    </row>
    <row r="1396">
      <c r="A1396" s="2"/>
      <c r="B1396" s="2"/>
      <c r="C1396" s="2"/>
      <c r="D1396" s="21">
        <v>413599.0</v>
      </c>
      <c r="E1396" s="4"/>
      <c r="F1396" s="22" t="s">
        <v>95</v>
      </c>
      <c r="G1396" s="26" t="str">
        <f t="shared" si="26"/>
        <v>SUBCUENTA</v>
      </c>
      <c r="H1396" s="31">
        <f>SUMIFS(REGISTROS!$L$2:$L$665,REGISTROS!$E$2:$E$665,PUC!E1396)</f>
        <v>0</v>
      </c>
      <c r="I1396" s="2"/>
      <c r="J1396" s="2"/>
    </row>
    <row r="1397">
      <c r="A1397" s="2"/>
      <c r="B1397" s="2"/>
      <c r="C1397" s="2"/>
      <c r="D1397" s="21">
        <v>4140.0</v>
      </c>
      <c r="E1397" s="4"/>
      <c r="F1397" s="22" t="s">
        <v>62</v>
      </c>
      <c r="G1397" s="26" t="str">
        <f t="shared" si="26"/>
        <v>CUENTA</v>
      </c>
      <c r="H1397" s="31">
        <f>SUMIFS(REGISTROS!$L$2:$L$665,REGISTROS!$E$2:$E$665,PUC!E1397)</f>
        <v>0</v>
      </c>
      <c r="I1397" s="2"/>
      <c r="J1397" s="2"/>
    </row>
    <row r="1398">
      <c r="A1398" s="2"/>
      <c r="B1398" s="2"/>
      <c r="C1398" s="2"/>
      <c r="D1398" s="21">
        <v>414005.0</v>
      </c>
      <c r="E1398" s="4"/>
      <c r="F1398" s="22" t="s">
        <v>1380</v>
      </c>
      <c r="G1398" s="26" t="str">
        <f t="shared" si="26"/>
        <v>SUBCUENTA</v>
      </c>
      <c r="H1398" s="31">
        <f>SUMIFS(REGISTROS!$L$2:$L$665,REGISTROS!$E$2:$E$665,PUC!E1398)</f>
        <v>0</v>
      </c>
      <c r="I1398" s="2"/>
      <c r="J1398" s="2"/>
    </row>
    <row r="1399">
      <c r="A1399" s="2"/>
      <c r="B1399" s="2"/>
      <c r="C1399" s="2"/>
      <c r="D1399" s="21">
        <v>414010.0</v>
      </c>
      <c r="E1399" s="4"/>
      <c r="F1399" s="22" t="s">
        <v>1381</v>
      </c>
      <c r="G1399" s="26" t="str">
        <f t="shared" si="26"/>
        <v>SUBCUENTA</v>
      </c>
      <c r="H1399" s="31">
        <f>SUMIFS(REGISTROS!$L$2:$L$665,REGISTROS!$E$2:$E$665,PUC!E1399)</f>
        <v>0</v>
      </c>
      <c r="I1399" s="2"/>
      <c r="J1399" s="2"/>
    </row>
    <row r="1400">
      <c r="A1400" s="2"/>
      <c r="B1400" s="2"/>
      <c r="C1400" s="2"/>
      <c r="D1400" s="21">
        <v>414015.0</v>
      </c>
      <c r="E1400" s="4"/>
      <c r="F1400" s="22" t="s">
        <v>1382</v>
      </c>
      <c r="G1400" s="26" t="str">
        <f t="shared" si="26"/>
        <v>SUBCUENTA</v>
      </c>
      <c r="H1400" s="31">
        <f>SUMIFS(REGISTROS!$L$2:$L$665,REGISTROS!$E$2:$E$665,PUC!E1400)</f>
        <v>0</v>
      </c>
      <c r="I1400" s="2"/>
      <c r="J1400" s="2"/>
    </row>
    <row r="1401">
      <c r="A1401" s="2"/>
      <c r="B1401" s="2"/>
      <c r="C1401" s="2"/>
      <c r="D1401" s="21">
        <v>414020.0</v>
      </c>
      <c r="E1401" s="4"/>
      <c r="F1401" s="22" t="s">
        <v>1383</v>
      </c>
      <c r="G1401" s="26" t="str">
        <f t="shared" si="26"/>
        <v>SUBCUENTA</v>
      </c>
      <c r="H1401" s="31">
        <f>SUMIFS(REGISTROS!$L$2:$L$665,REGISTROS!$E$2:$E$665,PUC!E1401)</f>
        <v>0</v>
      </c>
      <c r="I1401" s="2"/>
      <c r="J1401" s="2"/>
    </row>
    <row r="1402">
      <c r="A1402" s="2"/>
      <c r="B1402" s="2"/>
      <c r="C1402" s="2"/>
      <c r="D1402" s="21">
        <v>414095.0</v>
      </c>
      <c r="E1402" s="4"/>
      <c r="F1402" s="22" t="s">
        <v>1193</v>
      </c>
      <c r="G1402" s="26" t="str">
        <f t="shared" si="26"/>
        <v>SUBCUENTA</v>
      </c>
      <c r="H1402" s="31">
        <f>SUMIFS(REGISTROS!$L$2:$L$665,REGISTROS!$E$2:$E$665,PUC!E1402)</f>
        <v>0</v>
      </c>
      <c r="I1402" s="2"/>
      <c r="J1402" s="2"/>
    </row>
    <row r="1403">
      <c r="A1403" s="2"/>
      <c r="B1403" s="2"/>
      <c r="C1403" s="2"/>
      <c r="D1403" s="21">
        <v>414099.0</v>
      </c>
      <c r="E1403" s="4"/>
      <c r="F1403" s="22" t="s">
        <v>95</v>
      </c>
      <c r="G1403" s="26" t="str">
        <f t="shared" si="26"/>
        <v>SUBCUENTA</v>
      </c>
      <c r="H1403" s="31">
        <f>SUMIFS(REGISTROS!$L$2:$L$665,REGISTROS!$E$2:$E$665,PUC!E1403)</f>
        <v>0</v>
      </c>
      <c r="I1403" s="2"/>
      <c r="J1403" s="2"/>
    </row>
    <row r="1404">
      <c r="A1404" s="2"/>
      <c r="B1404" s="2"/>
      <c r="C1404" s="2"/>
      <c r="D1404" s="21">
        <v>4145.0</v>
      </c>
      <c r="E1404" s="4"/>
      <c r="F1404" s="22" t="s">
        <v>64</v>
      </c>
      <c r="G1404" s="26" t="str">
        <f t="shared" si="26"/>
        <v>CUENTA</v>
      </c>
      <c r="H1404" s="31">
        <f>SUMIFS(REGISTROS!$L$2:$L$665,REGISTROS!$E$2:$E$665,PUC!E1404)</f>
        <v>0</v>
      </c>
      <c r="I1404" s="2"/>
      <c r="J1404" s="2"/>
    </row>
    <row r="1405">
      <c r="A1405" s="2"/>
      <c r="B1405" s="2"/>
      <c r="C1405" s="2"/>
      <c r="D1405" s="21">
        <v>414505.0</v>
      </c>
      <c r="E1405" s="4"/>
      <c r="F1405" s="22" t="s">
        <v>1384</v>
      </c>
      <c r="G1405" s="26" t="str">
        <f t="shared" si="26"/>
        <v>SUBCUENTA</v>
      </c>
      <c r="H1405" s="31">
        <f>SUMIFS(REGISTROS!$L$2:$L$665,REGISTROS!$E$2:$E$665,PUC!E1405)</f>
        <v>0</v>
      </c>
      <c r="I1405" s="2"/>
      <c r="J1405" s="2"/>
    </row>
    <row r="1406">
      <c r="A1406" s="2"/>
      <c r="B1406" s="2"/>
      <c r="C1406" s="2"/>
      <c r="D1406" s="21">
        <v>414510.0</v>
      </c>
      <c r="E1406" s="4"/>
      <c r="F1406" s="22" t="s">
        <v>1386</v>
      </c>
      <c r="G1406" s="26" t="str">
        <f t="shared" si="26"/>
        <v>SUBCUENTA</v>
      </c>
      <c r="H1406" s="31">
        <f>SUMIFS(REGISTROS!$L$2:$L$665,REGISTROS!$E$2:$E$665,PUC!E1406)</f>
        <v>0</v>
      </c>
      <c r="I1406" s="2"/>
      <c r="J1406" s="2"/>
    </row>
    <row r="1407">
      <c r="A1407" s="2"/>
      <c r="B1407" s="2"/>
      <c r="C1407" s="2"/>
      <c r="D1407" s="21">
        <v>414515.0</v>
      </c>
      <c r="E1407" s="4"/>
      <c r="F1407" s="22" t="s">
        <v>1387</v>
      </c>
      <c r="G1407" s="26" t="str">
        <f t="shared" si="26"/>
        <v>SUBCUENTA</v>
      </c>
      <c r="H1407" s="31">
        <f>SUMIFS(REGISTROS!$L$2:$L$665,REGISTROS!$E$2:$E$665,PUC!E1407)</f>
        <v>0</v>
      </c>
      <c r="I1407" s="2"/>
      <c r="J1407" s="2"/>
    </row>
    <row r="1408">
      <c r="A1408" s="2"/>
      <c r="B1408" s="2"/>
      <c r="C1408" s="2"/>
      <c r="D1408" s="21">
        <v>414520.0</v>
      </c>
      <c r="E1408" s="4"/>
      <c r="F1408" s="22" t="s">
        <v>1388</v>
      </c>
      <c r="G1408" s="26" t="str">
        <f t="shared" si="26"/>
        <v>SUBCUENTA</v>
      </c>
      <c r="H1408" s="31">
        <f>SUMIFS(REGISTROS!$L$2:$L$665,REGISTROS!$E$2:$E$665,PUC!E1408)</f>
        <v>0</v>
      </c>
      <c r="I1408" s="2"/>
      <c r="J1408" s="2"/>
    </row>
    <row r="1409">
      <c r="A1409" s="2"/>
      <c r="B1409" s="2"/>
      <c r="C1409" s="2"/>
      <c r="D1409" s="21">
        <v>414525.0</v>
      </c>
      <c r="E1409" s="4"/>
      <c r="F1409" s="22" t="s">
        <v>1389</v>
      </c>
      <c r="G1409" s="26" t="str">
        <f t="shared" si="26"/>
        <v>SUBCUENTA</v>
      </c>
      <c r="H1409" s="31">
        <f>SUMIFS(REGISTROS!$L$2:$L$665,REGISTROS!$E$2:$E$665,PUC!E1409)</f>
        <v>0</v>
      </c>
      <c r="I1409" s="2"/>
      <c r="J1409" s="2"/>
    </row>
    <row r="1410">
      <c r="A1410" s="2"/>
      <c r="B1410" s="2"/>
      <c r="C1410" s="2"/>
      <c r="D1410" s="21">
        <v>414530.0</v>
      </c>
      <c r="E1410" s="4"/>
      <c r="F1410" s="22" t="s">
        <v>1390</v>
      </c>
      <c r="G1410" s="26" t="str">
        <f t="shared" si="26"/>
        <v>SUBCUENTA</v>
      </c>
      <c r="H1410" s="31">
        <f>SUMIFS(REGISTROS!$L$2:$L$665,REGISTROS!$E$2:$E$665,PUC!E1410)</f>
        <v>0</v>
      </c>
      <c r="I1410" s="2"/>
      <c r="J1410" s="2"/>
    </row>
    <row r="1411">
      <c r="A1411" s="2"/>
      <c r="B1411" s="2"/>
      <c r="C1411" s="2"/>
      <c r="D1411" s="21">
        <v>414535.0</v>
      </c>
      <c r="E1411" s="4"/>
      <c r="F1411" s="22" t="s">
        <v>1391</v>
      </c>
      <c r="G1411" s="26" t="str">
        <f t="shared" si="26"/>
        <v>SUBCUENTA</v>
      </c>
      <c r="H1411" s="31">
        <f>SUMIFS(REGISTROS!$L$2:$L$665,REGISTROS!$E$2:$E$665,PUC!E1411)</f>
        <v>0</v>
      </c>
      <c r="I1411" s="2"/>
      <c r="J1411" s="2"/>
    </row>
    <row r="1412">
      <c r="A1412" s="2"/>
      <c r="B1412" s="2"/>
      <c r="C1412" s="2"/>
      <c r="D1412" s="21">
        <v>414540.0</v>
      </c>
      <c r="E1412" s="4"/>
      <c r="F1412" s="22" t="s">
        <v>1392</v>
      </c>
      <c r="G1412" s="26" t="str">
        <f t="shared" si="26"/>
        <v>SUBCUENTA</v>
      </c>
      <c r="H1412" s="31">
        <f>SUMIFS(REGISTROS!$L$2:$L$665,REGISTROS!$E$2:$E$665,PUC!E1412)</f>
        <v>0</v>
      </c>
      <c r="I1412" s="2"/>
      <c r="J1412" s="2"/>
    </row>
    <row r="1413">
      <c r="A1413" s="2"/>
      <c r="B1413" s="2"/>
      <c r="C1413" s="2"/>
      <c r="D1413" s="21">
        <v>414545.0</v>
      </c>
      <c r="E1413" s="4"/>
      <c r="F1413" s="22" t="s">
        <v>1393</v>
      </c>
      <c r="G1413" s="26" t="str">
        <f t="shared" si="26"/>
        <v>SUBCUENTA</v>
      </c>
      <c r="H1413" s="31">
        <f>SUMIFS(REGISTROS!$L$2:$L$665,REGISTROS!$E$2:$E$665,PUC!E1413)</f>
        <v>0</v>
      </c>
      <c r="I1413" s="2"/>
      <c r="J1413" s="2"/>
    </row>
    <row r="1414">
      <c r="A1414" s="2"/>
      <c r="B1414" s="2"/>
      <c r="C1414" s="2"/>
      <c r="D1414" s="21">
        <v>414550.0</v>
      </c>
      <c r="E1414" s="4"/>
      <c r="F1414" s="22" t="s">
        <v>1395</v>
      </c>
      <c r="G1414" s="26" t="str">
        <f t="shared" si="26"/>
        <v>SUBCUENTA</v>
      </c>
      <c r="H1414" s="31">
        <f>SUMIFS(REGISTROS!$L$2:$L$665,REGISTROS!$E$2:$E$665,PUC!E1414)</f>
        <v>0</v>
      </c>
      <c r="I1414" s="2"/>
      <c r="J1414" s="2"/>
    </row>
    <row r="1415">
      <c r="A1415" s="2"/>
      <c r="B1415" s="2"/>
      <c r="C1415" s="2"/>
      <c r="D1415" s="21">
        <v>414555.0</v>
      </c>
      <c r="E1415" s="4"/>
      <c r="F1415" s="22" t="s">
        <v>1396</v>
      </c>
      <c r="G1415" s="26" t="str">
        <f t="shared" si="26"/>
        <v>SUBCUENTA</v>
      </c>
      <c r="H1415" s="31">
        <f>SUMIFS(REGISTROS!$L$2:$L$665,REGISTROS!$E$2:$E$665,PUC!E1415)</f>
        <v>0</v>
      </c>
      <c r="I1415" s="2"/>
      <c r="J1415" s="2"/>
    </row>
    <row r="1416">
      <c r="A1416" s="2"/>
      <c r="B1416" s="2"/>
      <c r="C1416" s="2"/>
      <c r="D1416" s="21">
        <v>414560.0</v>
      </c>
      <c r="E1416" s="4"/>
      <c r="F1416" s="22" t="s">
        <v>1397</v>
      </c>
      <c r="G1416" s="26" t="str">
        <f t="shared" si="26"/>
        <v>SUBCUENTA</v>
      </c>
      <c r="H1416" s="31">
        <f>SUMIFS(REGISTROS!$L$2:$L$665,REGISTROS!$E$2:$E$665,PUC!E1416)</f>
        <v>0</v>
      </c>
      <c r="I1416" s="2"/>
      <c r="J1416" s="2"/>
    </row>
    <row r="1417">
      <c r="A1417" s="2"/>
      <c r="B1417" s="2"/>
      <c r="C1417" s="2"/>
      <c r="D1417" s="21">
        <v>414565.0</v>
      </c>
      <c r="E1417" s="4"/>
      <c r="F1417" s="22" t="s">
        <v>1398</v>
      </c>
      <c r="G1417" s="26" t="str">
        <f t="shared" si="26"/>
        <v>SUBCUENTA</v>
      </c>
      <c r="H1417" s="31">
        <f>SUMIFS(REGISTROS!$L$2:$L$665,REGISTROS!$E$2:$E$665,PUC!E1417)</f>
        <v>0</v>
      </c>
      <c r="I1417" s="2"/>
      <c r="J1417" s="2"/>
    </row>
    <row r="1418">
      <c r="A1418" s="2"/>
      <c r="B1418" s="2"/>
      <c r="C1418" s="2"/>
      <c r="D1418" s="21">
        <v>414570.0</v>
      </c>
      <c r="E1418" s="4"/>
      <c r="F1418" s="22" t="s">
        <v>1399</v>
      </c>
      <c r="G1418" s="26" t="str">
        <f t="shared" si="26"/>
        <v>SUBCUENTA</v>
      </c>
      <c r="H1418" s="31">
        <f>SUMIFS(REGISTROS!$L$2:$L$665,REGISTROS!$E$2:$E$665,PUC!E1418)</f>
        <v>0</v>
      </c>
      <c r="I1418" s="2"/>
      <c r="J1418" s="2"/>
    </row>
    <row r="1419">
      <c r="A1419" s="2"/>
      <c r="B1419" s="2"/>
      <c r="C1419" s="2"/>
      <c r="D1419" s="21">
        <v>414575.0</v>
      </c>
      <c r="E1419" s="4"/>
      <c r="F1419" s="22" t="s">
        <v>1400</v>
      </c>
      <c r="G1419" s="26" t="str">
        <f t="shared" si="26"/>
        <v>SUBCUENTA</v>
      </c>
      <c r="H1419" s="31">
        <f>SUMIFS(REGISTROS!$L$2:$L$665,REGISTROS!$E$2:$E$665,PUC!E1419)</f>
        <v>0</v>
      </c>
      <c r="I1419" s="2"/>
      <c r="J1419" s="2"/>
    </row>
    <row r="1420">
      <c r="A1420" s="2"/>
      <c r="B1420" s="2"/>
      <c r="C1420" s="2"/>
      <c r="D1420" s="21">
        <v>414580.0</v>
      </c>
      <c r="E1420" s="4"/>
      <c r="F1420" s="22" t="s">
        <v>1401</v>
      </c>
      <c r="G1420" s="26" t="str">
        <f t="shared" si="26"/>
        <v>SUBCUENTA</v>
      </c>
      <c r="H1420" s="31">
        <f>SUMIFS(REGISTROS!$L$2:$L$665,REGISTROS!$E$2:$E$665,PUC!E1420)</f>
        <v>0</v>
      </c>
      <c r="I1420" s="2"/>
      <c r="J1420" s="2"/>
    </row>
    <row r="1421">
      <c r="A1421" s="2"/>
      <c r="B1421" s="2"/>
      <c r="C1421" s="2"/>
      <c r="D1421" s="21">
        <v>414595.0</v>
      </c>
      <c r="E1421" s="4"/>
      <c r="F1421" s="22" t="s">
        <v>1193</v>
      </c>
      <c r="G1421" s="26" t="str">
        <f t="shared" si="26"/>
        <v>SUBCUENTA</v>
      </c>
      <c r="H1421" s="31">
        <f>SUMIFS(REGISTROS!$L$2:$L$665,REGISTROS!$E$2:$E$665,PUC!E1421)</f>
        <v>0</v>
      </c>
      <c r="I1421" s="2"/>
      <c r="J1421" s="2"/>
    </row>
    <row r="1422">
      <c r="A1422" s="2"/>
      <c r="B1422" s="2"/>
      <c r="C1422" s="2"/>
      <c r="D1422" s="21">
        <v>414599.0</v>
      </c>
      <c r="E1422" s="4"/>
      <c r="F1422" s="22" t="s">
        <v>95</v>
      </c>
      <c r="G1422" s="26" t="str">
        <f t="shared" si="26"/>
        <v>SUBCUENTA</v>
      </c>
      <c r="H1422" s="31">
        <f>SUMIFS(REGISTROS!$L$2:$L$665,REGISTROS!$E$2:$E$665,PUC!E1422)</f>
        <v>0</v>
      </c>
      <c r="I1422" s="2"/>
      <c r="J1422" s="2"/>
    </row>
    <row r="1423">
      <c r="A1423" s="2"/>
      <c r="B1423" s="2"/>
      <c r="C1423" s="2"/>
      <c r="D1423" s="21">
        <v>4150.0</v>
      </c>
      <c r="E1423" s="4"/>
      <c r="F1423" s="22" t="s">
        <v>69</v>
      </c>
      <c r="G1423" s="26" t="str">
        <f t="shared" si="26"/>
        <v>CUENTA</v>
      </c>
      <c r="H1423" s="31">
        <f>SUMIFS(REGISTROS!$L$2:$L$665,REGISTROS!$E$2:$E$665,PUC!E1423)</f>
        <v>0</v>
      </c>
      <c r="I1423" s="2"/>
      <c r="J1423" s="2"/>
    </row>
    <row r="1424">
      <c r="A1424" s="2"/>
      <c r="B1424" s="2"/>
      <c r="C1424" s="2"/>
      <c r="D1424" s="21">
        <v>415005.0</v>
      </c>
      <c r="E1424" s="4"/>
      <c r="F1424" s="22" t="s">
        <v>1403</v>
      </c>
      <c r="G1424" s="26" t="str">
        <f t="shared" si="26"/>
        <v>SUBCUENTA</v>
      </c>
      <c r="H1424" s="31">
        <f>SUMIFS(REGISTROS!$L$2:$L$665,REGISTROS!$E$2:$E$665,PUC!E1424)</f>
        <v>0</v>
      </c>
      <c r="I1424" s="2"/>
      <c r="J1424" s="2"/>
    </row>
    <row r="1425">
      <c r="A1425" s="2"/>
      <c r="B1425" s="2"/>
      <c r="C1425" s="2"/>
      <c r="D1425" s="21">
        <v>415010.0</v>
      </c>
      <c r="E1425" s="4"/>
      <c r="F1425" s="22" t="s">
        <v>1404</v>
      </c>
      <c r="G1425" s="26" t="str">
        <f t="shared" si="26"/>
        <v>SUBCUENTA</v>
      </c>
      <c r="H1425" s="31">
        <f>SUMIFS(REGISTROS!$L$2:$L$665,REGISTROS!$E$2:$E$665,PUC!E1425)</f>
        <v>0</v>
      </c>
      <c r="I1425" s="2"/>
      <c r="J1425" s="2"/>
    </row>
    <row r="1426">
      <c r="A1426" s="2"/>
      <c r="B1426" s="2"/>
      <c r="C1426" s="2"/>
      <c r="D1426" s="21">
        <v>415015.0</v>
      </c>
      <c r="E1426" s="4"/>
      <c r="F1426" s="22" t="s">
        <v>1405</v>
      </c>
      <c r="G1426" s="26" t="str">
        <f t="shared" si="26"/>
        <v>SUBCUENTA</v>
      </c>
      <c r="H1426" s="31">
        <f>SUMIFS(REGISTROS!$L$2:$L$665,REGISTROS!$E$2:$E$665,PUC!E1426)</f>
        <v>0</v>
      </c>
      <c r="I1426" s="2"/>
      <c r="J1426" s="2"/>
    </row>
    <row r="1427">
      <c r="A1427" s="2"/>
      <c r="B1427" s="2"/>
      <c r="C1427" s="2"/>
      <c r="D1427" s="21">
        <v>415020.0</v>
      </c>
      <c r="E1427" s="4"/>
      <c r="F1427" s="22" t="s">
        <v>226</v>
      </c>
      <c r="G1427" s="26" t="str">
        <f t="shared" si="26"/>
        <v>SUBCUENTA</v>
      </c>
      <c r="H1427" s="31">
        <f>SUMIFS(REGISTROS!$L$2:$L$665,REGISTROS!$E$2:$E$665,PUC!E1427)</f>
        <v>0</v>
      </c>
      <c r="I1427" s="2"/>
      <c r="J1427" s="2"/>
    </row>
    <row r="1428">
      <c r="A1428" s="2"/>
      <c r="B1428" s="2"/>
      <c r="C1428" s="2"/>
      <c r="D1428" s="21">
        <v>415025.0</v>
      </c>
      <c r="E1428" s="4"/>
      <c r="F1428" s="22" t="s">
        <v>1407</v>
      </c>
      <c r="G1428" s="26" t="str">
        <f t="shared" si="26"/>
        <v>SUBCUENTA</v>
      </c>
      <c r="H1428" s="31">
        <f>SUMIFS(REGISTROS!$L$2:$L$665,REGISTROS!$E$2:$E$665,PUC!E1428)</f>
        <v>0</v>
      </c>
      <c r="I1428" s="2"/>
      <c r="J1428" s="2"/>
    </row>
    <row r="1429">
      <c r="A1429" s="2"/>
      <c r="B1429" s="2"/>
      <c r="C1429" s="2"/>
      <c r="D1429" s="21">
        <v>415030.0</v>
      </c>
      <c r="E1429" s="4"/>
      <c r="F1429" s="22" t="s">
        <v>227</v>
      </c>
      <c r="G1429" s="26" t="str">
        <f t="shared" si="26"/>
        <v>SUBCUENTA</v>
      </c>
      <c r="H1429" s="31">
        <f>SUMIFS(REGISTROS!$L$2:$L$665,REGISTROS!$E$2:$E$665,PUC!E1429)</f>
        <v>0</v>
      </c>
      <c r="I1429" s="2"/>
      <c r="J1429" s="2"/>
    </row>
    <row r="1430">
      <c r="A1430" s="2"/>
      <c r="B1430" s="2"/>
      <c r="C1430" s="2"/>
      <c r="D1430" s="21">
        <v>415035.0</v>
      </c>
      <c r="E1430" s="4"/>
      <c r="F1430" s="22" t="s">
        <v>1408</v>
      </c>
      <c r="G1430" s="26" t="str">
        <f t="shared" si="26"/>
        <v>SUBCUENTA</v>
      </c>
      <c r="H1430" s="31">
        <f>SUMIFS(REGISTROS!$L$2:$L$665,REGISTROS!$E$2:$E$665,PUC!E1430)</f>
        <v>0</v>
      </c>
      <c r="I1430" s="2"/>
      <c r="J1430" s="2"/>
    </row>
    <row r="1431">
      <c r="A1431" s="2"/>
      <c r="B1431" s="2"/>
      <c r="C1431" s="2"/>
      <c r="D1431" s="21">
        <v>415040.0</v>
      </c>
      <c r="E1431" s="4"/>
      <c r="F1431" s="22" t="s">
        <v>1409</v>
      </c>
      <c r="G1431" s="26" t="str">
        <f t="shared" si="26"/>
        <v>SUBCUENTA</v>
      </c>
      <c r="H1431" s="31">
        <f>SUMIFS(REGISTROS!$L$2:$L$665,REGISTROS!$E$2:$E$665,PUC!E1431)</f>
        <v>0</v>
      </c>
      <c r="I1431" s="2"/>
      <c r="J1431" s="2"/>
    </row>
    <row r="1432">
      <c r="A1432" s="2"/>
      <c r="B1432" s="2"/>
      <c r="C1432" s="2"/>
      <c r="D1432" s="21">
        <v>415045.0</v>
      </c>
      <c r="E1432" s="4"/>
      <c r="F1432" s="22" t="s">
        <v>1410</v>
      </c>
      <c r="G1432" s="26" t="str">
        <f t="shared" si="26"/>
        <v>SUBCUENTA</v>
      </c>
      <c r="H1432" s="31">
        <f>SUMIFS(REGISTROS!$L$2:$L$665,REGISTROS!$E$2:$E$665,PUC!E1432)</f>
        <v>0</v>
      </c>
      <c r="I1432" s="2"/>
      <c r="J1432" s="2"/>
    </row>
    <row r="1433">
      <c r="A1433" s="2"/>
      <c r="B1433" s="2"/>
      <c r="C1433" s="2"/>
      <c r="D1433" s="21">
        <v>415050.0</v>
      </c>
      <c r="E1433" s="4"/>
      <c r="F1433" s="22" t="s">
        <v>1411</v>
      </c>
      <c r="G1433" s="26" t="str">
        <f t="shared" si="26"/>
        <v>SUBCUENTA</v>
      </c>
      <c r="H1433" s="31">
        <f>SUMIFS(REGISTROS!$L$2:$L$665,REGISTROS!$E$2:$E$665,PUC!E1433)</f>
        <v>0</v>
      </c>
      <c r="I1433" s="2"/>
      <c r="J1433" s="2"/>
    </row>
    <row r="1434">
      <c r="A1434" s="2"/>
      <c r="B1434" s="2"/>
      <c r="C1434" s="2"/>
      <c r="D1434" s="21">
        <v>415055.0</v>
      </c>
      <c r="E1434" s="4"/>
      <c r="F1434" s="22" t="s">
        <v>1412</v>
      </c>
      <c r="G1434" s="26" t="str">
        <f t="shared" si="26"/>
        <v>SUBCUENTA</v>
      </c>
      <c r="H1434" s="31">
        <f>SUMIFS(REGISTROS!$L$2:$L$665,REGISTROS!$E$2:$E$665,PUC!E1434)</f>
        <v>0</v>
      </c>
      <c r="I1434" s="2"/>
      <c r="J1434" s="2"/>
    </row>
    <row r="1435">
      <c r="A1435" s="2"/>
      <c r="B1435" s="2"/>
      <c r="C1435" s="2"/>
      <c r="D1435" s="21">
        <v>415060.0</v>
      </c>
      <c r="E1435" s="4"/>
      <c r="F1435" s="22" t="s">
        <v>1413</v>
      </c>
      <c r="G1435" s="26" t="str">
        <f t="shared" si="26"/>
        <v>SUBCUENTA</v>
      </c>
      <c r="H1435" s="31">
        <f>SUMIFS(REGISTROS!$L$2:$L$665,REGISTROS!$E$2:$E$665,PUC!E1435)</f>
        <v>0</v>
      </c>
      <c r="I1435" s="2"/>
      <c r="J1435" s="2"/>
    </row>
    <row r="1436">
      <c r="A1436" s="2"/>
      <c r="B1436" s="2"/>
      <c r="C1436" s="2"/>
      <c r="D1436" s="21">
        <v>415065.0</v>
      </c>
      <c r="E1436" s="4"/>
      <c r="F1436" s="22" t="s">
        <v>1415</v>
      </c>
      <c r="G1436" s="26" t="str">
        <f t="shared" si="26"/>
        <v>SUBCUENTA</v>
      </c>
      <c r="H1436" s="31">
        <f>SUMIFS(REGISTROS!$L$2:$L$665,REGISTROS!$E$2:$E$665,PUC!E1436)</f>
        <v>0</v>
      </c>
      <c r="I1436" s="2"/>
      <c r="J1436" s="2"/>
    </row>
    <row r="1437">
      <c r="A1437" s="2"/>
      <c r="B1437" s="2"/>
      <c r="C1437" s="2"/>
      <c r="D1437" s="21">
        <v>415070.0</v>
      </c>
      <c r="E1437" s="4"/>
      <c r="F1437" s="22" t="s">
        <v>1416</v>
      </c>
      <c r="G1437" s="26" t="str">
        <f t="shared" si="26"/>
        <v>SUBCUENTA</v>
      </c>
      <c r="H1437" s="31">
        <f>SUMIFS(REGISTROS!$L$2:$L$665,REGISTROS!$E$2:$E$665,PUC!E1437)</f>
        <v>0</v>
      </c>
      <c r="I1437" s="2"/>
      <c r="J1437" s="2"/>
    </row>
    <row r="1438">
      <c r="A1438" s="2"/>
      <c r="B1438" s="2"/>
      <c r="C1438" s="2"/>
      <c r="D1438" s="21">
        <v>415075.0</v>
      </c>
      <c r="E1438" s="4"/>
      <c r="F1438" s="22" t="s">
        <v>1418</v>
      </c>
      <c r="G1438" s="26" t="str">
        <f t="shared" si="26"/>
        <v>SUBCUENTA</v>
      </c>
      <c r="H1438" s="31">
        <f>SUMIFS(REGISTROS!$L$2:$L$665,REGISTROS!$E$2:$E$665,PUC!E1438)</f>
        <v>0</v>
      </c>
      <c r="I1438" s="2"/>
      <c r="J1438" s="2"/>
    </row>
    <row r="1439">
      <c r="A1439" s="2"/>
      <c r="B1439" s="2"/>
      <c r="C1439" s="2"/>
      <c r="D1439" s="21">
        <v>415095.0</v>
      </c>
      <c r="E1439" s="4"/>
      <c r="F1439" s="22" t="s">
        <v>1193</v>
      </c>
      <c r="G1439" s="26" t="str">
        <f t="shared" si="26"/>
        <v>SUBCUENTA</v>
      </c>
      <c r="H1439" s="31">
        <f>SUMIFS(REGISTROS!$L$2:$L$665,REGISTROS!$E$2:$E$665,PUC!E1439)</f>
        <v>0</v>
      </c>
      <c r="I1439" s="2"/>
      <c r="J1439" s="2"/>
    </row>
    <row r="1440">
      <c r="A1440" s="2"/>
      <c r="B1440" s="2"/>
      <c r="C1440" s="2"/>
      <c r="D1440" s="21">
        <v>415099.0</v>
      </c>
      <c r="E1440" s="4"/>
      <c r="F1440" s="22" t="s">
        <v>95</v>
      </c>
      <c r="G1440" s="26" t="str">
        <f t="shared" si="26"/>
        <v>SUBCUENTA</v>
      </c>
      <c r="H1440" s="31">
        <f>SUMIFS(REGISTROS!$L$2:$L$665,REGISTROS!$E$2:$E$665,PUC!E1440)</f>
        <v>0</v>
      </c>
      <c r="I1440" s="2"/>
      <c r="J1440" s="2"/>
    </row>
    <row r="1441">
      <c r="A1441" s="2"/>
      <c r="B1441" s="2"/>
      <c r="C1441" s="21">
        <v>4155.0</v>
      </c>
      <c r="D1441" s="2"/>
      <c r="E1441" s="4"/>
      <c r="F1441" s="22" t="s">
        <v>75</v>
      </c>
      <c r="G1441" s="26" t="str">
        <f>IF(LEN(C1441)=1,"CLASE",IF(LEN(C1441)=2,"GRUPO",IF(LEN(C1441)=4,"CUENTA",IF(LEN(C1441)=6,"SUBCUENTA",""))))</f>
        <v>CUENTA</v>
      </c>
      <c r="H1441" s="31">
        <f>SUMIFS(REGISTROS!$L$2:$L$665,REGISTROS!$E$2:$E$665,PUC!E1441)</f>
        <v>0</v>
      </c>
      <c r="I1441" s="2"/>
      <c r="J1441" s="2"/>
    </row>
    <row r="1442">
      <c r="A1442" s="2"/>
      <c r="B1442" s="2"/>
      <c r="C1442" s="2"/>
      <c r="D1442" s="21">
        <v>415505.0</v>
      </c>
      <c r="E1442" s="4"/>
      <c r="F1442" s="22" t="s">
        <v>1419</v>
      </c>
      <c r="G1442" s="26" t="str">
        <f t="shared" ref="G1442:G1453" si="27">IF(LEN(D1442)=1,"CLASE",IF(LEN(D1442)=2,"GRUPO",IF(LEN(D1442)=4,"CUENTA",IF(LEN(D1442)=6,"SUBCUENTA",""))))</f>
        <v>SUBCUENTA</v>
      </c>
      <c r="H1442" s="31">
        <f>SUMIFS(REGISTROS!$L$2:$L$665,REGISTROS!$E$2:$E$665,PUC!E1442)</f>
        <v>0</v>
      </c>
      <c r="I1442" s="2"/>
      <c r="J1442" s="2"/>
    </row>
    <row r="1443">
      <c r="A1443" s="2"/>
      <c r="B1443" s="2"/>
      <c r="C1443" s="2"/>
      <c r="D1443" s="21">
        <v>415510.0</v>
      </c>
      <c r="E1443" s="4"/>
      <c r="F1443" s="22" t="s">
        <v>1420</v>
      </c>
      <c r="G1443" s="26" t="str">
        <f t="shared" si="27"/>
        <v>SUBCUENTA</v>
      </c>
      <c r="H1443" s="31">
        <f>SUMIFS(REGISTROS!$L$2:$L$665,REGISTROS!$E$2:$E$665,PUC!E1443)</f>
        <v>0</v>
      </c>
      <c r="I1443" s="2"/>
      <c r="J1443" s="2"/>
    </row>
    <row r="1444">
      <c r="A1444" s="2"/>
      <c r="B1444" s="2"/>
      <c r="C1444" s="2"/>
      <c r="D1444" s="21">
        <v>415515.0</v>
      </c>
      <c r="E1444" s="4"/>
      <c r="F1444" s="22" t="s">
        <v>1421</v>
      </c>
      <c r="G1444" s="26" t="str">
        <f t="shared" si="27"/>
        <v>SUBCUENTA</v>
      </c>
      <c r="H1444" s="31">
        <f>SUMIFS(REGISTROS!$L$2:$L$665,REGISTROS!$E$2:$E$665,PUC!E1444)</f>
        <v>0</v>
      </c>
      <c r="I1444" s="2"/>
      <c r="J1444" s="2"/>
    </row>
    <row r="1445">
      <c r="A1445" s="2"/>
      <c r="B1445" s="2"/>
      <c r="C1445" s="2"/>
      <c r="D1445" s="21">
        <v>415520.0</v>
      </c>
      <c r="E1445" s="4"/>
      <c r="F1445" s="22" t="s">
        <v>1422</v>
      </c>
      <c r="G1445" s="26" t="str">
        <f t="shared" si="27"/>
        <v>SUBCUENTA</v>
      </c>
      <c r="H1445" s="31">
        <f>SUMIFS(REGISTROS!$L$2:$L$665,REGISTROS!$E$2:$E$665,PUC!E1445)</f>
        <v>0</v>
      </c>
      <c r="I1445" s="2"/>
      <c r="J1445" s="2"/>
    </row>
    <row r="1446">
      <c r="A1446" s="2"/>
      <c r="B1446" s="2"/>
      <c r="C1446" s="2"/>
      <c r="D1446" s="21">
        <v>415525.0</v>
      </c>
      <c r="E1446" s="4"/>
      <c r="F1446" s="22" t="s">
        <v>1423</v>
      </c>
      <c r="G1446" s="26" t="str">
        <f t="shared" si="27"/>
        <v>SUBCUENTA</v>
      </c>
      <c r="H1446" s="31">
        <f>SUMIFS(REGISTROS!$L$2:$L$665,REGISTROS!$E$2:$E$665,PUC!E1446)</f>
        <v>0</v>
      </c>
      <c r="I1446" s="2"/>
      <c r="J1446" s="2"/>
    </row>
    <row r="1447">
      <c r="A1447" s="2"/>
      <c r="B1447" s="2"/>
      <c r="C1447" s="2"/>
      <c r="D1447" s="21">
        <v>415530.0</v>
      </c>
      <c r="E1447" s="4"/>
      <c r="F1447" s="22" t="s">
        <v>1424</v>
      </c>
      <c r="G1447" s="26" t="str">
        <f t="shared" si="27"/>
        <v>SUBCUENTA</v>
      </c>
      <c r="H1447" s="31">
        <f>SUMIFS(REGISTROS!$L$2:$L$665,REGISTROS!$E$2:$E$665,PUC!E1447)</f>
        <v>0</v>
      </c>
      <c r="I1447" s="2"/>
      <c r="J1447" s="2"/>
    </row>
    <row r="1448">
      <c r="A1448" s="2"/>
      <c r="B1448" s="2"/>
      <c r="C1448" s="2"/>
      <c r="D1448" s="21">
        <v>415535.0</v>
      </c>
      <c r="E1448" s="4"/>
      <c r="F1448" s="22" t="s">
        <v>1425</v>
      </c>
      <c r="G1448" s="26" t="str">
        <f t="shared" si="27"/>
        <v>SUBCUENTA</v>
      </c>
      <c r="H1448" s="31">
        <f>SUMIFS(REGISTROS!$L$2:$L$665,REGISTROS!$E$2:$E$665,PUC!E1448)</f>
        <v>0</v>
      </c>
      <c r="I1448" s="2"/>
      <c r="J1448" s="2"/>
    </row>
    <row r="1449">
      <c r="A1449" s="2"/>
      <c r="B1449" s="2"/>
      <c r="C1449" s="2"/>
      <c r="D1449" s="21">
        <v>415540.0</v>
      </c>
      <c r="E1449" s="4"/>
      <c r="F1449" s="22" t="s">
        <v>1426</v>
      </c>
      <c r="G1449" s="26" t="str">
        <f t="shared" si="27"/>
        <v>SUBCUENTA</v>
      </c>
      <c r="H1449" s="31">
        <f>SUMIFS(REGISTROS!$L$2:$L$665,REGISTROS!$E$2:$E$665,PUC!E1449)</f>
        <v>0</v>
      </c>
      <c r="I1449" s="2"/>
      <c r="J1449" s="2"/>
    </row>
    <row r="1450">
      <c r="A1450" s="2"/>
      <c r="B1450" s="2"/>
      <c r="C1450" s="2"/>
      <c r="D1450" s="21">
        <v>415545.0</v>
      </c>
      <c r="E1450" s="4"/>
      <c r="F1450" s="22" t="s">
        <v>1427</v>
      </c>
      <c r="G1450" s="26" t="str">
        <f t="shared" si="27"/>
        <v>SUBCUENTA</v>
      </c>
      <c r="H1450" s="31">
        <f>SUMIFS(REGISTROS!$L$2:$L$665,REGISTROS!$E$2:$E$665,PUC!E1450)</f>
        <v>0</v>
      </c>
      <c r="I1450" s="2"/>
      <c r="J1450" s="2"/>
    </row>
    <row r="1451">
      <c r="A1451" s="2"/>
      <c r="B1451" s="2"/>
      <c r="C1451" s="2"/>
      <c r="D1451" s="21">
        <v>415550.0</v>
      </c>
      <c r="E1451" s="4"/>
      <c r="F1451" s="22" t="s">
        <v>1429</v>
      </c>
      <c r="G1451" s="26" t="str">
        <f t="shared" si="27"/>
        <v>SUBCUENTA</v>
      </c>
      <c r="H1451" s="31">
        <f>SUMIFS(REGISTROS!$L$2:$L$665,REGISTROS!$E$2:$E$665,PUC!E1451)</f>
        <v>0</v>
      </c>
      <c r="I1451" s="2"/>
      <c r="J1451" s="2"/>
    </row>
    <row r="1452">
      <c r="A1452" s="2"/>
      <c r="B1452" s="2"/>
      <c r="C1452" s="2"/>
      <c r="D1452" s="21">
        <v>415555.0</v>
      </c>
      <c r="E1452" s="4"/>
      <c r="F1452" s="22" t="s">
        <v>1430</v>
      </c>
      <c r="G1452" s="26" t="str">
        <f t="shared" si="27"/>
        <v>SUBCUENTA</v>
      </c>
      <c r="H1452" s="31">
        <f>SUMIFS(REGISTROS!$L$2:$L$665,REGISTROS!$E$2:$E$665,PUC!E1452)</f>
        <v>0</v>
      </c>
      <c r="I1452" s="2"/>
      <c r="J1452" s="2"/>
    </row>
    <row r="1453">
      <c r="A1453" s="2"/>
      <c r="B1453" s="2"/>
      <c r="C1453" s="2"/>
      <c r="D1453" s="21">
        <v>415560.0</v>
      </c>
      <c r="E1453" s="4"/>
      <c r="F1453" s="22" t="s">
        <v>1431</v>
      </c>
      <c r="G1453" s="26" t="str">
        <f t="shared" si="27"/>
        <v>SUBCUENTA</v>
      </c>
      <c r="H1453" s="31">
        <f>SUMIFS(REGISTROS!$L$2:$L$665,REGISTROS!$E$2:$E$665,PUC!E1453)</f>
        <v>0</v>
      </c>
      <c r="I1453" s="2"/>
      <c r="J1453" s="2"/>
    </row>
    <row r="1454">
      <c r="A1454" s="2"/>
      <c r="B1454" s="2"/>
      <c r="C1454" s="2"/>
      <c r="D1454" s="21"/>
      <c r="E1454" s="4">
        <v>4.1556001E7</v>
      </c>
      <c r="F1454" s="22" t="s">
        <v>1432</v>
      </c>
      <c r="G1454" s="26"/>
      <c r="H1454" s="31">
        <f>SUMIFS(REGISTROS!$L$2:$L$665,REGISTROS!$E$2:$E$665,PUC!E1454)</f>
        <v>-274952584</v>
      </c>
      <c r="I1454" s="2"/>
      <c r="J1454" s="2"/>
    </row>
    <row r="1455">
      <c r="A1455" s="2"/>
      <c r="B1455" s="2"/>
      <c r="C1455" s="2"/>
      <c r="D1455" s="21">
        <v>415565.0</v>
      </c>
      <c r="E1455" s="4"/>
      <c r="F1455" s="22" t="s">
        <v>1433</v>
      </c>
      <c r="G1455" s="26" t="str">
        <f t="shared" ref="G1455:G1492" si="28">IF(LEN(D1455)=1,"CLASE",IF(LEN(D1455)=2,"GRUPO",IF(LEN(D1455)=4,"CUENTA",IF(LEN(D1455)=6,"SUBCUENTA",""))))</f>
        <v>SUBCUENTA</v>
      </c>
      <c r="H1455" s="31">
        <f>SUMIFS(REGISTROS!$L$2:$L$665,REGISTROS!$E$2:$E$665,PUC!E1455)</f>
        <v>0</v>
      </c>
      <c r="I1455" s="2"/>
      <c r="J1455" s="2"/>
    </row>
    <row r="1456">
      <c r="A1456" s="2"/>
      <c r="B1456" s="2"/>
      <c r="C1456" s="2"/>
      <c r="D1456" s="21">
        <v>415570.0</v>
      </c>
      <c r="E1456" s="4"/>
      <c r="F1456" s="22" t="s">
        <v>1434</v>
      </c>
      <c r="G1456" s="26" t="str">
        <f t="shared" si="28"/>
        <v>SUBCUENTA</v>
      </c>
      <c r="H1456" s="31">
        <f>SUMIFS(REGISTROS!$L$2:$L$665,REGISTROS!$E$2:$E$665,PUC!E1456)</f>
        <v>0</v>
      </c>
      <c r="I1456" s="2"/>
      <c r="J1456" s="2"/>
    </row>
    <row r="1457">
      <c r="A1457" s="2"/>
      <c r="B1457" s="2"/>
      <c r="C1457" s="2"/>
      <c r="D1457" s="21">
        <v>415575.0</v>
      </c>
      <c r="E1457" s="4"/>
      <c r="F1457" s="22" t="s">
        <v>1435</v>
      </c>
      <c r="G1457" s="26" t="str">
        <f t="shared" si="28"/>
        <v>SUBCUENTA</v>
      </c>
      <c r="H1457" s="31">
        <f>SUMIFS(REGISTROS!$L$2:$L$665,REGISTROS!$E$2:$E$665,PUC!E1457)</f>
        <v>0</v>
      </c>
      <c r="I1457" s="2"/>
      <c r="J1457" s="2"/>
    </row>
    <row r="1458">
      <c r="A1458" s="2"/>
      <c r="B1458" s="2"/>
      <c r="C1458" s="2"/>
      <c r="D1458" s="21">
        <v>415580.0</v>
      </c>
      <c r="E1458" s="4"/>
      <c r="F1458" s="22" t="s">
        <v>1436</v>
      </c>
      <c r="G1458" s="26" t="str">
        <f t="shared" si="28"/>
        <v>SUBCUENTA</v>
      </c>
      <c r="H1458" s="31">
        <f>SUMIFS(REGISTROS!$L$2:$L$665,REGISTROS!$E$2:$E$665,PUC!E1458)</f>
        <v>0</v>
      </c>
      <c r="I1458" s="2"/>
      <c r="J1458" s="2"/>
    </row>
    <row r="1459">
      <c r="A1459" s="2"/>
      <c r="B1459" s="2"/>
      <c r="C1459" s="2"/>
      <c r="D1459" s="21">
        <v>415585.0</v>
      </c>
      <c r="E1459" s="4"/>
      <c r="F1459" s="22" t="s">
        <v>1437</v>
      </c>
      <c r="G1459" s="26" t="str">
        <f t="shared" si="28"/>
        <v>SUBCUENTA</v>
      </c>
      <c r="H1459" s="31">
        <f>SUMIFS(REGISTROS!$L$2:$L$665,REGISTROS!$E$2:$E$665,PUC!E1459)</f>
        <v>0</v>
      </c>
      <c r="I1459" s="2"/>
      <c r="J1459" s="2"/>
    </row>
    <row r="1460">
      <c r="A1460" s="2"/>
      <c r="B1460" s="2"/>
      <c r="C1460" s="2"/>
      <c r="D1460" s="21">
        <v>415590.0</v>
      </c>
      <c r="E1460" s="4"/>
      <c r="F1460" s="22" t="s">
        <v>1438</v>
      </c>
      <c r="G1460" s="26" t="str">
        <f t="shared" si="28"/>
        <v>SUBCUENTA</v>
      </c>
      <c r="H1460" s="31">
        <f>SUMIFS(REGISTROS!$L$2:$L$665,REGISTROS!$E$2:$E$665,PUC!E1460)</f>
        <v>0</v>
      </c>
      <c r="I1460" s="2"/>
      <c r="J1460" s="2"/>
    </row>
    <row r="1461">
      <c r="A1461" s="2"/>
      <c r="B1461" s="2"/>
      <c r="C1461" s="2"/>
      <c r="D1461" s="21">
        <v>415595.0</v>
      </c>
      <c r="E1461" s="4"/>
      <c r="F1461" s="22" t="s">
        <v>1193</v>
      </c>
      <c r="G1461" s="26" t="str">
        <f t="shared" si="28"/>
        <v>SUBCUENTA</v>
      </c>
      <c r="H1461" s="31">
        <f>SUMIFS(REGISTROS!$L$2:$L$665,REGISTROS!$E$2:$E$665,PUC!E1461)</f>
        <v>0</v>
      </c>
      <c r="I1461" s="2"/>
      <c r="J1461" s="2"/>
    </row>
    <row r="1462">
      <c r="A1462" s="2"/>
      <c r="B1462" s="2"/>
      <c r="C1462" s="2"/>
      <c r="D1462" s="21">
        <v>415599.0</v>
      </c>
      <c r="E1462" s="4"/>
      <c r="F1462" s="22" t="s">
        <v>95</v>
      </c>
      <c r="G1462" s="26" t="str">
        <f t="shared" si="28"/>
        <v>SUBCUENTA</v>
      </c>
      <c r="H1462" s="31">
        <f>SUMIFS(REGISTROS!$L$2:$L$665,REGISTROS!$E$2:$E$665,PUC!E1462)</f>
        <v>0</v>
      </c>
      <c r="I1462" s="2"/>
      <c r="J1462" s="2"/>
    </row>
    <row r="1463">
      <c r="A1463" s="2"/>
      <c r="B1463" s="2"/>
      <c r="C1463" s="2"/>
      <c r="D1463" s="21">
        <v>4160.0</v>
      </c>
      <c r="E1463" s="4"/>
      <c r="F1463" s="22" t="s">
        <v>82</v>
      </c>
      <c r="G1463" s="26" t="str">
        <f t="shared" si="28"/>
        <v>CUENTA</v>
      </c>
      <c r="H1463" s="31">
        <f>SUMIFS(REGISTROS!$L$2:$L$665,REGISTROS!$E$2:$E$665,PUC!E1463)</f>
        <v>0</v>
      </c>
      <c r="I1463" s="2"/>
      <c r="J1463" s="2"/>
    </row>
    <row r="1464">
      <c r="A1464" s="2"/>
      <c r="B1464" s="2"/>
      <c r="C1464" s="2"/>
      <c r="D1464" s="21">
        <v>416005.0</v>
      </c>
      <c r="E1464" s="4"/>
      <c r="F1464" s="22" t="s">
        <v>1439</v>
      </c>
      <c r="G1464" s="26" t="str">
        <f t="shared" si="28"/>
        <v>SUBCUENTA</v>
      </c>
      <c r="H1464" s="31">
        <f>SUMIFS(REGISTROS!$L$2:$L$665,REGISTROS!$E$2:$E$665,PUC!E1464)</f>
        <v>0</v>
      </c>
      <c r="I1464" s="2"/>
      <c r="J1464" s="2"/>
    </row>
    <row r="1465">
      <c r="A1465" s="2"/>
      <c r="B1465" s="2"/>
      <c r="C1465" s="2"/>
      <c r="D1465" s="21">
        <v>416095.0</v>
      </c>
      <c r="E1465" s="4"/>
      <c r="F1465" s="22" t="s">
        <v>1193</v>
      </c>
      <c r="G1465" s="26" t="str">
        <f t="shared" si="28"/>
        <v>SUBCUENTA</v>
      </c>
      <c r="H1465" s="31">
        <f>SUMIFS(REGISTROS!$L$2:$L$665,REGISTROS!$E$2:$E$665,PUC!E1465)</f>
        <v>0</v>
      </c>
      <c r="I1465" s="2"/>
      <c r="J1465" s="2"/>
    </row>
    <row r="1466">
      <c r="A1466" s="2"/>
      <c r="B1466" s="2"/>
      <c r="C1466" s="2"/>
      <c r="D1466" s="21">
        <v>416099.0</v>
      </c>
      <c r="E1466" s="4"/>
      <c r="F1466" s="22" t="s">
        <v>95</v>
      </c>
      <c r="G1466" s="26" t="str">
        <f t="shared" si="28"/>
        <v>SUBCUENTA</v>
      </c>
      <c r="H1466" s="31">
        <f>SUMIFS(REGISTROS!$L$2:$L$665,REGISTROS!$E$2:$E$665,PUC!E1466)</f>
        <v>0</v>
      </c>
      <c r="I1466" s="2"/>
      <c r="J1466" s="2"/>
    </row>
    <row r="1467">
      <c r="A1467" s="2"/>
      <c r="B1467" s="2"/>
      <c r="C1467" s="2"/>
      <c r="D1467" s="21">
        <v>4165.0</v>
      </c>
      <c r="E1467" s="4"/>
      <c r="F1467" s="22" t="s">
        <v>87</v>
      </c>
      <c r="G1467" s="26" t="str">
        <f t="shared" si="28"/>
        <v>CUENTA</v>
      </c>
      <c r="H1467" s="31">
        <f>SUMIFS(REGISTROS!$L$2:$L$665,REGISTROS!$E$2:$E$665,PUC!E1467)</f>
        <v>0</v>
      </c>
      <c r="I1467" s="2"/>
      <c r="J1467" s="2"/>
    </row>
    <row r="1468">
      <c r="A1468" s="2"/>
      <c r="B1468" s="2"/>
      <c r="C1468" s="2"/>
      <c r="D1468" s="21">
        <v>416505.0</v>
      </c>
      <c r="E1468" s="4"/>
      <c r="F1468" s="22" t="s">
        <v>1441</v>
      </c>
      <c r="G1468" s="26" t="str">
        <f t="shared" si="28"/>
        <v>SUBCUENTA</v>
      </c>
      <c r="H1468" s="31">
        <f>SUMIFS(REGISTROS!$L$2:$L$665,REGISTROS!$E$2:$E$665,PUC!E1468)</f>
        <v>0</v>
      </c>
      <c r="I1468" s="2"/>
      <c r="J1468" s="2"/>
    </row>
    <row r="1469">
      <c r="A1469" s="2"/>
      <c r="B1469" s="2"/>
      <c r="C1469" s="2"/>
      <c r="D1469" s="21">
        <v>416510.0</v>
      </c>
      <c r="E1469" s="4"/>
      <c r="F1469" s="22" t="s">
        <v>1442</v>
      </c>
      <c r="G1469" s="26" t="str">
        <f t="shared" si="28"/>
        <v>SUBCUENTA</v>
      </c>
      <c r="H1469" s="31">
        <f>SUMIFS(REGISTROS!$L$2:$L$665,REGISTROS!$E$2:$E$665,PUC!E1469)</f>
        <v>0</v>
      </c>
      <c r="I1469" s="2"/>
      <c r="J1469" s="2"/>
    </row>
    <row r="1470">
      <c r="A1470" s="2"/>
      <c r="B1470" s="2"/>
      <c r="C1470" s="2"/>
      <c r="D1470" s="21">
        <v>416515.0</v>
      </c>
      <c r="E1470" s="4"/>
      <c r="F1470" s="22" t="s">
        <v>1443</v>
      </c>
      <c r="G1470" s="26" t="str">
        <f t="shared" si="28"/>
        <v>SUBCUENTA</v>
      </c>
      <c r="H1470" s="31">
        <f>SUMIFS(REGISTROS!$L$2:$L$665,REGISTROS!$E$2:$E$665,PUC!E1470)</f>
        <v>0</v>
      </c>
      <c r="I1470" s="2"/>
      <c r="J1470" s="2"/>
    </row>
    <row r="1471">
      <c r="A1471" s="2"/>
      <c r="B1471" s="2"/>
      <c r="C1471" s="2"/>
      <c r="D1471" s="21">
        <v>416520.0</v>
      </c>
      <c r="E1471" s="4"/>
      <c r="F1471" s="22" t="s">
        <v>1444</v>
      </c>
      <c r="G1471" s="26" t="str">
        <f t="shared" si="28"/>
        <v>SUBCUENTA</v>
      </c>
      <c r="H1471" s="31">
        <f>SUMIFS(REGISTROS!$L$2:$L$665,REGISTROS!$E$2:$E$665,PUC!E1471)</f>
        <v>0</v>
      </c>
      <c r="I1471" s="2"/>
      <c r="J1471" s="2"/>
    </row>
    <row r="1472">
      <c r="A1472" s="2"/>
      <c r="B1472" s="2"/>
      <c r="C1472" s="2"/>
      <c r="D1472" s="21">
        <v>416525.0</v>
      </c>
      <c r="E1472" s="4"/>
      <c r="F1472" s="22" t="s">
        <v>1445</v>
      </c>
      <c r="G1472" s="26" t="str">
        <f t="shared" si="28"/>
        <v>SUBCUENTA</v>
      </c>
      <c r="H1472" s="31">
        <f>SUMIFS(REGISTROS!$L$2:$L$665,REGISTROS!$E$2:$E$665,PUC!E1472)</f>
        <v>0</v>
      </c>
      <c r="I1472" s="2"/>
      <c r="J1472" s="2"/>
    </row>
    <row r="1473">
      <c r="A1473" s="2"/>
      <c r="B1473" s="2"/>
      <c r="C1473" s="2"/>
      <c r="D1473" s="21">
        <v>416530.0</v>
      </c>
      <c r="E1473" s="4"/>
      <c r="F1473" s="22" t="s">
        <v>1446</v>
      </c>
      <c r="G1473" s="26" t="str">
        <f t="shared" si="28"/>
        <v>SUBCUENTA</v>
      </c>
      <c r="H1473" s="31">
        <f>SUMIFS(REGISTROS!$L$2:$L$665,REGISTROS!$E$2:$E$665,PUC!E1473)</f>
        <v>0</v>
      </c>
      <c r="I1473" s="2"/>
      <c r="J1473" s="2"/>
    </row>
    <row r="1474">
      <c r="A1474" s="2"/>
      <c r="B1474" s="2"/>
      <c r="C1474" s="2"/>
      <c r="D1474" s="21">
        <v>416595.0</v>
      </c>
      <c r="E1474" s="4"/>
      <c r="F1474" s="22" t="s">
        <v>1193</v>
      </c>
      <c r="G1474" s="26" t="str">
        <f t="shared" si="28"/>
        <v>SUBCUENTA</v>
      </c>
      <c r="H1474" s="31">
        <f>SUMIFS(REGISTROS!$L$2:$L$665,REGISTROS!$E$2:$E$665,PUC!E1474)</f>
        <v>0</v>
      </c>
      <c r="I1474" s="2"/>
      <c r="J1474" s="2"/>
    </row>
    <row r="1475">
      <c r="A1475" s="2"/>
      <c r="B1475" s="2"/>
      <c r="C1475" s="2"/>
      <c r="D1475" s="21">
        <v>416599.0</v>
      </c>
      <c r="E1475" s="4"/>
      <c r="F1475" s="22" t="s">
        <v>95</v>
      </c>
      <c r="G1475" s="26" t="str">
        <f t="shared" si="28"/>
        <v>SUBCUENTA</v>
      </c>
      <c r="H1475" s="31">
        <f>SUMIFS(REGISTROS!$L$2:$L$665,REGISTROS!$E$2:$E$665,PUC!E1475)</f>
        <v>0</v>
      </c>
      <c r="I1475" s="2"/>
      <c r="J1475" s="2"/>
    </row>
    <row r="1476">
      <c r="A1476" s="2"/>
      <c r="B1476" s="2"/>
      <c r="C1476" s="2"/>
      <c r="D1476" s="21">
        <v>4170.0</v>
      </c>
      <c r="E1476" s="4"/>
      <c r="F1476" s="22" t="s">
        <v>91</v>
      </c>
      <c r="G1476" s="26" t="str">
        <f t="shared" si="28"/>
        <v>CUENTA</v>
      </c>
      <c r="H1476" s="31">
        <f>SUMIFS(REGISTROS!$L$2:$L$665,REGISTROS!$E$2:$E$665,PUC!E1476)</f>
        <v>0</v>
      </c>
      <c r="I1476" s="2"/>
      <c r="J1476" s="2"/>
    </row>
    <row r="1477">
      <c r="A1477" s="2"/>
      <c r="B1477" s="2"/>
      <c r="C1477" s="2"/>
      <c r="D1477" s="21">
        <v>417005.0</v>
      </c>
      <c r="E1477" s="4"/>
      <c r="F1477" s="22" t="s">
        <v>1447</v>
      </c>
      <c r="G1477" s="26" t="str">
        <f t="shared" si="28"/>
        <v>SUBCUENTA</v>
      </c>
      <c r="H1477" s="31">
        <f>SUMIFS(REGISTROS!$L$2:$L$665,REGISTROS!$E$2:$E$665,PUC!E1477)</f>
        <v>0</v>
      </c>
      <c r="I1477" s="2"/>
      <c r="J1477" s="2"/>
    </row>
    <row r="1478">
      <c r="A1478" s="2"/>
      <c r="B1478" s="2"/>
      <c r="C1478" s="2"/>
      <c r="D1478" s="21">
        <v>417010.0</v>
      </c>
      <c r="E1478" s="4"/>
      <c r="F1478" s="22" t="s">
        <v>1449</v>
      </c>
      <c r="G1478" s="26" t="str">
        <f t="shared" si="28"/>
        <v>SUBCUENTA</v>
      </c>
      <c r="H1478" s="31">
        <f>SUMIFS(REGISTROS!$L$2:$L$665,REGISTROS!$E$2:$E$665,PUC!E1478)</f>
        <v>0</v>
      </c>
      <c r="I1478" s="2"/>
      <c r="J1478" s="2"/>
    </row>
    <row r="1479">
      <c r="A1479" s="2"/>
      <c r="B1479" s="2"/>
      <c r="C1479" s="2"/>
      <c r="D1479" s="21">
        <v>417015.0</v>
      </c>
      <c r="E1479" s="4"/>
      <c r="F1479" s="22" t="s">
        <v>1450</v>
      </c>
      <c r="G1479" s="26" t="str">
        <f t="shared" si="28"/>
        <v>SUBCUENTA</v>
      </c>
      <c r="H1479" s="31">
        <f>SUMIFS(REGISTROS!$L$2:$L$665,REGISTROS!$E$2:$E$665,PUC!E1479)</f>
        <v>0</v>
      </c>
      <c r="I1479" s="2"/>
      <c r="J1479" s="2"/>
    </row>
    <row r="1480">
      <c r="A1480" s="2"/>
      <c r="B1480" s="2"/>
      <c r="C1480" s="2"/>
      <c r="D1480" s="21">
        <v>417020.0</v>
      </c>
      <c r="E1480" s="4"/>
      <c r="F1480" s="22" t="s">
        <v>1451</v>
      </c>
      <c r="G1480" s="26" t="str">
        <f t="shared" si="28"/>
        <v>SUBCUENTA</v>
      </c>
      <c r="H1480" s="31">
        <f>SUMIFS(REGISTROS!$L$2:$L$665,REGISTROS!$E$2:$E$665,PUC!E1480)</f>
        <v>0</v>
      </c>
      <c r="I1480" s="2"/>
      <c r="J1480" s="2"/>
    </row>
    <row r="1481">
      <c r="A1481" s="2"/>
      <c r="B1481" s="2"/>
      <c r="C1481" s="2"/>
      <c r="D1481" s="21">
        <v>417025.0</v>
      </c>
      <c r="E1481" s="4"/>
      <c r="F1481" s="22" t="s">
        <v>1452</v>
      </c>
      <c r="G1481" s="26" t="str">
        <f t="shared" si="28"/>
        <v>SUBCUENTA</v>
      </c>
      <c r="H1481" s="31">
        <f>SUMIFS(REGISTROS!$L$2:$L$665,REGISTROS!$E$2:$E$665,PUC!E1481)</f>
        <v>0</v>
      </c>
      <c r="I1481" s="2"/>
      <c r="J1481" s="2"/>
    </row>
    <row r="1482">
      <c r="A1482" s="2"/>
      <c r="B1482" s="2"/>
      <c r="C1482" s="2"/>
      <c r="D1482" s="21">
        <v>417030.0</v>
      </c>
      <c r="E1482" s="4"/>
      <c r="F1482" s="22" t="s">
        <v>1453</v>
      </c>
      <c r="G1482" s="26" t="str">
        <f t="shared" si="28"/>
        <v>SUBCUENTA</v>
      </c>
      <c r="H1482" s="31">
        <f>SUMIFS(REGISTROS!$L$2:$L$665,REGISTROS!$E$2:$E$665,PUC!E1482)</f>
        <v>0</v>
      </c>
      <c r="I1482" s="2"/>
      <c r="J1482" s="2"/>
    </row>
    <row r="1483">
      <c r="A1483" s="2"/>
      <c r="B1483" s="2"/>
      <c r="C1483" s="2"/>
      <c r="D1483" s="21">
        <v>417035.0</v>
      </c>
      <c r="E1483" s="4"/>
      <c r="F1483" s="22" t="s">
        <v>1454</v>
      </c>
      <c r="G1483" s="26" t="str">
        <f t="shared" si="28"/>
        <v>SUBCUENTA</v>
      </c>
      <c r="H1483" s="31">
        <f>SUMIFS(REGISTROS!$L$2:$L$665,REGISTROS!$E$2:$E$665,PUC!E1483)</f>
        <v>0</v>
      </c>
      <c r="I1483" s="2"/>
      <c r="J1483" s="2"/>
    </row>
    <row r="1484">
      <c r="A1484" s="2"/>
      <c r="B1484" s="2"/>
      <c r="C1484" s="2"/>
      <c r="D1484" s="21">
        <v>417040.0</v>
      </c>
      <c r="E1484" s="4"/>
      <c r="F1484" s="22" t="s">
        <v>1455</v>
      </c>
      <c r="G1484" s="26" t="str">
        <f t="shared" si="28"/>
        <v>SUBCUENTA</v>
      </c>
      <c r="H1484" s="31">
        <f>SUMIFS(REGISTROS!$L$2:$L$665,REGISTROS!$E$2:$E$665,PUC!E1484)</f>
        <v>0</v>
      </c>
      <c r="I1484" s="2"/>
      <c r="J1484" s="2"/>
    </row>
    <row r="1485">
      <c r="A1485" s="2"/>
      <c r="B1485" s="2"/>
      <c r="C1485" s="2"/>
      <c r="D1485" s="21">
        <v>417045.0</v>
      </c>
      <c r="E1485" s="4"/>
      <c r="F1485" s="22" t="s">
        <v>1456</v>
      </c>
      <c r="G1485" s="26" t="str">
        <f t="shared" si="28"/>
        <v>SUBCUENTA</v>
      </c>
      <c r="H1485" s="31">
        <f>SUMIFS(REGISTROS!$L$2:$L$665,REGISTROS!$E$2:$E$665,PUC!E1485)</f>
        <v>0</v>
      </c>
      <c r="I1485" s="2"/>
      <c r="J1485" s="2"/>
    </row>
    <row r="1486">
      <c r="A1486" s="2"/>
      <c r="B1486" s="2"/>
      <c r="C1486" s="2"/>
      <c r="D1486" s="21">
        <v>417050.0</v>
      </c>
      <c r="E1486" s="4"/>
      <c r="F1486" s="22" t="s">
        <v>1457</v>
      </c>
      <c r="G1486" s="26" t="str">
        <f t="shared" si="28"/>
        <v>SUBCUENTA</v>
      </c>
      <c r="H1486" s="31">
        <f>SUMIFS(REGISTROS!$L$2:$L$665,REGISTROS!$E$2:$E$665,PUC!E1486)</f>
        <v>0</v>
      </c>
      <c r="I1486" s="2"/>
      <c r="J1486" s="2"/>
    </row>
    <row r="1487">
      <c r="A1487" s="2"/>
      <c r="B1487" s="2"/>
      <c r="C1487" s="2"/>
      <c r="D1487" s="21">
        <v>417055.0</v>
      </c>
      <c r="E1487" s="4"/>
      <c r="F1487" s="22" t="s">
        <v>1458</v>
      </c>
      <c r="G1487" s="26" t="str">
        <f t="shared" si="28"/>
        <v>SUBCUENTA</v>
      </c>
      <c r="H1487" s="31">
        <f>SUMIFS(REGISTROS!$L$2:$L$665,REGISTROS!$E$2:$E$665,PUC!E1487)</f>
        <v>0</v>
      </c>
      <c r="I1487" s="2"/>
      <c r="J1487" s="2"/>
    </row>
    <row r="1488">
      <c r="A1488" s="2"/>
      <c r="B1488" s="2"/>
      <c r="C1488" s="2"/>
      <c r="D1488" s="21">
        <v>417060.0</v>
      </c>
      <c r="E1488" s="4"/>
      <c r="F1488" s="22" t="s">
        <v>1459</v>
      </c>
      <c r="G1488" s="26" t="str">
        <f t="shared" si="28"/>
        <v>SUBCUENTA</v>
      </c>
      <c r="H1488" s="31">
        <f>SUMIFS(REGISTROS!$L$2:$L$665,REGISTROS!$E$2:$E$665,PUC!E1488)</f>
        <v>0</v>
      </c>
      <c r="I1488" s="2"/>
      <c r="J1488" s="2"/>
    </row>
    <row r="1489">
      <c r="A1489" s="2"/>
      <c r="B1489" s="2"/>
      <c r="C1489" s="2"/>
      <c r="D1489" s="21">
        <v>417065.0</v>
      </c>
      <c r="E1489" s="4"/>
      <c r="F1489" s="22" t="s">
        <v>1460</v>
      </c>
      <c r="G1489" s="26" t="str">
        <f t="shared" si="28"/>
        <v>SUBCUENTA</v>
      </c>
      <c r="H1489" s="31">
        <f>SUMIFS(REGISTROS!$L$2:$L$665,REGISTROS!$E$2:$E$665,PUC!E1489)</f>
        <v>0</v>
      </c>
      <c r="I1489" s="2"/>
      <c r="J1489" s="2"/>
    </row>
    <row r="1490">
      <c r="A1490" s="2"/>
      <c r="B1490" s="2"/>
      <c r="C1490" s="2"/>
      <c r="D1490" s="21">
        <v>417095.0</v>
      </c>
      <c r="E1490" s="4"/>
      <c r="F1490" s="22" t="s">
        <v>1193</v>
      </c>
      <c r="G1490" s="26" t="str">
        <f t="shared" si="28"/>
        <v>SUBCUENTA</v>
      </c>
      <c r="H1490" s="31">
        <f>SUMIFS(REGISTROS!$L$2:$L$665,REGISTROS!$E$2:$E$665,PUC!E1490)</f>
        <v>0</v>
      </c>
      <c r="I1490" s="2"/>
      <c r="J1490" s="2"/>
    </row>
    <row r="1491">
      <c r="A1491" s="2"/>
      <c r="B1491" s="2"/>
      <c r="C1491" s="2"/>
      <c r="D1491" s="21">
        <v>417099.0</v>
      </c>
      <c r="E1491" s="4"/>
      <c r="F1491" s="22" t="s">
        <v>95</v>
      </c>
      <c r="G1491" s="26" t="str">
        <f t="shared" si="28"/>
        <v>SUBCUENTA</v>
      </c>
      <c r="H1491" s="31">
        <f>SUMIFS(REGISTROS!$L$2:$L$665,REGISTROS!$E$2:$E$665,PUC!E1491)</f>
        <v>0</v>
      </c>
      <c r="I1491" s="2"/>
      <c r="J1491" s="2"/>
    </row>
    <row r="1492">
      <c r="A1492" s="2"/>
      <c r="B1492" s="2"/>
      <c r="C1492" s="2"/>
      <c r="D1492" s="21">
        <v>4175.0</v>
      </c>
      <c r="E1492" s="4"/>
      <c r="F1492" s="22" t="s">
        <v>1461</v>
      </c>
      <c r="G1492" s="26" t="str">
        <f t="shared" si="28"/>
        <v>CUENTA</v>
      </c>
      <c r="H1492" s="31">
        <f>SUMIFS(REGISTROS!$L$2:$L$665,REGISTROS!$E$2:$E$665,PUC!E1492)</f>
        <v>0</v>
      </c>
      <c r="I1492" s="2"/>
      <c r="J1492" s="2"/>
    </row>
    <row r="1493">
      <c r="A1493" s="2"/>
      <c r="B1493" s="2"/>
      <c r="C1493" s="2"/>
      <c r="D1493" s="21"/>
      <c r="E1493" s="4">
        <v>4.1750101E7</v>
      </c>
      <c r="F1493" s="22" t="s">
        <v>1463</v>
      </c>
      <c r="G1493" s="26"/>
      <c r="H1493" s="31">
        <f>SUMIFS(REGISTROS!$L$2:$L$665,REGISTROS!$E$2:$E$665,PUC!E1493)</f>
        <v>793797</v>
      </c>
      <c r="I1493" s="2"/>
      <c r="J1493" s="2"/>
    </row>
    <row r="1494">
      <c r="A1494" s="2"/>
      <c r="B1494" s="2"/>
      <c r="C1494" s="2"/>
      <c r="D1494" s="21" t="s">
        <v>1464</v>
      </c>
      <c r="E1494" s="4"/>
      <c r="F1494" s="22"/>
      <c r="G1494" s="26" t="str">
        <f t="shared" ref="G1494:G1495" si="29">IF(LEN(D1494)=1,"CLASE",IF(LEN(D1494)=2,"GRUPO",IF(LEN(D1494)=4,"CUENTA",IF(LEN(D1494)=6,"SUBCUENTA",""))))</f>
        <v/>
      </c>
      <c r="H1494" s="31">
        <f>SUMIFS(REGISTROS!$L$2:$L$665,REGISTROS!$E$2:$E$665,PUC!E1494)</f>
        <v>0</v>
      </c>
      <c r="I1494" s="2"/>
      <c r="J1494" s="2"/>
    </row>
    <row r="1495">
      <c r="A1495" s="2"/>
      <c r="B1495" s="2"/>
      <c r="C1495" s="2"/>
      <c r="D1495" s="21">
        <v>417599.0</v>
      </c>
      <c r="E1495" s="4"/>
      <c r="F1495" s="22" t="s">
        <v>95</v>
      </c>
      <c r="G1495" s="26" t="str">
        <f t="shared" si="29"/>
        <v>SUBCUENTA</v>
      </c>
      <c r="H1495" s="31">
        <f>SUMIFS(REGISTROS!$L$2:$L$665,REGISTROS!$E$2:$E$665,PUC!E1495)</f>
        <v>0</v>
      </c>
      <c r="I1495" s="2"/>
      <c r="J1495" s="2"/>
    </row>
    <row r="1496">
      <c r="A1496" s="2"/>
      <c r="B1496" s="21">
        <v>42.0</v>
      </c>
      <c r="C1496" s="2"/>
      <c r="D1496" s="2"/>
      <c r="E1496" s="4"/>
      <c r="F1496" s="22" t="s">
        <v>1465</v>
      </c>
      <c r="G1496" s="26" t="str">
        <f>IF(LEN(B1496)=1,"CLASE",IF(LEN(B1496)=2,"GRUPO",IF(LEN(B1496)=4,"CUENTA",IF(LEN(B1496)=6,"SUBCUENTA",""))))</f>
        <v>GRUPO</v>
      </c>
      <c r="H1496" s="31">
        <f>SUMIFS(REGISTROS!$L$2:$L$665,REGISTROS!$E$2:$E$665,PUC!E1496)</f>
        <v>0</v>
      </c>
      <c r="I1496" s="2"/>
      <c r="J1496" s="2"/>
    </row>
    <row r="1497">
      <c r="A1497" s="2"/>
      <c r="B1497" s="2"/>
      <c r="C1497" s="21">
        <v>4205.0</v>
      </c>
      <c r="D1497" s="2"/>
      <c r="E1497" s="4"/>
      <c r="F1497" s="22" t="s">
        <v>1466</v>
      </c>
      <c r="G1497" s="26" t="str">
        <f>IF(LEN(C1497)=1,"CLASE",IF(LEN(C1497)=2,"GRUPO",IF(LEN(C1497)=4,"CUENTA",IF(LEN(C1497)=6,"SUBCUENTA",""))))</f>
        <v>CUENTA</v>
      </c>
      <c r="H1497" s="31">
        <f>SUMIFS(REGISTROS!$L$2:$L$665,REGISTROS!$E$2:$E$665,PUC!E1497)</f>
        <v>0</v>
      </c>
      <c r="I1497" s="2"/>
      <c r="J1497" s="2"/>
    </row>
    <row r="1498">
      <c r="A1498" s="2"/>
      <c r="B1498" s="2"/>
      <c r="C1498" s="2"/>
      <c r="D1498" s="21">
        <v>420505.0</v>
      </c>
      <c r="E1498" s="4"/>
      <c r="F1498" s="22" t="s">
        <v>1467</v>
      </c>
      <c r="G1498" s="26" t="str">
        <f t="shared" ref="G1498:G1508" si="30">IF(LEN(D1498)=1,"CLASE",IF(LEN(D1498)=2,"GRUPO",IF(LEN(D1498)=4,"CUENTA",IF(LEN(D1498)=6,"SUBCUENTA",""))))</f>
        <v>SUBCUENTA</v>
      </c>
      <c r="H1498" s="31">
        <f>SUMIFS(REGISTROS!$L$2:$L$665,REGISTROS!$E$2:$E$665,PUC!E1498)</f>
        <v>0</v>
      </c>
      <c r="I1498" s="2"/>
      <c r="J1498" s="2"/>
    </row>
    <row r="1499">
      <c r="A1499" s="2"/>
      <c r="B1499" s="2"/>
      <c r="C1499" s="2"/>
      <c r="D1499" s="21">
        <v>420510.0</v>
      </c>
      <c r="E1499" s="4"/>
      <c r="F1499" s="22" t="s">
        <v>1468</v>
      </c>
      <c r="G1499" s="26" t="str">
        <f t="shared" si="30"/>
        <v>SUBCUENTA</v>
      </c>
      <c r="H1499" s="31">
        <f>SUMIFS(REGISTROS!$L$2:$L$665,REGISTROS!$E$2:$E$665,PUC!E1499)</f>
        <v>0</v>
      </c>
      <c r="I1499" s="2"/>
      <c r="J1499" s="2"/>
    </row>
    <row r="1500">
      <c r="A1500" s="2"/>
      <c r="B1500" s="2"/>
      <c r="C1500" s="2"/>
      <c r="D1500" s="21">
        <v>420515.0</v>
      </c>
      <c r="E1500" s="4"/>
      <c r="F1500" s="22" t="s">
        <v>1469</v>
      </c>
      <c r="G1500" s="26" t="str">
        <f t="shared" si="30"/>
        <v>SUBCUENTA</v>
      </c>
      <c r="H1500" s="31">
        <f>SUMIFS(REGISTROS!$L$2:$L$665,REGISTROS!$E$2:$E$665,PUC!E1500)</f>
        <v>0</v>
      </c>
      <c r="I1500" s="2"/>
      <c r="J1500" s="2"/>
    </row>
    <row r="1501">
      <c r="A1501" s="2"/>
      <c r="B1501" s="2"/>
      <c r="C1501" s="2"/>
      <c r="D1501" s="21">
        <v>420520.0</v>
      </c>
      <c r="E1501" s="4"/>
      <c r="F1501" s="22" t="s">
        <v>1470</v>
      </c>
      <c r="G1501" s="26" t="str">
        <f t="shared" si="30"/>
        <v>SUBCUENTA</v>
      </c>
      <c r="H1501" s="31">
        <f>SUMIFS(REGISTROS!$L$2:$L$665,REGISTROS!$E$2:$E$665,PUC!E1501)</f>
        <v>0</v>
      </c>
      <c r="I1501" s="2"/>
      <c r="J1501" s="2"/>
    </row>
    <row r="1502">
      <c r="A1502" s="2"/>
      <c r="B1502" s="2"/>
      <c r="C1502" s="2"/>
      <c r="D1502" s="21">
        <v>420525.0</v>
      </c>
      <c r="E1502" s="4"/>
      <c r="F1502" s="22" t="s">
        <v>1471</v>
      </c>
      <c r="G1502" s="26" t="str">
        <f t="shared" si="30"/>
        <v>SUBCUENTA</v>
      </c>
      <c r="H1502" s="31">
        <f>SUMIFS(REGISTROS!$L$2:$L$665,REGISTROS!$E$2:$E$665,PUC!E1502)</f>
        <v>0</v>
      </c>
      <c r="I1502" s="2"/>
      <c r="J1502" s="2"/>
    </row>
    <row r="1503">
      <c r="A1503" s="2"/>
      <c r="B1503" s="2"/>
      <c r="C1503" s="2"/>
      <c r="D1503" s="21">
        <v>420530.0</v>
      </c>
      <c r="E1503" s="4"/>
      <c r="F1503" s="22" t="s">
        <v>315</v>
      </c>
      <c r="G1503" s="26" t="str">
        <f t="shared" si="30"/>
        <v>SUBCUENTA</v>
      </c>
      <c r="H1503" s="31">
        <f>SUMIFS(REGISTROS!$L$2:$L$665,REGISTROS!$E$2:$E$665,PUC!E1503)</f>
        <v>0</v>
      </c>
      <c r="I1503" s="2"/>
      <c r="J1503" s="2"/>
    </row>
    <row r="1504">
      <c r="A1504" s="2"/>
      <c r="B1504" s="2"/>
      <c r="C1504" s="2"/>
      <c r="D1504" s="21">
        <v>420535.0</v>
      </c>
      <c r="E1504" s="4"/>
      <c r="F1504" s="22" t="s">
        <v>1473</v>
      </c>
      <c r="G1504" s="26" t="str">
        <f t="shared" si="30"/>
        <v>SUBCUENTA</v>
      </c>
      <c r="H1504" s="31">
        <f>SUMIFS(REGISTROS!$L$2:$L$665,REGISTROS!$E$2:$E$665,PUC!E1504)</f>
        <v>0</v>
      </c>
      <c r="I1504" s="2"/>
      <c r="J1504" s="2"/>
    </row>
    <row r="1505">
      <c r="A1505" s="2"/>
      <c r="B1505" s="2"/>
      <c r="C1505" s="2"/>
      <c r="D1505" s="21">
        <v>420540.0</v>
      </c>
      <c r="E1505" s="4"/>
      <c r="F1505" s="22" t="s">
        <v>1474</v>
      </c>
      <c r="G1505" s="26" t="str">
        <f t="shared" si="30"/>
        <v>SUBCUENTA</v>
      </c>
      <c r="H1505" s="31">
        <f>SUMIFS(REGISTROS!$L$2:$L$665,REGISTROS!$E$2:$E$665,PUC!E1505)</f>
        <v>0</v>
      </c>
      <c r="I1505" s="2"/>
      <c r="J1505" s="2"/>
    </row>
    <row r="1506">
      <c r="A1506" s="2"/>
      <c r="B1506" s="2"/>
      <c r="C1506" s="2"/>
      <c r="D1506" s="21">
        <v>420545.0</v>
      </c>
      <c r="E1506" s="4"/>
      <c r="F1506" s="22" t="s">
        <v>1475</v>
      </c>
      <c r="G1506" s="26" t="str">
        <f t="shared" si="30"/>
        <v>SUBCUENTA</v>
      </c>
      <c r="H1506" s="31">
        <f>SUMIFS(REGISTROS!$L$2:$L$665,REGISTROS!$E$2:$E$665,PUC!E1506)</f>
        <v>0</v>
      </c>
      <c r="I1506" s="2"/>
      <c r="J1506" s="2"/>
    </row>
    <row r="1507">
      <c r="A1507" s="2"/>
      <c r="B1507" s="2"/>
      <c r="C1507" s="2"/>
      <c r="D1507" s="21">
        <v>420550.0</v>
      </c>
      <c r="E1507" s="4"/>
      <c r="F1507" s="22" t="s">
        <v>303</v>
      </c>
      <c r="G1507" s="26" t="str">
        <f t="shared" si="30"/>
        <v>SUBCUENTA</v>
      </c>
      <c r="H1507" s="31">
        <f>SUMIFS(REGISTROS!$L$2:$L$665,REGISTROS!$E$2:$E$665,PUC!E1507)</f>
        <v>0</v>
      </c>
      <c r="I1507" s="2"/>
      <c r="J1507" s="2"/>
    </row>
    <row r="1508">
      <c r="A1508" s="2"/>
      <c r="B1508" s="2"/>
      <c r="C1508" s="2"/>
      <c r="D1508" s="21">
        <v>420599.0</v>
      </c>
      <c r="E1508" s="4"/>
      <c r="F1508" s="22" t="s">
        <v>95</v>
      </c>
      <c r="G1508" s="26" t="str">
        <f t="shared" si="30"/>
        <v>SUBCUENTA</v>
      </c>
      <c r="H1508" s="31">
        <f>SUMIFS(REGISTROS!$L$2:$L$665,REGISTROS!$E$2:$E$665,PUC!E1508)</f>
        <v>0</v>
      </c>
      <c r="I1508" s="2"/>
      <c r="J1508" s="2"/>
    </row>
    <row r="1509">
      <c r="A1509" s="2"/>
      <c r="B1509" s="2"/>
      <c r="C1509" s="21">
        <v>4210.0</v>
      </c>
      <c r="D1509" s="2"/>
      <c r="E1509" s="4"/>
      <c r="F1509" s="22" t="s">
        <v>1476</v>
      </c>
      <c r="G1509" s="26" t="str">
        <f>IF(LEN(C1509)=1,"CLASE",IF(LEN(C1509)=2,"GRUPO",IF(LEN(C1509)=4,"CUENTA",IF(LEN(C1509)=6,"SUBCUENTA",""))))</f>
        <v>CUENTA</v>
      </c>
      <c r="H1509" s="31">
        <f>SUMIFS(REGISTROS!$L$2:$L$665,REGISTROS!$E$2:$E$665,PUC!E1509)</f>
        <v>0</v>
      </c>
      <c r="I1509" s="2"/>
      <c r="J1509" s="2"/>
    </row>
    <row r="1510">
      <c r="A1510" s="2"/>
      <c r="B1510" s="2"/>
      <c r="C1510" s="2"/>
      <c r="D1510" s="21">
        <v>421005.0</v>
      </c>
      <c r="E1510" s="4"/>
      <c r="F1510" s="22" t="s">
        <v>226</v>
      </c>
      <c r="G1510" s="26" t="str">
        <f t="shared" ref="G1510:G1712" si="31">IF(LEN(D1510)=1,"CLASE",IF(LEN(D1510)=2,"GRUPO",IF(LEN(D1510)=4,"CUENTA",IF(LEN(D1510)=6,"SUBCUENTA",""))))</f>
        <v>SUBCUENTA</v>
      </c>
      <c r="H1510" s="31">
        <f>SUMIFS(REGISTROS!$L$2:$L$665,REGISTROS!$E$2:$E$665,PUC!E1510)</f>
        <v>0</v>
      </c>
      <c r="I1510" s="2"/>
      <c r="J1510" s="2"/>
    </row>
    <row r="1511">
      <c r="A1511" s="2"/>
      <c r="B1511" s="2"/>
      <c r="C1511" s="2"/>
      <c r="D1511" s="21">
        <v>421010.0</v>
      </c>
      <c r="E1511" s="4"/>
      <c r="F1511" s="22" t="s">
        <v>1407</v>
      </c>
      <c r="G1511" s="26" t="str">
        <f t="shared" si="31"/>
        <v>SUBCUENTA</v>
      </c>
      <c r="H1511" s="31">
        <f>SUMIFS(REGISTROS!$L$2:$L$665,REGISTROS!$E$2:$E$665,PUC!E1511)</f>
        <v>0</v>
      </c>
      <c r="I1511" s="2"/>
      <c r="J1511" s="2"/>
    </row>
    <row r="1512">
      <c r="A1512" s="2"/>
      <c r="B1512" s="2"/>
      <c r="C1512" s="2"/>
      <c r="D1512" s="21">
        <v>421015.0</v>
      </c>
      <c r="E1512" s="4"/>
      <c r="F1512" s="22" t="s">
        <v>1477</v>
      </c>
      <c r="G1512" s="26" t="str">
        <f t="shared" si="31"/>
        <v>SUBCUENTA</v>
      </c>
      <c r="H1512" s="31">
        <f>SUMIFS(REGISTROS!$L$2:$L$665,REGISTROS!$E$2:$E$665,PUC!E1512)</f>
        <v>0</v>
      </c>
      <c r="I1512" s="2"/>
      <c r="J1512" s="2"/>
    </row>
    <row r="1513">
      <c r="A1513" s="2"/>
      <c r="B1513" s="2"/>
      <c r="C1513" s="2"/>
      <c r="D1513" s="21">
        <v>421020.0</v>
      </c>
      <c r="E1513" s="4"/>
      <c r="F1513" s="22" t="s">
        <v>1478</v>
      </c>
      <c r="G1513" s="26" t="str">
        <f t="shared" si="31"/>
        <v>SUBCUENTA</v>
      </c>
      <c r="H1513" s="31">
        <f>SUMIFS(REGISTROS!$L$2:$L$665,REGISTROS!$E$2:$E$665,PUC!E1513)</f>
        <v>0</v>
      </c>
      <c r="I1513" s="2"/>
      <c r="J1513" s="2"/>
    </row>
    <row r="1514">
      <c r="A1514" s="2"/>
      <c r="B1514" s="2"/>
      <c r="C1514" s="2"/>
      <c r="D1514" s="21">
        <v>421025.0</v>
      </c>
      <c r="E1514" s="4"/>
      <c r="F1514" s="22" t="s">
        <v>1479</v>
      </c>
      <c r="G1514" s="26" t="str">
        <f t="shared" si="31"/>
        <v>SUBCUENTA</v>
      </c>
      <c r="H1514" s="31">
        <f>SUMIFS(REGISTROS!$L$2:$L$665,REGISTROS!$E$2:$E$665,PUC!E1514)</f>
        <v>0</v>
      </c>
      <c r="I1514" s="2"/>
      <c r="J1514" s="2"/>
    </row>
    <row r="1515">
      <c r="A1515" s="2"/>
      <c r="B1515" s="2"/>
      <c r="C1515" s="2"/>
      <c r="D1515" s="21">
        <v>421030.0</v>
      </c>
      <c r="E1515" s="4"/>
      <c r="F1515" s="22" t="s">
        <v>1480</v>
      </c>
      <c r="G1515" s="26" t="str">
        <f t="shared" si="31"/>
        <v>SUBCUENTA</v>
      </c>
      <c r="H1515" s="31">
        <f>SUMIFS(REGISTROS!$L$2:$L$665,REGISTROS!$E$2:$E$665,PUC!E1515)</f>
        <v>0</v>
      </c>
      <c r="I1515" s="2"/>
      <c r="J1515" s="2"/>
    </row>
    <row r="1516">
      <c r="A1516" s="2"/>
      <c r="B1516" s="2"/>
      <c r="C1516" s="2"/>
      <c r="D1516" s="21">
        <v>421035.0</v>
      </c>
      <c r="E1516" s="4"/>
      <c r="F1516" s="22" t="s">
        <v>814</v>
      </c>
      <c r="G1516" s="26" t="str">
        <f t="shared" si="31"/>
        <v>SUBCUENTA</v>
      </c>
      <c r="H1516" s="31">
        <f>SUMIFS(REGISTROS!$L$2:$L$665,REGISTROS!$E$2:$E$665,PUC!E1516)</f>
        <v>0</v>
      </c>
      <c r="I1516" s="2"/>
      <c r="J1516" s="2"/>
    </row>
    <row r="1517">
      <c r="A1517" s="2"/>
      <c r="B1517" s="2"/>
      <c r="C1517" s="2"/>
      <c r="D1517" s="21">
        <v>421040.0</v>
      </c>
      <c r="E1517" s="4"/>
      <c r="F1517" s="22" t="s">
        <v>1481</v>
      </c>
      <c r="G1517" s="26" t="str">
        <f t="shared" si="31"/>
        <v>SUBCUENTA</v>
      </c>
      <c r="H1517" s="31">
        <f>SUMIFS(REGISTROS!$L$2:$L$665,REGISTROS!$E$2:$E$665,PUC!E1517)</f>
        <v>0</v>
      </c>
      <c r="I1517" s="2"/>
      <c r="J1517" s="2"/>
    </row>
    <row r="1518">
      <c r="A1518" s="2"/>
      <c r="B1518" s="2"/>
      <c r="C1518" s="2"/>
      <c r="D1518" s="21">
        <v>421045.0</v>
      </c>
      <c r="E1518" s="4"/>
      <c r="F1518" s="22" t="s">
        <v>1483</v>
      </c>
      <c r="G1518" s="26" t="str">
        <f t="shared" si="31"/>
        <v>SUBCUENTA</v>
      </c>
      <c r="H1518" s="31">
        <f>SUMIFS(REGISTROS!$L$2:$L$665,REGISTROS!$E$2:$E$665,PUC!E1518)</f>
        <v>0</v>
      </c>
      <c r="I1518" s="2"/>
      <c r="J1518" s="2"/>
    </row>
    <row r="1519">
      <c r="A1519" s="2"/>
      <c r="B1519" s="2"/>
      <c r="C1519" s="2"/>
      <c r="D1519" s="21">
        <v>421050.0</v>
      </c>
      <c r="E1519" s="4"/>
      <c r="F1519" s="22" t="s">
        <v>1484</v>
      </c>
      <c r="G1519" s="26" t="str">
        <f t="shared" si="31"/>
        <v>SUBCUENTA</v>
      </c>
      <c r="H1519" s="31">
        <f>SUMIFS(REGISTROS!$L$2:$L$665,REGISTROS!$E$2:$E$665,PUC!E1519)</f>
        <v>0</v>
      </c>
      <c r="I1519" s="2"/>
      <c r="J1519" s="2"/>
    </row>
    <row r="1520">
      <c r="A1520" s="2"/>
      <c r="B1520" s="2"/>
      <c r="C1520" s="2"/>
      <c r="D1520" s="21">
        <v>421055.0</v>
      </c>
      <c r="E1520" s="4"/>
      <c r="F1520" s="22" t="s">
        <v>1485</v>
      </c>
      <c r="G1520" s="26" t="str">
        <f t="shared" si="31"/>
        <v>SUBCUENTA</v>
      </c>
      <c r="H1520" s="31">
        <f>SUMIFS(REGISTROS!$L$2:$L$665,REGISTROS!$E$2:$E$665,PUC!E1520)</f>
        <v>0</v>
      </c>
      <c r="I1520" s="2"/>
      <c r="J1520" s="2"/>
    </row>
    <row r="1521">
      <c r="A1521" s="2"/>
      <c r="B1521" s="2"/>
      <c r="C1521" s="2"/>
      <c r="D1521" s="21">
        <v>421060.0</v>
      </c>
      <c r="E1521" s="4"/>
      <c r="F1521" s="22" t="s">
        <v>1486</v>
      </c>
      <c r="G1521" s="26" t="str">
        <f t="shared" si="31"/>
        <v>SUBCUENTA</v>
      </c>
      <c r="H1521" s="31">
        <f>SUMIFS(REGISTROS!$L$2:$L$665,REGISTROS!$E$2:$E$665,PUC!E1521)</f>
        <v>0</v>
      </c>
      <c r="I1521" s="2"/>
      <c r="J1521" s="2"/>
    </row>
    <row r="1522">
      <c r="A1522" s="2"/>
      <c r="B1522" s="2"/>
      <c r="C1522" s="2"/>
      <c r="D1522" s="21">
        <v>421095.0</v>
      </c>
      <c r="E1522" s="4"/>
      <c r="F1522" s="22" t="s">
        <v>114</v>
      </c>
      <c r="G1522" s="26" t="str">
        <f t="shared" si="31"/>
        <v>SUBCUENTA</v>
      </c>
      <c r="H1522" s="31">
        <f>SUMIFS(REGISTROS!$L$2:$L$665,REGISTROS!$E$2:$E$665,PUC!E1522)</f>
        <v>0</v>
      </c>
      <c r="I1522" s="2"/>
      <c r="J1522" s="2"/>
    </row>
    <row r="1523">
      <c r="A1523" s="2"/>
      <c r="B1523" s="2"/>
      <c r="C1523" s="2"/>
      <c r="D1523" s="21">
        <v>421099.0</v>
      </c>
      <c r="E1523" s="4"/>
      <c r="F1523" s="22" t="s">
        <v>95</v>
      </c>
      <c r="G1523" s="26" t="str">
        <f t="shared" si="31"/>
        <v>SUBCUENTA</v>
      </c>
      <c r="H1523" s="31">
        <f>SUMIFS(REGISTROS!$L$2:$L$665,REGISTROS!$E$2:$E$665,PUC!E1523)</f>
        <v>0</v>
      </c>
      <c r="I1523" s="2"/>
      <c r="J1523" s="2"/>
    </row>
    <row r="1524">
      <c r="A1524" s="2"/>
      <c r="B1524" s="2"/>
      <c r="C1524" s="2"/>
      <c r="D1524" s="21">
        <v>4215.0</v>
      </c>
      <c r="E1524" s="4"/>
      <c r="F1524" s="22" t="s">
        <v>1487</v>
      </c>
      <c r="G1524" s="26" t="str">
        <f t="shared" si="31"/>
        <v>CUENTA</v>
      </c>
      <c r="H1524" s="31">
        <f>SUMIFS(REGISTROS!$L$2:$L$665,REGISTROS!$E$2:$E$665,PUC!E1524)</f>
        <v>0</v>
      </c>
      <c r="I1524" s="2"/>
      <c r="J1524" s="2"/>
    </row>
    <row r="1525">
      <c r="A1525" s="2"/>
      <c r="B1525" s="2"/>
      <c r="C1525" s="2"/>
      <c r="D1525" s="21">
        <v>421505.0</v>
      </c>
      <c r="E1525" s="4"/>
      <c r="F1525" s="22" t="s">
        <v>1488</v>
      </c>
      <c r="G1525" s="26" t="str">
        <f t="shared" si="31"/>
        <v>SUBCUENTA</v>
      </c>
      <c r="H1525" s="31">
        <f>SUMIFS(REGISTROS!$L$2:$L$665,REGISTROS!$E$2:$E$665,PUC!E1525)</f>
        <v>0</v>
      </c>
      <c r="I1525" s="2"/>
      <c r="J1525" s="2"/>
    </row>
    <row r="1526">
      <c r="A1526" s="2"/>
      <c r="B1526" s="2"/>
      <c r="C1526" s="2"/>
      <c r="D1526" s="21">
        <v>421510.0</v>
      </c>
      <c r="E1526" s="4"/>
      <c r="F1526" s="22" t="s">
        <v>1489</v>
      </c>
      <c r="G1526" s="26" t="str">
        <f t="shared" si="31"/>
        <v>SUBCUENTA</v>
      </c>
      <c r="H1526" s="31">
        <f>SUMIFS(REGISTROS!$L$2:$L$665,REGISTROS!$E$2:$E$665,PUC!E1526)</f>
        <v>0</v>
      </c>
      <c r="I1526" s="2"/>
      <c r="J1526" s="2"/>
    </row>
    <row r="1527">
      <c r="A1527" s="2"/>
      <c r="B1527" s="2"/>
      <c r="C1527" s="2"/>
      <c r="D1527" s="21">
        <v>421599.0</v>
      </c>
      <c r="E1527" s="4"/>
      <c r="F1527" s="22" t="s">
        <v>95</v>
      </c>
      <c r="G1527" s="26" t="str">
        <f t="shared" si="31"/>
        <v>SUBCUENTA</v>
      </c>
      <c r="H1527" s="31">
        <f>SUMIFS(REGISTROS!$L$2:$L$665,REGISTROS!$E$2:$E$665,PUC!E1527)</f>
        <v>0</v>
      </c>
      <c r="I1527" s="2"/>
      <c r="J1527" s="2"/>
    </row>
    <row r="1528">
      <c r="A1528" s="2"/>
      <c r="B1528" s="2"/>
      <c r="C1528" s="2"/>
      <c r="D1528" s="21">
        <v>4220.0</v>
      </c>
      <c r="E1528" s="4"/>
      <c r="F1528" s="22" t="s">
        <v>230</v>
      </c>
      <c r="G1528" s="26" t="str">
        <f t="shared" si="31"/>
        <v>CUENTA</v>
      </c>
      <c r="H1528" s="31">
        <f>SUMIFS(REGISTROS!$L$2:$L$665,REGISTROS!$E$2:$E$665,PUC!E1528)</f>
        <v>0</v>
      </c>
      <c r="I1528" s="2"/>
      <c r="J1528" s="2"/>
    </row>
    <row r="1529">
      <c r="A1529" s="2"/>
      <c r="B1529" s="2"/>
      <c r="C1529" s="2"/>
      <c r="D1529" s="21">
        <v>422005.0</v>
      </c>
      <c r="E1529" s="4"/>
      <c r="F1529" s="22" t="s">
        <v>299</v>
      </c>
      <c r="G1529" s="26" t="str">
        <f t="shared" si="31"/>
        <v>SUBCUENTA</v>
      </c>
      <c r="H1529" s="31">
        <f>SUMIFS(REGISTROS!$L$2:$L$665,REGISTROS!$E$2:$E$665,PUC!E1529)</f>
        <v>0</v>
      </c>
      <c r="I1529" s="2"/>
      <c r="J1529" s="2"/>
    </row>
    <row r="1530">
      <c r="A1530" s="2"/>
      <c r="B1530" s="2"/>
      <c r="C1530" s="2"/>
      <c r="D1530" s="21">
        <v>422010.0</v>
      </c>
      <c r="E1530" s="4"/>
      <c r="F1530" s="22" t="s">
        <v>1490</v>
      </c>
      <c r="G1530" s="26" t="str">
        <f t="shared" si="31"/>
        <v>SUBCUENTA</v>
      </c>
      <c r="H1530" s="31">
        <f>SUMIFS(REGISTROS!$L$2:$L$665,REGISTROS!$E$2:$E$665,PUC!E1530)</f>
        <v>0</v>
      </c>
      <c r="I1530" s="2"/>
      <c r="J1530" s="2"/>
    </row>
    <row r="1531">
      <c r="A1531" s="2"/>
      <c r="B1531" s="2"/>
      <c r="C1531" s="2"/>
      <c r="D1531" s="21">
        <v>422015.0</v>
      </c>
      <c r="E1531" s="4"/>
      <c r="F1531" s="22" t="s">
        <v>338</v>
      </c>
      <c r="G1531" s="26" t="str">
        <f t="shared" si="31"/>
        <v>SUBCUENTA</v>
      </c>
      <c r="H1531" s="31">
        <f>SUMIFS(REGISTROS!$L$2:$L$665,REGISTROS!$E$2:$E$665,PUC!E1531)</f>
        <v>0</v>
      </c>
      <c r="I1531" s="2"/>
      <c r="J1531" s="2"/>
    </row>
    <row r="1532">
      <c r="A1532" s="2"/>
      <c r="B1532" s="2"/>
      <c r="C1532" s="2"/>
      <c r="D1532" s="21">
        <v>422020.0</v>
      </c>
      <c r="E1532" s="4"/>
      <c r="F1532" s="22" t="s">
        <v>339</v>
      </c>
      <c r="G1532" s="26" t="str">
        <f t="shared" si="31"/>
        <v>SUBCUENTA</v>
      </c>
      <c r="H1532" s="31">
        <f>SUMIFS(REGISTROS!$L$2:$L$665,REGISTROS!$E$2:$E$665,PUC!E1532)</f>
        <v>0</v>
      </c>
      <c r="I1532" s="2"/>
      <c r="J1532" s="2"/>
    </row>
    <row r="1533">
      <c r="A1533" s="2"/>
      <c r="B1533" s="2"/>
      <c r="C1533" s="2"/>
      <c r="D1533" s="21">
        <v>422025.0</v>
      </c>
      <c r="E1533" s="4"/>
      <c r="F1533" s="22" t="s">
        <v>340</v>
      </c>
      <c r="G1533" s="26" t="str">
        <f t="shared" si="31"/>
        <v>SUBCUENTA</v>
      </c>
      <c r="H1533" s="31">
        <f>SUMIFS(REGISTROS!$L$2:$L$665,REGISTROS!$E$2:$E$665,PUC!E1533)</f>
        <v>0</v>
      </c>
      <c r="I1533" s="2"/>
      <c r="J1533" s="2"/>
    </row>
    <row r="1534">
      <c r="A1534" s="2"/>
      <c r="B1534" s="2"/>
      <c r="C1534" s="2"/>
      <c r="D1534" s="21">
        <v>422030.0</v>
      </c>
      <c r="E1534" s="4"/>
      <c r="F1534" s="22" t="s">
        <v>375</v>
      </c>
      <c r="G1534" s="26" t="str">
        <f t="shared" si="31"/>
        <v>SUBCUENTA</v>
      </c>
      <c r="H1534" s="31">
        <f>SUMIFS(REGISTROS!$L$2:$L$665,REGISTROS!$E$2:$E$665,PUC!E1534)</f>
        <v>0</v>
      </c>
      <c r="I1534" s="2"/>
      <c r="J1534" s="2"/>
    </row>
    <row r="1535">
      <c r="A1535" s="2"/>
      <c r="B1535" s="2"/>
      <c r="C1535" s="2"/>
      <c r="D1535" s="21">
        <v>422035.0</v>
      </c>
      <c r="E1535" s="4"/>
      <c r="F1535" s="22" t="s">
        <v>342</v>
      </c>
      <c r="G1535" s="26" t="str">
        <f t="shared" si="31"/>
        <v>SUBCUENTA</v>
      </c>
      <c r="H1535" s="31">
        <f>SUMIFS(REGISTROS!$L$2:$L$665,REGISTROS!$E$2:$E$665,PUC!E1535)</f>
        <v>0</v>
      </c>
      <c r="I1535" s="2"/>
      <c r="J1535" s="2"/>
    </row>
    <row r="1536">
      <c r="A1536" s="2"/>
      <c r="B1536" s="2"/>
      <c r="C1536" s="2"/>
      <c r="D1536" s="21">
        <v>422040.0</v>
      </c>
      <c r="E1536" s="4"/>
      <c r="F1536" s="22" t="s">
        <v>343</v>
      </c>
      <c r="G1536" s="26" t="str">
        <f t="shared" si="31"/>
        <v>SUBCUENTA</v>
      </c>
      <c r="H1536" s="31">
        <f>SUMIFS(REGISTROS!$L$2:$L$665,REGISTROS!$E$2:$E$665,PUC!E1536)</f>
        <v>0</v>
      </c>
      <c r="I1536" s="2"/>
      <c r="J1536" s="2"/>
    </row>
    <row r="1537">
      <c r="A1537" s="2"/>
      <c r="B1537" s="2"/>
      <c r="C1537" s="2"/>
      <c r="D1537" s="21">
        <v>422045.0</v>
      </c>
      <c r="E1537" s="4"/>
      <c r="F1537" s="22" t="s">
        <v>344</v>
      </c>
      <c r="G1537" s="26" t="str">
        <f t="shared" si="31"/>
        <v>SUBCUENTA</v>
      </c>
      <c r="H1537" s="31">
        <f>SUMIFS(REGISTROS!$L$2:$L$665,REGISTROS!$E$2:$E$665,PUC!E1537)</f>
        <v>0</v>
      </c>
      <c r="I1537" s="2"/>
      <c r="J1537" s="2"/>
    </row>
    <row r="1538">
      <c r="A1538" s="2"/>
      <c r="B1538" s="2"/>
      <c r="C1538" s="2"/>
      <c r="D1538" s="21">
        <v>422050.0</v>
      </c>
      <c r="E1538" s="4"/>
      <c r="F1538" s="22" t="s">
        <v>345</v>
      </c>
      <c r="G1538" s="26" t="str">
        <f t="shared" si="31"/>
        <v>SUBCUENTA</v>
      </c>
      <c r="H1538" s="31">
        <f>SUMIFS(REGISTROS!$L$2:$L$665,REGISTROS!$E$2:$E$665,PUC!E1538)</f>
        <v>0</v>
      </c>
      <c r="I1538" s="2"/>
      <c r="J1538" s="2"/>
    </row>
    <row r="1539">
      <c r="A1539" s="2"/>
      <c r="B1539" s="2"/>
      <c r="C1539" s="2"/>
      <c r="D1539" s="21">
        <v>422055.0</v>
      </c>
      <c r="E1539" s="4"/>
      <c r="F1539" s="22" t="s">
        <v>346</v>
      </c>
      <c r="G1539" s="26" t="str">
        <f t="shared" si="31"/>
        <v>SUBCUENTA</v>
      </c>
      <c r="H1539" s="31">
        <f>SUMIFS(REGISTROS!$L$2:$L$665,REGISTROS!$E$2:$E$665,PUC!E1539)</f>
        <v>0</v>
      </c>
      <c r="I1539" s="2"/>
      <c r="J1539" s="2"/>
    </row>
    <row r="1540">
      <c r="A1540" s="2"/>
      <c r="B1540" s="2"/>
      <c r="C1540" s="2"/>
      <c r="D1540" s="21">
        <v>422060.0</v>
      </c>
      <c r="E1540" s="4"/>
      <c r="F1540" s="22" t="s">
        <v>332</v>
      </c>
      <c r="G1540" s="26" t="str">
        <f t="shared" si="31"/>
        <v>SUBCUENTA</v>
      </c>
      <c r="H1540" s="31">
        <f>SUMIFS(REGISTROS!$L$2:$L$665,REGISTROS!$E$2:$E$665,PUC!E1540)</f>
        <v>0</v>
      </c>
      <c r="I1540" s="2"/>
      <c r="J1540" s="2"/>
    </row>
    <row r="1541">
      <c r="A1541" s="2"/>
      <c r="B1541" s="2"/>
      <c r="C1541" s="2"/>
      <c r="D1541" s="21">
        <v>422062.0</v>
      </c>
      <c r="E1541" s="4"/>
      <c r="F1541" s="22" t="s">
        <v>315</v>
      </c>
      <c r="G1541" s="26" t="str">
        <f t="shared" si="31"/>
        <v>SUBCUENTA</v>
      </c>
      <c r="H1541" s="31">
        <f>SUMIFS(REGISTROS!$L$2:$L$665,REGISTROS!$E$2:$E$665,PUC!E1541)</f>
        <v>0</v>
      </c>
      <c r="I1541" s="2"/>
      <c r="J1541" s="2"/>
    </row>
    <row r="1542">
      <c r="A1542" s="2"/>
      <c r="B1542" s="2"/>
      <c r="C1542" s="2"/>
      <c r="D1542" s="21">
        <v>422065.0</v>
      </c>
      <c r="E1542" s="4"/>
      <c r="F1542" s="22" t="s">
        <v>550</v>
      </c>
      <c r="G1542" s="26" t="str">
        <f t="shared" si="31"/>
        <v>SUBCUENTA</v>
      </c>
      <c r="H1542" s="31">
        <f>SUMIFS(REGISTROS!$L$2:$L$665,REGISTROS!$E$2:$E$665,PUC!E1542)</f>
        <v>0</v>
      </c>
      <c r="I1542" s="2"/>
      <c r="J1542" s="2"/>
    </row>
    <row r="1543">
      <c r="A1543" s="2"/>
      <c r="B1543" s="2"/>
      <c r="C1543" s="2"/>
      <c r="D1543" s="21">
        <v>422070.0</v>
      </c>
      <c r="E1543" s="4"/>
      <c r="F1543" s="22" t="s">
        <v>628</v>
      </c>
      <c r="G1543" s="26" t="str">
        <f t="shared" si="31"/>
        <v>SUBCUENTA</v>
      </c>
      <c r="H1543" s="31">
        <f>SUMIFS(REGISTROS!$L$2:$L$665,REGISTROS!$E$2:$E$665,PUC!E1543)</f>
        <v>0</v>
      </c>
      <c r="I1543" s="2"/>
      <c r="J1543" s="2"/>
    </row>
    <row r="1544">
      <c r="A1544" s="2"/>
      <c r="B1544" s="2"/>
      <c r="C1544" s="2"/>
      <c r="D1544" s="21">
        <v>422075.0</v>
      </c>
      <c r="E1544" s="4"/>
      <c r="F1544" s="22" t="s">
        <v>296</v>
      </c>
      <c r="G1544" s="26" t="str">
        <f t="shared" si="31"/>
        <v>SUBCUENTA</v>
      </c>
      <c r="H1544" s="31">
        <f>SUMIFS(REGISTROS!$L$2:$L$665,REGISTROS!$E$2:$E$665,PUC!E1544)</f>
        <v>0</v>
      </c>
      <c r="I1544" s="2"/>
      <c r="J1544" s="2"/>
    </row>
    <row r="1545">
      <c r="A1545" s="2"/>
      <c r="B1545" s="2"/>
      <c r="C1545" s="2"/>
      <c r="D1545" s="21">
        <v>422099.0</v>
      </c>
      <c r="E1545" s="4"/>
      <c r="F1545" s="22" t="s">
        <v>95</v>
      </c>
      <c r="G1545" s="26" t="str">
        <f t="shared" si="31"/>
        <v>SUBCUENTA</v>
      </c>
      <c r="H1545" s="31">
        <f>SUMIFS(REGISTROS!$L$2:$L$665,REGISTROS!$E$2:$E$665,PUC!E1545)</f>
        <v>0</v>
      </c>
      <c r="I1545" s="2"/>
      <c r="J1545" s="2"/>
    </row>
    <row r="1546">
      <c r="A1546" s="2"/>
      <c r="B1546" s="2"/>
      <c r="C1546" s="2"/>
      <c r="D1546" s="21">
        <v>4225.0</v>
      </c>
      <c r="E1546" s="4"/>
      <c r="F1546" s="22" t="s">
        <v>227</v>
      </c>
      <c r="G1546" s="26" t="str">
        <f t="shared" si="31"/>
        <v>CUENTA</v>
      </c>
      <c r="H1546" s="31">
        <f>SUMIFS(REGISTROS!$L$2:$L$665,REGISTROS!$E$2:$E$665,PUC!E1546)</f>
        <v>0</v>
      </c>
      <c r="I1546" s="2"/>
      <c r="J1546" s="2"/>
    </row>
    <row r="1547">
      <c r="A1547" s="2"/>
      <c r="B1547" s="2"/>
      <c r="C1547" s="2"/>
      <c r="D1547" s="21">
        <v>422505.0</v>
      </c>
      <c r="E1547" s="4"/>
      <c r="F1547" s="22" t="s">
        <v>1492</v>
      </c>
      <c r="G1547" s="26" t="str">
        <f t="shared" si="31"/>
        <v>SUBCUENTA</v>
      </c>
      <c r="H1547" s="31">
        <f>SUMIFS(REGISTROS!$L$2:$L$665,REGISTROS!$E$2:$E$665,PUC!E1547)</f>
        <v>0</v>
      </c>
      <c r="I1547" s="2"/>
      <c r="J1547" s="2"/>
    </row>
    <row r="1548">
      <c r="A1548" s="2"/>
      <c r="B1548" s="2"/>
      <c r="C1548" s="2"/>
      <c r="D1548" s="21">
        <v>422510.0</v>
      </c>
      <c r="E1548" s="4"/>
      <c r="F1548" s="22" t="s">
        <v>1493</v>
      </c>
      <c r="G1548" s="26" t="str">
        <f t="shared" si="31"/>
        <v>SUBCUENTA</v>
      </c>
      <c r="H1548" s="31">
        <f>SUMIFS(REGISTROS!$L$2:$L$665,REGISTROS!$E$2:$E$665,PUC!E1548)</f>
        <v>0</v>
      </c>
      <c r="I1548" s="2"/>
      <c r="J1548" s="2"/>
    </row>
    <row r="1549">
      <c r="A1549" s="2"/>
      <c r="B1549" s="2"/>
      <c r="C1549" s="2"/>
      <c r="D1549" s="21">
        <v>422515.0</v>
      </c>
      <c r="E1549" s="4"/>
      <c r="F1549" s="22" t="s">
        <v>1494</v>
      </c>
      <c r="G1549" s="26" t="str">
        <f t="shared" si="31"/>
        <v>SUBCUENTA</v>
      </c>
      <c r="H1549" s="31">
        <f>SUMIFS(REGISTROS!$L$2:$L$665,REGISTROS!$E$2:$E$665,PUC!E1549)</f>
        <v>0</v>
      </c>
      <c r="I1549" s="2"/>
      <c r="J1549" s="2"/>
    </row>
    <row r="1550">
      <c r="A1550" s="2"/>
      <c r="B1550" s="2"/>
      <c r="C1550" s="2"/>
      <c r="D1550" s="21">
        <v>422520.0</v>
      </c>
      <c r="E1550" s="4"/>
      <c r="F1550" s="22" t="s">
        <v>1495</v>
      </c>
      <c r="G1550" s="26" t="str">
        <f t="shared" si="31"/>
        <v>SUBCUENTA</v>
      </c>
      <c r="H1550" s="31">
        <f>SUMIFS(REGISTROS!$L$2:$L$665,REGISTROS!$E$2:$E$665,PUC!E1550)</f>
        <v>0</v>
      </c>
      <c r="I1550" s="2"/>
      <c r="J1550" s="2"/>
    </row>
    <row r="1551">
      <c r="A1551" s="2"/>
      <c r="B1551" s="2"/>
      <c r="C1551" s="2"/>
      <c r="D1551" s="21">
        <v>422525.0</v>
      </c>
      <c r="E1551" s="4"/>
      <c r="F1551" s="22" t="s">
        <v>1496</v>
      </c>
      <c r="G1551" s="26" t="str">
        <f t="shared" si="31"/>
        <v>SUBCUENTA</v>
      </c>
      <c r="H1551" s="31">
        <f>SUMIFS(REGISTROS!$L$2:$L$665,REGISTROS!$E$2:$E$665,PUC!E1551)</f>
        <v>0</v>
      </c>
      <c r="I1551" s="2"/>
      <c r="J1551" s="2"/>
    </row>
    <row r="1552">
      <c r="A1552" s="2"/>
      <c r="B1552" s="2"/>
      <c r="C1552" s="2"/>
      <c r="D1552" s="21">
        <v>422530.0</v>
      </c>
      <c r="E1552" s="4"/>
      <c r="F1552" s="22" t="s">
        <v>1498</v>
      </c>
      <c r="G1552" s="26" t="str">
        <f t="shared" si="31"/>
        <v>SUBCUENTA</v>
      </c>
      <c r="H1552" s="31">
        <f>SUMIFS(REGISTROS!$L$2:$L$665,REGISTROS!$E$2:$E$665,PUC!E1552)</f>
        <v>0</v>
      </c>
      <c r="I1552" s="2"/>
      <c r="J1552" s="2"/>
    </row>
    <row r="1553">
      <c r="A1553" s="2"/>
      <c r="B1553" s="2"/>
      <c r="C1553" s="2"/>
      <c r="D1553" s="21">
        <v>422535.0</v>
      </c>
      <c r="E1553" s="4"/>
      <c r="F1553" s="22" t="s">
        <v>1499</v>
      </c>
      <c r="G1553" s="26" t="str">
        <f t="shared" si="31"/>
        <v>SUBCUENTA</v>
      </c>
      <c r="H1553" s="31">
        <f>SUMIFS(REGISTROS!$L$2:$L$665,REGISTROS!$E$2:$E$665,PUC!E1553)</f>
        <v>0</v>
      </c>
      <c r="I1553" s="2"/>
      <c r="J1553" s="2"/>
    </row>
    <row r="1554">
      <c r="A1554" s="2"/>
      <c r="B1554" s="2"/>
      <c r="C1554" s="2"/>
      <c r="D1554" s="21">
        <v>422540.0</v>
      </c>
      <c r="E1554" s="4"/>
      <c r="F1554" s="22" t="s">
        <v>748</v>
      </c>
      <c r="G1554" s="26" t="str">
        <f t="shared" si="31"/>
        <v>SUBCUENTA</v>
      </c>
      <c r="H1554" s="31">
        <f>SUMIFS(REGISTROS!$L$2:$L$665,REGISTROS!$E$2:$E$665,PUC!E1554)</f>
        <v>0</v>
      </c>
      <c r="I1554" s="2"/>
      <c r="J1554" s="2"/>
    </row>
    <row r="1555">
      <c r="A1555" s="2"/>
      <c r="B1555" s="2"/>
      <c r="C1555" s="2"/>
      <c r="D1555" s="21">
        <v>422545.0</v>
      </c>
      <c r="E1555" s="4"/>
      <c r="F1555" s="22" t="s">
        <v>1500</v>
      </c>
      <c r="G1555" s="26" t="str">
        <f t="shared" si="31"/>
        <v>SUBCUENTA</v>
      </c>
      <c r="H1555" s="31">
        <f>SUMIFS(REGISTROS!$L$2:$L$665,REGISTROS!$E$2:$E$665,PUC!E1555)</f>
        <v>0</v>
      </c>
      <c r="I1555" s="2"/>
      <c r="J1555" s="2"/>
    </row>
    <row r="1556">
      <c r="A1556" s="2"/>
      <c r="B1556" s="2"/>
      <c r="C1556" s="2"/>
      <c r="D1556" s="21">
        <v>422599.0</v>
      </c>
      <c r="E1556" s="4"/>
      <c r="F1556" s="22" t="s">
        <v>95</v>
      </c>
      <c r="G1556" s="26" t="str">
        <f t="shared" si="31"/>
        <v>SUBCUENTA</v>
      </c>
      <c r="H1556" s="31">
        <f>SUMIFS(REGISTROS!$L$2:$L$665,REGISTROS!$E$2:$E$665,PUC!E1556)</f>
        <v>0</v>
      </c>
      <c r="I1556" s="2"/>
      <c r="J1556" s="2"/>
    </row>
    <row r="1557">
      <c r="A1557" s="2"/>
      <c r="B1557" s="2"/>
      <c r="C1557" s="2"/>
      <c r="D1557" s="21">
        <v>4230.0</v>
      </c>
      <c r="E1557" s="4"/>
      <c r="F1557" s="22" t="s">
        <v>228</v>
      </c>
      <c r="G1557" s="26" t="str">
        <f t="shared" si="31"/>
        <v>CUENTA</v>
      </c>
      <c r="H1557" s="31">
        <f>SUMIFS(REGISTROS!$L$2:$L$665,REGISTROS!$E$2:$E$665,PUC!E1557)</f>
        <v>0</v>
      </c>
      <c r="I1557" s="2"/>
      <c r="J1557" s="2"/>
    </row>
    <row r="1558">
      <c r="A1558" s="2"/>
      <c r="B1558" s="2"/>
      <c r="C1558" s="2"/>
      <c r="D1558" s="21">
        <v>423005.0</v>
      </c>
      <c r="E1558" s="4"/>
      <c r="F1558" s="22" t="s">
        <v>1501</v>
      </c>
      <c r="G1558" s="26" t="str">
        <f t="shared" si="31"/>
        <v>SUBCUENTA</v>
      </c>
      <c r="H1558" s="31">
        <f>SUMIFS(REGISTROS!$L$2:$L$665,REGISTROS!$E$2:$E$665,PUC!E1558)</f>
        <v>0</v>
      </c>
      <c r="I1558" s="2"/>
      <c r="J1558" s="2"/>
    </row>
    <row r="1559">
      <c r="A1559" s="2"/>
      <c r="B1559" s="2"/>
      <c r="C1559" s="2"/>
      <c r="D1559" s="21">
        <v>423010.0</v>
      </c>
      <c r="E1559" s="4"/>
      <c r="F1559" s="22" t="s">
        <v>1502</v>
      </c>
      <c r="G1559" s="26" t="str">
        <f t="shared" si="31"/>
        <v>SUBCUENTA</v>
      </c>
      <c r="H1559" s="31">
        <f>SUMIFS(REGISTROS!$L$2:$L$665,REGISTROS!$E$2:$E$665,PUC!E1559)</f>
        <v>0</v>
      </c>
      <c r="I1559" s="2"/>
      <c r="J1559" s="2"/>
    </row>
    <row r="1560">
      <c r="A1560" s="2"/>
      <c r="B1560" s="2"/>
      <c r="C1560" s="2"/>
      <c r="D1560" s="21">
        <v>423015.0</v>
      </c>
      <c r="E1560" s="4"/>
      <c r="F1560" s="22" t="s">
        <v>1503</v>
      </c>
      <c r="G1560" s="26" t="str">
        <f t="shared" si="31"/>
        <v>SUBCUENTA</v>
      </c>
      <c r="H1560" s="31">
        <f>SUMIFS(REGISTROS!$L$2:$L$665,REGISTROS!$E$2:$E$665,PUC!E1560)</f>
        <v>0</v>
      </c>
      <c r="I1560" s="2"/>
      <c r="J1560" s="2"/>
    </row>
    <row r="1561">
      <c r="A1561" s="2"/>
      <c r="B1561" s="2"/>
      <c r="C1561" s="2"/>
      <c r="D1561" s="21">
        <v>423099.0</v>
      </c>
      <c r="E1561" s="4"/>
      <c r="F1561" s="22" t="s">
        <v>95</v>
      </c>
      <c r="G1561" s="26" t="str">
        <f t="shared" si="31"/>
        <v>SUBCUENTA</v>
      </c>
      <c r="H1561" s="31">
        <f>SUMIFS(REGISTROS!$L$2:$L$665,REGISTROS!$E$2:$E$665,PUC!E1561)</f>
        <v>0</v>
      </c>
      <c r="I1561" s="2"/>
      <c r="J1561" s="2"/>
    </row>
    <row r="1562">
      <c r="A1562" s="2"/>
      <c r="B1562" s="2"/>
      <c r="C1562" s="2"/>
      <c r="D1562" s="21">
        <v>4235.0</v>
      </c>
      <c r="E1562" s="4"/>
      <c r="F1562" s="22" t="s">
        <v>229</v>
      </c>
      <c r="G1562" s="26" t="str">
        <f t="shared" si="31"/>
        <v>CUENTA</v>
      </c>
      <c r="H1562" s="31">
        <f>SUMIFS(REGISTROS!$L$2:$L$665,REGISTROS!$E$2:$E$665,PUC!E1562)</f>
        <v>0</v>
      </c>
      <c r="I1562" s="2"/>
      <c r="J1562" s="2"/>
    </row>
    <row r="1563">
      <c r="A1563" s="2"/>
      <c r="B1563" s="2"/>
      <c r="C1563" s="2"/>
      <c r="D1563" s="21">
        <v>423505.0</v>
      </c>
      <c r="E1563" s="4"/>
      <c r="F1563" s="22" t="s">
        <v>1504</v>
      </c>
      <c r="G1563" s="26" t="str">
        <f t="shared" si="31"/>
        <v>SUBCUENTA</v>
      </c>
      <c r="H1563" s="31">
        <f>SUMIFS(REGISTROS!$L$2:$L$665,REGISTROS!$E$2:$E$665,PUC!E1563)</f>
        <v>0</v>
      </c>
      <c r="I1563" s="2"/>
      <c r="J1563" s="2"/>
    </row>
    <row r="1564">
      <c r="A1564" s="2"/>
      <c r="B1564" s="2"/>
      <c r="C1564" s="2"/>
      <c r="D1564" s="21">
        <v>423510.0</v>
      </c>
      <c r="E1564" s="4"/>
      <c r="F1564" s="22" t="s">
        <v>1505</v>
      </c>
      <c r="G1564" s="26" t="str">
        <f t="shared" si="31"/>
        <v>SUBCUENTA</v>
      </c>
      <c r="H1564" s="31">
        <f>SUMIFS(REGISTROS!$L$2:$L$665,REGISTROS!$E$2:$E$665,PUC!E1564)</f>
        <v>0</v>
      </c>
      <c r="I1564" s="2"/>
      <c r="J1564" s="2"/>
    </row>
    <row r="1565">
      <c r="A1565" s="2"/>
      <c r="B1565" s="2"/>
      <c r="C1565" s="2"/>
      <c r="D1565" s="21">
        <v>423515.0</v>
      </c>
      <c r="E1565" s="4"/>
      <c r="F1565" s="22" t="s">
        <v>1506</v>
      </c>
      <c r="G1565" s="26" t="str">
        <f t="shared" si="31"/>
        <v>SUBCUENTA</v>
      </c>
      <c r="H1565" s="31">
        <f>SUMIFS(REGISTROS!$L$2:$L$665,REGISTROS!$E$2:$E$665,PUC!E1565)</f>
        <v>0</v>
      </c>
      <c r="I1565" s="2"/>
      <c r="J1565" s="2"/>
    </row>
    <row r="1566">
      <c r="A1566" s="2"/>
      <c r="B1566" s="2"/>
      <c r="C1566" s="2"/>
      <c r="D1566" s="21">
        <v>423520.0</v>
      </c>
      <c r="E1566" s="4"/>
      <c r="F1566" s="22" t="s">
        <v>1014</v>
      </c>
      <c r="G1566" s="26" t="str">
        <f t="shared" si="31"/>
        <v>SUBCUENTA</v>
      </c>
      <c r="H1566" s="31">
        <f>SUMIFS(REGISTROS!$L$2:$L$665,REGISTROS!$E$2:$E$665,PUC!E1566)</f>
        <v>0</v>
      </c>
      <c r="I1566" s="2"/>
      <c r="J1566" s="2"/>
    </row>
    <row r="1567">
      <c r="A1567" s="2"/>
      <c r="B1567" s="2"/>
      <c r="C1567" s="2"/>
      <c r="D1567" s="21">
        <v>423525.0</v>
      </c>
      <c r="E1567" s="4"/>
      <c r="F1567" s="22" t="s">
        <v>1508</v>
      </c>
      <c r="G1567" s="26" t="str">
        <f t="shared" si="31"/>
        <v>SUBCUENTA</v>
      </c>
      <c r="H1567" s="31">
        <f>SUMIFS(REGISTROS!$L$2:$L$665,REGISTROS!$E$2:$E$665,PUC!E1567)</f>
        <v>0</v>
      </c>
      <c r="I1567" s="2"/>
      <c r="J1567" s="2"/>
    </row>
    <row r="1568">
      <c r="A1568" s="2"/>
      <c r="B1568" s="2"/>
      <c r="C1568" s="2"/>
      <c r="D1568" s="21">
        <v>423530.0</v>
      </c>
      <c r="E1568" s="4"/>
      <c r="F1568" s="22" t="s">
        <v>1509</v>
      </c>
      <c r="G1568" s="26" t="str">
        <f t="shared" si="31"/>
        <v>SUBCUENTA</v>
      </c>
      <c r="H1568" s="31">
        <f>SUMIFS(REGISTROS!$L$2:$L$665,REGISTROS!$E$2:$E$665,PUC!E1568)</f>
        <v>0</v>
      </c>
      <c r="I1568" s="2"/>
      <c r="J1568" s="2"/>
    </row>
    <row r="1569">
      <c r="A1569" s="2"/>
      <c r="B1569" s="2"/>
      <c r="C1569" s="2"/>
      <c r="D1569" s="21">
        <v>423535.0</v>
      </c>
      <c r="E1569" s="4"/>
      <c r="F1569" s="22" t="s">
        <v>1510</v>
      </c>
      <c r="G1569" s="26" t="str">
        <f t="shared" si="31"/>
        <v>SUBCUENTA</v>
      </c>
      <c r="H1569" s="31">
        <f>SUMIFS(REGISTROS!$L$2:$L$665,REGISTROS!$E$2:$E$665,PUC!E1569)</f>
        <v>0</v>
      </c>
      <c r="I1569" s="2"/>
      <c r="J1569" s="2"/>
    </row>
    <row r="1570">
      <c r="A1570" s="2"/>
      <c r="B1570" s="2"/>
      <c r="C1570" s="2"/>
      <c r="D1570" s="21">
        <v>423540.0</v>
      </c>
      <c r="E1570" s="4"/>
      <c r="F1570" s="22" t="s">
        <v>1511</v>
      </c>
      <c r="G1570" s="26" t="str">
        <f t="shared" si="31"/>
        <v>SUBCUENTA</v>
      </c>
      <c r="H1570" s="31">
        <f>SUMIFS(REGISTROS!$L$2:$L$665,REGISTROS!$E$2:$E$665,PUC!E1570)</f>
        <v>0</v>
      </c>
      <c r="I1570" s="2"/>
      <c r="J1570" s="2"/>
    </row>
    <row r="1571">
      <c r="A1571" s="2"/>
      <c r="B1571" s="2"/>
      <c r="C1571" s="2"/>
      <c r="D1571" s="21">
        <v>423545.0</v>
      </c>
      <c r="E1571" s="4"/>
      <c r="F1571" s="22" t="s">
        <v>1512</v>
      </c>
      <c r="G1571" s="26" t="str">
        <f t="shared" si="31"/>
        <v>SUBCUENTA</v>
      </c>
      <c r="H1571" s="31">
        <f>SUMIFS(REGISTROS!$L$2:$L$665,REGISTROS!$E$2:$E$665,PUC!E1571)</f>
        <v>0</v>
      </c>
      <c r="I1571" s="2"/>
      <c r="J1571" s="2"/>
    </row>
    <row r="1572">
      <c r="A1572" s="2"/>
      <c r="B1572" s="2"/>
      <c r="C1572" s="2"/>
      <c r="D1572" s="21">
        <v>423550.0</v>
      </c>
      <c r="E1572" s="4"/>
      <c r="F1572" s="22" t="s">
        <v>1513</v>
      </c>
      <c r="G1572" s="26" t="str">
        <f t="shared" si="31"/>
        <v>SUBCUENTA</v>
      </c>
      <c r="H1572" s="31">
        <f>SUMIFS(REGISTROS!$L$2:$L$665,REGISTROS!$E$2:$E$665,PUC!E1572)</f>
        <v>0</v>
      </c>
      <c r="I1572" s="2"/>
      <c r="J1572" s="2"/>
    </row>
    <row r="1573">
      <c r="A1573" s="2"/>
      <c r="B1573" s="2"/>
      <c r="C1573" s="2"/>
      <c r="D1573" s="21">
        <v>423555.0</v>
      </c>
      <c r="E1573" s="4"/>
      <c r="F1573" s="22" t="s">
        <v>1514</v>
      </c>
      <c r="G1573" s="26" t="str">
        <f t="shared" si="31"/>
        <v>SUBCUENTA</v>
      </c>
      <c r="H1573" s="31">
        <f>SUMIFS(REGISTROS!$L$2:$L$665,REGISTROS!$E$2:$E$665,PUC!E1573)</f>
        <v>0</v>
      </c>
      <c r="I1573" s="2"/>
      <c r="J1573" s="2"/>
    </row>
    <row r="1574">
      <c r="A1574" s="2"/>
      <c r="B1574" s="2"/>
      <c r="C1574" s="2"/>
      <c r="D1574" s="21">
        <v>423560.0</v>
      </c>
      <c r="E1574" s="4"/>
      <c r="F1574" s="22" t="s">
        <v>1515</v>
      </c>
      <c r="G1574" s="26" t="str">
        <f t="shared" si="31"/>
        <v>SUBCUENTA</v>
      </c>
      <c r="H1574" s="31">
        <f>SUMIFS(REGISTROS!$L$2:$L$665,REGISTROS!$E$2:$E$665,PUC!E1574)</f>
        <v>0</v>
      </c>
      <c r="I1574" s="2"/>
      <c r="J1574" s="2"/>
    </row>
    <row r="1575">
      <c r="A1575" s="2"/>
      <c r="B1575" s="2"/>
      <c r="C1575" s="2"/>
      <c r="D1575" s="21">
        <v>423565.0</v>
      </c>
      <c r="E1575" s="4"/>
      <c r="F1575" s="22" t="s">
        <v>1516</v>
      </c>
      <c r="G1575" s="26" t="str">
        <f t="shared" si="31"/>
        <v>SUBCUENTA</v>
      </c>
      <c r="H1575" s="31">
        <f>SUMIFS(REGISTROS!$L$2:$L$665,REGISTROS!$E$2:$E$665,PUC!E1575)</f>
        <v>0</v>
      </c>
      <c r="I1575" s="2"/>
      <c r="J1575" s="2"/>
    </row>
    <row r="1576">
      <c r="A1576" s="2"/>
      <c r="B1576" s="2"/>
      <c r="C1576" s="2"/>
      <c r="D1576" s="21">
        <v>423570.0</v>
      </c>
      <c r="E1576" s="4"/>
      <c r="F1576" s="22" t="s">
        <v>1517</v>
      </c>
      <c r="G1576" s="26" t="str">
        <f t="shared" si="31"/>
        <v>SUBCUENTA</v>
      </c>
      <c r="H1576" s="31">
        <f>SUMIFS(REGISTROS!$L$2:$L$665,REGISTROS!$E$2:$E$665,PUC!E1576)</f>
        <v>0</v>
      </c>
      <c r="I1576" s="2"/>
      <c r="J1576" s="2"/>
    </row>
    <row r="1577">
      <c r="A1577" s="2"/>
      <c r="B1577" s="2"/>
      <c r="C1577" s="2"/>
      <c r="D1577" s="21">
        <v>423575.0</v>
      </c>
      <c r="E1577" s="4"/>
      <c r="F1577" s="22" t="s">
        <v>1518</v>
      </c>
      <c r="G1577" s="26" t="str">
        <f t="shared" si="31"/>
        <v>SUBCUENTA</v>
      </c>
      <c r="H1577" s="31">
        <f>SUMIFS(REGISTROS!$L$2:$L$665,REGISTROS!$E$2:$E$665,PUC!E1577)</f>
        <v>0</v>
      </c>
      <c r="I1577" s="2"/>
      <c r="J1577" s="2"/>
    </row>
    <row r="1578">
      <c r="A1578" s="2"/>
      <c r="B1578" s="2"/>
      <c r="C1578" s="2"/>
      <c r="D1578" s="21">
        <v>423580.0</v>
      </c>
      <c r="E1578" s="4"/>
      <c r="F1578" s="22" t="s">
        <v>1519</v>
      </c>
      <c r="G1578" s="26" t="str">
        <f t="shared" si="31"/>
        <v>SUBCUENTA</v>
      </c>
      <c r="H1578" s="31">
        <f>SUMIFS(REGISTROS!$L$2:$L$665,REGISTROS!$E$2:$E$665,PUC!E1578)</f>
        <v>0</v>
      </c>
      <c r="I1578" s="2"/>
      <c r="J1578" s="2"/>
    </row>
    <row r="1579">
      <c r="A1579" s="2"/>
      <c r="B1579" s="2"/>
      <c r="C1579" s="2"/>
      <c r="D1579" s="21">
        <v>423585.0</v>
      </c>
      <c r="E1579" s="4"/>
      <c r="F1579" s="22" t="s">
        <v>1520</v>
      </c>
      <c r="G1579" s="26" t="str">
        <f t="shared" si="31"/>
        <v>SUBCUENTA</v>
      </c>
      <c r="H1579" s="31">
        <f>SUMIFS(REGISTROS!$L$2:$L$665,REGISTROS!$E$2:$E$665,PUC!E1579)</f>
        <v>0</v>
      </c>
      <c r="I1579" s="2"/>
      <c r="J1579" s="2"/>
    </row>
    <row r="1580">
      <c r="A1580" s="2"/>
      <c r="B1580" s="2"/>
      <c r="C1580" s="2"/>
      <c r="D1580" s="21">
        <v>423595.0</v>
      </c>
      <c r="E1580" s="4"/>
      <c r="F1580" s="22" t="s">
        <v>114</v>
      </c>
      <c r="G1580" s="26" t="str">
        <f t="shared" si="31"/>
        <v>SUBCUENTA</v>
      </c>
      <c r="H1580" s="31">
        <f>SUMIFS(REGISTROS!$L$2:$L$665,REGISTROS!$E$2:$E$665,PUC!E1580)</f>
        <v>0</v>
      </c>
      <c r="I1580" s="2"/>
      <c r="J1580" s="2"/>
    </row>
    <row r="1581">
      <c r="A1581" s="2"/>
      <c r="B1581" s="2"/>
      <c r="C1581" s="2"/>
      <c r="D1581" s="21">
        <v>423599.0</v>
      </c>
      <c r="E1581" s="4"/>
      <c r="F1581" s="22" t="s">
        <v>95</v>
      </c>
      <c r="G1581" s="26" t="str">
        <f t="shared" si="31"/>
        <v>SUBCUENTA</v>
      </c>
      <c r="H1581" s="31">
        <f>SUMIFS(REGISTROS!$L$2:$L$665,REGISTROS!$E$2:$E$665,PUC!E1581)</f>
        <v>0</v>
      </c>
      <c r="I1581" s="2"/>
      <c r="J1581" s="2"/>
    </row>
    <row r="1582">
      <c r="A1582" s="2"/>
      <c r="B1582" s="2"/>
      <c r="C1582" s="2"/>
      <c r="D1582" s="21">
        <v>4240.0</v>
      </c>
      <c r="E1582" s="4"/>
      <c r="F1582" s="22" t="s">
        <v>1522</v>
      </c>
      <c r="G1582" s="26" t="str">
        <f t="shared" si="31"/>
        <v>CUENTA</v>
      </c>
      <c r="H1582" s="31">
        <f>SUMIFS(REGISTROS!$L$2:$L$665,REGISTROS!$E$2:$E$665,PUC!E1582)</f>
        <v>0</v>
      </c>
      <c r="I1582" s="2"/>
      <c r="J1582" s="2"/>
    </row>
    <row r="1583">
      <c r="A1583" s="2"/>
      <c r="B1583" s="2"/>
      <c r="C1583" s="2"/>
      <c r="D1583" s="21">
        <v>424005.0</v>
      </c>
      <c r="E1583" s="4"/>
      <c r="F1583" s="22" t="s">
        <v>43</v>
      </c>
      <c r="G1583" s="26" t="str">
        <f t="shared" si="31"/>
        <v>SUBCUENTA</v>
      </c>
      <c r="H1583" s="31">
        <f>SUMIFS(REGISTROS!$L$2:$L$665,REGISTROS!$E$2:$E$665,PUC!E1583)</f>
        <v>0</v>
      </c>
      <c r="I1583" s="2"/>
      <c r="J1583" s="2"/>
    </row>
    <row r="1584">
      <c r="A1584" s="2"/>
      <c r="B1584" s="2"/>
      <c r="C1584" s="2"/>
      <c r="D1584" s="21">
        <v>424010.0</v>
      </c>
      <c r="E1584" s="4"/>
      <c r="F1584" s="22" t="s">
        <v>99</v>
      </c>
      <c r="G1584" s="26" t="str">
        <f t="shared" si="31"/>
        <v>SUBCUENTA</v>
      </c>
      <c r="H1584" s="31">
        <f>SUMIFS(REGISTROS!$L$2:$L$665,REGISTROS!$E$2:$E$665,PUC!E1584)</f>
        <v>0</v>
      </c>
      <c r="I1584" s="2"/>
      <c r="J1584" s="2"/>
    </row>
    <row r="1585">
      <c r="A1585" s="2"/>
      <c r="B1585" s="2"/>
      <c r="C1585" s="2"/>
      <c r="D1585" s="21">
        <v>424015.0</v>
      </c>
      <c r="E1585" s="4"/>
      <c r="F1585" s="22" t="s">
        <v>109</v>
      </c>
      <c r="G1585" s="26" t="str">
        <f t="shared" si="31"/>
        <v>SUBCUENTA</v>
      </c>
      <c r="H1585" s="31">
        <f>SUMIFS(REGISTROS!$L$2:$L$665,REGISTROS!$E$2:$E$665,PUC!E1585)</f>
        <v>0</v>
      </c>
      <c r="I1585" s="2"/>
      <c r="J1585" s="2"/>
    </row>
    <row r="1586">
      <c r="A1586" s="2"/>
      <c r="B1586" s="2"/>
      <c r="C1586" s="2"/>
      <c r="D1586" s="21">
        <v>424020.0</v>
      </c>
      <c r="E1586" s="4"/>
      <c r="F1586" s="22" t="s">
        <v>115</v>
      </c>
      <c r="G1586" s="26" t="str">
        <f t="shared" si="31"/>
        <v>SUBCUENTA</v>
      </c>
      <c r="H1586" s="31">
        <f>SUMIFS(REGISTROS!$L$2:$L$665,REGISTROS!$E$2:$E$665,PUC!E1586)</f>
        <v>0</v>
      </c>
      <c r="I1586" s="2"/>
      <c r="J1586" s="2"/>
    </row>
    <row r="1587">
      <c r="A1587" s="2"/>
      <c r="B1587" s="2"/>
      <c r="C1587" s="2"/>
      <c r="D1587" s="21">
        <v>424025.0</v>
      </c>
      <c r="E1587" s="4"/>
      <c r="F1587" s="22" t="s">
        <v>120</v>
      </c>
      <c r="G1587" s="26" t="str">
        <f t="shared" si="31"/>
        <v>SUBCUENTA</v>
      </c>
      <c r="H1587" s="31">
        <f>SUMIFS(REGISTROS!$L$2:$L$665,REGISTROS!$E$2:$E$665,PUC!E1587)</f>
        <v>0</v>
      </c>
      <c r="I1587" s="2"/>
      <c r="J1587" s="2"/>
    </row>
    <row r="1588">
      <c r="A1588" s="2"/>
      <c r="B1588" s="2"/>
      <c r="C1588" s="2"/>
      <c r="D1588" s="21">
        <v>424030.0</v>
      </c>
      <c r="E1588" s="4"/>
      <c r="F1588" s="22" t="s">
        <v>130</v>
      </c>
      <c r="G1588" s="26" t="str">
        <f t="shared" si="31"/>
        <v>SUBCUENTA</v>
      </c>
      <c r="H1588" s="31">
        <f>SUMIFS(REGISTROS!$L$2:$L$665,REGISTROS!$E$2:$E$665,PUC!E1588)</f>
        <v>0</v>
      </c>
      <c r="I1588" s="2"/>
      <c r="J1588" s="2"/>
    </row>
    <row r="1589">
      <c r="A1589" s="2"/>
      <c r="B1589" s="2"/>
      <c r="C1589" s="2"/>
      <c r="D1589" s="21">
        <v>424035.0</v>
      </c>
      <c r="E1589" s="4"/>
      <c r="F1589" s="22" t="s">
        <v>134</v>
      </c>
      <c r="G1589" s="26" t="str">
        <f t="shared" si="31"/>
        <v>SUBCUENTA</v>
      </c>
      <c r="H1589" s="31">
        <f>SUMIFS(REGISTROS!$L$2:$L$665,REGISTROS!$E$2:$E$665,PUC!E1589)</f>
        <v>0</v>
      </c>
      <c r="I1589" s="2"/>
      <c r="J1589" s="2"/>
    </row>
    <row r="1590">
      <c r="A1590" s="2"/>
      <c r="B1590" s="2"/>
      <c r="C1590" s="2"/>
      <c r="D1590" s="21">
        <v>424045.0</v>
      </c>
      <c r="E1590" s="4"/>
      <c r="F1590" s="22" t="s">
        <v>153</v>
      </c>
      <c r="G1590" s="26" t="str">
        <f t="shared" si="31"/>
        <v>SUBCUENTA</v>
      </c>
      <c r="H1590" s="31">
        <f>SUMIFS(REGISTROS!$L$2:$L$665,REGISTROS!$E$2:$E$665,PUC!E1590)</f>
        <v>0</v>
      </c>
      <c r="I1590" s="2"/>
      <c r="J1590" s="2"/>
    </row>
    <row r="1591">
      <c r="A1591" s="2"/>
      <c r="B1591" s="2"/>
      <c r="C1591" s="2"/>
      <c r="D1591" s="21">
        <v>424050.0</v>
      </c>
      <c r="E1591" s="4"/>
      <c r="F1591" s="22" t="s">
        <v>158</v>
      </c>
      <c r="G1591" s="26" t="str">
        <f t="shared" si="31"/>
        <v>SUBCUENTA</v>
      </c>
      <c r="H1591" s="31">
        <f>SUMIFS(REGISTROS!$L$2:$L$665,REGISTROS!$E$2:$E$665,PUC!E1591)</f>
        <v>0</v>
      </c>
      <c r="I1591" s="2"/>
      <c r="J1591" s="2"/>
    </row>
    <row r="1592">
      <c r="A1592" s="2"/>
      <c r="B1592" s="2"/>
      <c r="C1592" s="2"/>
      <c r="D1592" s="21">
        <v>424095.0</v>
      </c>
      <c r="E1592" s="4"/>
      <c r="F1592" s="22" t="s">
        <v>119</v>
      </c>
      <c r="G1592" s="26" t="str">
        <f t="shared" si="31"/>
        <v>SUBCUENTA</v>
      </c>
      <c r="H1592" s="31">
        <f>SUMIFS(REGISTROS!$L$2:$L$665,REGISTROS!$E$2:$E$665,PUC!E1592)</f>
        <v>0</v>
      </c>
      <c r="I1592" s="2"/>
      <c r="J1592" s="2"/>
    </row>
    <row r="1593">
      <c r="A1593" s="2"/>
      <c r="B1593" s="2"/>
      <c r="C1593" s="2"/>
      <c r="D1593" s="21">
        <v>424099.0</v>
      </c>
      <c r="E1593" s="4"/>
      <c r="F1593" s="22" t="s">
        <v>95</v>
      </c>
      <c r="G1593" s="26" t="str">
        <f t="shared" si="31"/>
        <v>SUBCUENTA</v>
      </c>
      <c r="H1593" s="31">
        <f>SUMIFS(REGISTROS!$L$2:$L$665,REGISTROS!$E$2:$E$665,PUC!E1593)</f>
        <v>0</v>
      </c>
      <c r="I1593" s="2"/>
      <c r="J1593" s="2"/>
    </row>
    <row r="1594">
      <c r="A1594" s="2"/>
      <c r="B1594" s="2"/>
      <c r="C1594" s="2"/>
      <c r="D1594" s="21">
        <v>4245.0</v>
      </c>
      <c r="E1594" s="4"/>
      <c r="F1594" s="22" t="s">
        <v>1524</v>
      </c>
      <c r="G1594" s="26" t="str">
        <f t="shared" si="31"/>
        <v>CUENTA</v>
      </c>
      <c r="H1594" s="31">
        <f>SUMIFS(REGISTROS!$L$2:$L$665,REGISTROS!$E$2:$E$665,PUC!E1594)</f>
        <v>0</v>
      </c>
      <c r="I1594" s="2"/>
      <c r="J1594" s="2"/>
    </row>
    <row r="1595">
      <c r="A1595" s="2"/>
      <c r="B1595" s="2"/>
      <c r="C1595" s="2"/>
      <c r="D1595" s="21">
        <v>424504.0</v>
      </c>
      <c r="E1595" s="4"/>
      <c r="F1595" s="22" t="s">
        <v>299</v>
      </c>
      <c r="G1595" s="26" t="str">
        <f t="shared" si="31"/>
        <v>SUBCUENTA</v>
      </c>
      <c r="H1595" s="31">
        <f>SUMIFS(REGISTROS!$L$2:$L$665,REGISTROS!$E$2:$E$665,PUC!E1595)</f>
        <v>0</v>
      </c>
      <c r="I1595" s="2"/>
      <c r="J1595" s="2"/>
    </row>
    <row r="1596">
      <c r="A1596" s="2"/>
      <c r="B1596" s="2"/>
      <c r="C1596" s="2"/>
      <c r="D1596" s="21">
        <v>424506.0</v>
      </c>
      <c r="E1596" s="4"/>
      <c r="F1596" s="22" t="s">
        <v>1525</v>
      </c>
      <c r="G1596" s="26" t="str">
        <f t="shared" si="31"/>
        <v>SUBCUENTA</v>
      </c>
      <c r="H1596" s="31">
        <f>SUMIFS(REGISTROS!$L$2:$L$665,REGISTROS!$E$2:$E$665,PUC!E1596)</f>
        <v>0</v>
      </c>
      <c r="I1596" s="2"/>
      <c r="J1596" s="2"/>
    </row>
    <row r="1597">
      <c r="A1597" s="2"/>
      <c r="B1597" s="2"/>
      <c r="C1597" s="2"/>
      <c r="D1597" s="21">
        <v>424508.0</v>
      </c>
      <c r="E1597" s="4"/>
      <c r="F1597" s="22" t="s">
        <v>330</v>
      </c>
      <c r="G1597" s="26" t="str">
        <f t="shared" si="31"/>
        <v>SUBCUENTA</v>
      </c>
      <c r="H1597" s="31">
        <f>SUMIFS(REGISTROS!$L$2:$L$665,REGISTROS!$E$2:$E$665,PUC!E1597)</f>
        <v>0</v>
      </c>
      <c r="I1597" s="2"/>
      <c r="J1597" s="2"/>
    </row>
    <row r="1598">
      <c r="A1598" s="2"/>
      <c r="B1598" s="2"/>
      <c r="C1598" s="2"/>
      <c r="D1598" s="21">
        <v>424512.0</v>
      </c>
      <c r="E1598" s="4"/>
      <c r="F1598" s="22" t="s">
        <v>668</v>
      </c>
      <c r="G1598" s="26" t="str">
        <f t="shared" si="31"/>
        <v>SUBCUENTA</v>
      </c>
      <c r="H1598" s="31">
        <f>SUMIFS(REGISTROS!$L$2:$L$665,REGISTROS!$E$2:$E$665,PUC!E1598)</f>
        <v>0</v>
      </c>
      <c r="I1598" s="2"/>
      <c r="J1598" s="2"/>
    </row>
    <row r="1599">
      <c r="A1599" s="2"/>
      <c r="B1599" s="2"/>
      <c r="C1599" s="2"/>
      <c r="D1599" s="21">
        <v>424516.0</v>
      </c>
      <c r="E1599" s="4"/>
      <c r="F1599" s="22" t="s">
        <v>331</v>
      </c>
      <c r="G1599" s="26" t="str">
        <f t="shared" si="31"/>
        <v>SUBCUENTA</v>
      </c>
      <c r="H1599" s="31">
        <f>SUMIFS(REGISTROS!$L$2:$L$665,REGISTROS!$E$2:$E$665,PUC!E1599)</f>
        <v>0</v>
      </c>
      <c r="I1599" s="2"/>
      <c r="J1599" s="2"/>
    </row>
    <row r="1600">
      <c r="A1600" s="2"/>
      <c r="B1600" s="2"/>
      <c r="C1600" s="2"/>
      <c r="D1600" s="21">
        <v>424520.0</v>
      </c>
      <c r="E1600" s="4"/>
      <c r="F1600" s="22" t="s">
        <v>338</v>
      </c>
      <c r="G1600" s="26" t="str">
        <f t="shared" si="31"/>
        <v>SUBCUENTA</v>
      </c>
      <c r="H1600" s="31">
        <f>SUMIFS(REGISTROS!$L$2:$L$665,REGISTROS!$E$2:$E$665,PUC!E1600)</f>
        <v>0</v>
      </c>
      <c r="I1600" s="2"/>
      <c r="J1600" s="2"/>
    </row>
    <row r="1601">
      <c r="A1601" s="2"/>
      <c r="B1601" s="2"/>
      <c r="C1601" s="2"/>
      <c r="D1601" s="21">
        <v>424524.0</v>
      </c>
      <c r="E1601" s="4"/>
      <c r="F1601" s="22" t="s">
        <v>339</v>
      </c>
      <c r="G1601" s="26" t="str">
        <f t="shared" si="31"/>
        <v>SUBCUENTA</v>
      </c>
      <c r="H1601" s="31">
        <f>SUMIFS(REGISTROS!$L$2:$L$665,REGISTROS!$E$2:$E$665,PUC!E1601)</f>
        <v>0</v>
      </c>
      <c r="I1601" s="2"/>
      <c r="J1601" s="2"/>
    </row>
    <row r="1602">
      <c r="A1602" s="2"/>
      <c r="B1602" s="2"/>
      <c r="C1602" s="2"/>
      <c r="D1602" s="21">
        <v>424528.0</v>
      </c>
      <c r="E1602" s="4"/>
      <c r="F1602" s="22" t="s">
        <v>340</v>
      </c>
      <c r="G1602" s="26" t="str">
        <f t="shared" si="31"/>
        <v>SUBCUENTA</v>
      </c>
      <c r="H1602" s="31">
        <f>SUMIFS(REGISTROS!$L$2:$L$665,REGISTROS!$E$2:$E$665,PUC!E1602)</f>
        <v>0</v>
      </c>
      <c r="I1602" s="2"/>
      <c r="J1602" s="2"/>
    </row>
    <row r="1603">
      <c r="A1603" s="2"/>
      <c r="B1603" s="2"/>
      <c r="C1603" s="2"/>
      <c r="D1603" s="21">
        <v>424532.0</v>
      </c>
      <c r="E1603" s="4"/>
      <c r="F1603" s="22" t="s">
        <v>375</v>
      </c>
      <c r="G1603" s="26" t="str">
        <f t="shared" si="31"/>
        <v>SUBCUENTA</v>
      </c>
      <c r="H1603" s="31">
        <f>SUMIFS(REGISTROS!$L$2:$L$665,REGISTROS!$E$2:$E$665,PUC!E1603)</f>
        <v>0</v>
      </c>
      <c r="I1603" s="2"/>
      <c r="J1603" s="2"/>
    </row>
    <row r="1604">
      <c r="A1604" s="2"/>
      <c r="B1604" s="2"/>
      <c r="C1604" s="2"/>
      <c r="D1604" s="21">
        <v>424536.0</v>
      </c>
      <c r="E1604" s="4"/>
      <c r="F1604" s="22" t="s">
        <v>342</v>
      </c>
      <c r="G1604" s="26" t="str">
        <f t="shared" si="31"/>
        <v>SUBCUENTA</v>
      </c>
      <c r="H1604" s="31">
        <f>SUMIFS(REGISTROS!$L$2:$L$665,REGISTROS!$E$2:$E$665,PUC!E1604)</f>
        <v>0</v>
      </c>
      <c r="I1604" s="2"/>
      <c r="J1604" s="2"/>
    </row>
    <row r="1605">
      <c r="A1605" s="2"/>
      <c r="B1605" s="2"/>
      <c r="C1605" s="2"/>
      <c r="D1605" s="21">
        <v>424540.0</v>
      </c>
      <c r="E1605" s="4"/>
      <c r="F1605" s="22" t="s">
        <v>343</v>
      </c>
      <c r="G1605" s="26" t="str">
        <f t="shared" si="31"/>
        <v>SUBCUENTA</v>
      </c>
      <c r="H1605" s="31">
        <f>SUMIFS(REGISTROS!$L$2:$L$665,REGISTROS!$E$2:$E$665,PUC!E1605)</f>
        <v>0</v>
      </c>
      <c r="I1605" s="2"/>
      <c r="J1605" s="2"/>
    </row>
    <row r="1606">
      <c r="A1606" s="2"/>
      <c r="B1606" s="2"/>
      <c r="C1606" s="2"/>
      <c r="D1606" s="21">
        <v>424544.0</v>
      </c>
      <c r="E1606" s="4"/>
      <c r="F1606" s="22" t="s">
        <v>344</v>
      </c>
      <c r="G1606" s="26" t="str">
        <f t="shared" si="31"/>
        <v>SUBCUENTA</v>
      </c>
      <c r="H1606" s="31">
        <f>SUMIFS(REGISTROS!$L$2:$L$665,REGISTROS!$E$2:$E$665,PUC!E1606)</f>
        <v>0</v>
      </c>
      <c r="I1606" s="2"/>
      <c r="J1606" s="2"/>
    </row>
    <row r="1607">
      <c r="A1607" s="2"/>
      <c r="B1607" s="2"/>
      <c r="C1607" s="2"/>
      <c r="D1607" s="21">
        <v>424548.0</v>
      </c>
      <c r="E1607" s="4"/>
      <c r="F1607" s="22" t="s">
        <v>345</v>
      </c>
      <c r="G1607" s="26" t="str">
        <f t="shared" si="31"/>
        <v>SUBCUENTA</v>
      </c>
      <c r="H1607" s="31">
        <f>SUMIFS(REGISTROS!$L$2:$L$665,REGISTROS!$E$2:$E$665,PUC!E1607)</f>
        <v>0</v>
      </c>
      <c r="I1607" s="2"/>
      <c r="J1607" s="2"/>
    </row>
    <row r="1608">
      <c r="A1608" s="2"/>
      <c r="B1608" s="2"/>
      <c r="C1608" s="2"/>
      <c r="D1608" s="21">
        <v>424552.0</v>
      </c>
      <c r="E1608" s="4"/>
      <c r="F1608" s="22" t="s">
        <v>346</v>
      </c>
      <c r="G1608" s="26" t="str">
        <f t="shared" si="31"/>
        <v>SUBCUENTA</v>
      </c>
      <c r="H1608" s="31">
        <f>SUMIFS(REGISTROS!$L$2:$L$665,REGISTROS!$E$2:$E$665,PUC!E1608)</f>
        <v>0</v>
      </c>
      <c r="I1608" s="2"/>
      <c r="J1608" s="2"/>
    </row>
    <row r="1609">
      <c r="A1609" s="2"/>
      <c r="B1609" s="2"/>
      <c r="C1609" s="2"/>
      <c r="D1609" s="21">
        <v>424556.0</v>
      </c>
      <c r="E1609" s="4"/>
      <c r="F1609" s="22" t="s">
        <v>332</v>
      </c>
      <c r="G1609" s="26" t="str">
        <f t="shared" si="31"/>
        <v>SUBCUENTA</v>
      </c>
      <c r="H1609" s="31">
        <f>SUMIFS(REGISTROS!$L$2:$L$665,REGISTROS!$E$2:$E$665,PUC!E1609)</f>
        <v>0</v>
      </c>
      <c r="I1609" s="2"/>
      <c r="J1609" s="2"/>
    </row>
    <row r="1610">
      <c r="A1610" s="2"/>
      <c r="B1610" s="2"/>
      <c r="C1610" s="2"/>
      <c r="D1610" s="21">
        <v>424560.0</v>
      </c>
      <c r="E1610" s="4"/>
      <c r="F1610" s="22" t="s">
        <v>500</v>
      </c>
      <c r="G1610" s="26" t="str">
        <f t="shared" si="31"/>
        <v>SUBCUENTA</v>
      </c>
      <c r="H1610" s="31">
        <f>SUMIFS(REGISTROS!$L$2:$L$665,REGISTROS!$E$2:$E$665,PUC!E1610)</f>
        <v>0</v>
      </c>
      <c r="I1610" s="2"/>
      <c r="J1610" s="2"/>
    </row>
    <row r="1611">
      <c r="A1611" s="2"/>
      <c r="B1611" s="2"/>
      <c r="C1611" s="2"/>
      <c r="D1611" s="21">
        <v>424562.0</v>
      </c>
      <c r="E1611" s="4"/>
      <c r="F1611" s="22" t="s">
        <v>315</v>
      </c>
      <c r="G1611" s="26" t="str">
        <f t="shared" si="31"/>
        <v>SUBCUENTA</v>
      </c>
      <c r="H1611" s="31">
        <f>SUMIFS(REGISTROS!$L$2:$L$665,REGISTROS!$E$2:$E$665,PUC!E1611)</f>
        <v>0</v>
      </c>
      <c r="I1611" s="2"/>
      <c r="J1611" s="2"/>
    </row>
    <row r="1612">
      <c r="A1612" s="2"/>
      <c r="B1612" s="2"/>
      <c r="C1612" s="2"/>
      <c r="D1612" s="21">
        <v>424564.0</v>
      </c>
      <c r="E1612" s="4"/>
      <c r="F1612" s="22" t="s">
        <v>550</v>
      </c>
      <c r="G1612" s="26" t="str">
        <f t="shared" si="31"/>
        <v>SUBCUENTA</v>
      </c>
      <c r="H1612" s="31">
        <f>SUMIFS(REGISTROS!$L$2:$L$665,REGISTROS!$E$2:$E$665,PUC!E1612)</f>
        <v>0</v>
      </c>
      <c r="I1612" s="2"/>
      <c r="J1612" s="2"/>
    </row>
    <row r="1613">
      <c r="A1613" s="2"/>
      <c r="B1613" s="2"/>
      <c r="C1613" s="2"/>
      <c r="D1613" s="21">
        <v>424568.0</v>
      </c>
      <c r="E1613" s="4"/>
      <c r="F1613" s="22" t="s">
        <v>333</v>
      </c>
      <c r="G1613" s="26" t="str">
        <f t="shared" si="31"/>
        <v>SUBCUENTA</v>
      </c>
      <c r="H1613" s="31">
        <f>SUMIFS(REGISTROS!$L$2:$L$665,REGISTROS!$E$2:$E$665,PUC!E1613)</f>
        <v>0</v>
      </c>
      <c r="I1613" s="2"/>
      <c r="J1613" s="2"/>
    </row>
    <row r="1614">
      <c r="A1614" s="2"/>
      <c r="B1614" s="2"/>
      <c r="C1614" s="2"/>
      <c r="D1614" s="21">
        <v>424572.0</v>
      </c>
      <c r="E1614" s="4"/>
      <c r="F1614" s="22" t="s">
        <v>635</v>
      </c>
      <c r="G1614" s="26" t="str">
        <f t="shared" si="31"/>
        <v>SUBCUENTA</v>
      </c>
      <c r="H1614" s="31">
        <f>SUMIFS(REGISTROS!$L$2:$L$665,REGISTROS!$E$2:$E$665,PUC!E1614)</f>
        <v>0</v>
      </c>
      <c r="I1614" s="2"/>
      <c r="J1614" s="2"/>
    </row>
    <row r="1615">
      <c r="A1615" s="2"/>
      <c r="B1615" s="2"/>
      <c r="C1615" s="2"/>
      <c r="D1615" s="21">
        <v>424580.0</v>
      </c>
      <c r="E1615" s="4"/>
      <c r="F1615" s="22" t="s">
        <v>334</v>
      </c>
      <c r="G1615" s="26" t="str">
        <f t="shared" si="31"/>
        <v>SUBCUENTA</v>
      </c>
      <c r="H1615" s="31">
        <f>SUMIFS(REGISTROS!$L$2:$L$665,REGISTROS!$E$2:$E$665,PUC!E1615)</f>
        <v>0</v>
      </c>
      <c r="I1615" s="2"/>
      <c r="J1615" s="2"/>
    </row>
    <row r="1616">
      <c r="A1616" s="2"/>
      <c r="B1616" s="2"/>
      <c r="C1616" s="2"/>
      <c r="D1616" s="21">
        <v>424584.0</v>
      </c>
      <c r="E1616" s="4"/>
      <c r="F1616" s="22" t="s">
        <v>639</v>
      </c>
      <c r="G1616" s="26" t="str">
        <f t="shared" si="31"/>
        <v>SUBCUENTA</v>
      </c>
      <c r="H1616" s="31">
        <f>SUMIFS(REGISTROS!$L$2:$L$665,REGISTROS!$E$2:$E$665,PUC!E1616)</f>
        <v>0</v>
      </c>
      <c r="I1616" s="2"/>
      <c r="J1616" s="2"/>
    </row>
    <row r="1617">
      <c r="A1617" s="2"/>
      <c r="B1617" s="2"/>
      <c r="C1617" s="2"/>
      <c r="D1617" s="21">
        <v>424588.0</v>
      </c>
      <c r="E1617" s="4"/>
      <c r="F1617" s="22" t="s">
        <v>296</v>
      </c>
      <c r="G1617" s="26" t="str">
        <f t="shared" si="31"/>
        <v>SUBCUENTA</v>
      </c>
      <c r="H1617" s="31">
        <f>SUMIFS(REGISTROS!$L$2:$L$665,REGISTROS!$E$2:$E$665,PUC!E1617)</f>
        <v>0</v>
      </c>
      <c r="I1617" s="2"/>
      <c r="J1617" s="2"/>
    </row>
    <row r="1618">
      <c r="A1618" s="2"/>
      <c r="B1618" s="2"/>
      <c r="C1618" s="2"/>
      <c r="D1618" s="21">
        <v>424599.0</v>
      </c>
      <c r="E1618" s="4"/>
      <c r="F1618" s="22" t="s">
        <v>95</v>
      </c>
      <c r="G1618" s="26" t="str">
        <f t="shared" si="31"/>
        <v>SUBCUENTA</v>
      </c>
      <c r="H1618" s="31">
        <f>SUMIFS(REGISTROS!$L$2:$L$665,REGISTROS!$E$2:$E$665,PUC!E1618)</f>
        <v>0</v>
      </c>
      <c r="I1618" s="2"/>
      <c r="J1618" s="2"/>
    </row>
    <row r="1619">
      <c r="A1619" s="2"/>
      <c r="B1619" s="2"/>
      <c r="C1619" s="2"/>
      <c r="D1619" s="21">
        <v>4248.0</v>
      </c>
      <c r="E1619" s="4"/>
      <c r="F1619" s="22" t="s">
        <v>1532</v>
      </c>
      <c r="G1619" s="26" t="str">
        <f t="shared" si="31"/>
        <v>CUENTA</v>
      </c>
      <c r="H1619" s="31">
        <f>SUMIFS(REGISTROS!$L$2:$L$665,REGISTROS!$E$2:$E$665,PUC!E1619)</f>
        <v>0</v>
      </c>
      <c r="I1619" s="2"/>
      <c r="J1619" s="2"/>
    </row>
    <row r="1620">
      <c r="A1620" s="2"/>
      <c r="B1620" s="2"/>
      <c r="C1620" s="2"/>
      <c r="D1620" s="21">
        <v>424805.0</v>
      </c>
      <c r="E1620" s="4"/>
      <c r="F1620" s="22" t="s">
        <v>736</v>
      </c>
      <c r="G1620" s="26" t="str">
        <f t="shared" si="31"/>
        <v>SUBCUENTA</v>
      </c>
      <c r="H1620" s="31">
        <f>SUMIFS(REGISTROS!$L$2:$L$665,REGISTROS!$E$2:$E$665,PUC!E1620)</f>
        <v>0</v>
      </c>
      <c r="I1620" s="2"/>
      <c r="J1620" s="2"/>
    </row>
    <row r="1621">
      <c r="A1621" s="2"/>
      <c r="B1621" s="2"/>
      <c r="C1621" s="2"/>
      <c r="D1621" s="21">
        <v>424810.0</v>
      </c>
      <c r="E1621" s="4"/>
      <c r="F1621" s="22" t="s">
        <v>791</v>
      </c>
      <c r="G1621" s="26" t="str">
        <f t="shared" si="31"/>
        <v>SUBCUENTA</v>
      </c>
      <c r="H1621" s="31">
        <f>SUMIFS(REGISTROS!$L$2:$L$665,REGISTROS!$E$2:$E$665,PUC!E1621)</f>
        <v>0</v>
      </c>
      <c r="I1621" s="2"/>
      <c r="J1621" s="2"/>
    </row>
    <row r="1622">
      <c r="A1622" s="2"/>
      <c r="B1622" s="2"/>
      <c r="C1622" s="2"/>
      <c r="D1622" s="21">
        <v>424899.0</v>
      </c>
      <c r="E1622" s="4"/>
      <c r="F1622" s="22" t="s">
        <v>95</v>
      </c>
      <c r="G1622" s="26" t="str">
        <f t="shared" si="31"/>
        <v>SUBCUENTA</v>
      </c>
      <c r="H1622" s="31">
        <f>SUMIFS(REGISTROS!$L$2:$L$665,REGISTROS!$E$2:$E$665,PUC!E1622)</f>
        <v>0</v>
      </c>
      <c r="I1622" s="2"/>
      <c r="J1622" s="2"/>
    </row>
    <row r="1623">
      <c r="A1623" s="2"/>
      <c r="B1623" s="2"/>
      <c r="C1623" s="2"/>
      <c r="D1623" s="21">
        <v>4250.0</v>
      </c>
      <c r="E1623" s="4"/>
      <c r="F1623" s="22" t="s">
        <v>1534</v>
      </c>
      <c r="G1623" s="26" t="str">
        <f t="shared" si="31"/>
        <v>CUENTA</v>
      </c>
      <c r="H1623" s="31">
        <f>SUMIFS(REGISTROS!$L$2:$L$665,REGISTROS!$E$2:$E$665,PUC!E1623)</f>
        <v>0</v>
      </c>
      <c r="I1623" s="2"/>
      <c r="J1623" s="2"/>
    </row>
    <row r="1624">
      <c r="A1624" s="2"/>
      <c r="B1624" s="2"/>
      <c r="C1624" s="2"/>
      <c r="D1624" s="21">
        <v>425005.0</v>
      </c>
      <c r="E1624" s="4"/>
      <c r="F1624" s="22" t="s">
        <v>1535</v>
      </c>
      <c r="G1624" s="26" t="str">
        <f t="shared" si="31"/>
        <v>SUBCUENTA</v>
      </c>
      <c r="H1624" s="31">
        <f>SUMIFS(REGISTROS!$L$2:$L$665,REGISTROS!$E$2:$E$665,PUC!E1624)</f>
        <v>0</v>
      </c>
      <c r="I1624" s="2"/>
      <c r="J1624" s="2"/>
    </row>
    <row r="1625">
      <c r="A1625" s="2"/>
      <c r="B1625" s="2"/>
      <c r="C1625" s="2"/>
      <c r="D1625" s="21">
        <v>425010.0</v>
      </c>
      <c r="E1625" s="4"/>
      <c r="F1625" s="22" t="s">
        <v>876</v>
      </c>
      <c r="G1625" s="26" t="str">
        <f t="shared" si="31"/>
        <v>SUBCUENTA</v>
      </c>
      <c r="H1625" s="31">
        <f>SUMIFS(REGISTROS!$L$2:$L$665,REGISTROS!$E$2:$E$665,PUC!E1625)</f>
        <v>0</v>
      </c>
      <c r="I1625" s="2"/>
      <c r="J1625" s="2"/>
    </row>
    <row r="1626">
      <c r="A1626" s="2"/>
      <c r="B1626" s="2"/>
      <c r="C1626" s="2"/>
      <c r="D1626" s="21">
        <v>425015.0</v>
      </c>
      <c r="E1626" s="4"/>
      <c r="F1626" s="22" t="s">
        <v>1010</v>
      </c>
      <c r="G1626" s="26" t="str">
        <f t="shared" si="31"/>
        <v>SUBCUENTA</v>
      </c>
      <c r="H1626" s="31">
        <f>SUMIFS(REGISTROS!$L$2:$L$665,REGISTROS!$E$2:$E$665,PUC!E1626)</f>
        <v>0</v>
      </c>
      <c r="I1626" s="2"/>
      <c r="J1626" s="2"/>
    </row>
    <row r="1627">
      <c r="A1627" s="2"/>
      <c r="B1627" s="2"/>
      <c r="C1627" s="2"/>
      <c r="D1627" s="21">
        <v>425020.0</v>
      </c>
      <c r="E1627" s="4"/>
      <c r="F1627" s="22" t="s">
        <v>1537</v>
      </c>
      <c r="G1627" s="26" t="str">
        <f t="shared" si="31"/>
        <v>SUBCUENTA</v>
      </c>
      <c r="H1627" s="31">
        <f>SUMIFS(REGISTROS!$L$2:$L$665,REGISTROS!$E$2:$E$665,PUC!E1627)</f>
        <v>0</v>
      </c>
      <c r="I1627" s="2"/>
      <c r="J1627" s="2"/>
    </row>
    <row r="1628">
      <c r="A1628" s="2"/>
      <c r="B1628" s="2"/>
      <c r="C1628" s="2"/>
      <c r="D1628" s="21">
        <v>425025.0</v>
      </c>
      <c r="E1628" s="4"/>
      <c r="F1628" s="22" t="s">
        <v>1538</v>
      </c>
      <c r="G1628" s="26" t="str">
        <f t="shared" si="31"/>
        <v>SUBCUENTA</v>
      </c>
      <c r="H1628" s="31">
        <f>SUMIFS(REGISTROS!$L$2:$L$665,REGISTROS!$E$2:$E$665,PUC!E1628)</f>
        <v>0</v>
      </c>
      <c r="I1628" s="2"/>
      <c r="J1628" s="2"/>
    </row>
    <row r="1629">
      <c r="A1629" s="2"/>
      <c r="B1629" s="2"/>
      <c r="C1629" s="2"/>
      <c r="D1629" s="21">
        <v>425030.0</v>
      </c>
      <c r="E1629" s="4"/>
      <c r="F1629" s="22" t="s">
        <v>1539</v>
      </c>
      <c r="G1629" s="26" t="str">
        <f t="shared" si="31"/>
        <v>SUBCUENTA</v>
      </c>
      <c r="H1629" s="31">
        <f>SUMIFS(REGISTROS!$L$2:$L$665,REGISTROS!$E$2:$E$665,PUC!E1629)</f>
        <v>0</v>
      </c>
      <c r="I1629" s="2"/>
      <c r="J1629" s="2"/>
    </row>
    <row r="1630">
      <c r="A1630" s="2"/>
      <c r="B1630" s="2"/>
      <c r="C1630" s="2"/>
      <c r="D1630" s="21">
        <v>425035.0</v>
      </c>
      <c r="E1630" s="4"/>
      <c r="F1630" s="22" t="s">
        <v>1541</v>
      </c>
      <c r="G1630" s="26" t="str">
        <f t="shared" si="31"/>
        <v>SUBCUENTA</v>
      </c>
      <c r="H1630" s="31">
        <f>SUMIFS(REGISTROS!$L$2:$L$665,REGISTROS!$E$2:$E$665,PUC!E1630)</f>
        <v>0</v>
      </c>
      <c r="I1630" s="2"/>
      <c r="J1630" s="2"/>
    </row>
    <row r="1631">
      <c r="A1631" s="2"/>
      <c r="B1631" s="2"/>
      <c r="C1631" s="2"/>
      <c r="D1631" s="21">
        <v>425040.0</v>
      </c>
      <c r="E1631" s="4"/>
      <c r="F1631" s="22" t="s">
        <v>1542</v>
      </c>
      <c r="G1631" s="26" t="str">
        <f t="shared" si="31"/>
        <v>SUBCUENTA</v>
      </c>
      <c r="H1631" s="31">
        <f>SUMIFS(REGISTROS!$L$2:$L$665,REGISTROS!$E$2:$E$665,PUC!E1631)</f>
        <v>0</v>
      </c>
      <c r="I1631" s="2"/>
      <c r="J1631" s="2"/>
    </row>
    <row r="1632">
      <c r="A1632" s="2"/>
      <c r="B1632" s="2"/>
      <c r="C1632" s="2"/>
      <c r="D1632" s="21">
        <v>425045.0</v>
      </c>
      <c r="E1632" s="4"/>
      <c r="F1632" s="22" t="s">
        <v>1543</v>
      </c>
      <c r="G1632" s="26" t="str">
        <f t="shared" si="31"/>
        <v>SUBCUENTA</v>
      </c>
      <c r="H1632" s="31">
        <f>SUMIFS(REGISTROS!$L$2:$L$665,REGISTROS!$E$2:$E$665,PUC!E1632)</f>
        <v>0</v>
      </c>
      <c r="I1632" s="2"/>
      <c r="J1632" s="2"/>
    </row>
    <row r="1633">
      <c r="A1633" s="2"/>
      <c r="B1633" s="2"/>
      <c r="C1633" s="2"/>
      <c r="D1633" s="21">
        <v>425050.0</v>
      </c>
      <c r="E1633" s="4"/>
      <c r="F1633" s="22" t="s">
        <v>1544</v>
      </c>
      <c r="G1633" s="26" t="str">
        <f t="shared" si="31"/>
        <v>SUBCUENTA</v>
      </c>
      <c r="H1633" s="31">
        <f>SUMIFS(REGISTROS!$L$2:$L$665,REGISTROS!$E$2:$E$665,PUC!E1633)</f>
        <v>0</v>
      </c>
      <c r="I1633" s="2"/>
      <c r="J1633" s="2"/>
    </row>
    <row r="1634">
      <c r="A1634" s="2"/>
      <c r="B1634" s="2"/>
      <c r="C1634" s="2"/>
      <c r="D1634" s="21">
        <v>425099.0</v>
      </c>
      <c r="E1634" s="4"/>
      <c r="F1634" s="22" t="s">
        <v>95</v>
      </c>
      <c r="G1634" s="26" t="str">
        <f t="shared" si="31"/>
        <v>SUBCUENTA</v>
      </c>
      <c r="H1634" s="31">
        <f>SUMIFS(REGISTROS!$L$2:$L$665,REGISTROS!$E$2:$E$665,PUC!E1634)</f>
        <v>0</v>
      </c>
      <c r="I1634" s="2"/>
      <c r="J1634" s="2"/>
    </row>
    <row r="1635">
      <c r="A1635" s="2"/>
      <c r="B1635" s="2"/>
      <c r="C1635" s="2"/>
      <c r="D1635" s="21">
        <v>4255.0</v>
      </c>
      <c r="E1635" s="4"/>
      <c r="F1635" s="22" t="s">
        <v>1062</v>
      </c>
      <c r="G1635" s="26" t="str">
        <f t="shared" si="31"/>
        <v>CUENTA</v>
      </c>
      <c r="H1635" s="31">
        <f>SUMIFS(REGISTROS!$L$2:$L$665,REGISTROS!$E$2:$E$665,PUC!E1635)</f>
        <v>0</v>
      </c>
      <c r="I1635" s="2"/>
      <c r="J1635" s="2"/>
    </row>
    <row r="1636">
      <c r="A1636" s="2"/>
      <c r="B1636" s="2"/>
      <c r="C1636" s="2"/>
      <c r="D1636" s="21">
        <v>425505.0</v>
      </c>
      <c r="E1636" s="4"/>
      <c r="F1636" s="22" t="s">
        <v>1546</v>
      </c>
      <c r="G1636" s="26" t="str">
        <f t="shared" si="31"/>
        <v>SUBCUENTA</v>
      </c>
      <c r="H1636" s="31">
        <f>SUMIFS(REGISTROS!$L$2:$L$665,REGISTROS!$E$2:$E$665,PUC!E1636)</f>
        <v>0</v>
      </c>
      <c r="I1636" s="2"/>
      <c r="J1636" s="2"/>
    </row>
    <row r="1637">
      <c r="A1637" s="2"/>
      <c r="B1637" s="2"/>
      <c r="C1637" s="2"/>
      <c r="D1637" s="21">
        <v>425510.0</v>
      </c>
      <c r="E1637" s="4"/>
      <c r="F1637" s="22" t="s">
        <v>1548</v>
      </c>
      <c r="G1637" s="26" t="str">
        <f t="shared" si="31"/>
        <v>SUBCUENTA</v>
      </c>
      <c r="H1637" s="31">
        <f>SUMIFS(REGISTROS!$L$2:$L$665,REGISTROS!$E$2:$E$665,PUC!E1637)</f>
        <v>0</v>
      </c>
      <c r="I1637" s="2"/>
      <c r="J1637" s="2"/>
    </row>
    <row r="1638">
      <c r="A1638" s="2"/>
      <c r="B1638" s="2"/>
      <c r="C1638" s="2"/>
      <c r="D1638" s="21">
        <v>425515.0</v>
      </c>
      <c r="E1638" s="4"/>
      <c r="F1638" s="22" t="s">
        <v>1549</v>
      </c>
      <c r="G1638" s="26" t="str">
        <f t="shared" si="31"/>
        <v>SUBCUENTA</v>
      </c>
      <c r="H1638" s="31">
        <f>SUMIFS(REGISTROS!$L$2:$L$665,REGISTROS!$E$2:$E$665,PUC!E1638)</f>
        <v>0</v>
      </c>
      <c r="I1638" s="2"/>
      <c r="J1638" s="2"/>
    </row>
    <row r="1639">
      <c r="A1639" s="2"/>
      <c r="B1639" s="2"/>
      <c r="C1639" s="2"/>
      <c r="D1639" s="21">
        <v>425520.0</v>
      </c>
      <c r="E1639" s="4"/>
      <c r="F1639" s="22" t="s">
        <v>1550</v>
      </c>
      <c r="G1639" s="26" t="str">
        <f t="shared" si="31"/>
        <v>SUBCUENTA</v>
      </c>
      <c r="H1639" s="31">
        <f>SUMIFS(REGISTROS!$L$2:$L$665,REGISTROS!$E$2:$E$665,PUC!E1639)</f>
        <v>0</v>
      </c>
      <c r="I1639" s="2"/>
      <c r="J1639" s="2"/>
    </row>
    <row r="1640">
      <c r="A1640" s="2"/>
      <c r="B1640" s="2"/>
      <c r="C1640" s="2"/>
      <c r="D1640" s="21">
        <v>425525.0</v>
      </c>
      <c r="E1640" s="4"/>
      <c r="F1640" s="22" t="s">
        <v>1552</v>
      </c>
      <c r="G1640" s="26" t="str">
        <f t="shared" si="31"/>
        <v>SUBCUENTA</v>
      </c>
      <c r="H1640" s="31">
        <f>SUMIFS(REGISTROS!$L$2:$L$665,REGISTROS!$E$2:$E$665,PUC!E1640)</f>
        <v>0</v>
      </c>
      <c r="I1640" s="2"/>
      <c r="J1640" s="2"/>
    </row>
    <row r="1641">
      <c r="A1641" s="2"/>
      <c r="B1641" s="2"/>
      <c r="C1641" s="2"/>
      <c r="D1641" s="21">
        <v>425530.0</v>
      </c>
      <c r="E1641" s="4"/>
      <c r="F1641" s="22" t="s">
        <v>1553</v>
      </c>
      <c r="G1641" s="26" t="str">
        <f t="shared" si="31"/>
        <v>SUBCUENTA</v>
      </c>
      <c r="H1641" s="31">
        <f>SUMIFS(REGISTROS!$L$2:$L$665,REGISTROS!$E$2:$E$665,PUC!E1641)</f>
        <v>0</v>
      </c>
      <c r="I1641" s="2"/>
      <c r="J1641" s="2"/>
    </row>
    <row r="1642">
      <c r="A1642" s="2"/>
      <c r="B1642" s="2"/>
      <c r="C1642" s="2"/>
      <c r="D1642" s="21">
        <v>425535.0</v>
      </c>
      <c r="E1642" s="4"/>
      <c r="F1642" s="22" t="s">
        <v>1554</v>
      </c>
      <c r="G1642" s="26" t="str">
        <f t="shared" si="31"/>
        <v>SUBCUENTA</v>
      </c>
      <c r="H1642" s="31">
        <f>SUMIFS(REGISTROS!$L$2:$L$665,REGISTROS!$E$2:$E$665,PUC!E1642)</f>
        <v>0</v>
      </c>
      <c r="I1642" s="2"/>
      <c r="J1642" s="2"/>
    </row>
    <row r="1643">
      <c r="A1643" s="2"/>
      <c r="B1643" s="2"/>
      <c r="C1643" s="2"/>
      <c r="D1643" s="21">
        <v>425540.0</v>
      </c>
      <c r="E1643" s="4"/>
      <c r="F1643" s="22" t="s">
        <v>1556</v>
      </c>
      <c r="G1643" s="26" t="str">
        <f t="shared" si="31"/>
        <v>SUBCUENTA</v>
      </c>
      <c r="H1643" s="31">
        <f>SUMIFS(REGISTROS!$L$2:$L$665,REGISTROS!$E$2:$E$665,PUC!E1643)</f>
        <v>0</v>
      </c>
      <c r="I1643" s="2"/>
      <c r="J1643" s="2"/>
    </row>
    <row r="1644">
      <c r="A1644" s="2"/>
      <c r="B1644" s="2"/>
      <c r="C1644" s="2"/>
      <c r="D1644" s="21">
        <v>425595.0</v>
      </c>
      <c r="E1644" s="4"/>
      <c r="F1644" s="22" t="s">
        <v>119</v>
      </c>
      <c r="G1644" s="26" t="str">
        <f t="shared" si="31"/>
        <v>SUBCUENTA</v>
      </c>
      <c r="H1644" s="31">
        <f>SUMIFS(REGISTROS!$L$2:$L$665,REGISTROS!$E$2:$E$665,PUC!E1644)</f>
        <v>0</v>
      </c>
      <c r="I1644" s="2"/>
      <c r="J1644" s="2"/>
    </row>
    <row r="1645">
      <c r="A1645" s="2"/>
      <c r="B1645" s="2"/>
      <c r="C1645" s="2"/>
      <c r="D1645" s="21">
        <v>425599.0</v>
      </c>
      <c r="E1645" s="4"/>
      <c r="F1645" s="22" t="s">
        <v>95</v>
      </c>
      <c r="G1645" s="26" t="str">
        <f t="shared" si="31"/>
        <v>SUBCUENTA</v>
      </c>
      <c r="H1645" s="31">
        <f>SUMIFS(REGISTROS!$L$2:$L$665,REGISTROS!$E$2:$E$665,PUC!E1645)</f>
        <v>0</v>
      </c>
      <c r="I1645" s="2"/>
      <c r="J1645" s="2"/>
    </row>
    <row r="1646">
      <c r="A1646" s="2"/>
      <c r="B1646" s="2"/>
      <c r="C1646" s="2"/>
      <c r="D1646" s="21">
        <v>4260.0</v>
      </c>
      <c r="E1646" s="4"/>
      <c r="F1646" s="22" t="s">
        <v>1558</v>
      </c>
      <c r="G1646" s="26" t="str">
        <f t="shared" si="31"/>
        <v>CUENTA</v>
      </c>
      <c r="H1646" s="31">
        <f>SUMIFS(REGISTROS!$L$2:$L$665,REGISTROS!$E$2:$E$665,PUC!E1646)</f>
        <v>0</v>
      </c>
      <c r="I1646" s="2"/>
      <c r="J1646" s="2"/>
    </row>
    <row r="1647">
      <c r="A1647" s="2"/>
      <c r="B1647" s="2"/>
      <c r="C1647" s="2"/>
      <c r="D1647" s="21" t="s">
        <v>1559</v>
      </c>
      <c r="E1647" s="4"/>
      <c r="F1647" s="22"/>
      <c r="G1647" s="26" t="str">
        <f t="shared" si="31"/>
        <v/>
      </c>
      <c r="H1647" s="31">
        <f>SUMIFS(REGISTROS!$L$2:$L$665,REGISTROS!$E$2:$E$665,PUC!E1647)</f>
        <v>0</v>
      </c>
      <c r="I1647" s="2"/>
      <c r="J1647" s="2"/>
    </row>
    <row r="1648">
      <c r="A1648" s="2"/>
      <c r="B1648" s="2"/>
      <c r="C1648" s="2"/>
      <c r="D1648" s="21">
        <v>426099.0</v>
      </c>
      <c r="E1648" s="4"/>
      <c r="F1648" s="22" t="s">
        <v>95</v>
      </c>
      <c r="G1648" s="26" t="str">
        <f t="shared" si="31"/>
        <v>SUBCUENTA</v>
      </c>
      <c r="H1648" s="31">
        <f>SUMIFS(REGISTROS!$L$2:$L$665,REGISTROS!$E$2:$E$665,PUC!E1648)</f>
        <v>0</v>
      </c>
      <c r="I1648" s="2"/>
      <c r="J1648" s="2"/>
    </row>
    <row r="1649">
      <c r="A1649" s="2"/>
      <c r="B1649" s="2"/>
      <c r="C1649" s="2"/>
      <c r="D1649" s="21">
        <v>4265.0</v>
      </c>
      <c r="E1649" s="4"/>
      <c r="F1649" s="22" t="s">
        <v>1561</v>
      </c>
      <c r="G1649" s="26" t="str">
        <f t="shared" si="31"/>
        <v>CUENTA</v>
      </c>
      <c r="H1649" s="31">
        <f>SUMIFS(REGISTROS!$L$2:$L$665,REGISTROS!$E$2:$E$665,PUC!E1649)</f>
        <v>0</v>
      </c>
      <c r="I1649" s="2"/>
      <c r="J1649" s="2"/>
    </row>
    <row r="1650">
      <c r="A1650" s="2"/>
      <c r="B1650" s="2"/>
      <c r="C1650" s="2"/>
      <c r="D1650" s="21" t="s">
        <v>1562</v>
      </c>
      <c r="E1650" s="4"/>
      <c r="F1650" s="22"/>
      <c r="G1650" s="26" t="str">
        <f t="shared" si="31"/>
        <v/>
      </c>
      <c r="H1650" s="31">
        <f>SUMIFS(REGISTROS!$L$2:$L$665,REGISTROS!$E$2:$E$665,PUC!E1650)</f>
        <v>0</v>
      </c>
      <c r="I1650" s="2"/>
      <c r="J1650" s="2"/>
    </row>
    <row r="1651">
      <c r="A1651" s="2"/>
      <c r="B1651" s="2"/>
      <c r="C1651" s="2"/>
      <c r="D1651" s="21">
        <v>426599.0</v>
      </c>
      <c r="E1651" s="4"/>
      <c r="F1651" s="22" t="s">
        <v>95</v>
      </c>
      <c r="G1651" s="26" t="str">
        <f t="shared" si="31"/>
        <v>SUBCUENTA</v>
      </c>
      <c r="H1651" s="31">
        <f>SUMIFS(REGISTROS!$L$2:$L$665,REGISTROS!$E$2:$E$665,PUC!E1651)</f>
        <v>0</v>
      </c>
      <c r="I1651" s="2"/>
      <c r="J1651" s="2"/>
    </row>
    <row r="1652">
      <c r="A1652" s="2"/>
      <c r="B1652" s="2"/>
      <c r="C1652" s="2"/>
      <c r="D1652" s="21">
        <v>4275.0</v>
      </c>
      <c r="E1652" s="4"/>
      <c r="F1652" s="22" t="s">
        <v>1564</v>
      </c>
      <c r="G1652" s="26" t="str">
        <f t="shared" si="31"/>
        <v>CUENTA</v>
      </c>
      <c r="H1652" s="31">
        <f>SUMIFS(REGISTROS!$L$2:$L$665,REGISTROS!$E$2:$E$665,PUC!E1652)</f>
        <v>0</v>
      </c>
      <c r="I1652" s="2"/>
      <c r="J1652" s="2"/>
    </row>
    <row r="1653">
      <c r="A1653" s="2"/>
      <c r="B1653" s="2"/>
      <c r="C1653" s="2"/>
      <c r="D1653" s="21" t="s">
        <v>1565</v>
      </c>
      <c r="E1653" s="4"/>
      <c r="F1653" s="22"/>
      <c r="G1653" s="26" t="str">
        <f t="shared" si="31"/>
        <v/>
      </c>
      <c r="H1653" s="31">
        <f>SUMIFS(REGISTROS!$L$2:$L$665,REGISTROS!$E$2:$E$665,PUC!E1653)</f>
        <v>0</v>
      </c>
      <c r="I1653" s="2"/>
      <c r="J1653" s="2"/>
    </row>
    <row r="1654">
      <c r="A1654" s="2"/>
      <c r="B1654" s="2"/>
      <c r="C1654" s="2"/>
      <c r="D1654" s="21">
        <v>427599.0</v>
      </c>
      <c r="E1654" s="4"/>
      <c r="F1654" s="22" t="s">
        <v>95</v>
      </c>
      <c r="G1654" s="26" t="str">
        <f t="shared" si="31"/>
        <v>SUBCUENTA</v>
      </c>
      <c r="H1654" s="31">
        <f>SUMIFS(REGISTROS!$L$2:$L$665,REGISTROS!$E$2:$E$665,PUC!E1654)</f>
        <v>0</v>
      </c>
      <c r="I1654" s="2"/>
      <c r="J1654" s="2"/>
    </row>
    <row r="1655">
      <c r="A1655" s="2"/>
      <c r="B1655" s="2"/>
      <c r="C1655" s="2"/>
      <c r="D1655" s="21">
        <v>4295.0</v>
      </c>
      <c r="E1655" s="4"/>
      <c r="F1655" s="22" t="s">
        <v>795</v>
      </c>
      <c r="G1655" s="26" t="str">
        <f t="shared" si="31"/>
        <v>CUENTA</v>
      </c>
      <c r="H1655" s="31">
        <f>SUMIFS(REGISTROS!$L$2:$L$665,REGISTROS!$E$2:$E$665,PUC!E1655)</f>
        <v>0</v>
      </c>
      <c r="I1655" s="2"/>
      <c r="J1655" s="2"/>
    </row>
    <row r="1656">
      <c r="A1656" s="2"/>
      <c r="B1656" s="2"/>
      <c r="C1656" s="2"/>
      <c r="D1656" s="21">
        <v>429503.0</v>
      </c>
      <c r="E1656" s="4"/>
      <c r="F1656" s="22" t="s">
        <v>1567</v>
      </c>
      <c r="G1656" s="26" t="str">
        <f t="shared" si="31"/>
        <v>SUBCUENTA</v>
      </c>
      <c r="H1656" s="31">
        <f>SUMIFS(REGISTROS!$L$2:$L$665,REGISTROS!$E$2:$E$665,PUC!E1656)</f>
        <v>0</v>
      </c>
      <c r="I1656" s="2"/>
      <c r="J1656" s="2"/>
    </row>
    <row r="1657">
      <c r="A1657" s="2"/>
      <c r="B1657" s="2"/>
      <c r="C1657" s="2"/>
      <c r="D1657" s="21">
        <v>429505.0</v>
      </c>
      <c r="E1657" s="4"/>
      <c r="F1657" s="22" t="s">
        <v>1568</v>
      </c>
      <c r="G1657" s="26" t="str">
        <f t="shared" si="31"/>
        <v>SUBCUENTA</v>
      </c>
      <c r="H1657" s="31">
        <f>SUMIFS(REGISTROS!$L$2:$L$665,REGISTROS!$E$2:$E$665,PUC!E1657)</f>
        <v>0</v>
      </c>
      <c r="I1657" s="2"/>
      <c r="J1657" s="2"/>
    </row>
    <row r="1658">
      <c r="A1658" s="2"/>
      <c r="B1658" s="2"/>
      <c r="C1658" s="2"/>
      <c r="D1658" s="21">
        <v>429507.0</v>
      </c>
      <c r="E1658" s="4"/>
      <c r="F1658" s="22" t="s">
        <v>981</v>
      </c>
      <c r="G1658" s="26" t="str">
        <f t="shared" si="31"/>
        <v>SUBCUENTA</v>
      </c>
      <c r="H1658" s="31">
        <f>SUMIFS(REGISTROS!$L$2:$L$665,REGISTROS!$E$2:$E$665,PUC!E1658)</f>
        <v>0</v>
      </c>
      <c r="I1658" s="2"/>
      <c r="J1658" s="2"/>
    </row>
    <row r="1659">
      <c r="A1659" s="2"/>
      <c r="B1659" s="2"/>
      <c r="C1659" s="2"/>
      <c r="D1659" s="21">
        <v>429509.0</v>
      </c>
      <c r="E1659" s="4"/>
      <c r="F1659" s="22" t="s">
        <v>1107</v>
      </c>
      <c r="G1659" s="26" t="str">
        <f t="shared" si="31"/>
        <v>SUBCUENTA</v>
      </c>
      <c r="H1659" s="31">
        <f>SUMIFS(REGISTROS!$L$2:$L$665,REGISTROS!$E$2:$E$665,PUC!E1659)</f>
        <v>0</v>
      </c>
      <c r="I1659" s="2"/>
      <c r="J1659" s="2"/>
    </row>
    <row r="1660">
      <c r="A1660" s="2"/>
      <c r="B1660" s="2"/>
      <c r="C1660" s="2"/>
      <c r="D1660" s="21">
        <v>429511.0</v>
      </c>
      <c r="E1660" s="4"/>
      <c r="F1660" s="22" t="s">
        <v>1569</v>
      </c>
      <c r="G1660" s="26" t="str">
        <f t="shared" si="31"/>
        <v>SUBCUENTA</v>
      </c>
      <c r="H1660" s="31">
        <f>SUMIFS(REGISTROS!$L$2:$L$665,REGISTROS!$E$2:$E$665,PUC!E1660)</f>
        <v>0</v>
      </c>
      <c r="I1660" s="2"/>
      <c r="J1660" s="2"/>
    </row>
    <row r="1661">
      <c r="A1661" s="2"/>
      <c r="B1661" s="2"/>
      <c r="C1661" s="2"/>
      <c r="D1661" s="21">
        <v>429513.0</v>
      </c>
      <c r="E1661" s="4"/>
      <c r="F1661" s="22" t="s">
        <v>1571</v>
      </c>
      <c r="G1661" s="26" t="str">
        <f t="shared" si="31"/>
        <v>SUBCUENTA</v>
      </c>
      <c r="H1661" s="31">
        <f>SUMIFS(REGISTROS!$L$2:$L$665,REGISTROS!$E$2:$E$665,PUC!E1661)</f>
        <v>0</v>
      </c>
      <c r="I1661" s="2"/>
      <c r="J1661" s="2"/>
    </row>
    <row r="1662">
      <c r="A1662" s="2"/>
      <c r="B1662" s="2"/>
      <c r="C1662" s="2"/>
      <c r="D1662" s="21">
        <v>429515.0</v>
      </c>
      <c r="E1662" s="4"/>
      <c r="F1662" s="22" t="s">
        <v>991</v>
      </c>
      <c r="G1662" s="26" t="str">
        <f t="shared" si="31"/>
        <v>SUBCUENTA</v>
      </c>
      <c r="H1662" s="31">
        <f>SUMIFS(REGISTROS!$L$2:$L$665,REGISTROS!$E$2:$E$665,PUC!E1662)</f>
        <v>0</v>
      </c>
      <c r="I1662" s="2"/>
      <c r="J1662" s="2"/>
    </row>
    <row r="1663">
      <c r="A1663" s="2"/>
      <c r="B1663" s="2"/>
      <c r="C1663" s="2"/>
      <c r="D1663" s="21">
        <v>429517.0</v>
      </c>
      <c r="E1663" s="4"/>
      <c r="F1663" s="22" t="s">
        <v>1572</v>
      </c>
      <c r="G1663" s="26" t="str">
        <f t="shared" si="31"/>
        <v>SUBCUENTA</v>
      </c>
      <c r="H1663" s="31">
        <f>SUMIFS(REGISTROS!$L$2:$L$665,REGISTROS!$E$2:$E$665,PUC!E1663)</f>
        <v>0</v>
      </c>
      <c r="I1663" s="2"/>
      <c r="J1663" s="2"/>
    </row>
    <row r="1664">
      <c r="A1664" s="2"/>
      <c r="B1664" s="2"/>
      <c r="C1664" s="2"/>
      <c r="D1664" s="21">
        <v>429519.0</v>
      </c>
      <c r="E1664" s="4"/>
      <c r="F1664" s="22" t="s">
        <v>1573</v>
      </c>
      <c r="G1664" s="26" t="str">
        <f t="shared" si="31"/>
        <v>SUBCUENTA</v>
      </c>
      <c r="H1664" s="31">
        <f>SUMIFS(REGISTROS!$L$2:$L$665,REGISTROS!$E$2:$E$665,PUC!E1664)</f>
        <v>0</v>
      </c>
      <c r="I1664" s="2"/>
      <c r="J1664" s="2"/>
    </row>
    <row r="1665">
      <c r="A1665" s="2"/>
      <c r="B1665" s="2"/>
      <c r="C1665" s="2"/>
      <c r="D1665" s="21">
        <v>429521.0</v>
      </c>
      <c r="E1665" s="4"/>
      <c r="F1665" s="22" t="s">
        <v>1574</v>
      </c>
      <c r="G1665" s="26" t="str">
        <f t="shared" si="31"/>
        <v>SUBCUENTA</v>
      </c>
      <c r="H1665" s="31">
        <f>SUMIFS(REGISTROS!$L$2:$L$665,REGISTROS!$E$2:$E$665,PUC!E1665)</f>
        <v>0</v>
      </c>
      <c r="I1665" s="2"/>
      <c r="J1665" s="2"/>
    </row>
    <row r="1666">
      <c r="A1666" s="2"/>
      <c r="B1666" s="2"/>
      <c r="C1666" s="2"/>
      <c r="D1666" s="21">
        <v>429525.0</v>
      </c>
      <c r="E1666" s="4"/>
      <c r="F1666" s="22" t="s">
        <v>1575</v>
      </c>
      <c r="G1666" s="26" t="str">
        <f t="shared" si="31"/>
        <v>SUBCUENTA</v>
      </c>
      <c r="H1666" s="31">
        <f>SUMIFS(REGISTROS!$L$2:$L$665,REGISTROS!$E$2:$E$665,PUC!E1666)</f>
        <v>0</v>
      </c>
      <c r="I1666" s="2"/>
      <c r="J1666" s="2"/>
    </row>
    <row r="1667">
      <c r="A1667" s="2"/>
      <c r="B1667" s="2"/>
      <c r="C1667" s="2"/>
      <c r="D1667" s="21">
        <v>429530.0</v>
      </c>
      <c r="E1667" s="4"/>
      <c r="F1667" s="22" t="s">
        <v>1576</v>
      </c>
      <c r="G1667" s="26" t="str">
        <f t="shared" si="31"/>
        <v>SUBCUENTA</v>
      </c>
      <c r="H1667" s="31">
        <f>SUMIFS(REGISTROS!$L$2:$L$665,REGISTROS!$E$2:$E$665,PUC!E1667)</f>
        <v>0</v>
      </c>
      <c r="I1667" s="2"/>
      <c r="J1667" s="2"/>
    </row>
    <row r="1668">
      <c r="A1668" s="2"/>
      <c r="B1668" s="2"/>
      <c r="C1668" s="2"/>
      <c r="D1668" s="21">
        <v>429533.0</v>
      </c>
      <c r="E1668" s="4"/>
      <c r="F1668" s="22" t="s">
        <v>1485</v>
      </c>
      <c r="G1668" s="26" t="str">
        <f t="shared" si="31"/>
        <v>SUBCUENTA</v>
      </c>
      <c r="H1668" s="31">
        <f>SUMIFS(REGISTROS!$L$2:$L$665,REGISTROS!$E$2:$E$665,PUC!E1668)</f>
        <v>0</v>
      </c>
      <c r="I1668" s="2"/>
      <c r="J1668" s="2"/>
    </row>
    <row r="1669">
      <c r="A1669" s="2"/>
      <c r="B1669" s="2"/>
      <c r="C1669" s="2"/>
      <c r="D1669" s="21">
        <v>429535.0</v>
      </c>
      <c r="E1669" s="4"/>
      <c r="F1669" s="22" t="s">
        <v>1577</v>
      </c>
      <c r="G1669" s="26" t="str">
        <f t="shared" si="31"/>
        <v>SUBCUENTA</v>
      </c>
      <c r="H1669" s="31">
        <f>SUMIFS(REGISTROS!$L$2:$L$665,REGISTROS!$E$2:$E$665,PUC!E1669)</f>
        <v>0</v>
      </c>
      <c r="I1669" s="2"/>
      <c r="J1669" s="2"/>
    </row>
    <row r="1670">
      <c r="A1670" s="2"/>
      <c r="B1670" s="2"/>
      <c r="C1670" s="2"/>
      <c r="D1670" s="21">
        <v>429537.0</v>
      </c>
      <c r="E1670" s="4"/>
      <c r="F1670" s="22" t="s">
        <v>1010</v>
      </c>
      <c r="G1670" s="26" t="str">
        <f t="shared" si="31"/>
        <v>SUBCUENTA</v>
      </c>
      <c r="H1670" s="31">
        <f>SUMIFS(REGISTROS!$L$2:$L$665,REGISTROS!$E$2:$E$665,PUC!E1670)</f>
        <v>0</v>
      </c>
      <c r="I1670" s="2"/>
      <c r="J1670" s="2"/>
    </row>
    <row r="1671">
      <c r="A1671" s="2"/>
      <c r="B1671" s="2"/>
      <c r="C1671" s="2"/>
      <c r="D1671" s="21">
        <v>429540.0</v>
      </c>
      <c r="E1671" s="4"/>
      <c r="F1671" s="22" t="s">
        <v>1578</v>
      </c>
      <c r="G1671" s="26" t="str">
        <f t="shared" si="31"/>
        <v>SUBCUENTA</v>
      </c>
      <c r="H1671" s="31">
        <f>SUMIFS(REGISTROS!$L$2:$L$665,REGISTROS!$E$2:$E$665,PUC!E1671)</f>
        <v>0</v>
      </c>
      <c r="I1671" s="2"/>
      <c r="J1671" s="2"/>
    </row>
    <row r="1672">
      <c r="A1672" s="2"/>
      <c r="B1672" s="2"/>
      <c r="C1672" s="2"/>
      <c r="D1672" s="21">
        <v>429543.0</v>
      </c>
      <c r="E1672" s="4"/>
      <c r="F1672" s="22" t="s">
        <v>1579</v>
      </c>
      <c r="G1672" s="26" t="str">
        <f t="shared" si="31"/>
        <v>SUBCUENTA</v>
      </c>
      <c r="H1672" s="31">
        <f>SUMIFS(REGISTROS!$L$2:$L$665,REGISTROS!$E$2:$E$665,PUC!E1672)</f>
        <v>0</v>
      </c>
      <c r="I1672" s="2"/>
      <c r="J1672" s="2"/>
    </row>
    <row r="1673">
      <c r="A1673" s="2"/>
      <c r="B1673" s="2"/>
      <c r="C1673" s="2"/>
      <c r="D1673" s="21">
        <v>429545.0</v>
      </c>
      <c r="E1673" s="4"/>
      <c r="F1673" s="22" t="s">
        <v>982</v>
      </c>
      <c r="G1673" s="26" t="str">
        <f t="shared" si="31"/>
        <v>SUBCUENTA</v>
      </c>
      <c r="H1673" s="31">
        <f>SUMIFS(REGISTROS!$L$2:$L$665,REGISTROS!$E$2:$E$665,PUC!E1673)</f>
        <v>0</v>
      </c>
      <c r="I1673" s="2"/>
      <c r="J1673" s="2"/>
    </row>
    <row r="1674">
      <c r="A1674" s="2"/>
      <c r="B1674" s="2"/>
      <c r="C1674" s="2"/>
      <c r="D1674" s="21">
        <v>429547.0</v>
      </c>
      <c r="E1674" s="4"/>
      <c r="F1674" s="22" t="s">
        <v>1581</v>
      </c>
      <c r="G1674" s="26" t="str">
        <f t="shared" si="31"/>
        <v>SUBCUENTA</v>
      </c>
      <c r="H1674" s="31">
        <f>SUMIFS(REGISTROS!$L$2:$L$665,REGISTROS!$E$2:$E$665,PUC!E1674)</f>
        <v>0</v>
      </c>
      <c r="I1674" s="2"/>
      <c r="J1674" s="2"/>
    </row>
    <row r="1675">
      <c r="A1675" s="2"/>
      <c r="B1675" s="2"/>
      <c r="C1675" s="2"/>
      <c r="D1675" s="21">
        <v>429549.0</v>
      </c>
      <c r="E1675" s="4"/>
      <c r="F1675" s="22" t="s">
        <v>1583</v>
      </c>
      <c r="G1675" s="26" t="str">
        <f t="shared" si="31"/>
        <v>SUBCUENTA</v>
      </c>
      <c r="H1675" s="31">
        <f>SUMIFS(REGISTROS!$L$2:$L$665,REGISTROS!$E$2:$E$665,PUC!E1675)</f>
        <v>0</v>
      </c>
      <c r="I1675" s="2"/>
      <c r="J1675" s="2"/>
    </row>
    <row r="1676">
      <c r="A1676" s="2"/>
      <c r="B1676" s="2"/>
      <c r="C1676" s="2"/>
      <c r="D1676" s="21">
        <v>429551.0</v>
      </c>
      <c r="E1676" s="4"/>
      <c r="F1676" s="22" t="s">
        <v>1584</v>
      </c>
      <c r="G1676" s="26" t="str">
        <f t="shared" si="31"/>
        <v>SUBCUENTA</v>
      </c>
      <c r="H1676" s="31">
        <f>SUMIFS(REGISTROS!$L$2:$L$665,REGISTROS!$E$2:$E$665,PUC!E1676)</f>
        <v>0</v>
      </c>
      <c r="I1676" s="2"/>
      <c r="J1676" s="2"/>
    </row>
    <row r="1677">
      <c r="A1677" s="2"/>
      <c r="B1677" s="2"/>
      <c r="C1677" s="2"/>
      <c r="D1677" s="21">
        <v>429553.0</v>
      </c>
      <c r="E1677" s="4"/>
      <c r="F1677" s="22" t="s">
        <v>1585</v>
      </c>
      <c r="G1677" s="26" t="str">
        <f t="shared" si="31"/>
        <v>SUBCUENTA</v>
      </c>
      <c r="H1677" s="31">
        <f>SUMIFS(REGISTROS!$L$2:$L$665,REGISTROS!$E$2:$E$665,PUC!E1677)</f>
        <v>0</v>
      </c>
      <c r="I1677" s="2"/>
      <c r="J1677" s="2"/>
    </row>
    <row r="1678">
      <c r="A1678" s="2"/>
      <c r="B1678" s="2"/>
      <c r="C1678" s="2"/>
      <c r="D1678" s="21">
        <v>429555.0</v>
      </c>
      <c r="E1678" s="4"/>
      <c r="F1678" s="22" t="s">
        <v>1586</v>
      </c>
      <c r="G1678" s="26" t="str">
        <f t="shared" si="31"/>
        <v>SUBCUENTA</v>
      </c>
      <c r="H1678" s="31">
        <f>SUMIFS(REGISTROS!$L$2:$L$665,REGISTROS!$E$2:$E$665,PUC!E1678)</f>
        <v>0</v>
      </c>
      <c r="I1678" s="2"/>
      <c r="J1678" s="2"/>
    </row>
    <row r="1679">
      <c r="A1679" s="2"/>
      <c r="B1679" s="2"/>
      <c r="C1679" s="2"/>
      <c r="D1679" s="21">
        <v>429557.0</v>
      </c>
      <c r="E1679" s="4"/>
      <c r="F1679" s="22" t="s">
        <v>1587</v>
      </c>
      <c r="G1679" s="26" t="str">
        <f t="shared" si="31"/>
        <v>SUBCUENTA</v>
      </c>
      <c r="H1679" s="31">
        <f>SUMIFS(REGISTROS!$L$2:$L$665,REGISTROS!$E$2:$E$665,PUC!E1679)</f>
        <v>0</v>
      </c>
      <c r="I1679" s="2"/>
      <c r="J1679" s="2"/>
    </row>
    <row r="1680">
      <c r="A1680" s="2"/>
      <c r="B1680" s="2"/>
      <c r="C1680" s="2"/>
      <c r="D1680" s="21">
        <v>429559.0</v>
      </c>
      <c r="E1680" s="4"/>
      <c r="F1680" s="22" t="s">
        <v>1588</v>
      </c>
      <c r="G1680" s="26" t="str">
        <f t="shared" si="31"/>
        <v>SUBCUENTA</v>
      </c>
      <c r="H1680" s="31">
        <f>SUMIFS(REGISTROS!$L$2:$L$665,REGISTROS!$E$2:$E$665,PUC!E1680)</f>
        <v>0</v>
      </c>
      <c r="I1680" s="2"/>
      <c r="J1680" s="2"/>
    </row>
    <row r="1681">
      <c r="A1681" s="2"/>
      <c r="B1681" s="2"/>
      <c r="C1681" s="2"/>
      <c r="D1681" s="21">
        <v>429561.0</v>
      </c>
      <c r="E1681" s="4"/>
      <c r="F1681" s="22" t="s">
        <v>1589</v>
      </c>
      <c r="G1681" s="26" t="str">
        <f t="shared" si="31"/>
        <v>SUBCUENTA</v>
      </c>
      <c r="H1681" s="31">
        <f>SUMIFS(REGISTROS!$L$2:$L$665,REGISTROS!$E$2:$E$665,PUC!E1681)</f>
        <v>0</v>
      </c>
      <c r="I1681" s="2"/>
      <c r="J1681" s="2"/>
    </row>
    <row r="1682">
      <c r="A1682" s="2"/>
      <c r="B1682" s="2"/>
      <c r="C1682" s="2"/>
      <c r="D1682" s="21">
        <v>429563.0</v>
      </c>
      <c r="E1682" s="4"/>
      <c r="F1682" s="22" t="s">
        <v>1590</v>
      </c>
      <c r="G1682" s="26" t="str">
        <f t="shared" si="31"/>
        <v>SUBCUENTA</v>
      </c>
      <c r="H1682" s="31">
        <f>SUMIFS(REGISTROS!$L$2:$L$665,REGISTROS!$E$2:$E$665,PUC!E1682)</f>
        <v>0</v>
      </c>
      <c r="I1682" s="2"/>
      <c r="J1682" s="2"/>
    </row>
    <row r="1683">
      <c r="A1683" s="2"/>
      <c r="B1683" s="2"/>
      <c r="C1683" s="2"/>
      <c r="D1683" s="21">
        <v>429567.0</v>
      </c>
      <c r="E1683" s="4"/>
      <c r="F1683" s="22" t="s">
        <v>1591</v>
      </c>
      <c r="G1683" s="26" t="str">
        <f t="shared" si="31"/>
        <v>SUBCUENTA</v>
      </c>
      <c r="H1683" s="31">
        <f>SUMIFS(REGISTROS!$L$2:$L$665,REGISTROS!$E$2:$E$665,PUC!E1683)</f>
        <v>0</v>
      </c>
      <c r="I1683" s="2"/>
      <c r="J1683" s="2"/>
    </row>
    <row r="1684">
      <c r="A1684" s="2"/>
      <c r="B1684" s="2"/>
      <c r="C1684" s="2"/>
      <c r="D1684" s="21">
        <v>429571.0</v>
      </c>
      <c r="E1684" s="4"/>
      <c r="F1684" s="22" t="s">
        <v>1592</v>
      </c>
      <c r="G1684" s="26" t="str">
        <f t="shared" si="31"/>
        <v>SUBCUENTA</v>
      </c>
      <c r="H1684" s="31">
        <f>SUMIFS(REGISTROS!$L$2:$L$665,REGISTROS!$E$2:$E$665,PUC!E1684)</f>
        <v>0</v>
      </c>
      <c r="I1684" s="2"/>
      <c r="J1684" s="2"/>
    </row>
    <row r="1685">
      <c r="A1685" s="2"/>
      <c r="B1685" s="2"/>
      <c r="C1685" s="2"/>
      <c r="D1685" s="21">
        <v>429573.0</v>
      </c>
      <c r="E1685" s="4"/>
      <c r="F1685" s="22" t="s">
        <v>1593</v>
      </c>
      <c r="G1685" s="26" t="str">
        <f t="shared" si="31"/>
        <v>SUBCUENTA</v>
      </c>
      <c r="H1685" s="31">
        <f>SUMIFS(REGISTROS!$L$2:$L$665,REGISTROS!$E$2:$E$665,PUC!E1685)</f>
        <v>0</v>
      </c>
      <c r="I1685" s="2"/>
      <c r="J1685" s="2"/>
    </row>
    <row r="1686">
      <c r="A1686" s="2"/>
      <c r="B1686" s="2"/>
      <c r="C1686" s="2"/>
      <c r="D1686" s="21">
        <v>429575.0</v>
      </c>
      <c r="E1686" s="4"/>
      <c r="F1686" s="22" t="s">
        <v>1594</v>
      </c>
      <c r="G1686" s="26" t="str">
        <f t="shared" si="31"/>
        <v>SUBCUENTA</v>
      </c>
      <c r="H1686" s="31">
        <f>SUMIFS(REGISTROS!$L$2:$L$665,REGISTROS!$E$2:$E$665,PUC!E1686)</f>
        <v>0</v>
      </c>
      <c r="I1686" s="2"/>
      <c r="J1686" s="2"/>
    </row>
    <row r="1687">
      <c r="A1687" s="2"/>
      <c r="B1687" s="2"/>
      <c r="C1687" s="2"/>
      <c r="D1687" s="21">
        <v>429579.0</v>
      </c>
      <c r="E1687" s="4"/>
      <c r="F1687" s="22" t="s">
        <v>1595</v>
      </c>
      <c r="G1687" s="26" t="str">
        <f t="shared" si="31"/>
        <v>SUBCUENTA</v>
      </c>
      <c r="H1687" s="31">
        <f>SUMIFS(REGISTROS!$L$2:$L$665,REGISTROS!$E$2:$E$665,PUC!E1687)</f>
        <v>0</v>
      </c>
      <c r="I1687" s="2"/>
      <c r="J1687" s="2"/>
    </row>
    <row r="1688">
      <c r="A1688" s="2"/>
      <c r="B1688" s="2"/>
      <c r="C1688" s="2"/>
      <c r="D1688" s="21">
        <v>429581.0</v>
      </c>
      <c r="E1688" s="4"/>
      <c r="F1688" s="22" t="s">
        <v>1597</v>
      </c>
      <c r="G1688" s="26" t="str">
        <f t="shared" si="31"/>
        <v>SUBCUENTA</v>
      </c>
      <c r="H1688" s="31">
        <f>SUMIFS(REGISTROS!$L$2:$L$665,REGISTROS!$E$2:$E$665,PUC!E1688)</f>
        <v>0</v>
      </c>
      <c r="I1688" s="2"/>
      <c r="J1688" s="2"/>
    </row>
    <row r="1689">
      <c r="A1689" s="2"/>
      <c r="B1689" s="2"/>
      <c r="C1689" s="2"/>
      <c r="D1689" s="21">
        <v>429583.0</v>
      </c>
      <c r="E1689" s="4"/>
      <c r="F1689" s="22" t="s">
        <v>1599</v>
      </c>
      <c r="G1689" s="26" t="str">
        <f t="shared" si="31"/>
        <v>SUBCUENTA</v>
      </c>
      <c r="H1689" s="31">
        <f>SUMIFS(REGISTROS!$L$2:$L$665,REGISTROS!$E$2:$E$665,PUC!E1689)</f>
        <v>0</v>
      </c>
      <c r="I1689" s="2"/>
      <c r="J1689" s="2"/>
    </row>
    <row r="1690">
      <c r="A1690" s="2"/>
      <c r="B1690" s="2"/>
      <c r="C1690" s="2"/>
      <c r="D1690" s="21">
        <v>429599.0</v>
      </c>
      <c r="E1690" s="4"/>
      <c r="F1690" s="22" t="s">
        <v>95</v>
      </c>
      <c r="G1690" s="26" t="str">
        <f t="shared" si="31"/>
        <v>SUBCUENTA</v>
      </c>
      <c r="H1690" s="31">
        <f>SUMIFS(REGISTROS!$L$2:$L$665,REGISTROS!$E$2:$E$665,PUC!E1690)</f>
        <v>0</v>
      </c>
      <c r="I1690" s="2"/>
      <c r="J1690" s="2"/>
    </row>
    <row r="1691">
      <c r="A1691" s="2"/>
      <c r="B1691" s="2"/>
      <c r="C1691" s="2"/>
      <c r="D1691" s="21">
        <v>47.0</v>
      </c>
      <c r="E1691" s="4"/>
      <c r="F1691" s="22" t="s">
        <v>95</v>
      </c>
      <c r="G1691" s="26" t="str">
        <f t="shared" si="31"/>
        <v>GRUPO</v>
      </c>
      <c r="H1691" s="31">
        <f>SUMIFS(REGISTROS!$L$2:$L$665,REGISTROS!$E$2:$E$665,PUC!E1691)</f>
        <v>0</v>
      </c>
      <c r="I1691" s="2"/>
      <c r="J1691" s="2"/>
    </row>
    <row r="1692">
      <c r="A1692" s="2"/>
      <c r="B1692" s="2"/>
      <c r="C1692" s="2"/>
      <c r="D1692" s="21">
        <v>4705.0</v>
      </c>
      <c r="E1692" s="4"/>
      <c r="F1692" s="22" t="s">
        <v>1600</v>
      </c>
      <c r="G1692" s="26" t="str">
        <f t="shared" si="31"/>
        <v>CUENTA</v>
      </c>
      <c r="H1692" s="31">
        <f>SUMIFS(REGISTROS!$L$2:$L$665,REGISTROS!$E$2:$E$665,PUC!E1692)</f>
        <v>0</v>
      </c>
      <c r="I1692" s="2"/>
      <c r="J1692" s="2"/>
    </row>
    <row r="1693">
      <c r="A1693" s="2"/>
      <c r="B1693" s="2"/>
      <c r="C1693" s="2"/>
      <c r="D1693" s="21">
        <v>470505.0</v>
      </c>
      <c r="E1693" s="4"/>
      <c r="F1693" s="22" t="s">
        <v>1601</v>
      </c>
      <c r="G1693" s="26" t="str">
        <f t="shared" si="31"/>
        <v>SUBCUENTA</v>
      </c>
      <c r="H1693" s="31">
        <f>SUMIFS(REGISTROS!$L$2:$L$665,REGISTROS!$E$2:$E$665,PUC!E1693)</f>
        <v>0</v>
      </c>
      <c r="I1693" s="2"/>
      <c r="J1693" s="2"/>
    </row>
    <row r="1694">
      <c r="A1694" s="2"/>
      <c r="B1694" s="2"/>
      <c r="C1694" s="2"/>
      <c r="D1694" s="21">
        <v>470510.0</v>
      </c>
      <c r="E1694" s="4"/>
      <c r="F1694" s="22" t="s">
        <v>1602</v>
      </c>
      <c r="G1694" s="26" t="str">
        <f t="shared" si="31"/>
        <v>SUBCUENTA</v>
      </c>
      <c r="H1694" s="31">
        <f>SUMIFS(REGISTROS!$L$2:$L$665,REGISTROS!$E$2:$E$665,PUC!E1694)</f>
        <v>0</v>
      </c>
      <c r="I1694" s="2"/>
      <c r="J1694" s="2"/>
    </row>
    <row r="1695">
      <c r="A1695" s="2"/>
      <c r="B1695" s="2"/>
      <c r="C1695" s="2"/>
      <c r="D1695" s="21">
        <v>470515.0</v>
      </c>
      <c r="E1695" s="4"/>
      <c r="F1695" s="22" t="s">
        <v>1603</v>
      </c>
      <c r="G1695" s="26" t="str">
        <f t="shared" si="31"/>
        <v>SUBCUENTA</v>
      </c>
      <c r="H1695" s="31">
        <f>SUMIFS(REGISTROS!$L$2:$L$665,REGISTROS!$E$2:$E$665,PUC!E1695)</f>
        <v>0</v>
      </c>
      <c r="I1695" s="2"/>
      <c r="J1695" s="2"/>
    </row>
    <row r="1696">
      <c r="A1696" s="2"/>
      <c r="B1696" s="2"/>
      <c r="C1696" s="2"/>
      <c r="D1696" s="21">
        <v>470520.0</v>
      </c>
      <c r="E1696" s="4"/>
      <c r="F1696" s="22" t="s">
        <v>1604</v>
      </c>
      <c r="G1696" s="26" t="str">
        <f t="shared" si="31"/>
        <v>SUBCUENTA</v>
      </c>
      <c r="H1696" s="31">
        <f>SUMIFS(REGISTROS!$L$2:$L$665,REGISTROS!$E$2:$E$665,PUC!E1696)</f>
        <v>0</v>
      </c>
      <c r="I1696" s="2"/>
      <c r="J1696" s="2"/>
    </row>
    <row r="1697">
      <c r="A1697" s="2"/>
      <c r="B1697" s="2"/>
      <c r="C1697" s="2"/>
      <c r="D1697" s="21">
        <v>470525.0</v>
      </c>
      <c r="E1697" s="4"/>
      <c r="F1697" s="22" t="s">
        <v>1605</v>
      </c>
      <c r="G1697" s="26" t="str">
        <f t="shared" si="31"/>
        <v>SUBCUENTA</v>
      </c>
      <c r="H1697" s="31">
        <f>SUMIFS(REGISTROS!$L$2:$L$665,REGISTROS!$E$2:$E$665,PUC!E1697)</f>
        <v>0</v>
      </c>
      <c r="I1697" s="2"/>
      <c r="J1697" s="2"/>
    </row>
    <row r="1698">
      <c r="A1698" s="2"/>
      <c r="B1698" s="2"/>
      <c r="C1698" s="2"/>
      <c r="D1698" s="21">
        <v>470530.0</v>
      </c>
      <c r="E1698" s="4"/>
      <c r="F1698" s="22" t="s">
        <v>1606</v>
      </c>
      <c r="G1698" s="26" t="str">
        <f t="shared" si="31"/>
        <v>SUBCUENTA</v>
      </c>
      <c r="H1698" s="31">
        <f>SUMIFS(REGISTROS!$L$2:$L$665,REGISTROS!$E$2:$E$665,PUC!E1698)</f>
        <v>0</v>
      </c>
      <c r="I1698" s="2"/>
      <c r="J1698" s="2"/>
    </row>
    <row r="1699">
      <c r="A1699" s="2"/>
      <c r="B1699" s="2"/>
      <c r="C1699" s="2"/>
      <c r="D1699" s="21">
        <v>470535.0</v>
      </c>
      <c r="E1699" s="4"/>
      <c r="F1699" s="22" t="s">
        <v>1607</v>
      </c>
      <c r="G1699" s="26" t="str">
        <f t="shared" si="31"/>
        <v>SUBCUENTA</v>
      </c>
      <c r="H1699" s="31">
        <f>SUMIFS(REGISTROS!$L$2:$L$665,REGISTROS!$E$2:$E$665,PUC!E1699)</f>
        <v>0</v>
      </c>
      <c r="I1699" s="2"/>
      <c r="J1699" s="2"/>
    </row>
    <row r="1700">
      <c r="A1700" s="2"/>
      <c r="B1700" s="2"/>
      <c r="C1700" s="2"/>
      <c r="D1700" s="21">
        <v>470540.0</v>
      </c>
      <c r="E1700" s="4"/>
      <c r="F1700" s="22" t="s">
        <v>1078</v>
      </c>
      <c r="G1700" s="26" t="str">
        <f t="shared" si="31"/>
        <v>SUBCUENTA</v>
      </c>
      <c r="H1700" s="31">
        <f>SUMIFS(REGISTROS!$L$2:$L$665,REGISTROS!$E$2:$E$665,PUC!E1700)</f>
        <v>0</v>
      </c>
      <c r="I1700" s="2"/>
      <c r="J1700" s="2"/>
    </row>
    <row r="1701">
      <c r="A1701" s="2"/>
      <c r="B1701" s="2"/>
      <c r="C1701" s="2"/>
      <c r="D1701" s="21">
        <v>470545.0</v>
      </c>
      <c r="E1701" s="4"/>
      <c r="F1701" s="22" t="s">
        <v>1608</v>
      </c>
      <c r="G1701" s="26" t="str">
        <f t="shared" si="31"/>
        <v>SUBCUENTA</v>
      </c>
      <c r="H1701" s="31">
        <f>SUMIFS(REGISTROS!$L$2:$L$665,REGISTROS!$E$2:$E$665,PUC!E1701)</f>
        <v>0</v>
      </c>
      <c r="I1701" s="2"/>
      <c r="J1701" s="2"/>
    </row>
    <row r="1702">
      <c r="A1702" s="2"/>
      <c r="B1702" s="2"/>
      <c r="C1702" s="2"/>
      <c r="D1702" s="21">
        <v>470550.0</v>
      </c>
      <c r="E1702" s="4"/>
      <c r="F1702" s="22" t="s">
        <v>1609</v>
      </c>
      <c r="G1702" s="26" t="str">
        <f t="shared" si="31"/>
        <v>SUBCUENTA</v>
      </c>
      <c r="H1702" s="31">
        <f>SUMIFS(REGISTROS!$L$2:$L$665,REGISTROS!$E$2:$E$665,PUC!E1702)</f>
        <v>0</v>
      </c>
      <c r="I1702" s="2"/>
      <c r="J1702" s="2"/>
    </row>
    <row r="1703">
      <c r="A1703" s="2"/>
      <c r="B1703" s="2"/>
      <c r="C1703" s="2"/>
      <c r="D1703" s="21">
        <v>470555.0</v>
      </c>
      <c r="E1703" s="4"/>
      <c r="F1703" s="22" t="s">
        <v>1611</v>
      </c>
      <c r="G1703" s="26" t="str">
        <f t="shared" si="31"/>
        <v>SUBCUENTA</v>
      </c>
      <c r="H1703" s="31">
        <f>SUMIFS(REGISTROS!$L$2:$L$665,REGISTROS!$E$2:$E$665,PUC!E1703)</f>
        <v>0</v>
      </c>
      <c r="I1703" s="2"/>
      <c r="J1703" s="2"/>
    </row>
    <row r="1704">
      <c r="A1704" s="2"/>
      <c r="B1704" s="2"/>
      <c r="C1704" s="2"/>
      <c r="D1704" s="21">
        <v>470560.0</v>
      </c>
      <c r="E1704" s="4"/>
      <c r="F1704" s="22" t="s">
        <v>1612</v>
      </c>
      <c r="G1704" s="26" t="str">
        <f t="shared" si="31"/>
        <v>SUBCUENTA</v>
      </c>
      <c r="H1704" s="31">
        <f>SUMIFS(REGISTROS!$L$2:$L$665,REGISTROS!$E$2:$E$665,PUC!E1704)</f>
        <v>0</v>
      </c>
      <c r="I1704" s="2"/>
      <c r="J1704" s="2"/>
    </row>
    <row r="1705">
      <c r="A1705" s="2"/>
      <c r="B1705" s="2"/>
      <c r="C1705" s="2"/>
      <c r="D1705" s="21">
        <v>470565.0</v>
      </c>
      <c r="E1705" s="4"/>
      <c r="F1705" s="22" t="s">
        <v>1614</v>
      </c>
      <c r="G1705" s="26" t="str">
        <f t="shared" si="31"/>
        <v>SUBCUENTA</v>
      </c>
      <c r="H1705" s="31">
        <f>SUMIFS(REGISTROS!$L$2:$L$665,REGISTROS!$E$2:$E$665,PUC!E1705)</f>
        <v>0</v>
      </c>
      <c r="I1705" s="2"/>
      <c r="J1705" s="2"/>
    </row>
    <row r="1706">
      <c r="A1706" s="2"/>
      <c r="B1706" s="2"/>
      <c r="C1706" s="2"/>
      <c r="D1706" s="21">
        <v>470570.0</v>
      </c>
      <c r="E1706" s="4"/>
      <c r="F1706" s="22" t="s">
        <v>1615</v>
      </c>
      <c r="G1706" s="26" t="str">
        <f t="shared" si="31"/>
        <v>SUBCUENTA</v>
      </c>
      <c r="H1706" s="31">
        <f>SUMIFS(REGISTROS!$L$2:$L$665,REGISTROS!$E$2:$E$665,PUC!E1706)</f>
        <v>0</v>
      </c>
      <c r="I1706" s="2"/>
      <c r="J1706" s="2"/>
    </row>
    <row r="1707">
      <c r="A1707" s="2"/>
      <c r="B1707" s="2"/>
      <c r="C1707" s="2"/>
      <c r="D1707" s="21">
        <v>470575.0</v>
      </c>
      <c r="E1707" s="4"/>
      <c r="F1707" s="22" t="s">
        <v>1616</v>
      </c>
      <c r="G1707" s="26" t="str">
        <f t="shared" si="31"/>
        <v>SUBCUENTA</v>
      </c>
      <c r="H1707" s="31">
        <f>SUMIFS(REGISTROS!$L$2:$L$665,REGISTROS!$E$2:$E$665,PUC!E1707)</f>
        <v>0</v>
      </c>
      <c r="I1707" s="2"/>
      <c r="J1707" s="2"/>
    </row>
    <row r="1708">
      <c r="A1708" s="2"/>
      <c r="B1708" s="2"/>
      <c r="C1708" s="2"/>
      <c r="D1708" s="21">
        <v>470580.0</v>
      </c>
      <c r="E1708" s="4"/>
      <c r="F1708" s="22" t="s">
        <v>1617</v>
      </c>
      <c r="G1708" s="26" t="str">
        <f t="shared" si="31"/>
        <v>SUBCUENTA</v>
      </c>
      <c r="H1708" s="31">
        <f>SUMIFS(REGISTROS!$L$2:$L$665,REGISTROS!$E$2:$E$665,PUC!E1708)</f>
        <v>0</v>
      </c>
      <c r="I1708" s="2"/>
      <c r="J1708" s="2"/>
    </row>
    <row r="1709">
      <c r="A1709" s="2"/>
      <c r="B1709" s="2"/>
      <c r="C1709" s="2"/>
      <c r="D1709" s="21">
        <v>470585.0</v>
      </c>
      <c r="E1709" s="4"/>
      <c r="F1709" s="22" t="s">
        <v>1618</v>
      </c>
      <c r="G1709" s="26" t="str">
        <f t="shared" si="31"/>
        <v>SUBCUENTA</v>
      </c>
      <c r="H1709" s="31">
        <f>SUMIFS(REGISTROS!$L$2:$L$665,REGISTROS!$E$2:$E$665,PUC!E1709)</f>
        <v>0</v>
      </c>
      <c r="I1709" s="2"/>
      <c r="J1709" s="2"/>
    </row>
    <row r="1710">
      <c r="A1710" s="2"/>
      <c r="B1710" s="2"/>
      <c r="C1710" s="2"/>
      <c r="D1710" s="21">
        <v>470590.0</v>
      </c>
      <c r="E1710" s="4"/>
      <c r="F1710" s="22" t="s">
        <v>1619</v>
      </c>
      <c r="G1710" s="26" t="str">
        <f t="shared" si="31"/>
        <v>SUBCUENTA</v>
      </c>
      <c r="H1710" s="31">
        <f>SUMIFS(REGISTROS!$L$2:$L$665,REGISTROS!$E$2:$E$665,PUC!E1710)</f>
        <v>0</v>
      </c>
      <c r="I1710" s="2"/>
      <c r="J1710" s="2"/>
    </row>
    <row r="1711">
      <c r="A1711" s="2"/>
      <c r="B1711" s="2"/>
      <c r="C1711" s="2"/>
      <c r="D1711" s="21">
        <v>470592.0</v>
      </c>
      <c r="E1711" s="4"/>
      <c r="F1711" s="22" t="s">
        <v>1620</v>
      </c>
      <c r="G1711" s="26" t="str">
        <f t="shared" si="31"/>
        <v>SUBCUENTA</v>
      </c>
      <c r="H1711" s="31">
        <f>SUMIFS(REGISTROS!$L$2:$L$665,REGISTROS!$E$2:$E$665,PUC!E1711)</f>
        <v>0</v>
      </c>
      <c r="I1711" s="2"/>
      <c r="J1711" s="2"/>
    </row>
    <row r="1712">
      <c r="A1712" s="2"/>
      <c r="B1712" s="2"/>
      <c r="C1712" s="2"/>
      <c r="D1712" s="21">
        <v>470594.0</v>
      </c>
      <c r="E1712" s="4"/>
      <c r="F1712" s="22" t="s">
        <v>1621</v>
      </c>
      <c r="G1712" s="26" t="str">
        <f t="shared" si="31"/>
        <v>SUBCUENTA</v>
      </c>
      <c r="H1712" s="31">
        <f>SUMIFS(REGISTROS!$L$2:$L$665,REGISTROS!$E$2:$E$665,PUC!E1712)</f>
        <v>0</v>
      </c>
      <c r="I1712" s="2"/>
      <c r="J1712" s="2"/>
    </row>
    <row r="1713">
      <c r="A1713" s="21">
        <v>5.0</v>
      </c>
      <c r="B1713" s="2"/>
      <c r="C1713" s="2"/>
      <c r="D1713" s="2"/>
      <c r="E1713" s="4"/>
      <c r="F1713" s="22" t="s">
        <v>1622</v>
      </c>
      <c r="G1713" s="26" t="str">
        <f>IF(LEN(A1713)=1,"CLASE",IF(LEN(A1713)=2,"GRUPO",IF(LEN(A1713)=4,"CUENTA",IF(LEN(A1713)=6,"SUBCUENTA",""))))</f>
        <v>CLASE</v>
      </c>
      <c r="H1713" s="31">
        <f>SUMIFS(REGISTROS!$L$2:$L$665,REGISTROS!$E$2:$E$665,PUC!E1713)</f>
        <v>0</v>
      </c>
      <c r="I1713" s="2"/>
      <c r="J1713" s="2"/>
    </row>
    <row r="1714">
      <c r="A1714" s="2"/>
      <c r="B1714" s="21">
        <v>51.0</v>
      </c>
      <c r="C1714" s="2"/>
      <c r="D1714" s="2"/>
      <c r="E1714" s="4"/>
      <c r="F1714" s="22" t="s">
        <v>1623</v>
      </c>
      <c r="G1714" s="26" t="str">
        <f>IF(LEN(B1714)=1,"CLASE",IF(LEN(B1714)=2,"GRUPO",IF(LEN(B1714)=4,"CUENTA",IF(LEN(B1714)=6,"SUBCUENTA",""))))</f>
        <v>GRUPO</v>
      </c>
      <c r="H1714" s="31">
        <f>SUMIFS(REGISTROS!$L$2:$L$665,REGISTROS!$E$2:$E$665,PUC!E1714)</f>
        <v>0</v>
      </c>
      <c r="I1714" s="2"/>
      <c r="J1714" s="2"/>
    </row>
    <row r="1715">
      <c r="A1715" s="2"/>
      <c r="B1715" s="2"/>
      <c r="C1715" s="21">
        <v>5105.0</v>
      </c>
      <c r="D1715" s="2"/>
      <c r="E1715" s="4"/>
      <c r="F1715" s="22" t="s">
        <v>1624</v>
      </c>
      <c r="G1715" s="26" t="str">
        <f>IF(LEN(C1715)=1,"CLASE",IF(LEN(C1715)=2,"GRUPO",IF(LEN(C1715)=4,"CUENTA",IF(LEN(C1715)=6,"SUBCUENTA",""))))</f>
        <v>CUENTA</v>
      </c>
      <c r="H1715" s="31">
        <f>SUMIFS(REGISTROS!$L$2:$L$665,REGISTROS!$E$2:$E$665,PUC!E1715)</f>
        <v>0</v>
      </c>
      <c r="I1715" s="2"/>
      <c r="J1715" s="2"/>
    </row>
    <row r="1716">
      <c r="A1716" s="2"/>
      <c r="B1716" s="2"/>
      <c r="C1716" s="2"/>
      <c r="D1716" s="21">
        <v>510503.0</v>
      </c>
      <c r="E1716" s="4"/>
      <c r="F1716" s="22" t="s">
        <v>1626</v>
      </c>
      <c r="G1716" s="26" t="str">
        <f t="shared" ref="G1716:G1745" si="32">IF(LEN(D1716)=1,"CLASE",IF(LEN(D1716)=2,"GRUPO",IF(LEN(D1716)=4,"CUENTA",IF(LEN(D1716)=6,"SUBCUENTA",""))))</f>
        <v>SUBCUENTA</v>
      </c>
      <c r="H1716" s="31">
        <f>SUMIFS(REGISTROS!$L$2:$L$665,REGISTROS!$E$2:$E$665,PUC!E1716)</f>
        <v>0</v>
      </c>
      <c r="I1716" s="2"/>
      <c r="J1716" s="2"/>
    </row>
    <row r="1717">
      <c r="A1717" s="2"/>
      <c r="B1717" s="2"/>
      <c r="C1717" s="2"/>
      <c r="D1717" s="21">
        <v>510506.0</v>
      </c>
      <c r="E1717" s="4"/>
      <c r="F1717" s="22" t="s">
        <v>1628</v>
      </c>
      <c r="G1717" s="26" t="str">
        <f t="shared" si="32"/>
        <v>SUBCUENTA</v>
      </c>
      <c r="H1717" s="31">
        <f>SUMIFS(REGISTROS!$L$2:$L$665,REGISTROS!$E$2:$E$665,PUC!E1717)</f>
        <v>0</v>
      </c>
      <c r="I1717" s="2"/>
      <c r="J1717" s="2"/>
    </row>
    <row r="1718">
      <c r="A1718" s="2"/>
      <c r="B1718" s="2"/>
      <c r="C1718" s="2"/>
      <c r="D1718" s="21">
        <v>510512.0</v>
      </c>
      <c r="E1718" s="4"/>
      <c r="F1718" s="22" t="s">
        <v>1629</v>
      </c>
      <c r="G1718" s="26" t="str">
        <f t="shared" si="32"/>
        <v>SUBCUENTA</v>
      </c>
      <c r="H1718" s="31">
        <f>SUMIFS(REGISTROS!$L$2:$L$665,REGISTROS!$E$2:$E$665,PUC!E1718)</f>
        <v>0</v>
      </c>
      <c r="I1718" s="2"/>
      <c r="J1718" s="2"/>
    </row>
    <row r="1719">
      <c r="A1719" s="2"/>
      <c r="B1719" s="2"/>
      <c r="C1719" s="2"/>
      <c r="D1719" s="21">
        <v>510515.0</v>
      </c>
      <c r="E1719" s="4"/>
      <c r="F1719" s="22" t="s">
        <v>1630</v>
      </c>
      <c r="G1719" s="26" t="str">
        <f t="shared" si="32"/>
        <v>SUBCUENTA</v>
      </c>
      <c r="H1719" s="31">
        <f>SUMIFS(REGISTROS!$L$2:$L$665,REGISTROS!$E$2:$E$665,PUC!E1719)</f>
        <v>0</v>
      </c>
      <c r="I1719" s="2"/>
      <c r="J1719" s="2"/>
    </row>
    <row r="1720">
      <c r="A1720" s="2"/>
      <c r="B1720" s="2"/>
      <c r="C1720" s="2"/>
      <c r="D1720" s="21">
        <v>510518.0</v>
      </c>
      <c r="E1720" s="4"/>
      <c r="F1720" s="22" t="s">
        <v>227</v>
      </c>
      <c r="G1720" s="26" t="str">
        <f t="shared" si="32"/>
        <v>SUBCUENTA</v>
      </c>
      <c r="H1720" s="31">
        <f>SUMIFS(REGISTROS!$L$2:$L$665,REGISTROS!$E$2:$E$665,PUC!E1720)</f>
        <v>0</v>
      </c>
      <c r="I1720" s="2"/>
      <c r="J1720" s="2"/>
    </row>
    <row r="1721">
      <c r="A1721" s="2"/>
      <c r="B1721" s="2"/>
      <c r="C1721" s="2"/>
      <c r="D1721" s="21">
        <v>510521.0</v>
      </c>
      <c r="E1721" s="4"/>
      <c r="F1721" s="22" t="s">
        <v>996</v>
      </c>
      <c r="G1721" s="26" t="str">
        <f t="shared" si="32"/>
        <v>SUBCUENTA</v>
      </c>
      <c r="H1721" s="31">
        <f>SUMIFS(REGISTROS!$L$2:$L$665,REGISTROS!$E$2:$E$665,PUC!E1721)</f>
        <v>0</v>
      </c>
      <c r="I1721" s="2"/>
      <c r="J1721" s="2"/>
    </row>
    <row r="1722">
      <c r="A1722" s="2"/>
      <c r="B1722" s="2"/>
      <c r="C1722" s="2"/>
      <c r="D1722" s="21">
        <v>510524.0</v>
      </c>
      <c r="E1722" s="4"/>
      <c r="F1722" s="22" t="s">
        <v>1631</v>
      </c>
      <c r="G1722" s="26" t="str">
        <f t="shared" si="32"/>
        <v>SUBCUENTA</v>
      </c>
      <c r="H1722" s="31">
        <f>SUMIFS(REGISTROS!$L$2:$L$665,REGISTROS!$E$2:$E$665,PUC!E1722)</f>
        <v>0</v>
      </c>
      <c r="I1722" s="2"/>
      <c r="J1722" s="2"/>
    </row>
    <row r="1723">
      <c r="A1723" s="2"/>
      <c r="B1723" s="2"/>
      <c r="C1723" s="2"/>
      <c r="D1723" s="21">
        <v>510527.0</v>
      </c>
      <c r="E1723" s="4"/>
      <c r="F1723" s="22" t="s">
        <v>1632</v>
      </c>
      <c r="G1723" s="26" t="str">
        <f t="shared" si="32"/>
        <v>SUBCUENTA</v>
      </c>
      <c r="H1723" s="31">
        <f>SUMIFS(REGISTROS!$L$2:$L$665,REGISTROS!$E$2:$E$665,PUC!E1723)</f>
        <v>0</v>
      </c>
      <c r="I1723" s="2"/>
      <c r="J1723" s="2"/>
    </row>
    <row r="1724">
      <c r="A1724" s="2"/>
      <c r="B1724" s="2"/>
      <c r="C1724" s="2"/>
      <c r="D1724" s="21">
        <v>510530.0</v>
      </c>
      <c r="E1724" s="4"/>
      <c r="F1724" s="22" t="s">
        <v>994</v>
      </c>
      <c r="G1724" s="26" t="str">
        <f t="shared" si="32"/>
        <v>SUBCUENTA</v>
      </c>
      <c r="H1724" s="31">
        <f>SUMIFS(REGISTROS!$L$2:$L$665,REGISTROS!$E$2:$E$665,PUC!E1724)</f>
        <v>0</v>
      </c>
      <c r="I1724" s="2"/>
      <c r="J1724" s="2"/>
    </row>
    <row r="1725">
      <c r="A1725" s="2"/>
      <c r="B1725" s="2"/>
      <c r="C1725" s="2"/>
      <c r="D1725" s="21">
        <v>510533.0</v>
      </c>
      <c r="E1725" s="4"/>
      <c r="F1725" s="22" t="s">
        <v>972</v>
      </c>
      <c r="G1725" s="26" t="str">
        <f t="shared" si="32"/>
        <v>SUBCUENTA</v>
      </c>
      <c r="H1725" s="31">
        <f>SUMIFS(REGISTROS!$L$2:$L$665,REGISTROS!$E$2:$E$665,PUC!E1725)</f>
        <v>0</v>
      </c>
      <c r="I1725" s="2"/>
      <c r="J1725" s="2"/>
    </row>
    <row r="1726">
      <c r="A1726" s="2"/>
      <c r="B1726" s="2"/>
      <c r="C1726" s="2"/>
      <c r="D1726" s="21">
        <v>510536.0</v>
      </c>
      <c r="E1726" s="4"/>
      <c r="F1726" s="22" t="s">
        <v>975</v>
      </c>
      <c r="G1726" s="26" t="str">
        <f t="shared" si="32"/>
        <v>SUBCUENTA</v>
      </c>
      <c r="H1726" s="31">
        <f>SUMIFS(REGISTROS!$L$2:$L$665,REGISTROS!$E$2:$E$665,PUC!E1726)</f>
        <v>0</v>
      </c>
      <c r="I1726" s="2"/>
      <c r="J1726" s="2"/>
    </row>
    <row r="1727">
      <c r="A1727" s="2"/>
      <c r="B1727" s="2"/>
      <c r="C1727" s="2"/>
      <c r="D1727" s="21">
        <v>510539.0</v>
      </c>
      <c r="E1727" s="4"/>
      <c r="F1727" s="22" t="s">
        <v>995</v>
      </c>
      <c r="G1727" s="26" t="str">
        <f t="shared" si="32"/>
        <v>SUBCUENTA</v>
      </c>
      <c r="H1727" s="31">
        <f>SUMIFS(REGISTROS!$L$2:$L$665,REGISTROS!$E$2:$E$665,PUC!E1727)</f>
        <v>0</v>
      </c>
      <c r="I1727" s="2"/>
      <c r="J1727" s="2"/>
    </row>
    <row r="1728">
      <c r="A1728" s="2"/>
      <c r="B1728" s="2"/>
      <c r="C1728" s="2"/>
      <c r="D1728" s="21">
        <v>510542.0</v>
      </c>
      <c r="E1728" s="4"/>
      <c r="F1728" s="22" t="s">
        <v>1633</v>
      </c>
      <c r="G1728" s="26" t="str">
        <f t="shared" si="32"/>
        <v>SUBCUENTA</v>
      </c>
      <c r="H1728" s="31">
        <f>SUMIFS(REGISTROS!$L$2:$L$665,REGISTROS!$E$2:$E$665,PUC!E1728)</f>
        <v>0</v>
      </c>
      <c r="I1728" s="2"/>
      <c r="J1728" s="2"/>
    </row>
    <row r="1729">
      <c r="A1729" s="2"/>
      <c r="B1729" s="2"/>
      <c r="C1729" s="2"/>
      <c r="D1729" s="21">
        <v>510545.0</v>
      </c>
      <c r="E1729" s="4"/>
      <c r="F1729" s="22" t="s">
        <v>981</v>
      </c>
      <c r="G1729" s="26" t="str">
        <f t="shared" si="32"/>
        <v>SUBCUENTA</v>
      </c>
      <c r="H1729" s="31">
        <f>SUMIFS(REGISTROS!$L$2:$L$665,REGISTROS!$E$2:$E$665,PUC!E1729)</f>
        <v>0</v>
      </c>
      <c r="I1729" s="2"/>
      <c r="J1729" s="2"/>
    </row>
    <row r="1730">
      <c r="A1730" s="2"/>
      <c r="B1730" s="2"/>
      <c r="C1730" s="2"/>
      <c r="D1730" s="21">
        <v>510548.0</v>
      </c>
      <c r="E1730" s="4"/>
      <c r="F1730" s="22" t="s">
        <v>982</v>
      </c>
      <c r="G1730" s="26" t="str">
        <f t="shared" si="32"/>
        <v>SUBCUENTA</v>
      </c>
      <c r="H1730" s="31">
        <f>SUMIFS(REGISTROS!$L$2:$L$665,REGISTROS!$E$2:$E$665,PUC!E1730)</f>
        <v>0</v>
      </c>
      <c r="I1730" s="2"/>
      <c r="J1730" s="2"/>
    </row>
    <row r="1731">
      <c r="A1731" s="2"/>
      <c r="B1731" s="2"/>
      <c r="C1731" s="2"/>
      <c r="D1731" s="21">
        <v>510551.0</v>
      </c>
      <c r="E1731" s="4"/>
      <c r="F1731" s="22" t="s">
        <v>313</v>
      </c>
      <c r="G1731" s="26" t="str">
        <f t="shared" si="32"/>
        <v>SUBCUENTA</v>
      </c>
      <c r="H1731" s="31">
        <f>SUMIFS(REGISTROS!$L$2:$L$665,REGISTROS!$E$2:$E$665,PUC!E1731)</f>
        <v>0</v>
      </c>
      <c r="I1731" s="2"/>
      <c r="J1731" s="2"/>
    </row>
    <row r="1732">
      <c r="A1732" s="2"/>
      <c r="B1732" s="2"/>
      <c r="C1732" s="2"/>
      <c r="D1732" s="21">
        <v>510554.0</v>
      </c>
      <c r="E1732" s="4"/>
      <c r="F1732" s="22" t="s">
        <v>876</v>
      </c>
      <c r="G1732" s="26" t="str">
        <f t="shared" si="32"/>
        <v>SUBCUENTA</v>
      </c>
      <c r="H1732" s="31">
        <f>SUMIFS(REGISTROS!$L$2:$L$665,REGISTROS!$E$2:$E$665,PUC!E1732)</f>
        <v>0</v>
      </c>
      <c r="I1732" s="2"/>
      <c r="J1732" s="2"/>
    </row>
    <row r="1733">
      <c r="A1733" s="2"/>
      <c r="B1733" s="2"/>
      <c r="C1733" s="2"/>
      <c r="D1733" s="21">
        <v>510557.0</v>
      </c>
      <c r="E1733" s="4"/>
      <c r="F1733" s="22" t="s">
        <v>985</v>
      </c>
      <c r="G1733" s="26" t="str">
        <f t="shared" si="32"/>
        <v>SUBCUENTA</v>
      </c>
      <c r="H1733" s="31">
        <f>SUMIFS(REGISTROS!$L$2:$L$665,REGISTROS!$E$2:$E$665,PUC!E1733)</f>
        <v>0</v>
      </c>
      <c r="I1733" s="2"/>
      <c r="J1733" s="2"/>
    </row>
    <row r="1734">
      <c r="A1734" s="2"/>
      <c r="B1734" s="2"/>
      <c r="C1734" s="2"/>
      <c r="D1734" s="21">
        <v>510558.0</v>
      </c>
      <c r="E1734" s="4"/>
      <c r="F1734" s="22" t="s">
        <v>1636</v>
      </c>
      <c r="G1734" s="26" t="str">
        <f t="shared" si="32"/>
        <v>SUBCUENTA</v>
      </c>
      <c r="H1734" s="31">
        <f>SUMIFS(REGISTROS!$L$2:$L$665,REGISTROS!$E$2:$E$665,PUC!E1734)</f>
        <v>0</v>
      </c>
      <c r="I1734" s="2"/>
      <c r="J1734" s="2"/>
    </row>
    <row r="1735">
      <c r="A1735" s="2"/>
      <c r="B1735" s="2"/>
      <c r="C1735" s="2"/>
      <c r="D1735" s="21">
        <v>510559.0</v>
      </c>
      <c r="E1735" s="4"/>
      <c r="F1735" s="22" t="s">
        <v>998</v>
      </c>
      <c r="G1735" s="26" t="str">
        <f t="shared" si="32"/>
        <v>SUBCUENTA</v>
      </c>
      <c r="H1735" s="31">
        <f>SUMIFS(REGISTROS!$L$2:$L$665,REGISTROS!$E$2:$E$665,PUC!E1735)</f>
        <v>0</v>
      </c>
      <c r="I1735" s="2"/>
      <c r="J1735" s="2"/>
    </row>
    <row r="1736">
      <c r="A1736" s="2"/>
      <c r="B1736" s="2"/>
      <c r="C1736" s="2"/>
      <c r="D1736" s="21">
        <v>510560.0</v>
      </c>
      <c r="E1736" s="4"/>
      <c r="F1736" s="22" t="s">
        <v>987</v>
      </c>
      <c r="G1736" s="26" t="str">
        <f t="shared" si="32"/>
        <v>SUBCUENTA</v>
      </c>
      <c r="H1736" s="31">
        <f>SUMIFS(REGISTROS!$L$2:$L$665,REGISTROS!$E$2:$E$665,PUC!E1736)</f>
        <v>0</v>
      </c>
      <c r="I1736" s="2"/>
      <c r="J1736" s="2"/>
    </row>
    <row r="1737">
      <c r="A1737" s="2"/>
      <c r="B1737" s="2"/>
      <c r="C1737" s="2"/>
      <c r="D1737" s="21">
        <v>510563.0</v>
      </c>
      <c r="E1737" s="4"/>
      <c r="F1737" s="22" t="s">
        <v>1637</v>
      </c>
      <c r="G1737" s="26" t="str">
        <f t="shared" si="32"/>
        <v>SUBCUENTA</v>
      </c>
      <c r="H1737" s="31">
        <f>SUMIFS(REGISTROS!$L$2:$L$665,REGISTROS!$E$2:$E$665,PUC!E1737)</f>
        <v>0</v>
      </c>
      <c r="I1737" s="2"/>
      <c r="J1737" s="2"/>
    </row>
    <row r="1738">
      <c r="A1738" s="2"/>
      <c r="B1738" s="2"/>
      <c r="C1738" s="2"/>
      <c r="D1738" s="21">
        <v>510566.0</v>
      </c>
      <c r="E1738" s="4"/>
      <c r="F1738" s="22" t="s">
        <v>1638</v>
      </c>
      <c r="G1738" s="26" t="str">
        <f t="shared" si="32"/>
        <v>SUBCUENTA</v>
      </c>
      <c r="H1738" s="31">
        <f>SUMIFS(REGISTROS!$L$2:$L$665,REGISTROS!$E$2:$E$665,PUC!E1738)</f>
        <v>0</v>
      </c>
      <c r="I1738" s="2"/>
      <c r="J1738" s="2"/>
    </row>
    <row r="1739">
      <c r="A1739" s="2"/>
      <c r="B1739" s="2"/>
      <c r="C1739" s="2"/>
      <c r="D1739" s="21">
        <v>510569.0</v>
      </c>
      <c r="E1739" s="4"/>
      <c r="F1739" s="22" t="s">
        <v>1639</v>
      </c>
      <c r="G1739" s="26" t="str">
        <f t="shared" si="32"/>
        <v>SUBCUENTA</v>
      </c>
      <c r="H1739" s="31">
        <f>SUMIFS(REGISTROS!$L$2:$L$665,REGISTROS!$E$2:$E$665,PUC!E1739)</f>
        <v>0</v>
      </c>
      <c r="I1739" s="2"/>
      <c r="J1739" s="2"/>
    </row>
    <row r="1740">
      <c r="A1740" s="2"/>
      <c r="B1740" s="2"/>
      <c r="C1740" s="2"/>
      <c r="D1740" s="21">
        <v>510572.0</v>
      </c>
      <c r="E1740" s="4"/>
      <c r="F1740" s="22" t="s">
        <v>1640</v>
      </c>
      <c r="G1740" s="26" t="str">
        <f t="shared" si="32"/>
        <v>SUBCUENTA</v>
      </c>
      <c r="H1740" s="31">
        <f>SUMIFS(REGISTROS!$L$2:$L$665,REGISTROS!$E$2:$E$665,PUC!E1740)</f>
        <v>0</v>
      </c>
      <c r="I1740" s="2"/>
      <c r="J1740" s="2"/>
    </row>
    <row r="1741">
      <c r="A1741" s="2"/>
      <c r="B1741" s="2"/>
      <c r="C1741" s="2"/>
      <c r="D1741" s="21">
        <v>510575.0</v>
      </c>
      <c r="E1741" s="4"/>
      <c r="F1741" s="22" t="s">
        <v>1641</v>
      </c>
      <c r="G1741" s="26" t="str">
        <f t="shared" si="32"/>
        <v>SUBCUENTA</v>
      </c>
      <c r="H1741" s="31">
        <f>SUMIFS(REGISTROS!$L$2:$L$665,REGISTROS!$E$2:$E$665,PUC!E1741)</f>
        <v>0</v>
      </c>
      <c r="I1741" s="2"/>
      <c r="J1741" s="2"/>
    </row>
    <row r="1742">
      <c r="A1742" s="2"/>
      <c r="B1742" s="2"/>
      <c r="C1742" s="2"/>
      <c r="D1742" s="21">
        <v>510578.0</v>
      </c>
      <c r="E1742" s="4"/>
      <c r="F1742" s="22" t="s">
        <v>1642</v>
      </c>
      <c r="G1742" s="26" t="str">
        <f t="shared" si="32"/>
        <v>SUBCUENTA</v>
      </c>
      <c r="H1742" s="31">
        <f>SUMIFS(REGISTROS!$L$2:$L$665,REGISTROS!$E$2:$E$665,PUC!E1742)</f>
        <v>0</v>
      </c>
      <c r="I1742" s="2"/>
      <c r="J1742" s="2"/>
    </row>
    <row r="1743">
      <c r="A1743" s="2"/>
      <c r="B1743" s="2"/>
      <c r="C1743" s="2"/>
      <c r="D1743" s="21">
        <v>510581.0</v>
      </c>
      <c r="E1743" s="4"/>
      <c r="F1743" s="22" t="s">
        <v>1643</v>
      </c>
      <c r="G1743" s="26" t="str">
        <f t="shared" si="32"/>
        <v>SUBCUENTA</v>
      </c>
      <c r="H1743" s="31">
        <f>SUMIFS(REGISTROS!$L$2:$L$665,REGISTROS!$E$2:$E$665,PUC!E1743)</f>
        <v>0</v>
      </c>
      <c r="I1743" s="2"/>
      <c r="J1743" s="2"/>
    </row>
    <row r="1744">
      <c r="A1744" s="2"/>
      <c r="B1744" s="2"/>
      <c r="C1744" s="2"/>
      <c r="D1744" s="21">
        <v>510584.0</v>
      </c>
      <c r="E1744" s="4"/>
      <c r="F1744" s="22" t="s">
        <v>1644</v>
      </c>
      <c r="G1744" s="26" t="str">
        <f t="shared" si="32"/>
        <v>SUBCUENTA</v>
      </c>
      <c r="H1744" s="31">
        <f>SUMIFS(REGISTROS!$L$2:$L$665,REGISTROS!$E$2:$E$665,PUC!E1744)</f>
        <v>0</v>
      </c>
      <c r="I1744" s="2"/>
      <c r="J1744" s="2"/>
    </row>
    <row r="1745">
      <c r="A1745" s="2"/>
      <c r="B1745" s="2"/>
      <c r="C1745" s="2"/>
      <c r="D1745" s="21">
        <v>510595.0</v>
      </c>
      <c r="E1745" s="4"/>
      <c r="F1745" s="22" t="s">
        <v>114</v>
      </c>
      <c r="G1745" s="26" t="str">
        <f t="shared" si="32"/>
        <v>SUBCUENTA</v>
      </c>
      <c r="H1745" s="31">
        <f>SUMIFS(REGISTROS!$L$2:$L$665,REGISTROS!$E$2:$E$665,PUC!E1745)</f>
        <v>0</v>
      </c>
      <c r="I1745" s="2"/>
      <c r="J1745" s="2"/>
    </row>
    <row r="1746">
      <c r="A1746" s="2"/>
      <c r="B1746" s="2"/>
      <c r="C1746" s="2"/>
      <c r="D1746" s="21"/>
      <c r="E1746" s="4">
        <v>5.1059501E7</v>
      </c>
      <c r="F1746" s="22" t="s">
        <v>1646</v>
      </c>
      <c r="G1746" s="26"/>
      <c r="H1746" s="31">
        <f>SUMIFS(REGISTROS!$L$2:$L$665,REGISTROS!$E$2:$E$665,PUC!E1746)</f>
        <v>109900</v>
      </c>
      <c r="I1746" s="2"/>
      <c r="J1746" s="2"/>
    </row>
    <row r="1747">
      <c r="A1747" s="2"/>
      <c r="B1747" s="2"/>
      <c r="C1747" s="2"/>
      <c r="D1747" s="21">
        <v>510599.0</v>
      </c>
      <c r="E1747" s="4"/>
      <c r="F1747" s="22" t="s">
        <v>95</v>
      </c>
      <c r="G1747" s="26" t="str">
        <f t="shared" ref="G1747:G1792" si="33">IF(LEN(D1747)=1,"CLASE",IF(LEN(D1747)=2,"GRUPO",IF(LEN(D1747)=4,"CUENTA",IF(LEN(D1747)=6,"SUBCUENTA",""))))</f>
        <v>SUBCUENTA</v>
      </c>
      <c r="H1747" s="31">
        <f>SUMIFS(REGISTROS!$L$2:$L$665,REGISTROS!$E$2:$E$665,PUC!E1747)</f>
        <v>0</v>
      </c>
      <c r="I1747" s="2"/>
      <c r="J1747" s="2"/>
    </row>
    <row r="1748">
      <c r="A1748" s="2"/>
      <c r="B1748" s="2"/>
      <c r="C1748" s="2"/>
      <c r="D1748" s="21">
        <v>5110.0</v>
      </c>
      <c r="E1748" s="4"/>
      <c r="F1748" s="22" t="s">
        <v>228</v>
      </c>
      <c r="G1748" s="26" t="str">
        <f t="shared" si="33"/>
        <v>CUENTA</v>
      </c>
      <c r="H1748" s="31">
        <f>SUMIFS(REGISTROS!$L$2:$L$665,REGISTROS!$E$2:$E$665,PUC!E1748)</f>
        <v>0</v>
      </c>
      <c r="I1748" s="2"/>
      <c r="J1748" s="2"/>
    </row>
    <row r="1749">
      <c r="A1749" s="2"/>
      <c r="B1749" s="2"/>
      <c r="C1749" s="2"/>
      <c r="D1749" s="21">
        <v>511005.0</v>
      </c>
      <c r="E1749" s="4"/>
      <c r="F1749" s="22" t="s">
        <v>1648</v>
      </c>
      <c r="G1749" s="26" t="str">
        <f t="shared" si="33"/>
        <v>SUBCUENTA</v>
      </c>
      <c r="H1749" s="31">
        <f>SUMIFS(REGISTROS!$L$2:$L$665,REGISTROS!$E$2:$E$665,PUC!E1749)</f>
        <v>0</v>
      </c>
      <c r="I1749" s="2"/>
      <c r="J1749" s="2"/>
    </row>
    <row r="1750">
      <c r="A1750" s="2"/>
      <c r="B1750" s="2"/>
      <c r="C1750" s="2"/>
      <c r="D1750" s="21">
        <v>511010.0</v>
      </c>
      <c r="E1750" s="4"/>
      <c r="F1750" s="22" t="s">
        <v>1649</v>
      </c>
      <c r="G1750" s="26" t="str">
        <f t="shared" si="33"/>
        <v>SUBCUENTA</v>
      </c>
      <c r="H1750" s="31">
        <f>SUMIFS(REGISTROS!$L$2:$L$665,REGISTROS!$E$2:$E$665,PUC!E1750)</f>
        <v>0</v>
      </c>
      <c r="I1750" s="2"/>
      <c r="J1750" s="2"/>
    </row>
    <row r="1751">
      <c r="A1751" s="2"/>
      <c r="B1751" s="2"/>
      <c r="C1751" s="2"/>
      <c r="D1751" s="21">
        <v>511015.0</v>
      </c>
      <c r="E1751" s="4"/>
      <c r="F1751" s="22" t="s">
        <v>1650</v>
      </c>
      <c r="G1751" s="26" t="str">
        <f t="shared" si="33"/>
        <v>SUBCUENTA</v>
      </c>
      <c r="H1751" s="31">
        <f>SUMIFS(REGISTROS!$L$2:$L$665,REGISTROS!$E$2:$E$665,PUC!E1751)</f>
        <v>0</v>
      </c>
      <c r="I1751" s="2"/>
      <c r="J1751" s="2"/>
    </row>
    <row r="1752">
      <c r="A1752" s="2"/>
      <c r="B1752" s="2"/>
      <c r="C1752" s="2"/>
      <c r="D1752" s="21">
        <v>511020.0</v>
      </c>
      <c r="E1752" s="4"/>
      <c r="F1752" s="22" t="s">
        <v>1651</v>
      </c>
      <c r="G1752" s="26" t="str">
        <f t="shared" si="33"/>
        <v>SUBCUENTA</v>
      </c>
      <c r="H1752" s="31">
        <f>SUMIFS(REGISTROS!$L$2:$L$665,REGISTROS!$E$2:$E$665,PUC!E1752)</f>
        <v>0</v>
      </c>
      <c r="I1752" s="2"/>
      <c r="J1752" s="2"/>
    </row>
    <row r="1753">
      <c r="A1753" s="2"/>
      <c r="B1753" s="2"/>
      <c r="C1753" s="2"/>
      <c r="D1753" s="21">
        <v>511025.0</v>
      </c>
      <c r="E1753" s="4"/>
      <c r="F1753" s="22" t="s">
        <v>1652</v>
      </c>
      <c r="G1753" s="26" t="str">
        <f t="shared" si="33"/>
        <v>SUBCUENTA</v>
      </c>
      <c r="H1753" s="31">
        <f>SUMIFS(REGISTROS!$L$2:$L$665,REGISTROS!$E$2:$E$665,PUC!E1753)</f>
        <v>0</v>
      </c>
      <c r="I1753" s="2"/>
      <c r="J1753" s="2"/>
    </row>
    <row r="1754">
      <c r="A1754" s="2"/>
      <c r="B1754" s="2"/>
      <c r="C1754" s="2"/>
      <c r="D1754" s="21">
        <v>511030.0</v>
      </c>
      <c r="E1754" s="4"/>
      <c r="F1754" s="22" t="s">
        <v>1653</v>
      </c>
      <c r="G1754" s="26" t="str">
        <f t="shared" si="33"/>
        <v>SUBCUENTA</v>
      </c>
      <c r="H1754" s="31">
        <f>SUMIFS(REGISTROS!$L$2:$L$665,REGISTROS!$E$2:$E$665,PUC!E1754)</f>
        <v>0</v>
      </c>
      <c r="I1754" s="2"/>
      <c r="J1754" s="2"/>
    </row>
    <row r="1755">
      <c r="A1755" s="2"/>
      <c r="B1755" s="2"/>
      <c r="C1755" s="2"/>
      <c r="D1755" s="21">
        <v>511035.0</v>
      </c>
      <c r="E1755" s="4"/>
      <c r="F1755" s="22" t="s">
        <v>1654</v>
      </c>
      <c r="G1755" s="26" t="str">
        <f t="shared" si="33"/>
        <v>SUBCUENTA</v>
      </c>
      <c r="H1755" s="31">
        <f>SUMIFS(REGISTROS!$L$2:$L$665,REGISTROS!$E$2:$E$665,PUC!E1755)</f>
        <v>0</v>
      </c>
      <c r="I1755" s="2"/>
      <c r="J1755" s="2"/>
    </row>
    <row r="1756">
      <c r="A1756" s="2"/>
      <c r="B1756" s="2"/>
      <c r="C1756" s="2"/>
      <c r="D1756" s="21">
        <v>511095.0</v>
      </c>
      <c r="E1756" s="4"/>
      <c r="F1756" s="22" t="s">
        <v>114</v>
      </c>
      <c r="G1756" s="26" t="str">
        <f t="shared" si="33"/>
        <v>SUBCUENTA</v>
      </c>
      <c r="H1756" s="31">
        <f>SUMIFS(REGISTROS!$L$2:$L$665,REGISTROS!$E$2:$E$665,PUC!E1756)</f>
        <v>0</v>
      </c>
      <c r="I1756" s="2"/>
      <c r="J1756" s="2"/>
    </row>
    <row r="1757">
      <c r="A1757" s="2"/>
      <c r="B1757" s="2"/>
      <c r="C1757" s="2"/>
      <c r="D1757" s="21">
        <v>511099.0</v>
      </c>
      <c r="E1757" s="4"/>
      <c r="F1757" s="22" t="s">
        <v>95</v>
      </c>
      <c r="G1757" s="26" t="str">
        <f t="shared" si="33"/>
        <v>SUBCUENTA</v>
      </c>
      <c r="H1757" s="31">
        <f>SUMIFS(REGISTROS!$L$2:$L$665,REGISTROS!$E$2:$E$665,PUC!E1757)</f>
        <v>0</v>
      </c>
      <c r="I1757" s="2"/>
      <c r="J1757" s="2"/>
    </row>
    <row r="1758">
      <c r="A1758" s="2"/>
      <c r="B1758" s="2"/>
      <c r="C1758" s="2"/>
      <c r="D1758" s="21">
        <v>5115.0</v>
      </c>
      <c r="E1758" s="4"/>
      <c r="F1758" s="22" t="s">
        <v>1655</v>
      </c>
      <c r="G1758" s="26" t="str">
        <f t="shared" si="33"/>
        <v>CUENTA</v>
      </c>
      <c r="H1758" s="31">
        <f>SUMIFS(REGISTROS!$L$2:$L$665,REGISTROS!$E$2:$E$665,PUC!E1758)</f>
        <v>0</v>
      </c>
      <c r="I1758" s="2"/>
      <c r="J1758" s="2"/>
    </row>
    <row r="1759">
      <c r="A1759" s="2"/>
      <c r="B1759" s="2"/>
      <c r="C1759" s="2"/>
      <c r="D1759" s="21">
        <v>511505.0</v>
      </c>
      <c r="E1759" s="4"/>
      <c r="F1759" s="22" t="s">
        <v>1656</v>
      </c>
      <c r="G1759" s="26" t="str">
        <f t="shared" si="33"/>
        <v>SUBCUENTA</v>
      </c>
      <c r="H1759" s="31">
        <f>SUMIFS(REGISTROS!$L$2:$L$665,REGISTROS!$E$2:$E$665,PUC!E1759)</f>
        <v>0</v>
      </c>
      <c r="I1759" s="2"/>
      <c r="J1759" s="2"/>
    </row>
    <row r="1760">
      <c r="A1760" s="2"/>
      <c r="B1760" s="2"/>
      <c r="C1760" s="2"/>
      <c r="D1760" s="21">
        <v>511510.0</v>
      </c>
      <c r="E1760" s="4"/>
      <c r="F1760" s="22" t="s">
        <v>1657</v>
      </c>
      <c r="G1760" s="26" t="str">
        <f t="shared" si="33"/>
        <v>SUBCUENTA</v>
      </c>
      <c r="H1760" s="31">
        <f>SUMIFS(REGISTROS!$L$2:$L$665,REGISTROS!$E$2:$E$665,PUC!E1760)</f>
        <v>0</v>
      </c>
      <c r="I1760" s="2"/>
      <c r="J1760" s="2"/>
    </row>
    <row r="1761">
      <c r="A1761" s="2"/>
      <c r="B1761" s="2"/>
      <c r="C1761" s="2"/>
      <c r="D1761" s="21">
        <v>511515.0</v>
      </c>
      <c r="E1761" s="4"/>
      <c r="F1761" s="22" t="s">
        <v>932</v>
      </c>
      <c r="G1761" s="26" t="str">
        <f t="shared" si="33"/>
        <v>SUBCUENTA</v>
      </c>
      <c r="H1761" s="31">
        <f>SUMIFS(REGISTROS!$L$2:$L$665,REGISTROS!$E$2:$E$665,PUC!E1761)</f>
        <v>0</v>
      </c>
      <c r="I1761" s="2"/>
      <c r="J1761" s="2"/>
    </row>
    <row r="1762">
      <c r="A1762" s="2"/>
      <c r="B1762" s="2"/>
      <c r="C1762" s="2"/>
      <c r="D1762" s="21">
        <v>511520.0</v>
      </c>
      <c r="E1762" s="4"/>
      <c r="F1762" s="22" t="s">
        <v>934</v>
      </c>
      <c r="G1762" s="26" t="str">
        <f t="shared" si="33"/>
        <v>SUBCUENTA</v>
      </c>
      <c r="H1762" s="31">
        <f>SUMIFS(REGISTROS!$L$2:$L$665,REGISTROS!$E$2:$E$665,PUC!E1762)</f>
        <v>0</v>
      </c>
      <c r="I1762" s="2"/>
      <c r="J1762" s="2"/>
    </row>
    <row r="1763">
      <c r="A1763" s="2"/>
      <c r="B1763" s="2"/>
      <c r="C1763" s="2"/>
      <c r="D1763" s="21">
        <v>511525.0</v>
      </c>
      <c r="E1763" s="4"/>
      <c r="F1763" s="22" t="s">
        <v>936</v>
      </c>
      <c r="G1763" s="26" t="str">
        <f t="shared" si="33"/>
        <v>SUBCUENTA</v>
      </c>
      <c r="H1763" s="31">
        <f>SUMIFS(REGISTROS!$L$2:$L$665,REGISTROS!$E$2:$E$665,PUC!E1763)</f>
        <v>0</v>
      </c>
      <c r="I1763" s="2"/>
      <c r="J1763" s="2"/>
    </row>
    <row r="1764">
      <c r="A1764" s="2"/>
      <c r="B1764" s="2"/>
      <c r="C1764" s="2"/>
      <c r="D1764" s="21">
        <v>511530.0</v>
      </c>
      <c r="E1764" s="4"/>
      <c r="F1764" s="22" t="s">
        <v>937</v>
      </c>
      <c r="G1764" s="26" t="str">
        <f t="shared" si="33"/>
        <v>SUBCUENTA</v>
      </c>
      <c r="H1764" s="31">
        <f>SUMIFS(REGISTROS!$L$2:$L$665,REGISTROS!$E$2:$E$665,PUC!E1764)</f>
        <v>0</v>
      </c>
      <c r="I1764" s="2"/>
      <c r="J1764" s="2"/>
    </row>
    <row r="1765">
      <c r="A1765" s="2"/>
      <c r="B1765" s="2"/>
      <c r="C1765" s="2"/>
      <c r="D1765" s="21">
        <v>511535.0</v>
      </c>
      <c r="E1765" s="4"/>
      <c r="F1765" s="22" t="s">
        <v>939</v>
      </c>
      <c r="G1765" s="26" t="str">
        <f t="shared" si="33"/>
        <v>SUBCUENTA</v>
      </c>
      <c r="H1765" s="31">
        <f>SUMIFS(REGISTROS!$L$2:$L$665,REGISTROS!$E$2:$E$665,PUC!E1765)</f>
        <v>0</v>
      </c>
      <c r="I1765" s="2"/>
      <c r="J1765" s="2"/>
    </row>
    <row r="1766">
      <c r="A1766" s="2"/>
      <c r="B1766" s="2"/>
      <c r="C1766" s="2"/>
      <c r="D1766" s="21">
        <v>511540.0</v>
      </c>
      <c r="E1766" s="4"/>
      <c r="F1766" s="22" t="s">
        <v>941</v>
      </c>
      <c r="G1766" s="26" t="str">
        <f t="shared" si="33"/>
        <v>SUBCUENTA</v>
      </c>
      <c r="H1766" s="31">
        <f>SUMIFS(REGISTROS!$L$2:$L$665,REGISTROS!$E$2:$E$665,PUC!E1766)</f>
        <v>0</v>
      </c>
      <c r="I1766" s="2"/>
      <c r="J1766" s="2"/>
    </row>
    <row r="1767">
      <c r="A1767" s="2"/>
      <c r="B1767" s="2"/>
      <c r="C1767" s="2"/>
      <c r="D1767" s="21">
        <v>511545.0</v>
      </c>
      <c r="E1767" s="4"/>
      <c r="F1767" s="22" t="s">
        <v>942</v>
      </c>
      <c r="G1767" s="26" t="str">
        <f t="shared" si="33"/>
        <v>SUBCUENTA</v>
      </c>
      <c r="H1767" s="31">
        <f>SUMIFS(REGISTROS!$L$2:$L$665,REGISTROS!$E$2:$E$665,PUC!E1767)</f>
        <v>0</v>
      </c>
      <c r="I1767" s="2"/>
      <c r="J1767" s="2"/>
    </row>
    <row r="1768">
      <c r="A1768" s="2"/>
      <c r="B1768" s="2"/>
      <c r="C1768" s="2"/>
      <c r="D1768" s="21">
        <v>511550.0</v>
      </c>
      <c r="E1768" s="4"/>
      <c r="F1768" s="22" t="s">
        <v>953</v>
      </c>
      <c r="G1768" s="26" t="str">
        <f t="shared" si="33"/>
        <v>SUBCUENTA</v>
      </c>
      <c r="H1768" s="31">
        <f>SUMIFS(REGISTROS!$L$2:$L$665,REGISTROS!$E$2:$E$665,PUC!E1768)</f>
        <v>0</v>
      </c>
      <c r="I1768" s="2"/>
      <c r="J1768" s="2"/>
    </row>
    <row r="1769">
      <c r="A1769" s="2"/>
      <c r="B1769" s="2"/>
      <c r="C1769" s="2"/>
      <c r="D1769" s="21">
        <v>511570.0</v>
      </c>
      <c r="E1769" s="4"/>
      <c r="F1769" s="22" t="s">
        <v>1660</v>
      </c>
      <c r="G1769" s="26" t="str">
        <f t="shared" si="33"/>
        <v>SUBCUENTA</v>
      </c>
      <c r="H1769" s="31">
        <f>SUMIFS(REGISTROS!$L$2:$L$665,REGISTROS!$E$2:$E$665,PUC!E1769)</f>
        <v>0</v>
      </c>
      <c r="I1769" s="2"/>
      <c r="J1769" s="2"/>
    </row>
    <row r="1770">
      <c r="A1770" s="2"/>
      <c r="B1770" s="2"/>
      <c r="C1770" s="2"/>
      <c r="D1770" s="21">
        <v>511595.0</v>
      </c>
      <c r="E1770" s="4"/>
      <c r="F1770" s="22" t="s">
        <v>114</v>
      </c>
      <c r="G1770" s="26" t="str">
        <f t="shared" si="33"/>
        <v>SUBCUENTA</v>
      </c>
      <c r="H1770" s="31">
        <f>SUMIFS(REGISTROS!$L$2:$L$665,REGISTROS!$E$2:$E$665,PUC!E1770)</f>
        <v>0</v>
      </c>
      <c r="I1770" s="2"/>
      <c r="J1770" s="2"/>
    </row>
    <row r="1771">
      <c r="A1771" s="2"/>
      <c r="B1771" s="2"/>
      <c r="C1771" s="2"/>
      <c r="D1771" s="21">
        <v>511599.0</v>
      </c>
      <c r="E1771" s="4"/>
      <c r="F1771" s="22" t="s">
        <v>95</v>
      </c>
      <c r="G1771" s="26" t="str">
        <f t="shared" si="33"/>
        <v>SUBCUENTA</v>
      </c>
      <c r="H1771" s="31">
        <f>SUMIFS(REGISTROS!$L$2:$L$665,REGISTROS!$E$2:$E$665,PUC!E1771)</f>
        <v>0</v>
      </c>
      <c r="I1771" s="2"/>
      <c r="J1771" s="2"/>
    </row>
    <row r="1772">
      <c r="A1772" s="2"/>
      <c r="B1772" s="2"/>
      <c r="C1772" s="2"/>
      <c r="D1772" s="21">
        <v>5120.0</v>
      </c>
      <c r="E1772" s="4"/>
      <c r="F1772" s="22" t="s">
        <v>230</v>
      </c>
      <c r="G1772" s="26" t="str">
        <f t="shared" si="33"/>
        <v>CUENTA</v>
      </c>
      <c r="H1772" s="31">
        <f>SUMIFS(REGISTROS!$L$2:$L$665,REGISTROS!$E$2:$E$665,PUC!E1772)</f>
        <v>0</v>
      </c>
      <c r="I1772" s="2"/>
      <c r="J1772" s="2"/>
    </row>
    <row r="1773">
      <c r="A1773" s="2"/>
      <c r="B1773" s="2"/>
      <c r="C1773" s="2"/>
      <c r="D1773" s="21">
        <v>512005.0</v>
      </c>
      <c r="E1773" s="4"/>
      <c r="F1773" s="22" t="s">
        <v>299</v>
      </c>
      <c r="G1773" s="26" t="str">
        <f t="shared" si="33"/>
        <v>SUBCUENTA</v>
      </c>
      <c r="H1773" s="31">
        <f>SUMIFS(REGISTROS!$L$2:$L$665,REGISTROS!$E$2:$E$665,PUC!E1773)</f>
        <v>0</v>
      </c>
      <c r="I1773" s="2"/>
      <c r="J1773" s="2"/>
    </row>
    <row r="1774">
      <c r="A1774" s="2"/>
      <c r="B1774" s="2"/>
      <c r="C1774" s="2"/>
      <c r="D1774" s="21">
        <v>512010.0</v>
      </c>
      <c r="E1774" s="4"/>
      <c r="F1774" s="22" t="s">
        <v>331</v>
      </c>
      <c r="G1774" s="26" t="str">
        <f t="shared" si="33"/>
        <v>SUBCUENTA</v>
      </c>
      <c r="H1774" s="31">
        <f>SUMIFS(REGISTROS!$L$2:$L$665,REGISTROS!$E$2:$E$665,PUC!E1774)</f>
        <v>0</v>
      </c>
      <c r="I1774" s="2"/>
      <c r="J1774" s="2"/>
    </row>
    <row r="1775">
      <c r="A1775" s="2"/>
      <c r="B1775" s="2"/>
      <c r="C1775" s="2"/>
      <c r="D1775" s="21">
        <v>512015.0</v>
      </c>
      <c r="E1775" s="4"/>
      <c r="F1775" s="22" t="s">
        <v>338</v>
      </c>
      <c r="G1775" s="26" t="str">
        <f t="shared" si="33"/>
        <v>SUBCUENTA</v>
      </c>
      <c r="H1775" s="31">
        <f>SUMIFS(REGISTROS!$L$2:$L$665,REGISTROS!$E$2:$E$665,PUC!E1775)</f>
        <v>0</v>
      </c>
      <c r="I1775" s="2"/>
      <c r="J1775" s="2"/>
    </row>
    <row r="1776">
      <c r="A1776" s="2"/>
      <c r="B1776" s="2"/>
      <c r="C1776" s="2"/>
      <c r="D1776" s="21">
        <v>512020.0</v>
      </c>
      <c r="E1776" s="4"/>
      <c r="F1776" s="22" t="s">
        <v>339</v>
      </c>
      <c r="G1776" s="26" t="str">
        <f t="shared" si="33"/>
        <v>SUBCUENTA</v>
      </c>
      <c r="H1776" s="31">
        <f>SUMIFS(REGISTROS!$L$2:$L$665,REGISTROS!$E$2:$E$665,PUC!E1776)</f>
        <v>0</v>
      </c>
      <c r="I1776" s="2"/>
      <c r="J1776" s="2"/>
    </row>
    <row r="1777">
      <c r="A1777" s="2"/>
      <c r="B1777" s="2"/>
      <c r="C1777" s="2"/>
      <c r="D1777" s="21">
        <v>512025.0</v>
      </c>
      <c r="E1777" s="4"/>
      <c r="F1777" s="22" t="s">
        <v>340</v>
      </c>
      <c r="G1777" s="26" t="str">
        <f t="shared" si="33"/>
        <v>SUBCUENTA</v>
      </c>
      <c r="H1777" s="31">
        <f>SUMIFS(REGISTROS!$L$2:$L$665,REGISTROS!$E$2:$E$665,PUC!E1777)</f>
        <v>0</v>
      </c>
      <c r="I1777" s="2"/>
      <c r="J1777" s="2"/>
    </row>
    <row r="1778">
      <c r="A1778" s="2"/>
      <c r="B1778" s="2"/>
      <c r="C1778" s="2"/>
      <c r="D1778" s="21">
        <v>512030.0</v>
      </c>
      <c r="E1778" s="4"/>
      <c r="F1778" s="22" t="s">
        <v>375</v>
      </c>
      <c r="G1778" s="26" t="str">
        <f t="shared" si="33"/>
        <v>SUBCUENTA</v>
      </c>
      <c r="H1778" s="31">
        <f>SUMIFS(REGISTROS!$L$2:$L$665,REGISTROS!$E$2:$E$665,PUC!E1778)</f>
        <v>0</v>
      </c>
      <c r="I1778" s="2"/>
      <c r="J1778" s="2"/>
    </row>
    <row r="1779">
      <c r="A1779" s="2"/>
      <c r="B1779" s="2"/>
      <c r="C1779" s="2"/>
      <c r="D1779" s="21">
        <v>512035.0</v>
      </c>
      <c r="E1779" s="4"/>
      <c r="F1779" s="22" t="s">
        <v>342</v>
      </c>
      <c r="G1779" s="26" t="str">
        <f t="shared" si="33"/>
        <v>SUBCUENTA</v>
      </c>
      <c r="H1779" s="31">
        <f>SUMIFS(REGISTROS!$L$2:$L$665,REGISTROS!$E$2:$E$665,PUC!E1779)</f>
        <v>0</v>
      </c>
      <c r="I1779" s="2"/>
      <c r="J1779" s="2"/>
    </row>
    <row r="1780">
      <c r="A1780" s="2"/>
      <c r="B1780" s="2"/>
      <c r="C1780" s="2"/>
      <c r="D1780" s="21">
        <v>512040.0</v>
      </c>
      <c r="E1780" s="4"/>
      <c r="F1780" s="22" t="s">
        <v>343</v>
      </c>
      <c r="G1780" s="26" t="str">
        <f t="shared" si="33"/>
        <v>SUBCUENTA</v>
      </c>
      <c r="H1780" s="31">
        <f>SUMIFS(REGISTROS!$L$2:$L$665,REGISTROS!$E$2:$E$665,PUC!E1780)</f>
        <v>0</v>
      </c>
      <c r="I1780" s="2"/>
      <c r="J1780" s="2"/>
    </row>
    <row r="1781">
      <c r="A1781" s="2"/>
      <c r="B1781" s="2"/>
      <c r="C1781" s="2"/>
      <c r="D1781" s="21">
        <v>512045.0</v>
      </c>
      <c r="E1781" s="4"/>
      <c r="F1781" s="22" t="s">
        <v>344</v>
      </c>
      <c r="G1781" s="26" t="str">
        <f t="shared" si="33"/>
        <v>SUBCUENTA</v>
      </c>
      <c r="H1781" s="31">
        <f>SUMIFS(REGISTROS!$L$2:$L$665,REGISTROS!$E$2:$E$665,PUC!E1781)</f>
        <v>0</v>
      </c>
      <c r="I1781" s="2"/>
      <c r="J1781" s="2"/>
    </row>
    <row r="1782">
      <c r="A1782" s="2"/>
      <c r="B1782" s="2"/>
      <c r="C1782" s="2"/>
      <c r="D1782" s="21">
        <v>512050.0</v>
      </c>
      <c r="E1782" s="4"/>
      <c r="F1782" s="22" t="s">
        <v>345</v>
      </c>
      <c r="G1782" s="26" t="str">
        <f t="shared" si="33"/>
        <v>SUBCUENTA</v>
      </c>
      <c r="H1782" s="31">
        <f>SUMIFS(REGISTROS!$L$2:$L$665,REGISTROS!$E$2:$E$665,PUC!E1782)</f>
        <v>0</v>
      </c>
      <c r="I1782" s="2"/>
      <c r="J1782" s="2"/>
    </row>
    <row r="1783">
      <c r="A1783" s="2"/>
      <c r="B1783" s="2"/>
      <c r="C1783" s="2"/>
      <c r="D1783" s="21">
        <v>512055.0</v>
      </c>
      <c r="E1783" s="4"/>
      <c r="F1783" s="22" t="s">
        <v>346</v>
      </c>
      <c r="G1783" s="26" t="str">
        <f t="shared" si="33"/>
        <v>SUBCUENTA</v>
      </c>
      <c r="H1783" s="31">
        <f>SUMIFS(REGISTROS!$L$2:$L$665,REGISTROS!$E$2:$E$665,PUC!E1783)</f>
        <v>0</v>
      </c>
      <c r="I1783" s="2"/>
      <c r="J1783" s="2"/>
    </row>
    <row r="1784">
      <c r="A1784" s="2"/>
      <c r="B1784" s="2"/>
      <c r="C1784" s="2"/>
      <c r="D1784" s="21">
        <v>512060.0</v>
      </c>
      <c r="E1784" s="4"/>
      <c r="F1784" s="22" t="s">
        <v>332</v>
      </c>
      <c r="G1784" s="26" t="str">
        <f t="shared" si="33"/>
        <v>SUBCUENTA</v>
      </c>
      <c r="H1784" s="31">
        <f>SUMIFS(REGISTROS!$L$2:$L$665,REGISTROS!$E$2:$E$665,PUC!E1784)</f>
        <v>0</v>
      </c>
      <c r="I1784" s="2"/>
      <c r="J1784" s="2"/>
    </row>
    <row r="1785">
      <c r="A1785" s="2"/>
      <c r="B1785" s="2"/>
      <c r="C1785" s="2"/>
      <c r="D1785" s="21">
        <v>512065.0</v>
      </c>
      <c r="E1785" s="4"/>
      <c r="F1785" s="22" t="s">
        <v>628</v>
      </c>
      <c r="G1785" s="26" t="str">
        <f t="shared" si="33"/>
        <v>SUBCUENTA</v>
      </c>
      <c r="H1785" s="31">
        <f>SUMIFS(REGISTROS!$L$2:$L$665,REGISTROS!$E$2:$E$665,PUC!E1785)</f>
        <v>0</v>
      </c>
      <c r="I1785" s="2"/>
      <c r="J1785" s="2"/>
    </row>
    <row r="1786">
      <c r="A1786" s="2"/>
      <c r="B1786" s="2"/>
      <c r="C1786" s="2"/>
      <c r="D1786" s="21">
        <v>512070.0</v>
      </c>
      <c r="E1786" s="4"/>
      <c r="F1786" s="22" t="s">
        <v>296</v>
      </c>
      <c r="G1786" s="26" t="str">
        <f t="shared" si="33"/>
        <v>SUBCUENTA</v>
      </c>
      <c r="H1786" s="31">
        <f>SUMIFS(REGISTROS!$L$2:$L$665,REGISTROS!$E$2:$E$665,PUC!E1786)</f>
        <v>0</v>
      </c>
      <c r="I1786" s="2"/>
      <c r="J1786" s="2"/>
    </row>
    <row r="1787">
      <c r="A1787" s="2"/>
      <c r="B1787" s="2"/>
      <c r="C1787" s="2"/>
      <c r="D1787" s="21">
        <v>512095.0</v>
      </c>
      <c r="E1787" s="4"/>
      <c r="F1787" s="22" t="s">
        <v>114</v>
      </c>
      <c r="G1787" s="26" t="str">
        <f t="shared" si="33"/>
        <v>SUBCUENTA</v>
      </c>
      <c r="H1787" s="31">
        <f>SUMIFS(REGISTROS!$L$2:$L$665,REGISTROS!$E$2:$E$665,PUC!E1787)</f>
        <v>0</v>
      </c>
      <c r="I1787" s="2"/>
      <c r="J1787" s="2"/>
    </row>
    <row r="1788">
      <c r="A1788" s="2"/>
      <c r="B1788" s="2"/>
      <c r="C1788" s="2"/>
      <c r="D1788" s="21">
        <v>512099.0</v>
      </c>
      <c r="E1788" s="4"/>
      <c r="F1788" s="22" t="s">
        <v>95</v>
      </c>
      <c r="G1788" s="26" t="str">
        <f t="shared" si="33"/>
        <v>SUBCUENTA</v>
      </c>
      <c r="H1788" s="31">
        <f>SUMIFS(REGISTROS!$L$2:$L$665,REGISTROS!$E$2:$E$665,PUC!E1788)</f>
        <v>0</v>
      </c>
      <c r="I1788" s="2"/>
      <c r="J1788" s="2"/>
    </row>
    <row r="1789">
      <c r="A1789" s="2"/>
      <c r="B1789" s="2"/>
      <c r="C1789" s="2"/>
      <c r="D1789" s="21">
        <v>5125.0</v>
      </c>
      <c r="E1789" s="4"/>
      <c r="F1789" s="22" t="s">
        <v>771</v>
      </c>
      <c r="G1789" s="26" t="str">
        <f t="shared" si="33"/>
        <v>CUENTA</v>
      </c>
      <c r="H1789" s="31">
        <f>SUMIFS(REGISTROS!$L$2:$L$665,REGISTROS!$E$2:$E$665,PUC!E1789)</f>
        <v>0</v>
      </c>
      <c r="I1789" s="2"/>
      <c r="J1789" s="2"/>
    </row>
    <row r="1790">
      <c r="A1790" s="2"/>
      <c r="B1790" s="2"/>
      <c r="C1790" s="2"/>
      <c r="D1790" s="21">
        <v>512505.0</v>
      </c>
      <c r="E1790" s="4"/>
      <c r="F1790" s="22" t="s">
        <v>243</v>
      </c>
      <c r="G1790" s="26" t="str">
        <f t="shared" si="33"/>
        <v>SUBCUENTA</v>
      </c>
      <c r="H1790" s="31">
        <f>SUMIFS(REGISTROS!$L$2:$L$665,REGISTROS!$E$2:$E$665,PUC!E1790)</f>
        <v>0</v>
      </c>
      <c r="I1790" s="2"/>
      <c r="J1790" s="2"/>
    </row>
    <row r="1791">
      <c r="A1791" s="2"/>
      <c r="B1791" s="2"/>
      <c r="C1791" s="2"/>
      <c r="D1791" s="21">
        <v>512510.0</v>
      </c>
      <c r="E1791" s="4"/>
      <c r="F1791" s="22" t="s">
        <v>1663</v>
      </c>
      <c r="G1791" s="26" t="str">
        <f t="shared" si="33"/>
        <v>SUBCUENTA</v>
      </c>
      <c r="H1791" s="31">
        <f>SUMIFS(REGISTROS!$L$2:$L$665,REGISTROS!$E$2:$E$665,PUC!E1791)</f>
        <v>0</v>
      </c>
      <c r="I1791" s="2"/>
      <c r="J1791" s="2"/>
    </row>
    <row r="1792">
      <c r="A1792" s="2"/>
      <c r="B1792" s="2"/>
      <c r="C1792" s="2"/>
      <c r="D1792" s="21">
        <v>512599.0</v>
      </c>
      <c r="E1792" s="4"/>
      <c r="F1792" s="22" t="s">
        <v>95</v>
      </c>
      <c r="G1792" s="26" t="str">
        <f t="shared" si="33"/>
        <v>SUBCUENTA</v>
      </c>
      <c r="H1792" s="31">
        <f>SUMIFS(REGISTROS!$L$2:$L$665,REGISTROS!$E$2:$E$665,PUC!E1792)</f>
        <v>0</v>
      </c>
      <c r="I1792" s="2"/>
      <c r="J1792" s="2"/>
    </row>
    <row r="1793">
      <c r="A1793" s="2"/>
      <c r="B1793" s="2"/>
      <c r="C1793" s="21">
        <v>5130.0</v>
      </c>
      <c r="D1793" s="2"/>
      <c r="E1793" s="4"/>
      <c r="F1793" s="22" t="s">
        <v>876</v>
      </c>
      <c r="G1793" s="26" t="str">
        <f>IF(LEN(C1793)=1,"CLASE",IF(LEN(C1793)=2,"GRUPO",IF(LEN(C1793)=4,"CUENTA",IF(LEN(C1793)=6,"SUBCUENTA",""))))</f>
        <v>CUENTA</v>
      </c>
      <c r="H1793" s="31">
        <f>SUMIFS(REGISTROS!$L$2:$L$665,REGISTROS!$E$2:$E$665,PUC!E1793)</f>
        <v>0</v>
      </c>
      <c r="I1793" s="2"/>
      <c r="J1793" s="2"/>
    </row>
    <row r="1794">
      <c r="A1794" s="2"/>
      <c r="B1794" s="2"/>
      <c r="C1794" s="2"/>
      <c r="D1794" s="21">
        <v>513005.0</v>
      </c>
      <c r="E1794" s="4"/>
      <c r="F1794" s="22" t="s">
        <v>1666</v>
      </c>
      <c r="G1794" s="26" t="str">
        <f t="shared" ref="G1794:G1805" si="34">IF(LEN(D1794)=1,"CLASE",IF(LEN(D1794)=2,"GRUPO",IF(LEN(D1794)=4,"CUENTA",IF(LEN(D1794)=6,"SUBCUENTA",""))))</f>
        <v>SUBCUENTA</v>
      </c>
      <c r="H1794" s="31">
        <f>SUMIFS(REGISTROS!$L$2:$L$665,REGISTROS!$E$2:$E$665,PUC!E1794)</f>
        <v>0</v>
      </c>
      <c r="I1794" s="2"/>
      <c r="J1794" s="2"/>
    </row>
    <row r="1795">
      <c r="A1795" s="2"/>
      <c r="B1795" s="2"/>
      <c r="C1795" s="2"/>
      <c r="D1795" s="21">
        <v>513010.0</v>
      </c>
      <c r="E1795" s="4"/>
      <c r="F1795" s="22" t="s">
        <v>1667</v>
      </c>
      <c r="G1795" s="26" t="str">
        <f t="shared" si="34"/>
        <v>SUBCUENTA</v>
      </c>
      <c r="H1795" s="31">
        <f>SUMIFS(REGISTROS!$L$2:$L$665,REGISTROS!$E$2:$E$665,PUC!E1795)</f>
        <v>0</v>
      </c>
      <c r="I1795" s="2"/>
      <c r="J1795" s="2"/>
    </row>
    <row r="1796">
      <c r="A1796" s="2"/>
      <c r="B1796" s="2"/>
      <c r="C1796" s="2"/>
      <c r="D1796" s="21">
        <v>513015.0</v>
      </c>
      <c r="E1796" s="4"/>
      <c r="F1796" s="22" t="s">
        <v>1669</v>
      </c>
      <c r="G1796" s="26" t="str">
        <f t="shared" si="34"/>
        <v>SUBCUENTA</v>
      </c>
      <c r="H1796" s="31">
        <f>SUMIFS(REGISTROS!$L$2:$L$665,REGISTROS!$E$2:$E$665,PUC!E1796)</f>
        <v>0</v>
      </c>
      <c r="I1796" s="2"/>
      <c r="J1796" s="2"/>
    </row>
    <row r="1797">
      <c r="A1797" s="2"/>
      <c r="B1797" s="2"/>
      <c r="C1797" s="2"/>
      <c r="D1797" s="21">
        <v>513020.0</v>
      </c>
      <c r="E1797" s="4"/>
      <c r="F1797" s="22" t="s">
        <v>1670</v>
      </c>
      <c r="G1797" s="26" t="str">
        <f t="shared" si="34"/>
        <v>SUBCUENTA</v>
      </c>
      <c r="H1797" s="31">
        <f>SUMIFS(REGISTROS!$L$2:$L$665,REGISTROS!$E$2:$E$665,PUC!E1797)</f>
        <v>0</v>
      </c>
      <c r="I1797" s="2"/>
      <c r="J1797" s="2"/>
    </row>
    <row r="1798">
      <c r="A1798" s="2"/>
      <c r="B1798" s="2"/>
      <c r="C1798" s="2"/>
      <c r="D1798" s="21">
        <v>513025.0</v>
      </c>
      <c r="E1798" s="4"/>
      <c r="F1798" s="22" t="s">
        <v>1671</v>
      </c>
      <c r="G1798" s="26" t="str">
        <f t="shared" si="34"/>
        <v>SUBCUENTA</v>
      </c>
      <c r="H1798" s="31">
        <f>SUMIFS(REGISTROS!$L$2:$L$665,REGISTROS!$E$2:$E$665,PUC!E1798)</f>
        <v>0</v>
      </c>
      <c r="I1798" s="2"/>
      <c r="J1798" s="2"/>
    </row>
    <row r="1799">
      <c r="A1799" s="2"/>
      <c r="B1799" s="2"/>
      <c r="C1799" s="2"/>
      <c r="D1799" s="21">
        <v>513030.0</v>
      </c>
      <c r="E1799" s="4"/>
      <c r="F1799" s="22" t="s">
        <v>1673</v>
      </c>
      <c r="G1799" s="26" t="str">
        <f t="shared" si="34"/>
        <v>SUBCUENTA</v>
      </c>
      <c r="H1799" s="31">
        <f>SUMIFS(REGISTROS!$L$2:$L$665,REGISTROS!$E$2:$E$665,PUC!E1799)</f>
        <v>0</v>
      </c>
      <c r="I1799" s="2"/>
      <c r="J1799" s="2"/>
    </row>
    <row r="1800">
      <c r="A1800" s="2"/>
      <c r="B1800" s="2"/>
      <c r="C1800" s="2"/>
      <c r="D1800" s="21">
        <v>513035.0</v>
      </c>
      <c r="E1800" s="4"/>
      <c r="F1800" s="22" t="s">
        <v>1674</v>
      </c>
      <c r="G1800" s="26" t="str">
        <f t="shared" si="34"/>
        <v>SUBCUENTA</v>
      </c>
      <c r="H1800" s="31">
        <f>SUMIFS(REGISTROS!$L$2:$L$665,REGISTROS!$E$2:$E$665,PUC!E1800)</f>
        <v>0</v>
      </c>
      <c r="I1800" s="2"/>
      <c r="J1800" s="2"/>
    </row>
    <row r="1801">
      <c r="A1801" s="2"/>
      <c r="B1801" s="2"/>
      <c r="C1801" s="2"/>
      <c r="D1801" s="21">
        <v>513040.0</v>
      </c>
      <c r="E1801" s="4"/>
      <c r="F1801" s="22" t="s">
        <v>343</v>
      </c>
      <c r="G1801" s="26" t="str">
        <f t="shared" si="34"/>
        <v>SUBCUENTA</v>
      </c>
      <c r="H1801" s="31">
        <f>SUMIFS(REGISTROS!$L$2:$L$665,REGISTROS!$E$2:$E$665,PUC!E1801)</f>
        <v>0</v>
      </c>
      <c r="I1801" s="2"/>
      <c r="J1801" s="2"/>
    </row>
    <row r="1802">
      <c r="A1802" s="2"/>
      <c r="B1802" s="2"/>
      <c r="C1802" s="2"/>
      <c r="D1802" s="21">
        <v>513045.0</v>
      </c>
      <c r="E1802" s="4"/>
      <c r="F1802" s="22" t="s">
        <v>344</v>
      </c>
      <c r="G1802" s="26" t="str">
        <f t="shared" si="34"/>
        <v>SUBCUENTA</v>
      </c>
      <c r="H1802" s="31">
        <f>SUMIFS(REGISTROS!$L$2:$L$665,REGISTROS!$E$2:$E$665,PUC!E1802)</f>
        <v>0</v>
      </c>
      <c r="I1802" s="2"/>
      <c r="J1802" s="2"/>
    </row>
    <row r="1803">
      <c r="A1803" s="2"/>
      <c r="B1803" s="2"/>
      <c r="C1803" s="2"/>
      <c r="D1803" s="21">
        <v>513050.0</v>
      </c>
      <c r="E1803" s="4"/>
      <c r="F1803" s="22" t="s">
        <v>345</v>
      </c>
      <c r="G1803" s="26" t="str">
        <f t="shared" si="34"/>
        <v>SUBCUENTA</v>
      </c>
      <c r="H1803" s="31">
        <f>SUMIFS(REGISTROS!$L$2:$L$665,REGISTROS!$E$2:$E$665,PUC!E1803)</f>
        <v>0</v>
      </c>
      <c r="I1803" s="2"/>
      <c r="J1803" s="2"/>
    </row>
    <row r="1804">
      <c r="A1804" s="2"/>
      <c r="B1804" s="2"/>
      <c r="C1804" s="2"/>
      <c r="D1804" s="21">
        <v>513055.0</v>
      </c>
      <c r="E1804" s="4"/>
      <c r="F1804" s="22" t="s">
        <v>346</v>
      </c>
      <c r="G1804" s="26" t="str">
        <f t="shared" si="34"/>
        <v>SUBCUENTA</v>
      </c>
      <c r="H1804" s="31">
        <f>SUMIFS(REGISTROS!$L$2:$L$665,REGISTROS!$E$2:$E$665,PUC!E1804)</f>
        <v>0</v>
      </c>
      <c r="I1804" s="2"/>
      <c r="J1804" s="2"/>
    </row>
    <row r="1805">
      <c r="A1805" s="2"/>
      <c r="B1805" s="2"/>
      <c r="C1805" s="2"/>
      <c r="D1805" s="21">
        <v>513060.0</v>
      </c>
      <c r="E1805" s="4"/>
      <c r="F1805" s="22" t="s">
        <v>1676</v>
      </c>
      <c r="G1805" s="26" t="str">
        <f t="shared" si="34"/>
        <v>SUBCUENTA</v>
      </c>
      <c r="H1805" s="31">
        <f>SUMIFS(REGISTROS!$L$2:$L$665,REGISTROS!$E$2:$E$665,PUC!E1805)</f>
        <v>0</v>
      </c>
      <c r="I1805" s="2"/>
      <c r="J1805" s="2"/>
    </row>
    <row r="1806">
      <c r="A1806" s="2"/>
      <c r="B1806" s="2"/>
      <c r="C1806" s="2"/>
      <c r="D1806" s="21"/>
      <c r="E1806" s="4">
        <v>5.1306001E7</v>
      </c>
      <c r="F1806" s="22" t="s">
        <v>1676</v>
      </c>
      <c r="G1806" s="26"/>
      <c r="H1806" s="31">
        <f>SUMIFS(REGISTROS!$L$2:$L$665,REGISTROS!$E$2:$E$665,PUC!E1806)</f>
        <v>116000</v>
      </c>
      <c r="I1806" s="2"/>
      <c r="J1806" s="2"/>
    </row>
    <row r="1807">
      <c r="A1807" s="2"/>
      <c r="B1807" s="2"/>
      <c r="C1807" s="2"/>
      <c r="D1807" s="21">
        <v>513065.0</v>
      </c>
      <c r="E1807" s="4"/>
      <c r="F1807" s="22" t="s">
        <v>1677</v>
      </c>
      <c r="G1807" s="26" t="str">
        <f t="shared" ref="G1807:G1812" si="35">IF(LEN(D1807)=1,"CLASE",IF(LEN(D1807)=2,"GRUPO",IF(LEN(D1807)=4,"CUENTA",IF(LEN(D1807)=6,"SUBCUENTA",""))))</f>
        <v>SUBCUENTA</v>
      </c>
      <c r="H1807" s="31">
        <f>SUMIFS(REGISTROS!$L$2:$L$665,REGISTROS!$E$2:$E$665,PUC!E1807)</f>
        <v>0</v>
      </c>
      <c r="I1807" s="2"/>
      <c r="J1807" s="2"/>
    </row>
    <row r="1808">
      <c r="A1808" s="2"/>
      <c r="B1808" s="2"/>
      <c r="C1808" s="2"/>
      <c r="D1808" s="21">
        <v>513070.0</v>
      </c>
      <c r="E1808" s="4"/>
      <c r="F1808" s="22" t="s">
        <v>1679</v>
      </c>
      <c r="G1808" s="26" t="str">
        <f t="shared" si="35"/>
        <v>SUBCUENTA</v>
      </c>
      <c r="H1808" s="31">
        <f>SUMIFS(REGISTROS!$L$2:$L$665,REGISTROS!$E$2:$E$665,PUC!E1808)</f>
        <v>0</v>
      </c>
      <c r="I1808" s="2"/>
      <c r="J1808" s="2"/>
    </row>
    <row r="1809">
      <c r="A1809" s="2"/>
      <c r="B1809" s="2"/>
      <c r="C1809" s="2"/>
      <c r="D1809" s="21">
        <v>513075.0</v>
      </c>
      <c r="E1809" s="4"/>
      <c r="F1809" s="22" t="s">
        <v>1680</v>
      </c>
      <c r="G1809" s="26" t="str">
        <f t="shared" si="35"/>
        <v>SUBCUENTA</v>
      </c>
      <c r="H1809" s="31">
        <f>SUMIFS(REGISTROS!$L$2:$L$665,REGISTROS!$E$2:$E$665,PUC!E1809)</f>
        <v>0</v>
      </c>
      <c r="I1809" s="2"/>
      <c r="J1809" s="2"/>
    </row>
    <row r="1810">
      <c r="A1810" s="2"/>
      <c r="B1810" s="2"/>
      <c r="C1810" s="2"/>
      <c r="D1810" s="21">
        <v>513080.0</v>
      </c>
      <c r="E1810" s="4"/>
      <c r="F1810" s="22" t="s">
        <v>1681</v>
      </c>
      <c r="G1810" s="26" t="str">
        <f t="shared" si="35"/>
        <v>SUBCUENTA</v>
      </c>
      <c r="H1810" s="31">
        <f>SUMIFS(REGISTROS!$L$2:$L$665,REGISTROS!$E$2:$E$665,PUC!E1810)</f>
        <v>0</v>
      </c>
      <c r="I1810" s="2"/>
      <c r="J1810" s="2"/>
    </row>
    <row r="1811">
      <c r="A1811" s="2"/>
      <c r="B1811" s="2"/>
      <c r="C1811" s="2"/>
      <c r="D1811" s="21">
        <v>513095.0</v>
      </c>
      <c r="E1811" s="4"/>
      <c r="F1811" s="22" t="s">
        <v>114</v>
      </c>
      <c r="G1811" s="26" t="str">
        <f t="shared" si="35"/>
        <v>SUBCUENTA</v>
      </c>
      <c r="H1811" s="31">
        <f>SUMIFS(REGISTROS!$L$2:$L$665,REGISTROS!$E$2:$E$665,PUC!E1811)</f>
        <v>0</v>
      </c>
      <c r="I1811" s="2"/>
      <c r="J1811" s="2"/>
    </row>
    <row r="1812">
      <c r="A1812" s="2"/>
      <c r="B1812" s="2"/>
      <c r="C1812" s="2"/>
      <c r="D1812" s="21">
        <v>513099.0</v>
      </c>
      <c r="E1812" s="4"/>
      <c r="F1812" s="22" t="s">
        <v>95</v>
      </c>
      <c r="G1812" s="26" t="str">
        <f t="shared" si="35"/>
        <v>SUBCUENTA</v>
      </c>
      <c r="H1812" s="31">
        <f>SUMIFS(REGISTROS!$L$2:$L$665,REGISTROS!$E$2:$E$665,PUC!E1812)</f>
        <v>0</v>
      </c>
      <c r="I1812" s="2"/>
      <c r="J1812" s="2"/>
    </row>
    <row r="1813">
      <c r="A1813" s="2"/>
      <c r="B1813" s="2"/>
      <c r="C1813" s="21" t="s">
        <v>1683</v>
      </c>
      <c r="D1813" s="2"/>
      <c r="E1813" s="4"/>
      <c r="F1813" s="22" t="s">
        <v>229</v>
      </c>
      <c r="G1813" s="26" t="str">
        <f>IF(LEN(C1813)=1,"CLASE",IF(LEN(C1813)=2,"GRUPO",IF(LEN(C1813)=4,"CUENTA",IF(LEN(C1813)=6,"SUBCUENTA",""))))</f>
        <v>CUENTA</v>
      </c>
      <c r="H1813" s="31">
        <f>SUMIFS(REGISTROS!$L$2:$L$665,REGISTROS!$E$2:$E$665,PUC!E1813)</f>
        <v>0</v>
      </c>
      <c r="I1813" s="2"/>
      <c r="J1813" s="2"/>
    </row>
    <row r="1814">
      <c r="A1814" s="2"/>
      <c r="B1814" s="2"/>
      <c r="C1814" s="2"/>
      <c r="D1814" s="21" t="s">
        <v>1685</v>
      </c>
      <c r="E1814" s="4"/>
      <c r="F1814" s="22" t="s">
        <v>1686</v>
      </c>
      <c r="G1814" s="26" t="str">
        <f t="shared" ref="G1814:G1834" si="36">IF(LEN(D1814)=1,"CLASE",IF(LEN(D1814)=2,"GRUPO",IF(LEN(D1814)=4,"CUENTA",IF(LEN(D1814)=6,"SUBCUENTA",""))))</f>
        <v>SUBCUENTA</v>
      </c>
      <c r="H1814" s="31">
        <f>SUMIFS(REGISTROS!$L$2:$L$665,REGISTROS!$E$2:$E$665,PUC!E1814)</f>
        <v>0</v>
      </c>
      <c r="I1814" s="2"/>
      <c r="J1814" s="2"/>
    </row>
    <row r="1815">
      <c r="A1815" s="2"/>
      <c r="B1815" s="2"/>
      <c r="C1815" s="2"/>
      <c r="D1815" s="21" t="s">
        <v>1687</v>
      </c>
      <c r="E1815" s="4"/>
      <c r="F1815" s="22" t="s">
        <v>1688</v>
      </c>
      <c r="G1815" s="26" t="str">
        <f t="shared" si="36"/>
        <v>SUBCUENTA</v>
      </c>
      <c r="H1815" s="31">
        <f>SUMIFS(REGISTROS!$L$2:$L$665,REGISTROS!$E$2:$E$665,PUC!E1815)</f>
        <v>0</v>
      </c>
      <c r="I1815" s="2"/>
      <c r="J1815" s="2"/>
    </row>
    <row r="1816">
      <c r="A1816" s="2"/>
      <c r="B1816" s="2"/>
      <c r="C1816" s="2"/>
      <c r="D1816" s="21" t="s">
        <v>1690</v>
      </c>
      <c r="E1816" s="4"/>
      <c r="F1816" s="22" t="s">
        <v>1502</v>
      </c>
      <c r="G1816" s="26" t="str">
        <f t="shared" si="36"/>
        <v>SUBCUENTA</v>
      </c>
      <c r="H1816" s="31">
        <f>SUMIFS(REGISTROS!$L$2:$L$665,REGISTROS!$E$2:$E$665,PUC!E1816)</f>
        <v>0</v>
      </c>
      <c r="I1816" s="2"/>
      <c r="J1816" s="2"/>
    </row>
    <row r="1817">
      <c r="A1817" s="2"/>
      <c r="B1817" s="2"/>
      <c r="C1817" s="2"/>
      <c r="D1817" s="21" t="s">
        <v>1691</v>
      </c>
      <c r="E1817" s="4"/>
      <c r="F1817" s="22" t="s">
        <v>1692</v>
      </c>
      <c r="G1817" s="26" t="str">
        <f t="shared" si="36"/>
        <v>SUBCUENTA</v>
      </c>
      <c r="H1817" s="31">
        <f>SUMIFS(REGISTROS!$L$2:$L$665,REGISTROS!$E$2:$E$665,PUC!E1817)</f>
        <v>0</v>
      </c>
      <c r="I1817" s="2"/>
      <c r="J1817" s="2"/>
    </row>
    <row r="1818">
      <c r="A1818" s="2"/>
      <c r="B1818" s="2"/>
      <c r="C1818" s="2"/>
      <c r="D1818" s="21" t="s">
        <v>1693</v>
      </c>
      <c r="E1818" s="4"/>
      <c r="F1818" s="22" t="s">
        <v>1002</v>
      </c>
      <c r="G1818" s="26" t="str">
        <f t="shared" si="36"/>
        <v>SUBCUENTA</v>
      </c>
      <c r="H1818" s="31">
        <f>SUMIFS(REGISTROS!$L$2:$L$665,REGISTROS!$E$2:$E$665,PUC!E1818)</f>
        <v>0</v>
      </c>
      <c r="I1818" s="2"/>
      <c r="J1818" s="2"/>
    </row>
    <row r="1819">
      <c r="A1819" s="2"/>
      <c r="B1819" s="2"/>
      <c r="C1819" s="2"/>
      <c r="D1819" s="21" t="s">
        <v>1694</v>
      </c>
      <c r="E1819" s="4"/>
      <c r="F1819" s="22" t="s">
        <v>1003</v>
      </c>
      <c r="G1819" s="26" t="str">
        <f t="shared" si="36"/>
        <v>SUBCUENTA</v>
      </c>
      <c r="H1819" s="31">
        <f>SUMIFS(REGISTROS!$L$2:$L$665,REGISTROS!$E$2:$E$665,PUC!E1819)</f>
        <v>0</v>
      </c>
      <c r="I1819" s="2"/>
      <c r="J1819" s="2"/>
    </row>
    <row r="1820">
      <c r="A1820" s="2"/>
      <c r="B1820" s="2"/>
      <c r="C1820" s="2"/>
      <c r="D1820" s="21" t="s">
        <v>1696</v>
      </c>
      <c r="E1820" s="4"/>
      <c r="F1820" s="22" t="s">
        <v>1697</v>
      </c>
      <c r="G1820" s="26" t="str">
        <f t="shared" si="36"/>
        <v>SUBCUENTA</v>
      </c>
      <c r="H1820" s="31">
        <f>SUMIFS(REGISTROS!$L$2:$L$665,REGISTROS!$E$2:$E$665,PUC!E1820)</f>
        <v>0</v>
      </c>
      <c r="I1820" s="2"/>
      <c r="J1820" s="2"/>
    </row>
    <row r="1821">
      <c r="A1821" s="2"/>
      <c r="B1821" s="2"/>
      <c r="C1821" s="2"/>
      <c r="D1821" s="21" t="s">
        <v>1698</v>
      </c>
      <c r="E1821" s="4"/>
      <c r="F1821" s="22" t="s">
        <v>1699</v>
      </c>
      <c r="G1821" s="26" t="str">
        <f t="shared" si="36"/>
        <v>SUBCUENTA</v>
      </c>
      <c r="H1821" s="31">
        <f>SUMIFS(REGISTROS!$L$2:$L$665,REGISTROS!$E$2:$E$665,PUC!E1821)</f>
        <v>0</v>
      </c>
      <c r="I1821" s="2"/>
      <c r="J1821" s="2"/>
    </row>
    <row r="1822">
      <c r="A1822" s="2"/>
      <c r="B1822" s="2"/>
      <c r="C1822" s="2"/>
      <c r="D1822" s="21" t="s">
        <v>1700</v>
      </c>
      <c r="E1822" s="4"/>
      <c r="F1822" s="22" t="s">
        <v>1701</v>
      </c>
      <c r="G1822" s="26" t="str">
        <f t="shared" si="36"/>
        <v>SUBCUENTA</v>
      </c>
      <c r="H1822" s="31">
        <f>SUMIFS(REGISTROS!$L$2:$L$665,REGISTROS!$E$2:$E$665,PUC!E1822)</f>
        <v>0</v>
      </c>
      <c r="I1822" s="2"/>
      <c r="J1822" s="2"/>
    </row>
    <row r="1823">
      <c r="A1823" s="2"/>
      <c r="B1823" s="2"/>
      <c r="C1823" s="2"/>
      <c r="D1823" s="21" t="s">
        <v>1703</v>
      </c>
      <c r="E1823" s="4"/>
      <c r="F1823" s="22" t="s">
        <v>1704</v>
      </c>
      <c r="G1823" s="26" t="str">
        <f t="shared" si="36"/>
        <v>SUBCUENTA</v>
      </c>
      <c r="H1823" s="31">
        <f>SUMIFS(REGISTROS!$L$2:$L$665,REGISTROS!$E$2:$E$665,PUC!E1823)</f>
        <v>0</v>
      </c>
      <c r="I1823" s="2"/>
      <c r="J1823" s="2"/>
    </row>
    <row r="1824">
      <c r="A1824" s="2"/>
      <c r="B1824" s="2"/>
      <c r="C1824" s="2"/>
      <c r="D1824" s="21" t="s">
        <v>1705</v>
      </c>
      <c r="E1824" s="4"/>
      <c r="F1824" s="22" t="s">
        <v>1706</v>
      </c>
      <c r="G1824" s="26" t="str">
        <f t="shared" si="36"/>
        <v>SUBCUENTA</v>
      </c>
      <c r="H1824" s="31">
        <f>SUMIFS(REGISTROS!$L$2:$L$665,REGISTROS!$E$2:$E$665,PUC!E1824)</f>
        <v>0</v>
      </c>
      <c r="I1824" s="2"/>
      <c r="J1824" s="2"/>
    </row>
    <row r="1825">
      <c r="A1825" s="2"/>
      <c r="B1825" s="2"/>
      <c r="C1825" s="2"/>
      <c r="D1825" s="21" t="s">
        <v>1707</v>
      </c>
      <c r="E1825" s="4"/>
      <c r="F1825" s="22" t="s">
        <v>114</v>
      </c>
      <c r="G1825" s="26" t="str">
        <f t="shared" si="36"/>
        <v>SUBCUENTA</v>
      </c>
      <c r="H1825" s="31">
        <f>SUMIFS(REGISTROS!$L$2:$L$665,REGISTROS!$E$2:$E$665,PUC!E1825)</f>
        <v>0</v>
      </c>
      <c r="I1825" s="2"/>
      <c r="J1825" s="2"/>
    </row>
    <row r="1826">
      <c r="A1826" s="2"/>
      <c r="B1826" s="2"/>
      <c r="C1826" s="2"/>
      <c r="D1826" s="21" t="s">
        <v>1708</v>
      </c>
      <c r="E1826" s="4"/>
      <c r="F1826" s="22" t="s">
        <v>95</v>
      </c>
      <c r="G1826" s="26" t="str">
        <f t="shared" si="36"/>
        <v>SUBCUENTA</v>
      </c>
      <c r="H1826" s="31">
        <f>SUMIFS(REGISTROS!$L$2:$L$665,REGISTROS!$E$2:$E$665,PUC!E1826)</f>
        <v>0</v>
      </c>
      <c r="I1826" s="2"/>
      <c r="J1826" s="2"/>
    </row>
    <row r="1827">
      <c r="A1827" s="2"/>
      <c r="B1827" s="2"/>
      <c r="C1827" s="2"/>
      <c r="D1827" s="21">
        <v>5140.0</v>
      </c>
      <c r="E1827" s="4"/>
      <c r="F1827" s="22" t="s">
        <v>870</v>
      </c>
      <c r="G1827" s="26" t="str">
        <f t="shared" si="36"/>
        <v>CUENTA</v>
      </c>
      <c r="H1827" s="31">
        <f>SUMIFS(REGISTROS!$L$2:$L$665,REGISTROS!$E$2:$E$665,PUC!E1827)</f>
        <v>0</v>
      </c>
      <c r="I1827" s="2"/>
      <c r="J1827" s="2"/>
    </row>
    <row r="1828">
      <c r="A1828" s="2"/>
      <c r="B1828" s="2"/>
      <c r="C1828" s="2"/>
      <c r="D1828" s="21">
        <v>514005.0</v>
      </c>
      <c r="E1828" s="4"/>
      <c r="F1828" s="22" t="s">
        <v>1710</v>
      </c>
      <c r="G1828" s="26" t="str">
        <f t="shared" si="36"/>
        <v>SUBCUENTA</v>
      </c>
      <c r="H1828" s="31">
        <f>SUMIFS(REGISTROS!$L$2:$L$665,REGISTROS!$E$2:$E$665,PUC!E1828)</f>
        <v>0</v>
      </c>
      <c r="I1828" s="2"/>
      <c r="J1828" s="2"/>
    </row>
    <row r="1829">
      <c r="A1829" s="2"/>
      <c r="B1829" s="2"/>
      <c r="C1829" s="2"/>
      <c r="D1829" s="21">
        <v>514010.0</v>
      </c>
      <c r="E1829" s="4"/>
      <c r="F1829" s="22" t="s">
        <v>1711</v>
      </c>
      <c r="G1829" s="26" t="str">
        <f t="shared" si="36"/>
        <v>SUBCUENTA</v>
      </c>
      <c r="H1829" s="31">
        <f>SUMIFS(REGISTROS!$L$2:$L$665,REGISTROS!$E$2:$E$665,PUC!E1829)</f>
        <v>0</v>
      </c>
      <c r="I1829" s="2"/>
      <c r="J1829" s="2"/>
    </row>
    <row r="1830">
      <c r="A1830" s="2"/>
      <c r="B1830" s="2"/>
      <c r="C1830" s="2"/>
      <c r="D1830" s="21">
        <v>514015.0</v>
      </c>
      <c r="E1830" s="4"/>
      <c r="F1830" s="22" t="s">
        <v>1712</v>
      </c>
      <c r="G1830" s="26" t="str">
        <f t="shared" si="36"/>
        <v>SUBCUENTA</v>
      </c>
      <c r="H1830" s="31">
        <f>SUMIFS(REGISTROS!$L$2:$L$665,REGISTROS!$E$2:$E$665,PUC!E1830)</f>
        <v>0</v>
      </c>
      <c r="I1830" s="2"/>
      <c r="J1830" s="2"/>
    </row>
    <row r="1831">
      <c r="A1831" s="2"/>
      <c r="B1831" s="2"/>
      <c r="C1831" s="2"/>
      <c r="D1831" s="21">
        <v>514020.0</v>
      </c>
      <c r="E1831" s="4"/>
      <c r="F1831" s="22" t="s">
        <v>1714</v>
      </c>
      <c r="G1831" s="26" t="str">
        <f t="shared" si="36"/>
        <v>SUBCUENTA</v>
      </c>
      <c r="H1831" s="31">
        <f>SUMIFS(REGISTROS!$L$2:$L$665,REGISTROS!$E$2:$E$665,PUC!E1831)</f>
        <v>0</v>
      </c>
      <c r="I1831" s="2"/>
      <c r="J1831" s="2"/>
    </row>
    <row r="1832">
      <c r="A1832" s="2"/>
      <c r="B1832" s="2"/>
      <c r="C1832" s="2"/>
      <c r="D1832" s="21">
        <v>514025.0</v>
      </c>
      <c r="E1832" s="4"/>
      <c r="F1832" s="22" t="s">
        <v>1715</v>
      </c>
      <c r="G1832" s="26" t="str">
        <f t="shared" si="36"/>
        <v>SUBCUENTA</v>
      </c>
      <c r="H1832" s="31">
        <f>SUMIFS(REGISTROS!$L$2:$L$665,REGISTROS!$E$2:$E$665,PUC!E1832)</f>
        <v>0</v>
      </c>
      <c r="I1832" s="2"/>
      <c r="J1832" s="2"/>
    </row>
    <row r="1833">
      <c r="A1833" s="2"/>
      <c r="B1833" s="2"/>
      <c r="C1833" s="2"/>
      <c r="D1833" s="21">
        <v>514095.0</v>
      </c>
      <c r="E1833" s="4"/>
      <c r="F1833" s="22" t="s">
        <v>114</v>
      </c>
      <c r="G1833" s="26" t="str">
        <f t="shared" si="36"/>
        <v>SUBCUENTA</v>
      </c>
      <c r="H1833" s="31">
        <f>SUMIFS(REGISTROS!$L$2:$L$665,REGISTROS!$E$2:$E$665,PUC!E1833)</f>
        <v>0</v>
      </c>
      <c r="I1833" s="2"/>
      <c r="J1833" s="2"/>
    </row>
    <row r="1834">
      <c r="A1834" s="2"/>
      <c r="B1834" s="2"/>
      <c r="C1834" s="2"/>
      <c r="D1834" s="21">
        <v>514099.0</v>
      </c>
      <c r="E1834" s="4"/>
      <c r="F1834" s="22" t="s">
        <v>95</v>
      </c>
      <c r="G1834" s="26" t="str">
        <f t="shared" si="36"/>
        <v>SUBCUENTA</v>
      </c>
      <c r="H1834" s="31">
        <f>SUMIFS(REGISTROS!$L$2:$L$665,REGISTROS!$E$2:$E$665,PUC!E1834)</f>
        <v>0</v>
      </c>
      <c r="I1834" s="2"/>
      <c r="J1834" s="2"/>
    </row>
    <row r="1835">
      <c r="A1835" s="2"/>
      <c r="B1835" s="2"/>
      <c r="C1835" s="21">
        <v>5145.0</v>
      </c>
      <c r="D1835" s="2"/>
      <c r="E1835" s="4"/>
      <c r="F1835" s="22" t="s">
        <v>1717</v>
      </c>
      <c r="G1835" s="26" t="str">
        <f>IF(LEN(C1835)=1,"CLASE",IF(LEN(C1835)=2,"GRUPO",IF(LEN(C1835)=4,"CUENTA",IF(LEN(C1835)=6,"SUBCUENTA",""))))</f>
        <v>CUENTA</v>
      </c>
      <c r="H1835" s="31">
        <f>SUMIFS(REGISTROS!$L$2:$L$665,REGISTROS!$E$2:$E$665,PUC!E1835)</f>
        <v>0</v>
      </c>
      <c r="I1835" s="2"/>
      <c r="J1835" s="2"/>
    </row>
    <row r="1836">
      <c r="A1836" s="2"/>
      <c r="B1836" s="2"/>
      <c r="C1836" s="2"/>
      <c r="D1836" s="21">
        <v>514505.0</v>
      </c>
      <c r="E1836" s="4"/>
      <c r="F1836" s="22" t="s">
        <v>299</v>
      </c>
      <c r="G1836" s="26" t="str">
        <f t="shared" ref="G1836:G1850" si="37">IF(LEN(D1836)=1,"CLASE",IF(LEN(D1836)=2,"GRUPO",IF(LEN(D1836)=4,"CUENTA",IF(LEN(D1836)=6,"SUBCUENTA",""))))</f>
        <v>SUBCUENTA</v>
      </c>
      <c r="H1836" s="31">
        <f>SUMIFS(REGISTROS!$L$2:$L$665,REGISTROS!$E$2:$E$665,PUC!E1836)</f>
        <v>0</v>
      </c>
      <c r="I1836" s="2"/>
      <c r="J1836" s="2"/>
    </row>
    <row r="1837">
      <c r="A1837" s="2"/>
      <c r="B1837" s="2"/>
      <c r="C1837" s="2"/>
      <c r="D1837" s="21">
        <v>514510.0</v>
      </c>
      <c r="E1837" s="4"/>
      <c r="F1837" s="22" t="s">
        <v>331</v>
      </c>
      <c r="G1837" s="26" t="str">
        <f t="shared" si="37"/>
        <v>SUBCUENTA</v>
      </c>
      <c r="H1837" s="31">
        <f>SUMIFS(REGISTROS!$L$2:$L$665,REGISTROS!$E$2:$E$665,PUC!E1837)</f>
        <v>0</v>
      </c>
      <c r="I1837" s="2"/>
      <c r="J1837" s="2"/>
    </row>
    <row r="1838">
      <c r="A1838" s="2"/>
      <c r="B1838" s="2"/>
      <c r="C1838" s="2"/>
      <c r="D1838" s="21">
        <v>514515.0</v>
      </c>
      <c r="E1838" s="4"/>
      <c r="F1838" s="22" t="s">
        <v>338</v>
      </c>
      <c r="G1838" s="26" t="str">
        <f t="shared" si="37"/>
        <v>SUBCUENTA</v>
      </c>
      <c r="H1838" s="31">
        <f>SUMIFS(REGISTROS!$L$2:$L$665,REGISTROS!$E$2:$E$665,PUC!E1838)</f>
        <v>0</v>
      </c>
      <c r="I1838" s="2"/>
      <c r="J1838" s="2"/>
    </row>
    <row r="1839">
      <c r="A1839" s="2"/>
      <c r="B1839" s="2"/>
      <c r="C1839" s="2"/>
      <c r="D1839" s="21">
        <v>514520.0</v>
      </c>
      <c r="E1839" s="4"/>
      <c r="F1839" s="22" t="s">
        <v>339</v>
      </c>
      <c r="G1839" s="26" t="str">
        <f t="shared" si="37"/>
        <v>SUBCUENTA</v>
      </c>
      <c r="H1839" s="31">
        <f>SUMIFS(REGISTROS!$L$2:$L$665,REGISTROS!$E$2:$E$665,PUC!E1839)</f>
        <v>0</v>
      </c>
      <c r="I1839" s="2"/>
      <c r="J1839" s="2"/>
    </row>
    <row r="1840">
      <c r="A1840" s="2"/>
      <c r="B1840" s="2"/>
      <c r="C1840" s="2"/>
      <c r="D1840" s="21">
        <v>514525.0</v>
      </c>
      <c r="E1840" s="4"/>
      <c r="F1840" s="22" t="s">
        <v>340</v>
      </c>
      <c r="G1840" s="26" t="str">
        <f t="shared" si="37"/>
        <v>SUBCUENTA</v>
      </c>
      <c r="H1840" s="31">
        <f>SUMIFS(REGISTROS!$L$2:$L$665,REGISTROS!$E$2:$E$665,PUC!E1840)</f>
        <v>0</v>
      </c>
      <c r="I1840" s="2"/>
      <c r="J1840" s="2"/>
    </row>
    <row r="1841">
      <c r="A1841" s="2"/>
      <c r="B1841" s="2"/>
      <c r="C1841" s="2"/>
      <c r="D1841" s="21">
        <v>514530.0</v>
      </c>
      <c r="E1841" s="4"/>
      <c r="F1841" s="22" t="s">
        <v>341</v>
      </c>
      <c r="G1841" s="26" t="str">
        <f t="shared" si="37"/>
        <v>SUBCUENTA</v>
      </c>
      <c r="H1841" s="31">
        <f>SUMIFS(REGISTROS!$L$2:$L$665,REGISTROS!$E$2:$E$665,PUC!E1841)</f>
        <v>0</v>
      </c>
      <c r="I1841" s="2"/>
      <c r="J1841" s="2"/>
    </row>
    <row r="1842">
      <c r="A1842" s="2"/>
      <c r="B1842" s="2"/>
      <c r="C1842" s="2"/>
      <c r="D1842" s="21">
        <v>514535.0</v>
      </c>
      <c r="E1842" s="4"/>
      <c r="F1842" s="22" t="s">
        <v>342</v>
      </c>
      <c r="G1842" s="26" t="str">
        <f t="shared" si="37"/>
        <v>SUBCUENTA</v>
      </c>
      <c r="H1842" s="31">
        <f>SUMIFS(REGISTROS!$L$2:$L$665,REGISTROS!$E$2:$E$665,PUC!E1842)</f>
        <v>0</v>
      </c>
      <c r="I1842" s="2"/>
      <c r="J1842" s="2"/>
    </row>
    <row r="1843">
      <c r="A1843" s="2"/>
      <c r="B1843" s="2"/>
      <c r="C1843" s="2"/>
      <c r="D1843" s="21">
        <v>514540.0</v>
      </c>
      <c r="E1843" s="4"/>
      <c r="F1843" s="22" t="s">
        <v>343</v>
      </c>
      <c r="G1843" s="26" t="str">
        <f t="shared" si="37"/>
        <v>SUBCUENTA</v>
      </c>
      <c r="H1843" s="31">
        <f>SUMIFS(REGISTROS!$L$2:$L$665,REGISTROS!$E$2:$E$665,PUC!E1843)</f>
        <v>0</v>
      </c>
      <c r="I1843" s="2"/>
      <c r="J1843" s="2"/>
    </row>
    <row r="1844">
      <c r="A1844" s="2"/>
      <c r="B1844" s="2"/>
      <c r="C1844" s="2"/>
      <c r="D1844" s="21">
        <v>514545.0</v>
      </c>
      <c r="E1844" s="4"/>
      <c r="F1844" s="22" t="s">
        <v>344</v>
      </c>
      <c r="G1844" s="26" t="str">
        <f t="shared" si="37"/>
        <v>SUBCUENTA</v>
      </c>
      <c r="H1844" s="31">
        <f>SUMIFS(REGISTROS!$L$2:$L$665,REGISTROS!$E$2:$E$665,PUC!E1844)</f>
        <v>0</v>
      </c>
      <c r="I1844" s="2"/>
      <c r="J1844" s="2"/>
    </row>
    <row r="1845">
      <c r="A1845" s="2"/>
      <c r="B1845" s="2"/>
      <c r="C1845" s="2"/>
      <c r="D1845" s="21">
        <v>514550.0</v>
      </c>
      <c r="E1845" s="4"/>
      <c r="F1845" s="22" t="s">
        <v>345</v>
      </c>
      <c r="G1845" s="26" t="str">
        <f t="shared" si="37"/>
        <v>SUBCUENTA</v>
      </c>
      <c r="H1845" s="31">
        <f>SUMIFS(REGISTROS!$L$2:$L$665,REGISTROS!$E$2:$E$665,PUC!E1845)</f>
        <v>0</v>
      </c>
      <c r="I1845" s="2"/>
      <c r="J1845" s="2"/>
    </row>
    <row r="1846">
      <c r="A1846" s="2"/>
      <c r="B1846" s="2"/>
      <c r="C1846" s="2"/>
      <c r="D1846" s="21">
        <v>514555.0</v>
      </c>
      <c r="E1846" s="4"/>
      <c r="F1846" s="22" t="s">
        <v>346</v>
      </c>
      <c r="G1846" s="26" t="str">
        <f t="shared" si="37"/>
        <v>SUBCUENTA</v>
      </c>
      <c r="H1846" s="31">
        <f>SUMIFS(REGISTROS!$L$2:$L$665,REGISTROS!$E$2:$E$665,PUC!E1846)</f>
        <v>0</v>
      </c>
      <c r="I1846" s="2"/>
      <c r="J1846" s="2"/>
    </row>
    <row r="1847">
      <c r="A1847" s="2"/>
      <c r="B1847" s="2"/>
      <c r="C1847" s="2"/>
      <c r="D1847" s="21">
        <v>514560.0</v>
      </c>
      <c r="E1847" s="4"/>
      <c r="F1847" s="22" t="s">
        <v>332</v>
      </c>
      <c r="G1847" s="26" t="str">
        <f t="shared" si="37"/>
        <v>SUBCUENTA</v>
      </c>
      <c r="H1847" s="31">
        <f>SUMIFS(REGISTROS!$L$2:$L$665,REGISTROS!$E$2:$E$665,PUC!E1847)</f>
        <v>0</v>
      </c>
      <c r="I1847" s="2"/>
      <c r="J1847" s="2"/>
    </row>
    <row r="1848">
      <c r="A1848" s="2"/>
      <c r="B1848" s="2"/>
      <c r="C1848" s="2"/>
      <c r="D1848" s="21">
        <v>514565.0</v>
      </c>
      <c r="E1848" s="4"/>
      <c r="F1848" s="22" t="s">
        <v>500</v>
      </c>
      <c r="G1848" s="26" t="str">
        <f t="shared" si="37"/>
        <v>SUBCUENTA</v>
      </c>
      <c r="H1848" s="31">
        <f>SUMIFS(REGISTROS!$L$2:$L$665,REGISTROS!$E$2:$E$665,PUC!E1848)</f>
        <v>0</v>
      </c>
      <c r="I1848" s="2"/>
      <c r="J1848" s="2"/>
    </row>
    <row r="1849">
      <c r="A1849" s="2"/>
      <c r="B1849" s="2"/>
      <c r="C1849" s="2"/>
      <c r="D1849" s="21">
        <v>514570.0</v>
      </c>
      <c r="E1849" s="4"/>
      <c r="F1849" s="22" t="s">
        <v>333</v>
      </c>
      <c r="G1849" s="26" t="str">
        <f t="shared" si="37"/>
        <v>SUBCUENTA</v>
      </c>
      <c r="H1849" s="31">
        <f>SUMIFS(REGISTROS!$L$2:$L$665,REGISTROS!$E$2:$E$665,PUC!E1849)</f>
        <v>0</v>
      </c>
      <c r="I1849" s="2"/>
      <c r="J1849" s="2"/>
    </row>
    <row r="1850">
      <c r="A1850" s="2"/>
      <c r="B1850" s="2"/>
      <c r="C1850" s="2"/>
      <c r="D1850" s="21">
        <v>514599.0</v>
      </c>
      <c r="E1850" s="4"/>
      <c r="F1850" s="22" t="s">
        <v>95</v>
      </c>
      <c r="G1850" s="26" t="str">
        <f t="shared" si="37"/>
        <v>SUBCUENTA</v>
      </c>
      <c r="H1850" s="31">
        <f>SUMIFS(REGISTROS!$L$2:$L$665,REGISTROS!$E$2:$E$665,PUC!E1850)</f>
        <v>0</v>
      </c>
      <c r="I1850" s="2"/>
      <c r="J1850" s="2"/>
    </row>
    <row r="1851">
      <c r="A1851" s="2"/>
      <c r="B1851" s="2"/>
      <c r="C1851" s="21">
        <v>5150.0</v>
      </c>
      <c r="D1851" s="2"/>
      <c r="E1851" s="4"/>
      <c r="F1851" s="22" t="s">
        <v>1722</v>
      </c>
      <c r="G1851" s="26" t="str">
        <f>IF(LEN(C1851)=1,"CLASE",IF(LEN(C1851)=2,"GRUPO",IF(LEN(C1851)=4,"CUENTA",IF(LEN(C1851)=6,"SUBCUENTA",""))))</f>
        <v>CUENTA</v>
      </c>
      <c r="H1851" s="31">
        <f>SUMIFS(REGISTROS!$L$2:$L$665,REGISTROS!$E$2:$E$665,PUC!E1851)</f>
        <v>0</v>
      </c>
      <c r="I1851" s="2"/>
      <c r="J1851" s="2"/>
    </row>
    <row r="1852">
      <c r="A1852" s="2"/>
      <c r="B1852" s="2"/>
      <c r="C1852" s="2"/>
      <c r="D1852" s="21">
        <v>515005.0</v>
      </c>
      <c r="E1852" s="4"/>
      <c r="F1852" s="22" t="s">
        <v>1724</v>
      </c>
      <c r="G1852" s="26" t="str">
        <f t="shared" ref="G1852:G1854" si="38">IF(LEN(D1852)=1,"CLASE",IF(LEN(D1852)=2,"GRUPO",IF(LEN(D1852)=4,"CUENTA",IF(LEN(D1852)=6,"SUBCUENTA",""))))</f>
        <v>SUBCUENTA</v>
      </c>
      <c r="H1852" s="31">
        <f>SUMIFS(REGISTROS!$L$2:$L$665,REGISTROS!$E$2:$E$665,PUC!E1852)</f>
        <v>0</v>
      </c>
      <c r="I1852" s="2"/>
      <c r="J1852" s="2"/>
    </row>
    <row r="1853">
      <c r="A1853" s="2"/>
      <c r="B1853" s="2"/>
      <c r="C1853" s="2"/>
      <c r="D1853" s="21">
        <v>515010.0</v>
      </c>
      <c r="E1853" s="4"/>
      <c r="F1853" s="22" t="s">
        <v>1725</v>
      </c>
      <c r="G1853" s="26" t="str">
        <f t="shared" si="38"/>
        <v>SUBCUENTA</v>
      </c>
      <c r="H1853" s="31">
        <f>SUMIFS(REGISTROS!$L$2:$L$665,REGISTROS!$E$2:$E$665,PUC!E1853)</f>
        <v>0</v>
      </c>
      <c r="I1853" s="2"/>
      <c r="J1853" s="2"/>
    </row>
    <row r="1854">
      <c r="A1854" s="2"/>
      <c r="B1854" s="2"/>
      <c r="C1854" s="2"/>
      <c r="D1854" s="21">
        <v>515015.0</v>
      </c>
      <c r="E1854" s="4"/>
      <c r="F1854" s="22" t="s">
        <v>1727</v>
      </c>
      <c r="G1854" s="26" t="str">
        <f t="shared" si="38"/>
        <v>SUBCUENTA</v>
      </c>
      <c r="H1854" s="31">
        <f>SUMIFS(REGISTROS!$L$2:$L$665,REGISTROS!$E$2:$E$665,PUC!E1854)</f>
        <v>0</v>
      </c>
      <c r="I1854" s="2"/>
      <c r="J1854" s="2"/>
    </row>
    <row r="1855">
      <c r="A1855" s="2"/>
      <c r="B1855" s="2"/>
      <c r="C1855" s="2"/>
      <c r="D1855" s="21"/>
      <c r="E1855" s="4">
        <v>5.1501501E7</v>
      </c>
      <c r="F1855" s="22" t="s">
        <v>1727</v>
      </c>
      <c r="G1855" s="26"/>
      <c r="H1855" s="31">
        <f>SUMIFS(REGISTROS!$L$2:$L$665,REGISTROS!$E$2:$E$665,PUC!E1855)</f>
        <v>382501</v>
      </c>
      <c r="I1855" s="2"/>
      <c r="J1855" s="2"/>
    </row>
    <row r="1856">
      <c r="A1856" s="2"/>
      <c r="B1856" s="2"/>
      <c r="C1856" s="2"/>
      <c r="D1856" s="21">
        <v>515095.0</v>
      </c>
      <c r="E1856" s="4"/>
      <c r="F1856" s="22" t="s">
        <v>114</v>
      </c>
      <c r="G1856" s="26" t="str">
        <f t="shared" ref="G1856:G1885" si="39">IF(LEN(D1856)=1,"CLASE",IF(LEN(D1856)=2,"GRUPO",IF(LEN(D1856)=4,"CUENTA",IF(LEN(D1856)=6,"SUBCUENTA",""))))</f>
        <v>SUBCUENTA</v>
      </c>
      <c r="H1856" s="31">
        <f>SUMIFS(REGISTROS!$L$2:$L$665,REGISTROS!$E$2:$E$665,PUC!E1856)</f>
        <v>0</v>
      </c>
      <c r="I1856" s="2"/>
      <c r="J1856" s="2"/>
    </row>
    <row r="1857">
      <c r="A1857" s="2"/>
      <c r="B1857" s="2"/>
      <c r="C1857" s="2"/>
      <c r="D1857" s="21">
        <v>515099.0</v>
      </c>
      <c r="E1857" s="4"/>
      <c r="F1857" s="22" t="s">
        <v>95</v>
      </c>
      <c r="G1857" s="26" t="str">
        <f t="shared" si="39"/>
        <v>SUBCUENTA</v>
      </c>
      <c r="H1857" s="31">
        <f>SUMIFS(REGISTROS!$L$2:$L$665,REGISTROS!$E$2:$E$665,PUC!E1857)</f>
        <v>0</v>
      </c>
      <c r="I1857" s="2"/>
      <c r="J1857" s="2"/>
    </row>
    <row r="1858">
      <c r="A1858" s="2"/>
      <c r="B1858" s="2"/>
      <c r="C1858" s="2"/>
      <c r="D1858" s="21">
        <v>5155.0</v>
      </c>
      <c r="E1858" s="4"/>
      <c r="F1858" s="22" t="s">
        <v>878</v>
      </c>
      <c r="G1858" s="26" t="str">
        <f t="shared" si="39"/>
        <v>CUENTA</v>
      </c>
      <c r="H1858" s="31">
        <f>SUMIFS(REGISTROS!$L$2:$L$665,REGISTROS!$E$2:$E$665,PUC!E1858)</f>
        <v>0</v>
      </c>
      <c r="I1858" s="2"/>
      <c r="J1858" s="2"/>
    </row>
    <row r="1859">
      <c r="A1859" s="2"/>
      <c r="B1859" s="2"/>
      <c r="C1859" s="2"/>
      <c r="D1859" s="21">
        <v>515505.0</v>
      </c>
      <c r="E1859" s="4"/>
      <c r="F1859" s="22" t="s">
        <v>1729</v>
      </c>
      <c r="G1859" s="26" t="str">
        <f t="shared" si="39"/>
        <v>SUBCUENTA</v>
      </c>
      <c r="H1859" s="31">
        <f>SUMIFS(REGISTROS!$L$2:$L$665,REGISTROS!$E$2:$E$665,PUC!E1859)</f>
        <v>0</v>
      </c>
      <c r="I1859" s="2"/>
      <c r="J1859" s="2"/>
    </row>
    <row r="1860">
      <c r="A1860" s="2"/>
      <c r="B1860" s="2"/>
      <c r="C1860" s="2"/>
      <c r="D1860" s="21">
        <v>515510.0</v>
      </c>
      <c r="E1860" s="4"/>
      <c r="F1860" s="22" t="s">
        <v>1731</v>
      </c>
      <c r="G1860" s="26" t="str">
        <f t="shared" si="39"/>
        <v>SUBCUENTA</v>
      </c>
      <c r="H1860" s="31">
        <f>SUMIFS(REGISTROS!$L$2:$L$665,REGISTROS!$E$2:$E$665,PUC!E1860)</f>
        <v>0</v>
      </c>
      <c r="I1860" s="2"/>
      <c r="J1860" s="2"/>
    </row>
    <row r="1861">
      <c r="A1861" s="2"/>
      <c r="B1861" s="2"/>
      <c r="C1861" s="2"/>
      <c r="D1861" s="21">
        <v>515515.0</v>
      </c>
      <c r="E1861" s="4"/>
      <c r="F1861" s="22" t="s">
        <v>1732</v>
      </c>
      <c r="G1861" s="26" t="str">
        <f t="shared" si="39"/>
        <v>SUBCUENTA</v>
      </c>
      <c r="H1861" s="31">
        <f>SUMIFS(REGISTROS!$L$2:$L$665,REGISTROS!$E$2:$E$665,PUC!E1861)</f>
        <v>0</v>
      </c>
      <c r="I1861" s="2"/>
      <c r="J1861" s="2"/>
    </row>
    <row r="1862">
      <c r="A1862" s="2"/>
      <c r="B1862" s="2"/>
      <c r="C1862" s="2"/>
      <c r="D1862" s="21">
        <v>515520.0</v>
      </c>
      <c r="E1862" s="4"/>
      <c r="F1862" s="22" t="s">
        <v>1733</v>
      </c>
      <c r="G1862" s="26" t="str">
        <f t="shared" si="39"/>
        <v>SUBCUENTA</v>
      </c>
      <c r="H1862" s="31">
        <f>SUMIFS(REGISTROS!$L$2:$L$665,REGISTROS!$E$2:$E$665,PUC!E1862)</f>
        <v>0</v>
      </c>
      <c r="I1862" s="2"/>
      <c r="J1862" s="2"/>
    </row>
    <row r="1863">
      <c r="A1863" s="2"/>
      <c r="B1863" s="2"/>
      <c r="C1863" s="2"/>
      <c r="D1863" s="21">
        <v>515525.0</v>
      </c>
      <c r="E1863" s="4"/>
      <c r="F1863" s="22" t="s">
        <v>1735</v>
      </c>
      <c r="G1863" s="26" t="str">
        <f t="shared" si="39"/>
        <v>SUBCUENTA</v>
      </c>
      <c r="H1863" s="31">
        <f>SUMIFS(REGISTROS!$L$2:$L$665,REGISTROS!$E$2:$E$665,PUC!E1863)</f>
        <v>0</v>
      </c>
      <c r="I1863" s="2"/>
      <c r="J1863" s="2"/>
    </row>
    <row r="1864">
      <c r="A1864" s="2"/>
      <c r="B1864" s="2"/>
      <c r="C1864" s="2"/>
      <c r="D1864" s="21">
        <v>515595.0</v>
      </c>
      <c r="E1864" s="4"/>
      <c r="F1864" s="22" t="s">
        <v>114</v>
      </c>
      <c r="G1864" s="26" t="str">
        <f t="shared" si="39"/>
        <v>SUBCUENTA</v>
      </c>
      <c r="H1864" s="31">
        <f>SUMIFS(REGISTROS!$L$2:$L$665,REGISTROS!$E$2:$E$665,PUC!E1864)</f>
        <v>0</v>
      </c>
      <c r="I1864" s="2"/>
      <c r="J1864" s="2"/>
    </row>
    <row r="1865">
      <c r="A1865" s="2"/>
      <c r="B1865" s="2"/>
      <c r="C1865" s="2"/>
      <c r="D1865" s="21">
        <v>515599.0</v>
      </c>
      <c r="E1865" s="4"/>
      <c r="F1865" s="22" t="s">
        <v>95</v>
      </c>
      <c r="G1865" s="26" t="str">
        <f t="shared" si="39"/>
        <v>SUBCUENTA</v>
      </c>
      <c r="H1865" s="31">
        <f>SUMIFS(REGISTROS!$L$2:$L$665,REGISTROS!$E$2:$E$665,PUC!E1865)</f>
        <v>0</v>
      </c>
      <c r="I1865" s="2"/>
      <c r="J1865" s="2"/>
    </row>
    <row r="1866">
      <c r="A1866" s="2"/>
      <c r="B1866" s="2"/>
      <c r="C1866" s="2"/>
      <c r="D1866" s="21">
        <v>5160.0</v>
      </c>
      <c r="E1866" s="4"/>
      <c r="F1866" s="22" t="s">
        <v>1736</v>
      </c>
      <c r="G1866" s="26" t="str">
        <f t="shared" si="39"/>
        <v>CUENTA</v>
      </c>
      <c r="H1866" s="31">
        <f>SUMIFS(REGISTROS!$L$2:$L$665,REGISTROS!$E$2:$E$665,PUC!E1866)</f>
        <v>0</v>
      </c>
      <c r="I1866" s="2"/>
      <c r="J1866" s="2"/>
    </row>
    <row r="1867">
      <c r="A1867" s="2"/>
      <c r="B1867" s="2"/>
      <c r="C1867" s="2"/>
      <c r="D1867" s="21">
        <v>516005.0</v>
      </c>
      <c r="E1867" s="4"/>
      <c r="F1867" s="22" t="s">
        <v>331</v>
      </c>
      <c r="G1867" s="26" t="str">
        <f t="shared" si="39"/>
        <v>SUBCUENTA</v>
      </c>
      <c r="H1867" s="31">
        <f>SUMIFS(REGISTROS!$L$2:$L$665,REGISTROS!$E$2:$E$665,PUC!E1867)</f>
        <v>0</v>
      </c>
      <c r="I1867" s="2"/>
      <c r="J1867" s="2"/>
    </row>
    <row r="1868">
      <c r="A1868" s="2"/>
      <c r="B1868" s="2"/>
      <c r="C1868" s="2"/>
      <c r="D1868" s="21">
        <v>516010.0</v>
      </c>
      <c r="E1868" s="4"/>
      <c r="F1868" s="22" t="s">
        <v>338</v>
      </c>
      <c r="G1868" s="26" t="str">
        <f t="shared" si="39"/>
        <v>SUBCUENTA</v>
      </c>
      <c r="H1868" s="31">
        <f>SUMIFS(REGISTROS!$L$2:$L$665,REGISTROS!$E$2:$E$665,PUC!E1868)</f>
        <v>0</v>
      </c>
      <c r="I1868" s="2"/>
      <c r="J1868" s="2"/>
    </row>
    <row r="1869">
      <c r="A1869" s="2"/>
      <c r="B1869" s="2"/>
      <c r="C1869" s="2"/>
      <c r="D1869" s="21">
        <v>516015.0</v>
      </c>
      <c r="E1869" s="4"/>
      <c r="F1869" s="22" t="s">
        <v>339</v>
      </c>
      <c r="G1869" s="26" t="str">
        <f t="shared" si="39"/>
        <v>SUBCUENTA</v>
      </c>
      <c r="H1869" s="31">
        <f>SUMIFS(REGISTROS!$L$2:$L$665,REGISTROS!$E$2:$E$665,PUC!E1869)</f>
        <v>0</v>
      </c>
      <c r="I1869" s="2"/>
      <c r="J1869" s="2"/>
    </row>
    <row r="1870">
      <c r="A1870" s="2"/>
      <c r="B1870" s="2"/>
      <c r="C1870" s="2"/>
      <c r="D1870" s="21">
        <v>516020.0</v>
      </c>
      <c r="E1870" s="4"/>
      <c r="F1870" s="22" t="s">
        <v>340</v>
      </c>
      <c r="G1870" s="26" t="str">
        <f t="shared" si="39"/>
        <v>SUBCUENTA</v>
      </c>
      <c r="H1870" s="31">
        <f>SUMIFS(REGISTROS!$L$2:$L$665,REGISTROS!$E$2:$E$665,PUC!E1870)</f>
        <v>0</v>
      </c>
      <c r="I1870" s="2"/>
      <c r="J1870" s="2"/>
    </row>
    <row r="1871">
      <c r="A1871" s="2"/>
      <c r="B1871" s="2"/>
      <c r="C1871" s="2"/>
      <c r="D1871" s="21">
        <v>516025.0</v>
      </c>
      <c r="E1871" s="4"/>
      <c r="F1871" s="22" t="s">
        <v>375</v>
      </c>
      <c r="G1871" s="26" t="str">
        <f t="shared" si="39"/>
        <v>SUBCUENTA</v>
      </c>
      <c r="H1871" s="31">
        <f>SUMIFS(REGISTROS!$L$2:$L$665,REGISTROS!$E$2:$E$665,PUC!E1871)</f>
        <v>0</v>
      </c>
      <c r="I1871" s="2"/>
      <c r="J1871" s="2"/>
    </row>
    <row r="1872">
      <c r="A1872" s="2"/>
      <c r="B1872" s="2"/>
      <c r="C1872" s="2"/>
      <c r="D1872" s="21">
        <v>516030.0</v>
      </c>
      <c r="E1872" s="4"/>
      <c r="F1872" s="22" t="s">
        <v>342</v>
      </c>
      <c r="G1872" s="26" t="str">
        <f t="shared" si="39"/>
        <v>SUBCUENTA</v>
      </c>
      <c r="H1872" s="31">
        <f>SUMIFS(REGISTROS!$L$2:$L$665,REGISTROS!$E$2:$E$665,PUC!E1872)</f>
        <v>0</v>
      </c>
      <c r="I1872" s="2"/>
      <c r="J1872" s="2"/>
    </row>
    <row r="1873">
      <c r="A1873" s="2"/>
      <c r="B1873" s="2"/>
      <c r="C1873" s="2"/>
      <c r="D1873" s="21">
        <v>516035.0</v>
      </c>
      <c r="E1873" s="4"/>
      <c r="F1873" s="22" t="s">
        <v>343</v>
      </c>
      <c r="G1873" s="26" t="str">
        <f t="shared" si="39"/>
        <v>SUBCUENTA</v>
      </c>
      <c r="H1873" s="31">
        <f>SUMIFS(REGISTROS!$L$2:$L$665,REGISTROS!$E$2:$E$665,PUC!E1873)</f>
        <v>0</v>
      </c>
      <c r="I1873" s="2"/>
      <c r="J1873" s="2"/>
    </row>
    <row r="1874">
      <c r="A1874" s="2"/>
      <c r="B1874" s="2"/>
      <c r="C1874" s="2"/>
      <c r="D1874" s="21">
        <v>516040.0</v>
      </c>
      <c r="E1874" s="4"/>
      <c r="F1874" s="22" t="s">
        <v>344</v>
      </c>
      <c r="G1874" s="26" t="str">
        <f t="shared" si="39"/>
        <v>SUBCUENTA</v>
      </c>
      <c r="H1874" s="31">
        <f>SUMIFS(REGISTROS!$L$2:$L$665,REGISTROS!$E$2:$E$665,PUC!E1874)</f>
        <v>0</v>
      </c>
      <c r="I1874" s="2"/>
      <c r="J1874" s="2"/>
    </row>
    <row r="1875">
      <c r="A1875" s="2"/>
      <c r="B1875" s="2"/>
      <c r="C1875" s="2"/>
      <c r="D1875" s="21">
        <v>516045.0</v>
      </c>
      <c r="E1875" s="4"/>
      <c r="F1875" s="22" t="s">
        <v>345</v>
      </c>
      <c r="G1875" s="26" t="str">
        <f t="shared" si="39"/>
        <v>SUBCUENTA</v>
      </c>
      <c r="H1875" s="31">
        <f>SUMIFS(REGISTROS!$L$2:$L$665,REGISTROS!$E$2:$E$665,PUC!E1875)</f>
        <v>0</v>
      </c>
      <c r="I1875" s="2"/>
      <c r="J1875" s="2"/>
    </row>
    <row r="1876">
      <c r="A1876" s="2"/>
      <c r="B1876" s="2"/>
      <c r="C1876" s="2"/>
      <c r="D1876" s="21">
        <v>516050.0</v>
      </c>
      <c r="E1876" s="4"/>
      <c r="F1876" s="22" t="s">
        <v>346</v>
      </c>
      <c r="G1876" s="26" t="str">
        <f t="shared" si="39"/>
        <v>SUBCUENTA</v>
      </c>
      <c r="H1876" s="31">
        <f>SUMIFS(REGISTROS!$L$2:$L$665,REGISTROS!$E$2:$E$665,PUC!E1876)</f>
        <v>0</v>
      </c>
      <c r="I1876" s="2"/>
      <c r="J1876" s="2"/>
    </row>
    <row r="1877">
      <c r="A1877" s="2"/>
      <c r="B1877" s="2"/>
      <c r="C1877" s="2"/>
      <c r="D1877" s="21">
        <v>516055.0</v>
      </c>
      <c r="E1877" s="4"/>
      <c r="F1877" s="22" t="s">
        <v>670</v>
      </c>
      <c r="G1877" s="26" t="str">
        <f t="shared" si="39"/>
        <v>SUBCUENTA</v>
      </c>
      <c r="H1877" s="31">
        <f>SUMIFS(REGISTROS!$L$2:$L$665,REGISTROS!$E$2:$E$665,PUC!E1877)</f>
        <v>0</v>
      </c>
      <c r="I1877" s="2"/>
      <c r="J1877" s="2"/>
    </row>
    <row r="1878">
      <c r="A1878" s="2"/>
      <c r="B1878" s="2"/>
      <c r="C1878" s="2"/>
      <c r="D1878" s="21">
        <v>516060.0</v>
      </c>
      <c r="E1878" s="4"/>
      <c r="F1878" s="22" t="s">
        <v>500</v>
      </c>
      <c r="G1878" s="26" t="str">
        <f t="shared" si="39"/>
        <v>SUBCUENTA</v>
      </c>
      <c r="H1878" s="31">
        <f>SUMIFS(REGISTROS!$L$2:$L$665,REGISTROS!$E$2:$E$665,PUC!E1878)</f>
        <v>0</v>
      </c>
      <c r="I1878" s="2"/>
      <c r="J1878" s="2"/>
    </row>
    <row r="1879">
      <c r="A1879" s="2"/>
      <c r="B1879" s="2"/>
      <c r="C1879" s="2"/>
      <c r="D1879" s="21">
        <v>516099.0</v>
      </c>
      <c r="E1879" s="4"/>
      <c r="F1879" s="22" t="s">
        <v>95</v>
      </c>
      <c r="G1879" s="26" t="str">
        <f t="shared" si="39"/>
        <v>SUBCUENTA</v>
      </c>
      <c r="H1879" s="31">
        <f>SUMIFS(REGISTROS!$L$2:$L$665,REGISTROS!$E$2:$E$665,PUC!E1879)</f>
        <v>0</v>
      </c>
      <c r="I1879" s="2"/>
      <c r="J1879" s="2"/>
    </row>
    <row r="1880">
      <c r="A1880" s="2"/>
      <c r="B1880" s="2"/>
      <c r="C1880" s="2"/>
      <c r="D1880" s="21">
        <v>5165.0</v>
      </c>
      <c r="E1880" s="4"/>
      <c r="F1880" s="22" t="s">
        <v>1741</v>
      </c>
      <c r="G1880" s="26" t="str">
        <f t="shared" si="39"/>
        <v>CUENTA</v>
      </c>
      <c r="H1880" s="31">
        <f>SUMIFS(REGISTROS!$L$2:$L$665,REGISTROS!$E$2:$E$665,PUC!E1880)</f>
        <v>0</v>
      </c>
      <c r="I1880" s="2"/>
      <c r="J1880" s="2"/>
    </row>
    <row r="1881">
      <c r="A1881" s="2"/>
      <c r="B1881" s="2"/>
      <c r="C1881" s="2"/>
      <c r="D1881" s="21">
        <v>516505.0</v>
      </c>
      <c r="E1881" s="4"/>
      <c r="F1881" s="22" t="s">
        <v>333</v>
      </c>
      <c r="G1881" s="26" t="str">
        <f t="shared" si="39"/>
        <v>SUBCUENTA</v>
      </c>
      <c r="H1881" s="31">
        <f>SUMIFS(REGISTROS!$L$2:$L$665,REGISTROS!$E$2:$E$665,PUC!E1881)</f>
        <v>0</v>
      </c>
      <c r="I1881" s="2"/>
      <c r="J1881" s="2"/>
    </row>
    <row r="1882">
      <c r="A1882" s="2"/>
      <c r="B1882" s="2"/>
      <c r="C1882" s="2"/>
      <c r="D1882" s="21">
        <v>516510.0</v>
      </c>
      <c r="E1882" s="4"/>
      <c r="F1882" s="22" t="s">
        <v>736</v>
      </c>
      <c r="G1882" s="26" t="str">
        <f t="shared" si="39"/>
        <v>SUBCUENTA</v>
      </c>
      <c r="H1882" s="31">
        <f>SUMIFS(REGISTROS!$L$2:$L$665,REGISTROS!$E$2:$E$665,PUC!E1882)</f>
        <v>0</v>
      </c>
      <c r="I1882" s="2"/>
      <c r="J1882" s="2"/>
    </row>
    <row r="1883">
      <c r="A1883" s="2"/>
      <c r="B1883" s="2"/>
      <c r="C1883" s="2"/>
      <c r="D1883" s="21">
        <v>516515.0</v>
      </c>
      <c r="E1883" s="4"/>
      <c r="F1883" s="22" t="s">
        <v>764</v>
      </c>
      <c r="G1883" s="26" t="str">
        <f t="shared" si="39"/>
        <v>SUBCUENTA</v>
      </c>
      <c r="H1883" s="31">
        <f>SUMIFS(REGISTROS!$L$2:$L$665,REGISTROS!$E$2:$E$665,PUC!E1883)</f>
        <v>0</v>
      </c>
      <c r="I1883" s="2"/>
      <c r="J1883" s="2"/>
    </row>
    <row r="1884">
      <c r="A1884" s="2"/>
      <c r="B1884" s="2"/>
      <c r="C1884" s="2"/>
      <c r="D1884" s="21">
        <v>516595.0</v>
      </c>
      <c r="E1884" s="4"/>
      <c r="F1884" s="22" t="s">
        <v>119</v>
      </c>
      <c r="G1884" s="26" t="str">
        <f t="shared" si="39"/>
        <v>SUBCUENTA</v>
      </c>
      <c r="H1884" s="31">
        <f>SUMIFS(REGISTROS!$L$2:$L$665,REGISTROS!$E$2:$E$665,PUC!E1884)</f>
        <v>0</v>
      </c>
      <c r="I1884" s="2"/>
      <c r="J1884" s="2"/>
    </row>
    <row r="1885">
      <c r="A1885" s="2"/>
      <c r="B1885" s="2"/>
      <c r="C1885" s="2"/>
      <c r="D1885" s="21">
        <v>516599.0</v>
      </c>
      <c r="E1885" s="4"/>
      <c r="F1885" s="22" t="s">
        <v>95</v>
      </c>
      <c r="G1885" s="26" t="str">
        <f t="shared" si="39"/>
        <v>SUBCUENTA</v>
      </c>
      <c r="H1885" s="31">
        <f>SUMIFS(REGISTROS!$L$2:$L$665,REGISTROS!$E$2:$E$665,PUC!E1885)</f>
        <v>0</v>
      </c>
      <c r="I1885" s="2"/>
      <c r="J1885" s="2"/>
    </row>
    <row r="1886">
      <c r="A1886" s="2"/>
      <c r="B1886" s="2"/>
      <c r="C1886" s="21">
        <v>5195.0</v>
      </c>
      <c r="D1886" s="2"/>
      <c r="E1886" s="4"/>
      <c r="F1886" s="22" t="s">
        <v>795</v>
      </c>
      <c r="G1886" s="26" t="str">
        <f>IF(LEN(C1886)=1,"CLASE",IF(LEN(C1886)=2,"GRUPO",IF(LEN(C1886)=4,"CUENTA",IF(LEN(C1886)=6,"SUBCUENTA",""))))</f>
        <v>CUENTA</v>
      </c>
      <c r="H1886" s="31">
        <f>SUMIFS(REGISTROS!$L$2:$L$665,REGISTROS!$E$2:$E$665,PUC!E1886)</f>
        <v>0</v>
      </c>
      <c r="I1886" s="2"/>
      <c r="J1886" s="2"/>
    </row>
    <row r="1887">
      <c r="A1887" s="2"/>
      <c r="B1887" s="2"/>
      <c r="C1887" s="2"/>
      <c r="D1887" s="21">
        <v>519505.0</v>
      </c>
      <c r="E1887" s="4"/>
      <c r="F1887" s="22" t="s">
        <v>227</v>
      </c>
      <c r="G1887" s="26" t="str">
        <f t="shared" ref="G1887:G1892" si="40">IF(LEN(D1887)=1,"CLASE",IF(LEN(D1887)=2,"GRUPO",IF(LEN(D1887)=4,"CUENTA",IF(LEN(D1887)=6,"SUBCUENTA",""))))</f>
        <v>SUBCUENTA</v>
      </c>
      <c r="H1887" s="31">
        <f>SUMIFS(REGISTROS!$L$2:$L$665,REGISTROS!$E$2:$E$665,PUC!E1887)</f>
        <v>0</v>
      </c>
      <c r="I1887" s="2"/>
      <c r="J1887" s="2"/>
    </row>
    <row r="1888">
      <c r="A1888" s="2"/>
      <c r="B1888" s="2"/>
      <c r="C1888" s="2"/>
      <c r="D1888" s="21">
        <v>519510.0</v>
      </c>
      <c r="E1888" s="4"/>
      <c r="F1888" s="22" t="s">
        <v>871</v>
      </c>
      <c r="G1888" s="26" t="str">
        <f t="shared" si="40"/>
        <v>SUBCUENTA</v>
      </c>
      <c r="H1888" s="31">
        <f>SUMIFS(REGISTROS!$L$2:$L$665,REGISTROS!$E$2:$E$665,PUC!E1888)</f>
        <v>0</v>
      </c>
      <c r="I1888" s="2"/>
      <c r="J1888" s="2"/>
    </row>
    <row r="1889">
      <c r="A1889" s="2"/>
      <c r="B1889" s="2"/>
      <c r="C1889" s="2"/>
      <c r="D1889" s="21">
        <v>519515.0</v>
      </c>
      <c r="E1889" s="4"/>
      <c r="F1889" s="22" t="s">
        <v>1745</v>
      </c>
      <c r="G1889" s="26" t="str">
        <f t="shared" si="40"/>
        <v>SUBCUENTA</v>
      </c>
      <c r="H1889" s="31">
        <f>SUMIFS(REGISTROS!$L$2:$L$665,REGISTROS!$E$2:$E$665,PUC!E1889)</f>
        <v>0</v>
      </c>
      <c r="I1889" s="2"/>
      <c r="J1889" s="2"/>
    </row>
    <row r="1890">
      <c r="A1890" s="2"/>
      <c r="B1890" s="2"/>
      <c r="C1890" s="2"/>
      <c r="D1890" s="21">
        <v>519520.0</v>
      </c>
      <c r="E1890" s="4"/>
      <c r="F1890" s="22" t="s">
        <v>879</v>
      </c>
      <c r="G1890" s="26" t="str">
        <f t="shared" si="40"/>
        <v>SUBCUENTA</v>
      </c>
      <c r="H1890" s="31">
        <f>SUMIFS(REGISTROS!$L$2:$L$665,REGISTROS!$E$2:$E$665,PUC!E1890)</f>
        <v>0</v>
      </c>
      <c r="I1890" s="2"/>
      <c r="J1890" s="2"/>
    </row>
    <row r="1891">
      <c r="A1891" s="2"/>
      <c r="B1891" s="2"/>
      <c r="C1891" s="2"/>
      <c r="D1891" s="21">
        <v>519525.0</v>
      </c>
      <c r="E1891" s="4"/>
      <c r="F1891" s="22" t="s">
        <v>775</v>
      </c>
      <c r="G1891" s="26" t="str">
        <f t="shared" si="40"/>
        <v>SUBCUENTA</v>
      </c>
      <c r="H1891" s="31">
        <f>SUMIFS(REGISTROS!$L$2:$L$665,REGISTROS!$E$2:$E$665,PUC!E1891)</f>
        <v>0</v>
      </c>
      <c r="I1891" s="2"/>
      <c r="J1891" s="2"/>
    </row>
    <row r="1892">
      <c r="A1892" s="2"/>
      <c r="B1892" s="2"/>
      <c r="C1892" s="2"/>
      <c r="D1892" s="21">
        <v>519530.0</v>
      </c>
      <c r="E1892" s="4"/>
      <c r="F1892" s="22" t="s">
        <v>1591</v>
      </c>
      <c r="G1892" s="26" t="str">
        <f t="shared" si="40"/>
        <v>SUBCUENTA</v>
      </c>
      <c r="H1892" s="31">
        <f>SUMIFS(REGISTROS!$L$2:$L$665,REGISTROS!$E$2:$E$665,PUC!E1892)</f>
        <v>0</v>
      </c>
      <c r="I1892" s="2"/>
      <c r="J1892" s="2"/>
    </row>
    <row r="1893">
      <c r="A1893" s="2"/>
      <c r="B1893" s="2"/>
      <c r="C1893" s="2"/>
      <c r="D1893" s="21"/>
      <c r="E1893" s="4">
        <v>5.1953001E7</v>
      </c>
      <c r="F1893" s="22" t="s">
        <v>1747</v>
      </c>
      <c r="G1893" s="26"/>
      <c r="H1893" s="31">
        <f>SUMIFS(REGISTROS!$L$2:$L$665,REGISTROS!$E$2:$E$665,PUC!E1893)</f>
        <v>812000</v>
      </c>
      <c r="I1893" s="2"/>
      <c r="J1893" s="2"/>
    </row>
    <row r="1894">
      <c r="A1894" s="2"/>
      <c r="B1894" s="2"/>
      <c r="C1894" s="2"/>
      <c r="D1894" s="21">
        <v>519535.0</v>
      </c>
      <c r="E1894" s="4"/>
      <c r="F1894" s="22" t="s">
        <v>303</v>
      </c>
      <c r="G1894" s="26" t="str">
        <f t="shared" ref="G1894:G1911" si="41">IF(LEN(D1894)=1,"CLASE",IF(LEN(D1894)=2,"GRUPO",IF(LEN(D1894)=4,"CUENTA",IF(LEN(D1894)=6,"SUBCUENTA",""))))</f>
        <v>SUBCUENTA</v>
      </c>
      <c r="H1894" s="31">
        <f>SUMIFS(REGISTROS!$L$2:$L$665,REGISTROS!$E$2:$E$665,PUC!E1894)</f>
        <v>0</v>
      </c>
      <c r="I1894" s="2"/>
      <c r="J1894" s="2"/>
    </row>
    <row r="1895">
      <c r="A1895" s="2"/>
      <c r="B1895" s="2"/>
      <c r="C1895" s="2"/>
      <c r="D1895" s="102"/>
      <c r="E1895" s="4"/>
      <c r="F1895" s="103"/>
      <c r="G1895" s="26" t="str">
        <f t="shared" si="41"/>
        <v/>
      </c>
      <c r="H1895" s="31">
        <f>SUMIFS(REGISTROS!$L$2:$L$665,REGISTROS!$E$2:$E$665,PUC!E1895)</f>
        <v>0</v>
      </c>
      <c r="I1895" s="2"/>
      <c r="J1895" s="2"/>
    </row>
    <row r="1896">
      <c r="A1896" s="2"/>
      <c r="B1896" s="2"/>
      <c r="C1896" s="2"/>
      <c r="D1896" s="21">
        <v>519540.0</v>
      </c>
      <c r="E1896" s="4"/>
      <c r="F1896" s="22" t="s">
        <v>315</v>
      </c>
      <c r="G1896" s="26" t="str">
        <f t="shared" si="41"/>
        <v>SUBCUENTA</v>
      </c>
      <c r="H1896" s="31">
        <f>SUMIFS(REGISTROS!$L$2:$L$665,REGISTROS!$E$2:$E$665,PUC!E1896)</f>
        <v>0</v>
      </c>
      <c r="I1896" s="2"/>
      <c r="J1896" s="2"/>
    </row>
    <row r="1897">
      <c r="A1897" s="2"/>
      <c r="B1897" s="2"/>
      <c r="C1897" s="2"/>
      <c r="D1897" s="21">
        <v>519545.0</v>
      </c>
      <c r="E1897" s="4"/>
      <c r="F1897" s="22" t="s">
        <v>1749</v>
      </c>
      <c r="G1897" s="26" t="str">
        <f t="shared" si="41"/>
        <v>SUBCUENTA</v>
      </c>
      <c r="H1897" s="31">
        <f>SUMIFS(REGISTROS!$L$2:$L$665,REGISTROS!$E$2:$E$665,PUC!E1897)</f>
        <v>0</v>
      </c>
      <c r="I1897" s="2"/>
      <c r="J1897" s="2"/>
    </row>
    <row r="1898">
      <c r="A1898" s="2"/>
      <c r="B1898" s="2"/>
      <c r="C1898" s="2"/>
      <c r="D1898" s="21">
        <v>519550.0</v>
      </c>
      <c r="E1898" s="4"/>
      <c r="F1898" s="22" t="s">
        <v>802</v>
      </c>
      <c r="G1898" s="26" t="str">
        <f t="shared" si="41"/>
        <v>SUBCUENTA</v>
      </c>
      <c r="H1898" s="31">
        <f>SUMIFS(REGISTROS!$L$2:$L$665,REGISTROS!$E$2:$E$665,PUC!E1898)</f>
        <v>0</v>
      </c>
      <c r="I1898" s="2"/>
      <c r="J1898" s="2"/>
    </row>
    <row r="1899">
      <c r="A1899" s="2"/>
      <c r="B1899" s="2"/>
      <c r="C1899" s="2"/>
      <c r="D1899" s="21">
        <v>519555.0</v>
      </c>
      <c r="E1899" s="4"/>
      <c r="F1899" s="22" t="s">
        <v>1751</v>
      </c>
      <c r="G1899" s="26" t="str">
        <f t="shared" si="41"/>
        <v>SUBCUENTA</v>
      </c>
      <c r="H1899" s="31">
        <f>SUMIFS(REGISTROS!$L$2:$L$665,REGISTROS!$E$2:$E$665,PUC!E1899)</f>
        <v>0</v>
      </c>
      <c r="I1899" s="2"/>
      <c r="J1899" s="2"/>
    </row>
    <row r="1900">
      <c r="A1900" s="2"/>
      <c r="B1900" s="2"/>
      <c r="C1900" s="2"/>
      <c r="D1900" s="21">
        <v>519560.0</v>
      </c>
      <c r="E1900" s="4"/>
      <c r="F1900" s="22" t="s">
        <v>1752</v>
      </c>
      <c r="G1900" s="26" t="str">
        <f t="shared" si="41"/>
        <v>SUBCUENTA</v>
      </c>
      <c r="H1900" s="31">
        <f>SUMIFS(REGISTROS!$L$2:$L$665,REGISTROS!$E$2:$E$665,PUC!E1900)</f>
        <v>0</v>
      </c>
      <c r="I1900" s="2"/>
      <c r="J1900" s="2"/>
    </row>
    <row r="1901">
      <c r="A1901" s="2"/>
      <c r="B1901" s="2"/>
      <c r="C1901" s="2"/>
      <c r="D1901" s="21">
        <v>519565.0</v>
      </c>
      <c r="E1901" s="4"/>
      <c r="F1901" s="22" t="s">
        <v>1753</v>
      </c>
      <c r="G1901" s="26" t="str">
        <f t="shared" si="41"/>
        <v>SUBCUENTA</v>
      </c>
      <c r="H1901" s="31">
        <f>SUMIFS(REGISTROS!$L$2:$L$665,REGISTROS!$E$2:$E$665,PUC!E1901)</f>
        <v>0</v>
      </c>
      <c r="I1901" s="2"/>
      <c r="J1901" s="2"/>
    </row>
    <row r="1902">
      <c r="A1902" s="2"/>
      <c r="B1902" s="2"/>
      <c r="C1902" s="2"/>
      <c r="D1902" s="21">
        <v>519570.0</v>
      </c>
      <c r="E1902" s="4"/>
      <c r="F1902" s="22" t="s">
        <v>1755</v>
      </c>
      <c r="G1902" s="26" t="str">
        <f t="shared" si="41"/>
        <v>SUBCUENTA</v>
      </c>
      <c r="H1902" s="31">
        <f>SUMIFS(REGISTROS!$L$2:$L$665,REGISTROS!$E$2:$E$665,PUC!E1902)</f>
        <v>0</v>
      </c>
      <c r="I1902" s="2"/>
      <c r="J1902" s="2"/>
    </row>
    <row r="1903">
      <c r="A1903" s="2"/>
      <c r="B1903" s="2"/>
      <c r="C1903" s="2"/>
      <c r="D1903" s="21">
        <v>519575.0</v>
      </c>
      <c r="E1903" s="4"/>
      <c r="F1903" s="22" t="s">
        <v>1756</v>
      </c>
      <c r="G1903" s="26" t="str">
        <f t="shared" si="41"/>
        <v>SUBCUENTA</v>
      </c>
      <c r="H1903" s="31">
        <f>SUMIFS(REGISTROS!$L$2:$L$665,REGISTROS!$E$2:$E$665,PUC!E1903)</f>
        <v>0</v>
      </c>
      <c r="I1903" s="2"/>
      <c r="J1903" s="2"/>
    </row>
    <row r="1904">
      <c r="A1904" s="2"/>
      <c r="B1904" s="2"/>
      <c r="C1904" s="2"/>
      <c r="D1904" s="21">
        <v>519595.0</v>
      </c>
      <c r="E1904" s="4"/>
      <c r="F1904" s="22" t="s">
        <v>114</v>
      </c>
      <c r="G1904" s="26" t="str">
        <f t="shared" si="41"/>
        <v>SUBCUENTA</v>
      </c>
      <c r="H1904" s="31">
        <f>SUMIFS(REGISTROS!$L$2:$L$665,REGISTROS!$E$2:$E$665,PUC!E1904)</f>
        <v>0</v>
      </c>
      <c r="I1904" s="2"/>
      <c r="J1904" s="2"/>
    </row>
    <row r="1905">
      <c r="A1905" s="2"/>
      <c r="B1905" s="2"/>
      <c r="C1905" s="2"/>
      <c r="D1905" s="21">
        <v>519599.0</v>
      </c>
      <c r="E1905" s="4"/>
      <c r="F1905" s="22" t="s">
        <v>95</v>
      </c>
      <c r="G1905" s="26" t="str">
        <f t="shared" si="41"/>
        <v>SUBCUENTA</v>
      </c>
      <c r="H1905" s="31">
        <f>SUMIFS(REGISTROS!$L$2:$L$665,REGISTROS!$E$2:$E$665,PUC!E1905)</f>
        <v>0</v>
      </c>
      <c r="I1905" s="2"/>
      <c r="J1905" s="2"/>
    </row>
    <row r="1906">
      <c r="A1906" s="2"/>
      <c r="B1906" s="2"/>
      <c r="C1906" s="2"/>
      <c r="D1906" s="21">
        <v>5199.0</v>
      </c>
      <c r="E1906" s="4"/>
      <c r="F1906" s="22" t="s">
        <v>170</v>
      </c>
      <c r="G1906" s="26" t="str">
        <f t="shared" si="41"/>
        <v>CUENTA</v>
      </c>
      <c r="H1906" s="31">
        <f>SUMIFS(REGISTROS!$L$2:$L$665,REGISTROS!$E$2:$E$665,PUC!E1906)</f>
        <v>0</v>
      </c>
      <c r="I1906" s="2"/>
      <c r="J1906" s="2"/>
    </row>
    <row r="1907">
      <c r="A1907" s="2"/>
      <c r="B1907" s="2"/>
      <c r="C1907" s="2"/>
      <c r="D1907" s="21">
        <v>519905.0</v>
      </c>
      <c r="E1907" s="4"/>
      <c r="F1907" s="22" t="s">
        <v>41</v>
      </c>
      <c r="G1907" s="26" t="str">
        <f t="shared" si="41"/>
        <v>SUBCUENTA</v>
      </c>
      <c r="H1907" s="31">
        <f>SUMIFS(REGISTROS!$L$2:$L$665,REGISTROS!$E$2:$E$665,PUC!E1907)</f>
        <v>0</v>
      </c>
      <c r="I1907" s="2"/>
      <c r="J1907" s="2"/>
    </row>
    <row r="1908">
      <c r="A1908" s="2"/>
      <c r="B1908" s="2"/>
      <c r="C1908" s="2"/>
      <c r="D1908" s="21">
        <v>519910.0</v>
      </c>
      <c r="E1908" s="4"/>
      <c r="F1908" s="22" t="s">
        <v>172</v>
      </c>
      <c r="G1908" s="26" t="str">
        <f t="shared" si="41"/>
        <v>SUBCUENTA</v>
      </c>
      <c r="H1908" s="31">
        <f>SUMIFS(REGISTROS!$L$2:$L$665,REGISTROS!$E$2:$E$665,PUC!E1908)</f>
        <v>0</v>
      </c>
      <c r="I1908" s="2"/>
      <c r="J1908" s="2"/>
    </row>
    <row r="1909">
      <c r="A1909" s="2"/>
      <c r="B1909" s="2"/>
      <c r="C1909" s="2"/>
      <c r="D1909" s="21">
        <v>519915.0</v>
      </c>
      <c r="E1909" s="4"/>
      <c r="F1909" s="22" t="s">
        <v>1758</v>
      </c>
      <c r="G1909" s="26" t="str">
        <f t="shared" si="41"/>
        <v>SUBCUENTA</v>
      </c>
      <c r="H1909" s="31">
        <f>SUMIFS(REGISTROS!$L$2:$L$665,REGISTROS!$E$2:$E$665,PUC!E1909)</f>
        <v>0</v>
      </c>
      <c r="I1909" s="2"/>
      <c r="J1909" s="2"/>
    </row>
    <row r="1910">
      <c r="A1910" s="2"/>
      <c r="B1910" s="2"/>
      <c r="C1910" s="2"/>
      <c r="D1910" s="21">
        <v>519995.0</v>
      </c>
      <c r="E1910" s="4"/>
      <c r="F1910" s="22" t="s">
        <v>791</v>
      </c>
      <c r="G1910" s="26" t="str">
        <f t="shared" si="41"/>
        <v>SUBCUENTA</v>
      </c>
      <c r="H1910" s="31">
        <f>SUMIFS(REGISTROS!$L$2:$L$665,REGISTROS!$E$2:$E$665,PUC!E1910)</f>
        <v>0</v>
      </c>
      <c r="I1910" s="2"/>
      <c r="J1910" s="2"/>
    </row>
    <row r="1911">
      <c r="A1911" s="2"/>
      <c r="B1911" s="2"/>
      <c r="C1911" s="2"/>
      <c r="D1911" s="21">
        <v>519999.0</v>
      </c>
      <c r="E1911" s="4"/>
      <c r="F1911" s="22" t="s">
        <v>95</v>
      </c>
      <c r="G1911" s="26" t="str">
        <f t="shared" si="41"/>
        <v>SUBCUENTA</v>
      </c>
      <c r="H1911" s="31">
        <f>SUMIFS(REGISTROS!$L$2:$L$665,REGISTROS!$E$2:$E$665,PUC!E1911)</f>
        <v>0</v>
      </c>
      <c r="I1911" s="2"/>
      <c r="J1911" s="2"/>
    </row>
    <row r="1912">
      <c r="A1912" s="2"/>
      <c r="B1912" s="21">
        <v>52.0</v>
      </c>
      <c r="C1912" s="2"/>
      <c r="D1912" s="2"/>
      <c r="E1912" s="4"/>
      <c r="F1912" s="22" t="s">
        <v>1759</v>
      </c>
      <c r="G1912" s="26" t="str">
        <f>IF(LEN(B1912)=1,"CLASE",IF(LEN(B1912)=2,"GRUPO",IF(LEN(B1912)=4,"CUENTA",IF(LEN(B1912)=6,"SUBCUENTA",""))))</f>
        <v>GRUPO</v>
      </c>
      <c r="H1912" s="31">
        <f>SUMIFS(REGISTROS!$L$2:$L$665,REGISTROS!$E$2:$E$665,PUC!E1912)</f>
        <v>0</v>
      </c>
      <c r="I1912" s="2"/>
      <c r="J1912" s="2"/>
    </row>
    <row r="1913">
      <c r="A1913" s="2"/>
      <c r="B1913" s="2"/>
      <c r="C1913" s="21">
        <v>5205.0</v>
      </c>
      <c r="D1913" s="2"/>
      <c r="E1913" s="4"/>
      <c r="F1913" s="22" t="s">
        <v>1624</v>
      </c>
      <c r="G1913" s="26" t="str">
        <f>IF(LEN(C1913)=1,"CLASE",IF(LEN(C1913)=2,"GRUPO",IF(LEN(C1913)=4,"CUENTA",IF(LEN(C1913)=6,"SUBCUENTA",""))))</f>
        <v>CUENTA</v>
      </c>
      <c r="H1913" s="31">
        <f>SUMIFS(REGISTROS!$L$2:$L$665,REGISTROS!$E$2:$E$665,PUC!E1913)</f>
        <v>0</v>
      </c>
      <c r="I1913" s="2"/>
      <c r="J1913" s="2"/>
    </row>
    <row r="1914">
      <c r="A1914" s="2"/>
      <c r="B1914" s="2"/>
      <c r="C1914" s="2"/>
      <c r="D1914" s="21">
        <v>520503.0</v>
      </c>
      <c r="E1914" s="4"/>
      <c r="F1914" s="22" t="s">
        <v>1626</v>
      </c>
      <c r="G1914" s="26" t="str">
        <f t="shared" ref="G1914:G1944" si="42">IF(LEN(D1914)=1,"CLASE",IF(LEN(D1914)=2,"GRUPO",IF(LEN(D1914)=4,"CUENTA",IF(LEN(D1914)=6,"SUBCUENTA",""))))</f>
        <v>SUBCUENTA</v>
      </c>
      <c r="H1914" s="31">
        <f>SUMIFS(REGISTROS!$L$2:$L$665,REGISTROS!$E$2:$E$665,PUC!E1914)</f>
        <v>0</v>
      </c>
      <c r="I1914" s="2"/>
      <c r="J1914" s="2"/>
    </row>
    <row r="1915">
      <c r="A1915" s="2"/>
      <c r="B1915" s="2"/>
      <c r="C1915" s="2"/>
      <c r="D1915" s="21">
        <v>520506.0</v>
      </c>
      <c r="E1915" s="4"/>
      <c r="F1915" s="22" t="s">
        <v>1628</v>
      </c>
      <c r="G1915" s="26" t="str">
        <f t="shared" si="42"/>
        <v>SUBCUENTA</v>
      </c>
      <c r="H1915" s="31">
        <f>SUMIFS(REGISTROS!$L$2:$L$665,REGISTROS!$E$2:$E$665,PUC!E1915)</f>
        <v>0</v>
      </c>
      <c r="I1915" s="2"/>
      <c r="J1915" s="2"/>
    </row>
    <row r="1916">
      <c r="A1916" s="2"/>
      <c r="B1916" s="2"/>
      <c r="C1916" s="2"/>
      <c r="D1916" s="21">
        <v>520512.0</v>
      </c>
      <c r="E1916" s="4"/>
      <c r="F1916" s="22" t="s">
        <v>1629</v>
      </c>
      <c r="G1916" s="26" t="str">
        <f t="shared" si="42"/>
        <v>SUBCUENTA</v>
      </c>
      <c r="H1916" s="31">
        <f>SUMIFS(REGISTROS!$L$2:$L$665,REGISTROS!$E$2:$E$665,PUC!E1916)</f>
        <v>0</v>
      </c>
      <c r="I1916" s="2"/>
      <c r="J1916" s="2"/>
    </row>
    <row r="1917">
      <c r="A1917" s="2"/>
      <c r="B1917" s="2"/>
      <c r="C1917" s="2"/>
      <c r="D1917" s="21">
        <v>520515.0</v>
      </c>
      <c r="E1917" s="4"/>
      <c r="F1917" s="22" t="s">
        <v>1630</v>
      </c>
      <c r="G1917" s="26" t="str">
        <f t="shared" si="42"/>
        <v>SUBCUENTA</v>
      </c>
      <c r="H1917" s="31">
        <f>SUMIFS(REGISTROS!$L$2:$L$665,REGISTROS!$E$2:$E$665,PUC!E1917)</f>
        <v>0</v>
      </c>
      <c r="I1917" s="2"/>
      <c r="J1917" s="2"/>
    </row>
    <row r="1918">
      <c r="A1918" s="2"/>
      <c r="B1918" s="2"/>
      <c r="C1918" s="2"/>
      <c r="D1918" s="21">
        <v>520518.0</v>
      </c>
      <c r="E1918" s="4"/>
      <c r="F1918" s="22" t="s">
        <v>227</v>
      </c>
      <c r="G1918" s="26" t="str">
        <f t="shared" si="42"/>
        <v>SUBCUENTA</v>
      </c>
      <c r="H1918" s="31">
        <f>SUMIFS(REGISTROS!$L$2:$L$665,REGISTROS!$E$2:$E$665,PUC!E1918)</f>
        <v>0</v>
      </c>
      <c r="I1918" s="2"/>
      <c r="J1918" s="2"/>
    </row>
    <row r="1919">
      <c r="A1919" s="2"/>
      <c r="B1919" s="2"/>
      <c r="C1919" s="2"/>
      <c r="D1919" s="21">
        <v>520521.0</v>
      </c>
      <c r="E1919" s="4"/>
      <c r="F1919" s="22" t="s">
        <v>996</v>
      </c>
      <c r="G1919" s="26" t="str">
        <f t="shared" si="42"/>
        <v>SUBCUENTA</v>
      </c>
      <c r="H1919" s="31">
        <f>SUMIFS(REGISTROS!$L$2:$L$665,REGISTROS!$E$2:$E$665,PUC!E1919)</f>
        <v>0</v>
      </c>
      <c r="I1919" s="2"/>
      <c r="J1919" s="2"/>
    </row>
    <row r="1920">
      <c r="A1920" s="2"/>
      <c r="B1920" s="2"/>
      <c r="C1920" s="2"/>
      <c r="D1920" s="21">
        <v>520524.0</v>
      </c>
      <c r="E1920" s="4"/>
      <c r="F1920" s="22" t="s">
        <v>1631</v>
      </c>
      <c r="G1920" s="26" t="str">
        <f t="shared" si="42"/>
        <v>SUBCUENTA</v>
      </c>
      <c r="H1920" s="31">
        <f>SUMIFS(REGISTROS!$L$2:$L$665,REGISTROS!$E$2:$E$665,PUC!E1920)</f>
        <v>0</v>
      </c>
      <c r="I1920" s="2"/>
      <c r="J1920" s="2"/>
    </row>
    <row r="1921">
      <c r="A1921" s="2"/>
      <c r="B1921" s="2"/>
      <c r="C1921" s="2"/>
      <c r="D1921" s="21">
        <v>520527.0</v>
      </c>
      <c r="E1921" s="4"/>
      <c r="F1921" s="22" t="s">
        <v>1632</v>
      </c>
      <c r="G1921" s="26" t="str">
        <f t="shared" si="42"/>
        <v>SUBCUENTA</v>
      </c>
      <c r="H1921" s="31">
        <f>SUMIFS(REGISTROS!$L$2:$L$665,REGISTROS!$E$2:$E$665,PUC!E1921)</f>
        <v>0</v>
      </c>
      <c r="I1921" s="2"/>
      <c r="J1921" s="2"/>
    </row>
    <row r="1922">
      <c r="A1922" s="2"/>
      <c r="B1922" s="2"/>
      <c r="C1922" s="2"/>
      <c r="D1922" s="21">
        <v>520530.0</v>
      </c>
      <c r="E1922" s="4"/>
      <c r="F1922" s="22" t="s">
        <v>994</v>
      </c>
      <c r="G1922" s="26" t="str">
        <f t="shared" si="42"/>
        <v>SUBCUENTA</v>
      </c>
      <c r="H1922" s="31">
        <f>SUMIFS(REGISTROS!$L$2:$L$665,REGISTROS!$E$2:$E$665,PUC!E1922)</f>
        <v>0</v>
      </c>
      <c r="I1922" s="2"/>
      <c r="J1922" s="2"/>
    </row>
    <row r="1923">
      <c r="A1923" s="2"/>
      <c r="B1923" s="2"/>
      <c r="C1923" s="2"/>
      <c r="D1923" s="21">
        <v>520533.0</v>
      </c>
      <c r="E1923" s="4"/>
      <c r="F1923" s="22" t="s">
        <v>972</v>
      </c>
      <c r="G1923" s="26" t="str">
        <f t="shared" si="42"/>
        <v>SUBCUENTA</v>
      </c>
      <c r="H1923" s="31">
        <f>SUMIFS(REGISTROS!$L$2:$L$665,REGISTROS!$E$2:$E$665,PUC!E1923)</f>
        <v>0</v>
      </c>
      <c r="I1923" s="2"/>
      <c r="J1923" s="2"/>
    </row>
    <row r="1924">
      <c r="A1924" s="2"/>
      <c r="B1924" s="2"/>
      <c r="C1924" s="2"/>
      <c r="D1924" s="21">
        <v>520536.0</v>
      </c>
      <c r="E1924" s="4"/>
      <c r="F1924" s="22" t="s">
        <v>975</v>
      </c>
      <c r="G1924" s="26" t="str">
        <f t="shared" si="42"/>
        <v>SUBCUENTA</v>
      </c>
      <c r="H1924" s="31">
        <f>SUMIFS(REGISTROS!$L$2:$L$665,REGISTROS!$E$2:$E$665,PUC!E1924)</f>
        <v>0</v>
      </c>
      <c r="I1924" s="2"/>
      <c r="J1924" s="2"/>
    </row>
    <row r="1925">
      <c r="A1925" s="2"/>
      <c r="B1925" s="2"/>
      <c r="C1925" s="2"/>
      <c r="D1925" s="21">
        <v>520539.0</v>
      </c>
      <c r="E1925" s="4"/>
      <c r="F1925" s="22" t="s">
        <v>995</v>
      </c>
      <c r="G1925" s="26" t="str">
        <f t="shared" si="42"/>
        <v>SUBCUENTA</v>
      </c>
      <c r="H1925" s="31">
        <f>SUMIFS(REGISTROS!$L$2:$L$665,REGISTROS!$E$2:$E$665,PUC!E1925)</f>
        <v>0</v>
      </c>
      <c r="I1925" s="2"/>
      <c r="J1925" s="2"/>
    </row>
    <row r="1926">
      <c r="A1926" s="2"/>
      <c r="B1926" s="2"/>
      <c r="C1926" s="2"/>
      <c r="D1926" s="21">
        <v>520542.0</v>
      </c>
      <c r="E1926" s="4"/>
      <c r="F1926" s="22" t="s">
        <v>1633</v>
      </c>
      <c r="G1926" s="26" t="str">
        <f t="shared" si="42"/>
        <v>SUBCUENTA</v>
      </c>
      <c r="H1926" s="31">
        <f>SUMIFS(REGISTROS!$L$2:$L$665,REGISTROS!$E$2:$E$665,PUC!E1926)</f>
        <v>0</v>
      </c>
      <c r="I1926" s="2"/>
      <c r="J1926" s="2"/>
    </row>
    <row r="1927">
      <c r="A1927" s="2"/>
      <c r="B1927" s="2"/>
      <c r="C1927" s="2"/>
      <c r="D1927" s="21">
        <v>520545.0</v>
      </c>
      <c r="E1927" s="4"/>
      <c r="F1927" s="22" t="s">
        <v>981</v>
      </c>
      <c r="G1927" s="26" t="str">
        <f t="shared" si="42"/>
        <v>SUBCUENTA</v>
      </c>
      <c r="H1927" s="31">
        <f>SUMIFS(REGISTROS!$L$2:$L$665,REGISTROS!$E$2:$E$665,PUC!E1927)</f>
        <v>0</v>
      </c>
      <c r="I1927" s="2"/>
      <c r="J1927" s="2"/>
    </row>
    <row r="1928">
      <c r="A1928" s="2"/>
      <c r="B1928" s="2"/>
      <c r="C1928" s="2"/>
      <c r="D1928" s="21">
        <v>520548.0</v>
      </c>
      <c r="E1928" s="4"/>
      <c r="F1928" s="22" t="s">
        <v>982</v>
      </c>
      <c r="G1928" s="26" t="str">
        <f t="shared" si="42"/>
        <v>SUBCUENTA</v>
      </c>
      <c r="H1928" s="31">
        <f>SUMIFS(REGISTROS!$L$2:$L$665,REGISTROS!$E$2:$E$665,PUC!E1928)</f>
        <v>0</v>
      </c>
      <c r="I1928" s="2"/>
      <c r="J1928" s="2"/>
    </row>
    <row r="1929">
      <c r="A1929" s="2"/>
      <c r="B1929" s="2"/>
      <c r="C1929" s="2"/>
      <c r="D1929" s="21">
        <v>520551.0</v>
      </c>
      <c r="E1929" s="4"/>
      <c r="F1929" s="22" t="s">
        <v>313</v>
      </c>
      <c r="G1929" s="26" t="str">
        <f t="shared" si="42"/>
        <v>SUBCUENTA</v>
      </c>
      <c r="H1929" s="31">
        <f>SUMIFS(REGISTROS!$L$2:$L$665,REGISTROS!$E$2:$E$665,PUC!E1929)</f>
        <v>0</v>
      </c>
      <c r="I1929" s="2"/>
      <c r="J1929" s="2"/>
    </row>
    <row r="1930">
      <c r="A1930" s="2"/>
      <c r="B1930" s="2"/>
      <c r="C1930" s="2"/>
      <c r="D1930" s="21">
        <v>520554.0</v>
      </c>
      <c r="E1930" s="4"/>
      <c r="F1930" s="22" t="s">
        <v>876</v>
      </c>
      <c r="G1930" s="26" t="str">
        <f t="shared" si="42"/>
        <v>SUBCUENTA</v>
      </c>
      <c r="H1930" s="31">
        <f>SUMIFS(REGISTROS!$L$2:$L$665,REGISTROS!$E$2:$E$665,PUC!E1930)</f>
        <v>0</v>
      </c>
      <c r="I1930" s="2"/>
      <c r="J1930" s="2"/>
    </row>
    <row r="1931">
      <c r="A1931" s="2"/>
      <c r="B1931" s="2"/>
      <c r="C1931" s="2"/>
      <c r="D1931" s="21">
        <v>520557.0</v>
      </c>
      <c r="E1931" s="4"/>
      <c r="F1931" s="22" t="s">
        <v>985</v>
      </c>
      <c r="G1931" s="26" t="str">
        <f t="shared" si="42"/>
        <v>SUBCUENTA</v>
      </c>
      <c r="H1931" s="31">
        <f>SUMIFS(REGISTROS!$L$2:$L$665,REGISTROS!$E$2:$E$665,PUC!E1931)</f>
        <v>0</v>
      </c>
      <c r="I1931" s="2"/>
      <c r="J1931" s="2"/>
    </row>
    <row r="1932">
      <c r="A1932" s="2"/>
      <c r="B1932" s="2"/>
      <c r="C1932" s="2"/>
      <c r="D1932" s="21">
        <v>520558.0</v>
      </c>
      <c r="E1932" s="4"/>
      <c r="F1932" s="22" t="s">
        <v>1636</v>
      </c>
      <c r="G1932" s="26" t="str">
        <f t="shared" si="42"/>
        <v>SUBCUENTA</v>
      </c>
      <c r="H1932" s="31">
        <f>SUMIFS(REGISTROS!$L$2:$L$665,REGISTROS!$E$2:$E$665,PUC!E1932)</f>
        <v>0</v>
      </c>
      <c r="I1932" s="2"/>
      <c r="J1932" s="2"/>
    </row>
    <row r="1933">
      <c r="A1933" s="2"/>
      <c r="B1933" s="2"/>
      <c r="C1933" s="2"/>
      <c r="D1933" s="21">
        <v>520559.0</v>
      </c>
      <c r="E1933" s="4"/>
      <c r="F1933" s="22" t="s">
        <v>998</v>
      </c>
      <c r="G1933" s="26" t="str">
        <f t="shared" si="42"/>
        <v>SUBCUENTA</v>
      </c>
      <c r="H1933" s="31">
        <f>SUMIFS(REGISTROS!$L$2:$L$665,REGISTROS!$E$2:$E$665,PUC!E1933)</f>
        <v>0</v>
      </c>
      <c r="I1933" s="2"/>
      <c r="J1933" s="2"/>
    </row>
    <row r="1934">
      <c r="A1934" s="2"/>
      <c r="B1934" s="2"/>
      <c r="C1934" s="2"/>
      <c r="D1934" s="21">
        <v>520560.0</v>
      </c>
      <c r="E1934" s="4"/>
      <c r="F1934" s="22" t="s">
        <v>987</v>
      </c>
      <c r="G1934" s="26" t="str">
        <f t="shared" si="42"/>
        <v>SUBCUENTA</v>
      </c>
      <c r="H1934" s="31">
        <f>SUMIFS(REGISTROS!$L$2:$L$665,REGISTROS!$E$2:$E$665,PUC!E1934)</f>
        <v>0</v>
      </c>
      <c r="I1934" s="2"/>
      <c r="J1934" s="2"/>
    </row>
    <row r="1935">
      <c r="A1935" s="2"/>
      <c r="B1935" s="2"/>
      <c r="C1935" s="2"/>
      <c r="D1935" s="21">
        <v>520563.0</v>
      </c>
      <c r="E1935" s="4"/>
      <c r="F1935" s="22" t="s">
        <v>1637</v>
      </c>
      <c r="G1935" s="26" t="str">
        <f t="shared" si="42"/>
        <v>SUBCUENTA</v>
      </c>
      <c r="H1935" s="31">
        <f>SUMIFS(REGISTROS!$L$2:$L$665,REGISTROS!$E$2:$E$665,PUC!E1935)</f>
        <v>0</v>
      </c>
      <c r="I1935" s="2"/>
      <c r="J1935" s="2"/>
    </row>
    <row r="1936">
      <c r="A1936" s="2"/>
      <c r="B1936" s="2"/>
      <c r="C1936" s="2"/>
      <c r="D1936" s="21">
        <v>520566.0</v>
      </c>
      <c r="E1936" s="4"/>
      <c r="F1936" s="22" t="s">
        <v>1638</v>
      </c>
      <c r="G1936" s="26" t="str">
        <f t="shared" si="42"/>
        <v>SUBCUENTA</v>
      </c>
      <c r="H1936" s="31">
        <f>SUMIFS(REGISTROS!$L$2:$L$665,REGISTROS!$E$2:$E$665,PUC!E1936)</f>
        <v>0</v>
      </c>
      <c r="I1936" s="2"/>
      <c r="J1936" s="2"/>
    </row>
    <row r="1937">
      <c r="A1937" s="2"/>
      <c r="B1937" s="2"/>
      <c r="C1937" s="2"/>
      <c r="D1937" s="21">
        <v>520569.0</v>
      </c>
      <c r="E1937" s="4"/>
      <c r="F1937" s="22" t="s">
        <v>1639</v>
      </c>
      <c r="G1937" s="26" t="str">
        <f t="shared" si="42"/>
        <v>SUBCUENTA</v>
      </c>
      <c r="H1937" s="31">
        <f>SUMIFS(REGISTROS!$L$2:$L$665,REGISTROS!$E$2:$E$665,PUC!E1937)</f>
        <v>0</v>
      </c>
      <c r="I1937" s="2"/>
      <c r="J1937" s="2"/>
    </row>
    <row r="1938">
      <c r="A1938" s="2"/>
      <c r="B1938" s="2"/>
      <c r="C1938" s="2"/>
      <c r="D1938" s="21">
        <v>520572.0</v>
      </c>
      <c r="E1938" s="4"/>
      <c r="F1938" s="22" t="s">
        <v>1640</v>
      </c>
      <c r="G1938" s="26" t="str">
        <f t="shared" si="42"/>
        <v>SUBCUENTA</v>
      </c>
      <c r="H1938" s="31">
        <f>SUMIFS(REGISTROS!$L$2:$L$665,REGISTROS!$E$2:$E$665,PUC!E1938)</f>
        <v>0</v>
      </c>
      <c r="I1938" s="2"/>
      <c r="J1938" s="2"/>
    </row>
    <row r="1939">
      <c r="A1939" s="2"/>
      <c r="B1939" s="2"/>
      <c r="C1939" s="2"/>
      <c r="D1939" s="21">
        <v>520575.0</v>
      </c>
      <c r="E1939" s="4"/>
      <c r="F1939" s="22" t="s">
        <v>1641</v>
      </c>
      <c r="G1939" s="26" t="str">
        <f t="shared" si="42"/>
        <v>SUBCUENTA</v>
      </c>
      <c r="H1939" s="31">
        <f>SUMIFS(REGISTROS!$L$2:$L$665,REGISTROS!$E$2:$E$665,PUC!E1939)</f>
        <v>0</v>
      </c>
      <c r="I1939" s="2"/>
      <c r="J1939" s="2"/>
    </row>
    <row r="1940">
      <c r="A1940" s="2"/>
      <c r="B1940" s="2"/>
      <c r="C1940" s="2"/>
      <c r="D1940" s="21">
        <v>520578.0</v>
      </c>
      <c r="E1940" s="4"/>
      <c r="F1940" s="22" t="s">
        <v>1642</v>
      </c>
      <c r="G1940" s="26" t="str">
        <f t="shared" si="42"/>
        <v>SUBCUENTA</v>
      </c>
      <c r="H1940" s="31">
        <f>SUMIFS(REGISTROS!$L$2:$L$665,REGISTROS!$E$2:$E$665,PUC!E1940)</f>
        <v>0</v>
      </c>
      <c r="I1940" s="2"/>
      <c r="J1940" s="2"/>
    </row>
    <row r="1941">
      <c r="A1941" s="2"/>
      <c r="B1941" s="2"/>
      <c r="C1941" s="2"/>
      <c r="D1941" s="21">
        <v>520581.0</v>
      </c>
      <c r="E1941" s="4"/>
      <c r="F1941" s="22" t="s">
        <v>1643</v>
      </c>
      <c r="G1941" s="26" t="str">
        <f t="shared" si="42"/>
        <v>SUBCUENTA</v>
      </c>
      <c r="H1941" s="31">
        <f>SUMIFS(REGISTROS!$L$2:$L$665,REGISTROS!$E$2:$E$665,PUC!E1941)</f>
        <v>0</v>
      </c>
      <c r="I1941" s="2"/>
      <c r="J1941" s="2"/>
    </row>
    <row r="1942">
      <c r="A1942" s="2"/>
      <c r="B1942" s="2"/>
      <c r="C1942" s="2"/>
      <c r="D1942" s="21">
        <v>520584.0</v>
      </c>
      <c r="E1942" s="4"/>
      <c r="F1942" s="22" t="s">
        <v>1644</v>
      </c>
      <c r="G1942" s="26" t="str">
        <f t="shared" si="42"/>
        <v>SUBCUENTA</v>
      </c>
      <c r="H1942" s="31">
        <f>SUMIFS(REGISTROS!$L$2:$L$665,REGISTROS!$E$2:$E$665,PUC!E1942)</f>
        <v>0</v>
      </c>
      <c r="I1942" s="2"/>
      <c r="J1942" s="2"/>
    </row>
    <row r="1943">
      <c r="A1943" s="2"/>
      <c r="B1943" s="2"/>
      <c r="C1943" s="2"/>
      <c r="D1943" s="21">
        <v>520595.0</v>
      </c>
      <c r="E1943" s="4"/>
      <c r="F1943" s="22" t="s">
        <v>114</v>
      </c>
      <c r="G1943" s="26" t="str">
        <f t="shared" si="42"/>
        <v>SUBCUENTA</v>
      </c>
      <c r="H1943" s="31">
        <f>SUMIFS(REGISTROS!$L$2:$L$665,REGISTROS!$E$2:$E$665,PUC!E1943)</f>
        <v>0</v>
      </c>
      <c r="I1943" s="2"/>
      <c r="J1943" s="2"/>
    </row>
    <row r="1944">
      <c r="A1944" s="2"/>
      <c r="B1944" s="2"/>
      <c r="C1944" s="2"/>
      <c r="D1944" s="21">
        <v>520599.0</v>
      </c>
      <c r="E1944" s="4"/>
      <c r="F1944" s="22" t="s">
        <v>95</v>
      </c>
      <c r="G1944" s="26" t="str">
        <f t="shared" si="42"/>
        <v>SUBCUENTA</v>
      </c>
      <c r="H1944" s="31">
        <f>SUMIFS(REGISTROS!$L$2:$L$665,REGISTROS!$E$2:$E$665,PUC!E1944)</f>
        <v>0</v>
      </c>
      <c r="I1944" s="2"/>
      <c r="J1944" s="2"/>
    </row>
    <row r="1945">
      <c r="A1945" s="2"/>
      <c r="B1945" s="2"/>
      <c r="C1945" s="21">
        <v>5210.0</v>
      </c>
      <c r="D1945" s="2"/>
      <c r="E1945" s="4"/>
      <c r="F1945" s="22" t="s">
        <v>228</v>
      </c>
      <c r="G1945" s="26" t="str">
        <f>IF(LEN(C1945)=1,"CLASE",IF(LEN(C1945)=2,"GRUPO",IF(LEN(C1945)=4,"CUENTA",IF(LEN(C1945)=6,"SUBCUENTA",""))))</f>
        <v>CUENTA</v>
      </c>
      <c r="H1945" s="31">
        <f>SUMIFS(REGISTROS!$L$2:$L$665,REGISTROS!$E$2:$E$665,PUC!E1945)</f>
        <v>0</v>
      </c>
      <c r="I1945" s="2"/>
      <c r="J1945" s="2"/>
    </row>
    <row r="1946">
      <c r="A1946" s="2"/>
      <c r="B1946" s="2"/>
      <c r="C1946" s="2"/>
      <c r="D1946" s="21">
        <v>521005.0</v>
      </c>
      <c r="E1946" s="4"/>
      <c r="F1946" s="22" t="s">
        <v>1648</v>
      </c>
      <c r="G1946" s="26" t="str">
        <f t="shared" ref="G1946:G1954" si="43">IF(LEN(D1946)=1,"CLASE",IF(LEN(D1946)=2,"GRUPO",IF(LEN(D1946)=4,"CUENTA",IF(LEN(D1946)=6,"SUBCUENTA",""))))</f>
        <v>SUBCUENTA</v>
      </c>
      <c r="H1946" s="31">
        <f>SUMIFS(REGISTROS!$L$2:$L$665,REGISTROS!$E$2:$E$665,PUC!E1946)</f>
        <v>0</v>
      </c>
      <c r="I1946" s="2"/>
      <c r="J1946" s="2"/>
    </row>
    <row r="1947">
      <c r="A1947" s="2"/>
      <c r="B1947" s="2"/>
      <c r="C1947" s="2"/>
      <c r="D1947" s="21">
        <v>521010.0</v>
      </c>
      <c r="E1947" s="4"/>
      <c r="F1947" s="22" t="s">
        <v>1769</v>
      </c>
      <c r="G1947" s="26" t="str">
        <f t="shared" si="43"/>
        <v>SUBCUENTA</v>
      </c>
      <c r="H1947" s="31">
        <f>SUMIFS(REGISTROS!$L$2:$L$665,REGISTROS!$E$2:$E$665,PUC!E1947)</f>
        <v>0</v>
      </c>
      <c r="I1947" s="2"/>
      <c r="J1947" s="2"/>
    </row>
    <row r="1948">
      <c r="A1948" s="2"/>
      <c r="B1948" s="2"/>
      <c r="C1948" s="2"/>
      <c r="D1948" s="21">
        <v>521015.0</v>
      </c>
      <c r="E1948" s="4"/>
      <c r="F1948" s="22" t="s">
        <v>1650</v>
      </c>
      <c r="G1948" s="26" t="str">
        <f t="shared" si="43"/>
        <v>SUBCUENTA</v>
      </c>
      <c r="H1948" s="31">
        <f>SUMIFS(REGISTROS!$L$2:$L$665,REGISTROS!$E$2:$E$665,PUC!E1948)</f>
        <v>0</v>
      </c>
      <c r="I1948" s="2"/>
      <c r="J1948" s="2"/>
    </row>
    <row r="1949">
      <c r="A1949" s="2"/>
      <c r="B1949" s="2"/>
      <c r="C1949" s="2"/>
      <c r="D1949" s="21">
        <v>521020.0</v>
      </c>
      <c r="E1949" s="4"/>
      <c r="F1949" s="22" t="s">
        <v>1651</v>
      </c>
      <c r="G1949" s="26" t="str">
        <f t="shared" si="43"/>
        <v>SUBCUENTA</v>
      </c>
      <c r="H1949" s="31">
        <f>SUMIFS(REGISTROS!$L$2:$L$665,REGISTROS!$E$2:$E$665,PUC!E1949)</f>
        <v>0</v>
      </c>
      <c r="I1949" s="2"/>
      <c r="J1949" s="2"/>
    </row>
    <row r="1950">
      <c r="A1950" s="2"/>
      <c r="B1950" s="2"/>
      <c r="C1950" s="2"/>
      <c r="D1950" s="21">
        <v>521025.0</v>
      </c>
      <c r="E1950" s="4"/>
      <c r="F1950" s="22" t="s">
        <v>1652</v>
      </c>
      <c r="G1950" s="26" t="str">
        <f t="shared" si="43"/>
        <v>SUBCUENTA</v>
      </c>
      <c r="H1950" s="31">
        <f>SUMIFS(REGISTROS!$L$2:$L$665,REGISTROS!$E$2:$E$665,PUC!E1950)</f>
        <v>0</v>
      </c>
      <c r="I1950" s="2"/>
      <c r="J1950" s="2"/>
    </row>
    <row r="1951">
      <c r="A1951" s="2"/>
      <c r="B1951" s="2"/>
      <c r="C1951" s="2"/>
      <c r="D1951" s="21">
        <v>521030.0</v>
      </c>
      <c r="E1951" s="4"/>
      <c r="F1951" s="22" t="s">
        <v>1653</v>
      </c>
      <c r="G1951" s="26" t="str">
        <f t="shared" si="43"/>
        <v>SUBCUENTA</v>
      </c>
      <c r="H1951" s="31">
        <f>SUMIFS(REGISTROS!$L$2:$L$665,REGISTROS!$E$2:$E$665,PUC!E1951)</f>
        <v>0</v>
      </c>
      <c r="I1951" s="2"/>
      <c r="J1951" s="2"/>
    </row>
    <row r="1952">
      <c r="A1952" s="2"/>
      <c r="B1952" s="2"/>
      <c r="C1952" s="2"/>
      <c r="D1952" s="21">
        <v>521035.0</v>
      </c>
      <c r="E1952" s="4"/>
      <c r="F1952" s="22" t="s">
        <v>1654</v>
      </c>
      <c r="G1952" s="26" t="str">
        <f t="shared" si="43"/>
        <v>SUBCUENTA</v>
      </c>
      <c r="H1952" s="31">
        <f>SUMIFS(REGISTROS!$L$2:$L$665,REGISTROS!$E$2:$E$665,PUC!E1952)</f>
        <v>0</v>
      </c>
      <c r="I1952" s="2"/>
      <c r="J1952" s="2"/>
    </row>
    <row r="1953">
      <c r="A1953" s="2"/>
      <c r="B1953" s="2"/>
      <c r="C1953" s="2"/>
      <c r="D1953" s="21">
        <v>521095.0</v>
      </c>
      <c r="E1953" s="4"/>
      <c r="F1953" s="22" t="s">
        <v>114</v>
      </c>
      <c r="G1953" s="26" t="str">
        <f t="shared" si="43"/>
        <v>SUBCUENTA</v>
      </c>
      <c r="H1953" s="31">
        <f>SUMIFS(REGISTROS!$L$2:$L$665,REGISTROS!$E$2:$E$665,PUC!E1953)</f>
        <v>0</v>
      </c>
      <c r="I1953" s="2"/>
      <c r="J1953" s="2"/>
    </row>
    <row r="1954">
      <c r="A1954" s="2"/>
      <c r="B1954" s="2"/>
      <c r="C1954" s="2"/>
      <c r="D1954" s="21">
        <v>521099.0</v>
      </c>
      <c r="E1954" s="4"/>
      <c r="F1954" s="22" t="s">
        <v>95</v>
      </c>
      <c r="G1954" s="26" t="str">
        <f t="shared" si="43"/>
        <v>SUBCUENTA</v>
      </c>
      <c r="H1954" s="31">
        <f>SUMIFS(REGISTROS!$L$2:$L$665,REGISTROS!$E$2:$E$665,PUC!E1954)</f>
        <v>0</v>
      </c>
      <c r="I1954" s="2"/>
      <c r="J1954" s="2"/>
    </row>
    <row r="1955">
      <c r="A1955" s="2"/>
      <c r="B1955" s="2"/>
      <c r="C1955" s="21">
        <v>5215.0</v>
      </c>
      <c r="D1955" s="2"/>
      <c r="E1955" s="4"/>
      <c r="F1955" s="22" t="s">
        <v>1655</v>
      </c>
      <c r="G1955" s="26" t="str">
        <f>IF(LEN(C1955)=1,"CLASE",IF(LEN(C1955)=2,"GRUPO",IF(LEN(C1955)=4,"CUENTA",IF(LEN(C1955)=6,"SUBCUENTA",""))))</f>
        <v>CUENTA</v>
      </c>
      <c r="H1955" s="31">
        <f>SUMIFS(REGISTROS!$L$2:$L$665,REGISTROS!$E$2:$E$665,PUC!E1955)</f>
        <v>0</v>
      </c>
      <c r="I1955" s="2"/>
      <c r="J1955" s="2"/>
    </row>
    <row r="1956">
      <c r="A1956" s="2"/>
      <c r="B1956" s="2"/>
      <c r="C1956" s="2"/>
      <c r="D1956" s="21">
        <v>521505.0</v>
      </c>
      <c r="E1956" s="4"/>
      <c r="F1956" s="22" t="s">
        <v>1656</v>
      </c>
      <c r="G1956" s="26" t="str">
        <f t="shared" ref="G1956:G2113" si="44">IF(LEN(D1956)=1,"CLASE",IF(LEN(D1956)=2,"GRUPO",IF(LEN(D1956)=4,"CUENTA",IF(LEN(D1956)=6,"SUBCUENTA",""))))</f>
        <v>SUBCUENTA</v>
      </c>
      <c r="H1956" s="31">
        <f>SUMIFS(REGISTROS!$L$2:$L$665,REGISTROS!$E$2:$E$665,PUC!E1956)</f>
        <v>0</v>
      </c>
      <c r="I1956" s="2"/>
      <c r="J1956" s="2"/>
    </row>
    <row r="1957">
      <c r="A1957" s="2"/>
      <c r="B1957" s="2"/>
      <c r="C1957" s="2"/>
      <c r="D1957" s="21">
        <v>521510.0</v>
      </c>
      <c r="E1957" s="4"/>
      <c r="F1957" s="22" t="s">
        <v>1657</v>
      </c>
      <c r="G1957" s="26" t="str">
        <f t="shared" si="44"/>
        <v>SUBCUENTA</v>
      </c>
      <c r="H1957" s="31">
        <f>SUMIFS(REGISTROS!$L$2:$L$665,REGISTROS!$E$2:$E$665,PUC!E1957)</f>
        <v>0</v>
      </c>
      <c r="I1957" s="2"/>
      <c r="J1957" s="2"/>
    </row>
    <row r="1958">
      <c r="A1958" s="2"/>
      <c r="B1958" s="2"/>
      <c r="C1958" s="2"/>
      <c r="D1958" s="21">
        <v>521515.0</v>
      </c>
      <c r="E1958" s="4"/>
      <c r="F1958" s="22" t="s">
        <v>932</v>
      </c>
      <c r="G1958" s="26" t="str">
        <f t="shared" si="44"/>
        <v>SUBCUENTA</v>
      </c>
      <c r="H1958" s="31">
        <f>SUMIFS(REGISTROS!$L$2:$L$665,REGISTROS!$E$2:$E$665,PUC!E1958)</f>
        <v>0</v>
      </c>
      <c r="I1958" s="2"/>
      <c r="J1958" s="2"/>
    </row>
    <row r="1959">
      <c r="A1959" s="2"/>
      <c r="B1959" s="2"/>
      <c r="C1959" s="2"/>
      <c r="D1959" s="21">
        <v>521520.0</v>
      </c>
      <c r="E1959" s="4"/>
      <c r="F1959" s="22" t="s">
        <v>934</v>
      </c>
      <c r="G1959" s="26" t="str">
        <f t="shared" si="44"/>
        <v>SUBCUENTA</v>
      </c>
      <c r="H1959" s="31">
        <f>SUMIFS(REGISTROS!$L$2:$L$665,REGISTROS!$E$2:$E$665,PUC!E1959)</f>
        <v>0</v>
      </c>
      <c r="I1959" s="2"/>
      <c r="J1959" s="2"/>
    </row>
    <row r="1960">
      <c r="A1960" s="2"/>
      <c r="B1960" s="2"/>
      <c r="C1960" s="2"/>
      <c r="D1960" s="21">
        <v>521525.0</v>
      </c>
      <c r="E1960" s="4"/>
      <c r="F1960" s="22" t="s">
        <v>936</v>
      </c>
      <c r="G1960" s="26" t="str">
        <f t="shared" si="44"/>
        <v>SUBCUENTA</v>
      </c>
      <c r="H1960" s="31">
        <f>SUMIFS(REGISTROS!$L$2:$L$665,REGISTROS!$E$2:$E$665,PUC!E1960)</f>
        <v>0</v>
      </c>
      <c r="I1960" s="2"/>
      <c r="J1960" s="2"/>
    </row>
    <row r="1961">
      <c r="A1961" s="2"/>
      <c r="B1961" s="2"/>
      <c r="C1961" s="2"/>
      <c r="D1961" s="21">
        <v>521530.0</v>
      </c>
      <c r="E1961" s="4"/>
      <c r="F1961" s="22" t="s">
        <v>937</v>
      </c>
      <c r="G1961" s="26" t="str">
        <f t="shared" si="44"/>
        <v>SUBCUENTA</v>
      </c>
      <c r="H1961" s="31">
        <f>SUMIFS(REGISTROS!$L$2:$L$665,REGISTROS!$E$2:$E$665,PUC!E1961)</f>
        <v>0</v>
      </c>
      <c r="I1961" s="2"/>
      <c r="J1961" s="2"/>
    </row>
    <row r="1962">
      <c r="A1962" s="2"/>
      <c r="B1962" s="2"/>
      <c r="C1962" s="2"/>
      <c r="D1962" s="21">
        <v>521535.0</v>
      </c>
      <c r="E1962" s="4"/>
      <c r="F1962" s="22" t="s">
        <v>939</v>
      </c>
      <c r="G1962" s="26" t="str">
        <f t="shared" si="44"/>
        <v>SUBCUENTA</v>
      </c>
      <c r="H1962" s="31">
        <f>SUMIFS(REGISTROS!$L$2:$L$665,REGISTROS!$E$2:$E$665,PUC!E1962)</f>
        <v>0</v>
      </c>
      <c r="I1962" s="2"/>
      <c r="J1962" s="2"/>
    </row>
    <row r="1963">
      <c r="A1963" s="2"/>
      <c r="B1963" s="2"/>
      <c r="C1963" s="2"/>
      <c r="D1963" s="21">
        <v>521540.0</v>
      </c>
      <c r="E1963" s="4"/>
      <c r="F1963" s="22" t="s">
        <v>941</v>
      </c>
      <c r="G1963" s="26" t="str">
        <f t="shared" si="44"/>
        <v>SUBCUENTA</v>
      </c>
      <c r="H1963" s="31">
        <f>SUMIFS(REGISTROS!$L$2:$L$665,REGISTROS!$E$2:$E$665,PUC!E1963)</f>
        <v>0</v>
      </c>
      <c r="I1963" s="2"/>
      <c r="J1963" s="2"/>
    </row>
    <row r="1964">
      <c r="A1964" s="2"/>
      <c r="B1964" s="2"/>
      <c r="C1964" s="2"/>
      <c r="D1964" s="21">
        <v>521545.0</v>
      </c>
      <c r="E1964" s="4"/>
      <c r="F1964" s="22" t="s">
        <v>942</v>
      </c>
      <c r="G1964" s="26" t="str">
        <f t="shared" si="44"/>
        <v>SUBCUENTA</v>
      </c>
      <c r="H1964" s="31">
        <f>SUMIFS(REGISTROS!$L$2:$L$665,REGISTROS!$E$2:$E$665,PUC!E1964)</f>
        <v>0</v>
      </c>
      <c r="I1964" s="2"/>
      <c r="J1964" s="2"/>
    </row>
    <row r="1965">
      <c r="A1965" s="2"/>
      <c r="B1965" s="2"/>
      <c r="C1965" s="2"/>
      <c r="D1965" s="21">
        <v>521550.0</v>
      </c>
      <c r="E1965" s="4"/>
      <c r="F1965" s="22" t="s">
        <v>953</v>
      </c>
      <c r="G1965" s="26" t="str">
        <f t="shared" si="44"/>
        <v>SUBCUENTA</v>
      </c>
      <c r="H1965" s="31">
        <f>SUMIFS(REGISTROS!$L$2:$L$665,REGISTROS!$E$2:$E$665,PUC!E1965)</f>
        <v>0</v>
      </c>
      <c r="I1965" s="2"/>
      <c r="J1965" s="2"/>
    </row>
    <row r="1966">
      <c r="A1966" s="2"/>
      <c r="B1966" s="2"/>
      <c r="C1966" s="2"/>
      <c r="D1966" s="21">
        <v>521555.0</v>
      </c>
      <c r="E1966" s="4"/>
      <c r="F1966" s="22" t="s">
        <v>1774</v>
      </c>
      <c r="G1966" s="26" t="str">
        <f t="shared" si="44"/>
        <v>SUBCUENTA</v>
      </c>
      <c r="H1966" s="31">
        <f>SUMIFS(REGISTROS!$L$2:$L$665,REGISTROS!$E$2:$E$665,PUC!E1966)</f>
        <v>0</v>
      </c>
      <c r="I1966" s="2"/>
      <c r="J1966" s="2"/>
    </row>
    <row r="1967">
      <c r="A1967" s="2"/>
      <c r="B1967" s="2"/>
      <c r="C1967" s="2"/>
      <c r="D1967" s="21">
        <v>521560.0</v>
      </c>
      <c r="E1967" s="4"/>
      <c r="F1967" s="22" t="s">
        <v>1776</v>
      </c>
      <c r="G1967" s="26" t="str">
        <f t="shared" si="44"/>
        <v>SUBCUENTA</v>
      </c>
      <c r="H1967" s="31">
        <f>SUMIFS(REGISTROS!$L$2:$L$665,REGISTROS!$E$2:$E$665,PUC!E1967)</f>
        <v>0</v>
      </c>
      <c r="I1967" s="2"/>
      <c r="J1967" s="2"/>
    </row>
    <row r="1968">
      <c r="A1968" s="2"/>
      <c r="B1968" s="2"/>
      <c r="C1968" s="2"/>
      <c r="D1968" s="21">
        <v>521565.0</v>
      </c>
      <c r="E1968" s="4"/>
      <c r="F1968" s="22" t="s">
        <v>1777</v>
      </c>
      <c r="G1968" s="26" t="str">
        <f t="shared" si="44"/>
        <v>SUBCUENTA</v>
      </c>
      <c r="H1968" s="31">
        <f>SUMIFS(REGISTROS!$L$2:$L$665,REGISTROS!$E$2:$E$665,PUC!E1968)</f>
        <v>0</v>
      </c>
      <c r="I1968" s="2"/>
      <c r="J1968" s="2"/>
    </row>
    <row r="1969">
      <c r="A1969" s="2"/>
      <c r="B1969" s="2"/>
      <c r="C1969" s="2"/>
      <c r="D1969" s="21">
        <v>521570.0</v>
      </c>
      <c r="E1969" s="4"/>
      <c r="F1969" s="22" t="s">
        <v>1660</v>
      </c>
      <c r="G1969" s="26" t="str">
        <f t="shared" si="44"/>
        <v>SUBCUENTA</v>
      </c>
      <c r="H1969" s="31">
        <f>SUMIFS(REGISTROS!$L$2:$L$665,REGISTROS!$E$2:$E$665,PUC!E1969)</f>
        <v>0</v>
      </c>
      <c r="I1969" s="2"/>
      <c r="J1969" s="2"/>
    </row>
    <row r="1970">
      <c r="A1970" s="2"/>
      <c r="B1970" s="2"/>
      <c r="C1970" s="2"/>
      <c r="D1970" s="21">
        <v>521595.0</v>
      </c>
      <c r="E1970" s="4"/>
      <c r="F1970" s="22" t="s">
        <v>114</v>
      </c>
      <c r="G1970" s="26" t="str">
        <f t="shared" si="44"/>
        <v>SUBCUENTA</v>
      </c>
      <c r="H1970" s="31">
        <f>SUMIFS(REGISTROS!$L$2:$L$665,REGISTROS!$E$2:$E$665,PUC!E1970)</f>
        <v>0</v>
      </c>
      <c r="I1970" s="2"/>
      <c r="J1970" s="2"/>
    </row>
    <row r="1971">
      <c r="A1971" s="2"/>
      <c r="B1971" s="2"/>
      <c r="C1971" s="2"/>
      <c r="D1971" s="21">
        <v>521599.0</v>
      </c>
      <c r="E1971" s="4"/>
      <c r="F1971" s="22" t="s">
        <v>95</v>
      </c>
      <c r="G1971" s="26" t="str">
        <f t="shared" si="44"/>
        <v>SUBCUENTA</v>
      </c>
      <c r="H1971" s="31">
        <f>SUMIFS(REGISTROS!$L$2:$L$665,REGISTROS!$E$2:$E$665,PUC!E1971)</f>
        <v>0</v>
      </c>
      <c r="I1971" s="2"/>
      <c r="J1971" s="2"/>
    </row>
    <row r="1972">
      <c r="A1972" s="2"/>
      <c r="B1972" s="2"/>
      <c r="C1972" s="2"/>
      <c r="D1972" s="21">
        <v>5220.0</v>
      </c>
      <c r="E1972" s="4"/>
      <c r="F1972" s="22" t="s">
        <v>230</v>
      </c>
      <c r="G1972" s="26" t="str">
        <f t="shared" si="44"/>
        <v>CUENTA</v>
      </c>
      <c r="H1972" s="31">
        <f>SUMIFS(REGISTROS!$L$2:$L$665,REGISTROS!$E$2:$E$665,PUC!E1972)</f>
        <v>0</v>
      </c>
      <c r="I1972" s="2"/>
      <c r="J1972" s="2"/>
    </row>
    <row r="1973">
      <c r="A1973" s="2"/>
      <c r="B1973" s="2"/>
      <c r="C1973" s="2"/>
      <c r="D1973" s="21">
        <v>522005.0</v>
      </c>
      <c r="E1973" s="4"/>
      <c r="F1973" s="22" t="s">
        <v>299</v>
      </c>
      <c r="G1973" s="26" t="str">
        <f t="shared" si="44"/>
        <v>SUBCUENTA</v>
      </c>
      <c r="H1973" s="31">
        <f>SUMIFS(REGISTROS!$L$2:$L$665,REGISTROS!$E$2:$E$665,PUC!E1973)</f>
        <v>0</v>
      </c>
      <c r="I1973" s="2"/>
      <c r="J1973" s="2"/>
    </row>
    <row r="1974">
      <c r="A1974" s="2"/>
      <c r="B1974" s="2"/>
      <c r="C1974" s="2"/>
      <c r="D1974" s="21">
        <v>522010.0</v>
      </c>
      <c r="E1974" s="4"/>
      <c r="F1974" s="22" t="s">
        <v>331</v>
      </c>
      <c r="G1974" s="26" t="str">
        <f t="shared" si="44"/>
        <v>SUBCUENTA</v>
      </c>
      <c r="H1974" s="31">
        <f>SUMIFS(REGISTROS!$L$2:$L$665,REGISTROS!$E$2:$E$665,PUC!E1974)</f>
        <v>0</v>
      </c>
      <c r="I1974" s="2"/>
      <c r="J1974" s="2"/>
    </row>
    <row r="1975">
      <c r="A1975" s="2"/>
      <c r="B1975" s="2"/>
      <c r="C1975" s="2"/>
      <c r="D1975" s="21">
        <v>522015.0</v>
      </c>
      <c r="E1975" s="4"/>
      <c r="F1975" s="22" t="s">
        <v>338</v>
      </c>
      <c r="G1975" s="26" t="str">
        <f t="shared" si="44"/>
        <v>SUBCUENTA</v>
      </c>
      <c r="H1975" s="31">
        <f>SUMIFS(REGISTROS!$L$2:$L$665,REGISTROS!$E$2:$E$665,PUC!E1975)</f>
        <v>0</v>
      </c>
      <c r="I1975" s="2"/>
      <c r="J1975" s="2"/>
    </row>
    <row r="1976">
      <c r="A1976" s="2"/>
      <c r="B1976" s="2"/>
      <c r="C1976" s="2"/>
      <c r="D1976" s="21">
        <v>522020.0</v>
      </c>
      <c r="E1976" s="4"/>
      <c r="F1976" s="22" t="s">
        <v>339</v>
      </c>
      <c r="G1976" s="26" t="str">
        <f t="shared" si="44"/>
        <v>SUBCUENTA</v>
      </c>
      <c r="H1976" s="31">
        <f>SUMIFS(REGISTROS!$L$2:$L$665,REGISTROS!$E$2:$E$665,PUC!E1976)</f>
        <v>0</v>
      </c>
      <c r="I1976" s="2"/>
      <c r="J1976" s="2"/>
    </row>
    <row r="1977">
      <c r="A1977" s="2"/>
      <c r="B1977" s="2"/>
      <c r="C1977" s="2"/>
      <c r="D1977" s="21">
        <v>522025.0</v>
      </c>
      <c r="E1977" s="4"/>
      <c r="F1977" s="22" t="s">
        <v>340</v>
      </c>
      <c r="G1977" s="26" t="str">
        <f t="shared" si="44"/>
        <v>SUBCUENTA</v>
      </c>
      <c r="H1977" s="31">
        <f>SUMIFS(REGISTROS!$L$2:$L$665,REGISTROS!$E$2:$E$665,PUC!E1977)</f>
        <v>0</v>
      </c>
      <c r="I1977" s="2"/>
      <c r="J1977" s="2"/>
    </row>
    <row r="1978">
      <c r="A1978" s="2"/>
      <c r="B1978" s="2"/>
      <c r="C1978" s="2"/>
      <c r="D1978" s="21">
        <v>522030.0</v>
      </c>
      <c r="E1978" s="4"/>
      <c r="F1978" s="22" t="s">
        <v>375</v>
      </c>
      <c r="G1978" s="26" t="str">
        <f t="shared" si="44"/>
        <v>SUBCUENTA</v>
      </c>
      <c r="H1978" s="31">
        <f>SUMIFS(REGISTROS!$L$2:$L$665,REGISTROS!$E$2:$E$665,PUC!E1978)</f>
        <v>0</v>
      </c>
      <c r="I1978" s="2"/>
      <c r="J1978" s="2"/>
    </row>
    <row r="1979">
      <c r="A1979" s="2"/>
      <c r="B1979" s="2"/>
      <c r="C1979" s="2"/>
      <c r="D1979" s="21">
        <v>522035.0</v>
      </c>
      <c r="E1979" s="4"/>
      <c r="F1979" s="22" t="s">
        <v>342</v>
      </c>
      <c r="G1979" s="26" t="str">
        <f t="shared" si="44"/>
        <v>SUBCUENTA</v>
      </c>
      <c r="H1979" s="31">
        <f>SUMIFS(REGISTROS!$L$2:$L$665,REGISTROS!$E$2:$E$665,PUC!E1979)</f>
        <v>0</v>
      </c>
      <c r="I1979" s="2"/>
      <c r="J1979" s="2"/>
    </row>
    <row r="1980">
      <c r="A1980" s="2"/>
      <c r="B1980" s="2"/>
      <c r="C1980" s="2"/>
      <c r="D1980" s="21">
        <v>522040.0</v>
      </c>
      <c r="E1980" s="4"/>
      <c r="F1980" s="22" t="s">
        <v>343</v>
      </c>
      <c r="G1980" s="26" t="str">
        <f t="shared" si="44"/>
        <v>SUBCUENTA</v>
      </c>
      <c r="H1980" s="31">
        <f>SUMIFS(REGISTROS!$L$2:$L$665,REGISTROS!$E$2:$E$665,PUC!E1980)</f>
        <v>0</v>
      </c>
      <c r="I1980" s="2"/>
      <c r="J1980" s="2"/>
    </row>
    <row r="1981">
      <c r="A1981" s="2"/>
      <c r="B1981" s="2"/>
      <c r="C1981" s="2"/>
      <c r="D1981" s="21">
        <v>522045.0</v>
      </c>
      <c r="E1981" s="4"/>
      <c r="F1981" s="22" t="s">
        <v>344</v>
      </c>
      <c r="G1981" s="26" t="str">
        <f t="shared" si="44"/>
        <v>SUBCUENTA</v>
      </c>
      <c r="H1981" s="31">
        <f>SUMIFS(REGISTROS!$L$2:$L$665,REGISTROS!$E$2:$E$665,PUC!E1981)</f>
        <v>0</v>
      </c>
      <c r="I1981" s="2"/>
      <c r="J1981" s="2"/>
    </row>
    <row r="1982">
      <c r="A1982" s="2"/>
      <c r="B1982" s="2"/>
      <c r="C1982" s="2"/>
      <c r="D1982" s="21">
        <v>522050.0</v>
      </c>
      <c r="E1982" s="4"/>
      <c r="F1982" s="22" t="s">
        <v>345</v>
      </c>
      <c r="G1982" s="26" t="str">
        <f t="shared" si="44"/>
        <v>SUBCUENTA</v>
      </c>
      <c r="H1982" s="31">
        <f>SUMIFS(REGISTROS!$L$2:$L$665,REGISTROS!$E$2:$E$665,PUC!E1982)</f>
        <v>0</v>
      </c>
      <c r="I1982" s="2"/>
      <c r="J1982" s="2"/>
    </row>
    <row r="1983">
      <c r="A1983" s="2"/>
      <c r="B1983" s="2"/>
      <c r="C1983" s="2"/>
      <c r="D1983" s="21">
        <v>522055.0</v>
      </c>
      <c r="E1983" s="4"/>
      <c r="F1983" s="22" t="s">
        <v>346</v>
      </c>
      <c r="G1983" s="26" t="str">
        <f t="shared" si="44"/>
        <v>SUBCUENTA</v>
      </c>
      <c r="H1983" s="31">
        <f>SUMIFS(REGISTROS!$L$2:$L$665,REGISTROS!$E$2:$E$665,PUC!E1983)</f>
        <v>0</v>
      </c>
      <c r="I1983" s="2"/>
      <c r="J1983" s="2"/>
    </row>
    <row r="1984">
      <c r="A1984" s="2"/>
      <c r="B1984" s="2"/>
      <c r="C1984" s="2"/>
      <c r="D1984" s="21">
        <v>522060.0</v>
      </c>
      <c r="E1984" s="4"/>
      <c r="F1984" s="22" t="s">
        <v>332</v>
      </c>
      <c r="G1984" s="26" t="str">
        <f t="shared" si="44"/>
        <v>SUBCUENTA</v>
      </c>
      <c r="H1984" s="31">
        <f>SUMIFS(REGISTROS!$L$2:$L$665,REGISTROS!$E$2:$E$665,PUC!E1984)</f>
        <v>0</v>
      </c>
      <c r="I1984" s="2"/>
      <c r="J1984" s="2"/>
    </row>
    <row r="1985">
      <c r="A1985" s="2"/>
      <c r="B1985" s="2"/>
      <c r="C1985" s="2"/>
      <c r="D1985" s="21">
        <v>522065.0</v>
      </c>
      <c r="E1985" s="4"/>
      <c r="F1985" s="22" t="s">
        <v>628</v>
      </c>
      <c r="G1985" s="26" t="str">
        <f t="shared" si="44"/>
        <v>SUBCUENTA</v>
      </c>
      <c r="H1985" s="31">
        <f>SUMIFS(REGISTROS!$L$2:$L$665,REGISTROS!$E$2:$E$665,PUC!E1985)</f>
        <v>0</v>
      </c>
      <c r="I1985" s="2"/>
      <c r="J1985" s="2"/>
    </row>
    <row r="1986">
      <c r="A1986" s="2"/>
      <c r="B1986" s="2"/>
      <c r="C1986" s="2"/>
      <c r="D1986" s="21">
        <v>522070.0</v>
      </c>
      <c r="E1986" s="4"/>
      <c r="F1986" s="22" t="s">
        <v>296</v>
      </c>
      <c r="G1986" s="26" t="str">
        <f t="shared" si="44"/>
        <v>SUBCUENTA</v>
      </c>
      <c r="H1986" s="31">
        <f>SUMIFS(REGISTROS!$L$2:$L$665,REGISTROS!$E$2:$E$665,PUC!E1986)</f>
        <v>0</v>
      </c>
      <c r="I1986" s="2"/>
      <c r="J1986" s="2"/>
    </row>
    <row r="1987">
      <c r="A1987" s="2"/>
      <c r="B1987" s="2"/>
      <c r="C1987" s="2"/>
      <c r="D1987" s="21">
        <v>522095.0</v>
      </c>
      <c r="E1987" s="4"/>
      <c r="F1987" s="22" t="s">
        <v>114</v>
      </c>
      <c r="G1987" s="26" t="str">
        <f t="shared" si="44"/>
        <v>SUBCUENTA</v>
      </c>
      <c r="H1987" s="31">
        <f>SUMIFS(REGISTROS!$L$2:$L$665,REGISTROS!$E$2:$E$665,PUC!E1987)</f>
        <v>0</v>
      </c>
      <c r="I1987" s="2"/>
      <c r="J1987" s="2"/>
    </row>
    <row r="1988">
      <c r="A1988" s="2"/>
      <c r="B1988" s="2"/>
      <c r="C1988" s="2"/>
      <c r="D1988" s="21">
        <v>522099.0</v>
      </c>
      <c r="E1988" s="4"/>
      <c r="F1988" s="22" t="s">
        <v>95</v>
      </c>
      <c r="G1988" s="26" t="str">
        <f t="shared" si="44"/>
        <v>SUBCUENTA</v>
      </c>
      <c r="H1988" s="31">
        <f>SUMIFS(REGISTROS!$L$2:$L$665,REGISTROS!$E$2:$E$665,PUC!E1988)</f>
        <v>0</v>
      </c>
      <c r="I1988" s="2"/>
      <c r="J1988" s="2"/>
    </row>
    <row r="1989">
      <c r="A1989" s="2"/>
      <c r="B1989" s="2"/>
      <c r="C1989" s="2"/>
      <c r="D1989" s="21">
        <v>5225.0</v>
      </c>
      <c r="E1989" s="4"/>
      <c r="F1989" s="22" t="s">
        <v>771</v>
      </c>
      <c r="G1989" s="26" t="str">
        <f t="shared" si="44"/>
        <v>CUENTA</v>
      </c>
      <c r="H1989" s="31">
        <f>SUMIFS(REGISTROS!$L$2:$L$665,REGISTROS!$E$2:$E$665,PUC!E1989)</f>
        <v>0</v>
      </c>
      <c r="I1989" s="2"/>
      <c r="J1989" s="2"/>
    </row>
    <row r="1990">
      <c r="A1990" s="2"/>
      <c r="B1990" s="2"/>
      <c r="C1990" s="2"/>
      <c r="D1990" s="21">
        <v>522505.0</v>
      </c>
      <c r="E1990" s="4"/>
      <c r="F1990" s="22" t="s">
        <v>243</v>
      </c>
      <c r="G1990" s="26" t="str">
        <f t="shared" si="44"/>
        <v>SUBCUENTA</v>
      </c>
      <c r="H1990" s="31">
        <f>SUMIFS(REGISTROS!$L$2:$L$665,REGISTROS!$E$2:$E$665,PUC!E1990)</f>
        <v>0</v>
      </c>
      <c r="I1990" s="2"/>
      <c r="J1990" s="2"/>
    </row>
    <row r="1991">
      <c r="A1991" s="2"/>
      <c r="B1991" s="2"/>
      <c r="C1991" s="2"/>
      <c r="D1991" s="21">
        <v>522510.0</v>
      </c>
      <c r="E1991" s="4"/>
      <c r="F1991" s="22" t="s">
        <v>1663</v>
      </c>
      <c r="G1991" s="26" t="str">
        <f t="shared" si="44"/>
        <v>SUBCUENTA</v>
      </c>
      <c r="H1991" s="31">
        <f>SUMIFS(REGISTROS!$L$2:$L$665,REGISTROS!$E$2:$E$665,PUC!E1991)</f>
        <v>0</v>
      </c>
      <c r="I1991" s="2"/>
      <c r="J1991" s="2"/>
    </row>
    <row r="1992">
      <c r="A1992" s="2"/>
      <c r="B1992" s="2"/>
      <c r="C1992" s="2"/>
      <c r="D1992" s="21">
        <v>522599.0</v>
      </c>
      <c r="E1992" s="4"/>
      <c r="F1992" s="22" t="s">
        <v>95</v>
      </c>
      <c r="G1992" s="26" t="str">
        <f t="shared" si="44"/>
        <v>SUBCUENTA</v>
      </c>
      <c r="H1992" s="31">
        <f>SUMIFS(REGISTROS!$L$2:$L$665,REGISTROS!$E$2:$E$665,PUC!E1992)</f>
        <v>0</v>
      </c>
      <c r="I1992" s="2"/>
      <c r="J1992" s="2"/>
    </row>
    <row r="1993">
      <c r="A1993" s="2"/>
      <c r="B1993" s="2"/>
      <c r="C1993" s="2"/>
      <c r="D1993" s="21">
        <v>5230.0</v>
      </c>
      <c r="E1993" s="4"/>
      <c r="F1993" s="22" t="s">
        <v>876</v>
      </c>
      <c r="G1993" s="26" t="str">
        <f t="shared" si="44"/>
        <v>CUENTA</v>
      </c>
      <c r="H1993" s="31">
        <f>SUMIFS(REGISTROS!$L$2:$L$665,REGISTROS!$E$2:$E$665,PUC!E1993)</f>
        <v>0</v>
      </c>
      <c r="I1993" s="2"/>
      <c r="J1993" s="2"/>
    </row>
    <row r="1994">
      <c r="A1994" s="2"/>
      <c r="B1994" s="2"/>
      <c r="C1994" s="2"/>
      <c r="D1994" s="21">
        <v>523005.0</v>
      </c>
      <c r="E1994" s="4"/>
      <c r="F1994" s="22" t="s">
        <v>1666</v>
      </c>
      <c r="G1994" s="26" t="str">
        <f t="shared" si="44"/>
        <v>SUBCUENTA</v>
      </c>
      <c r="H1994" s="31">
        <f>SUMIFS(REGISTROS!$L$2:$L$665,REGISTROS!$E$2:$E$665,PUC!E1994)</f>
        <v>0</v>
      </c>
      <c r="I1994" s="2"/>
      <c r="J1994" s="2"/>
    </row>
    <row r="1995">
      <c r="A1995" s="2"/>
      <c r="B1995" s="2"/>
      <c r="C1995" s="2"/>
      <c r="D1995" s="21">
        <v>523010.0</v>
      </c>
      <c r="E1995" s="4"/>
      <c r="F1995" s="22" t="s">
        <v>1667</v>
      </c>
      <c r="G1995" s="26" t="str">
        <f t="shared" si="44"/>
        <v>SUBCUENTA</v>
      </c>
      <c r="H1995" s="31">
        <f>SUMIFS(REGISTROS!$L$2:$L$665,REGISTROS!$E$2:$E$665,PUC!E1995)</f>
        <v>0</v>
      </c>
      <c r="I1995" s="2"/>
      <c r="J1995" s="2"/>
    </row>
    <row r="1996">
      <c r="A1996" s="2"/>
      <c r="B1996" s="2"/>
      <c r="C1996" s="2"/>
      <c r="D1996" s="21">
        <v>523015.0</v>
      </c>
      <c r="E1996" s="4"/>
      <c r="F1996" s="22" t="s">
        <v>1669</v>
      </c>
      <c r="G1996" s="26" t="str">
        <f t="shared" si="44"/>
        <v>SUBCUENTA</v>
      </c>
      <c r="H1996" s="31">
        <f>SUMIFS(REGISTROS!$L$2:$L$665,REGISTROS!$E$2:$E$665,PUC!E1996)</f>
        <v>0</v>
      </c>
      <c r="I1996" s="2"/>
      <c r="J1996" s="2"/>
    </row>
    <row r="1997">
      <c r="A1997" s="2"/>
      <c r="B1997" s="2"/>
      <c r="C1997" s="2"/>
      <c r="D1997" s="21">
        <v>523020.0</v>
      </c>
      <c r="E1997" s="4"/>
      <c r="F1997" s="22" t="s">
        <v>1670</v>
      </c>
      <c r="G1997" s="26" t="str">
        <f t="shared" si="44"/>
        <v>SUBCUENTA</v>
      </c>
      <c r="H1997" s="31">
        <f>SUMIFS(REGISTROS!$L$2:$L$665,REGISTROS!$E$2:$E$665,PUC!E1997)</f>
        <v>0</v>
      </c>
      <c r="I1997" s="2"/>
      <c r="J1997" s="2"/>
    </row>
    <row r="1998">
      <c r="A1998" s="2"/>
      <c r="B1998" s="2"/>
      <c r="C1998" s="2"/>
      <c r="D1998" s="21">
        <v>523025.0</v>
      </c>
      <c r="E1998" s="4"/>
      <c r="F1998" s="22" t="s">
        <v>1671</v>
      </c>
      <c r="G1998" s="26" t="str">
        <f t="shared" si="44"/>
        <v>SUBCUENTA</v>
      </c>
      <c r="H1998" s="31">
        <f>SUMIFS(REGISTROS!$L$2:$L$665,REGISTROS!$E$2:$E$665,PUC!E1998)</f>
        <v>0</v>
      </c>
      <c r="I1998" s="2"/>
      <c r="J1998" s="2"/>
    </row>
    <row r="1999">
      <c r="A1999" s="2"/>
      <c r="B1999" s="2"/>
      <c r="C1999" s="2"/>
      <c r="D1999" s="21">
        <v>523030.0</v>
      </c>
      <c r="E1999" s="4"/>
      <c r="F1999" s="22" t="s">
        <v>1673</v>
      </c>
      <c r="G1999" s="26" t="str">
        <f t="shared" si="44"/>
        <v>SUBCUENTA</v>
      </c>
      <c r="H1999" s="31">
        <f>SUMIFS(REGISTROS!$L$2:$L$665,REGISTROS!$E$2:$E$665,PUC!E1999)</f>
        <v>0</v>
      </c>
      <c r="I1999" s="2"/>
      <c r="J1999" s="2"/>
    </row>
    <row r="2000">
      <c r="A2000" s="2"/>
      <c r="B2000" s="2"/>
      <c r="C2000" s="2"/>
      <c r="D2000" s="21">
        <v>523035.0</v>
      </c>
      <c r="E2000" s="4"/>
      <c r="F2000" s="22" t="s">
        <v>1674</v>
      </c>
      <c r="G2000" s="26" t="str">
        <f t="shared" si="44"/>
        <v>SUBCUENTA</v>
      </c>
      <c r="H2000" s="31">
        <f>SUMIFS(REGISTROS!$L$2:$L$665,REGISTROS!$E$2:$E$665,PUC!E2000)</f>
        <v>0</v>
      </c>
      <c r="I2000" s="2"/>
      <c r="J2000" s="2"/>
    </row>
    <row r="2001">
      <c r="A2001" s="2"/>
      <c r="B2001" s="2"/>
      <c r="C2001" s="2"/>
      <c r="D2001" s="21">
        <v>523040.0</v>
      </c>
      <c r="E2001" s="4"/>
      <c r="F2001" s="22" t="s">
        <v>343</v>
      </c>
      <c r="G2001" s="26" t="str">
        <f t="shared" si="44"/>
        <v>SUBCUENTA</v>
      </c>
      <c r="H2001" s="31">
        <f>SUMIFS(REGISTROS!$L$2:$L$665,REGISTROS!$E$2:$E$665,PUC!E2001)</f>
        <v>0</v>
      </c>
      <c r="I2001" s="2"/>
      <c r="J2001" s="2"/>
    </row>
    <row r="2002">
      <c r="A2002" s="2"/>
      <c r="B2002" s="2"/>
      <c r="C2002" s="2"/>
      <c r="D2002" s="21">
        <v>523045.0</v>
      </c>
      <c r="E2002" s="4"/>
      <c r="F2002" s="22" t="s">
        <v>344</v>
      </c>
      <c r="G2002" s="26" t="str">
        <f t="shared" si="44"/>
        <v>SUBCUENTA</v>
      </c>
      <c r="H2002" s="31">
        <f>SUMIFS(REGISTROS!$L$2:$L$665,REGISTROS!$E$2:$E$665,PUC!E2002)</f>
        <v>0</v>
      </c>
      <c r="I2002" s="2"/>
      <c r="J2002" s="2"/>
    </row>
    <row r="2003">
      <c r="A2003" s="2"/>
      <c r="B2003" s="2"/>
      <c r="C2003" s="2"/>
      <c r="D2003" s="21">
        <v>523050.0</v>
      </c>
      <c r="E2003" s="4"/>
      <c r="F2003" s="22" t="s">
        <v>345</v>
      </c>
      <c r="G2003" s="26" t="str">
        <f t="shared" si="44"/>
        <v>SUBCUENTA</v>
      </c>
      <c r="H2003" s="31">
        <f>SUMIFS(REGISTROS!$L$2:$L$665,REGISTROS!$E$2:$E$665,PUC!E2003)</f>
        <v>0</v>
      </c>
      <c r="I2003" s="2"/>
      <c r="J2003" s="2"/>
    </row>
    <row r="2004">
      <c r="A2004" s="2"/>
      <c r="B2004" s="2"/>
      <c r="C2004" s="2"/>
      <c r="D2004" s="21">
        <v>523055.0</v>
      </c>
      <c r="E2004" s="4"/>
      <c r="F2004" s="22" t="s">
        <v>346</v>
      </c>
      <c r="G2004" s="26" t="str">
        <f t="shared" si="44"/>
        <v>SUBCUENTA</v>
      </c>
      <c r="H2004" s="31">
        <f>SUMIFS(REGISTROS!$L$2:$L$665,REGISTROS!$E$2:$E$665,PUC!E2004)</f>
        <v>0</v>
      </c>
      <c r="I2004" s="2"/>
      <c r="J2004" s="2"/>
    </row>
    <row r="2005">
      <c r="A2005" s="2"/>
      <c r="B2005" s="2"/>
      <c r="C2005" s="2"/>
      <c r="D2005" s="21">
        <v>523060.0</v>
      </c>
      <c r="E2005" s="4"/>
      <c r="F2005" s="22" t="s">
        <v>1676</v>
      </c>
      <c r="G2005" s="26" t="str">
        <f t="shared" si="44"/>
        <v>SUBCUENTA</v>
      </c>
      <c r="H2005" s="31">
        <f>SUMIFS(REGISTROS!$L$2:$L$665,REGISTROS!$E$2:$E$665,PUC!E2005)</f>
        <v>0</v>
      </c>
      <c r="I2005" s="2"/>
      <c r="J2005" s="2"/>
    </row>
    <row r="2006">
      <c r="A2006" s="2"/>
      <c r="B2006" s="2"/>
      <c r="C2006" s="2"/>
      <c r="D2006" s="21">
        <v>523065.0</v>
      </c>
      <c r="E2006" s="4"/>
      <c r="F2006" s="22" t="s">
        <v>1677</v>
      </c>
      <c r="G2006" s="26" t="str">
        <f t="shared" si="44"/>
        <v>SUBCUENTA</v>
      </c>
      <c r="H2006" s="31">
        <f>SUMIFS(REGISTROS!$L$2:$L$665,REGISTROS!$E$2:$E$665,PUC!E2006)</f>
        <v>0</v>
      </c>
      <c r="I2006" s="2"/>
      <c r="J2006" s="2"/>
    </row>
    <row r="2007">
      <c r="A2007" s="2"/>
      <c r="B2007" s="2"/>
      <c r="C2007" s="2"/>
      <c r="D2007" s="21">
        <v>523070.0</v>
      </c>
      <c r="E2007" s="4"/>
      <c r="F2007" s="22" t="s">
        <v>1679</v>
      </c>
      <c r="G2007" s="26" t="str">
        <f t="shared" si="44"/>
        <v>SUBCUENTA</v>
      </c>
      <c r="H2007" s="31">
        <f>SUMIFS(REGISTROS!$L$2:$L$665,REGISTROS!$E$2:$E$665,PUC!E2007)</f>
        <v>0</v>
      </c>
      <c r="I2007" s="2"/>
      <c r="J2007" s="2"/>
    </row>
    <row r="2008">
      <c r="A2008" s="2"/>
      <c r="B2008" s="2"/>
      <c r="C2008" s="2"/>
      <c r="D2008" s="21">
        <v>523075.0</v>
      </c>
      <c r="E2008" s="4"/>
      <c r="F2008" s="22" t="s">
        <v>1680</v>
      </c>
      <c r="G2008" s="26" t="str">
        <f t="shared" si="44"/>
        <v>SUBCUENTA</v>
      </c>
      <c r="H2008" s="31">
        <f>SUMIFS(REGISTROS!$L$2:$L$665,REGISTROS!$E$2:$E$665,PUC!E2008)</f>
        <v>0</v>
      </c>
      <c r="I2008" s="2"/>
      <c r="J2008" s="2"/>
    </row>
    <row r="2009">
      <c r="A2009" s="2"/>
      <c r="B2009" s="2"/>
      <c r="C2009" s="2"/>
      <c r="D2009" s="21">
        <v>523080.0</v>
      </c>
      <c r="E2009" s="4"/>
      <c r="F2009" s="22" t="s">
        <v>1681</v>
      </c>
      <c r="G2009" s="26" t="str">
        <f t="shared" si="44"/>
        <v>SUBCUENTA</v>
      </c>
      <c r="H2009" s="31">
        <f>SUMIFS(REGISTROS!$L$2:$L$665,REGISTROS!$E$2:$E$665,PUC!E2009)</f>
        <v>0</v>
      </c>
      <c r="I2009" s="2"/>
      <c r="J2009" s="2"/>
    </row>
    <row r="2010">
      <c r="A2010" s="2"/>
      <c r="B2010" s="2"/>
      <c r="C2010" s="2"/>
      <c r="D2010" s="21">
        <v>523095.0</v>
      </c>
      <c r="E2010" s="4"/>
      <c r="F2010" s="22" t="s">
        <v>114</v>
      </c>
      <c r="G2010" s="26" t="str">
        <f t="shared" si="44"/>
        <v>SUBCUENTA</v>
      </c>
      <c r="H2010" s="31">
        <f>SUMIFS(REGISTROS!$L$2:$L$665,REGISTROS!$E$2:$E$665,PUC!E2010)</f>
        <v>0</v>
      </c>
      <c r="I2010" s="2"/>
      <c r="J2010" s="2"/>
    </row>
    <row r="2011">
      <c r="A2011" s="2"/>
      <c r="B2011" s="2"/>
      <c r="C2011" s="2"/>
      <c r="D2011" s="21">
        <v>523099.0</v>
      </c>
      <c r="E2011" s="4"/>
      <c r="F2011" s="22" t="s">
        <v>95</v>
      </c>
      <c r="G2011" s="26" t="str">
        <f t="shared" si="44"/>
        <v>SUBCUENTA</v>
      </c>
      <c r="H2011" s="31">
        <f>SUMIFS(REGISTROS!$L$2:$L$665,REGISTROS!$E$2:$E$665,PUC!E2011)</f>
        <v>0</v>
      </c>
      <c r="I2011" s="2"/>
      <c r="J2011" s="2"/>
    </row>
    <row r="2012">
      <c r="A2012" s="2"/>
      <c r="B2012" s="2"/>
      <c r="C2012" s="2"/>
      <c r="D2012" s="21">
        <v>5235.0</v>
      </c>
      <c r="E2012" s="4"/>
      <c r="F2012" s="22" t="s">
        <v>229</v>
      </c>
      <c r="G2012" s="26" t="str">
        <f t="shared" si="44"/>
        <v>CUENTA</v>
      </c>
      <c r="H2012" s="31">
        <f>SUMIFS(REGISTROS!$L$2:$L$665,REGISTROS!$E$2:$E$665,PUC!E2012)</f>
        <v>0</v>
      </c>
      <c r="I2012" s="2"/>
      <c r="J2012" s="2"/>
    </row>
    <row r="2013">
      <c r="A2013" s="2"/>
      <c r="B2013" s="2"/>
      <c r="C2013" s="2"/>
      <c r="D2013" s="21">
        <v>523505.0</v>
      </c>
      <c r="E2013" s="4"/>
      <c r="F2013" s="22" t="s">
        <v>1686</v>
      </c>
      <c r="G2013" s="26" t="str">
        <f t="shared" si="44"/>
        <v>SUBCUENTA</v>
      </c>
      <c r="H2013" s="31">
        <f>SUMIFS(REGISTROS!$L$2:$L$665,REGISTROS!$E$2:$E$665,PUC!E2013)</f>
        <v>0</v>
      </c>
      <c r="I2013" s="2"/>
      <c r="J2013" s="2"/>
    </row>
    <row r="2014">
      <c r="A2014" s="2"/>
      <c r="B2014" s="2"/>
      <c r="C2014" s="2"/>
      <c r="D2014" s="21">
        <v>523510.0</v>
      </c>
      <c r="E2014" s="4"/>
      <c r="F2014" s="22" t="s">
        <v>1688</v>
      </c>
      <c r="G2014" s="26" t="str">
        <f t="shared" si="44"/>
        <v>SUBCUENTA</v>
      </c>
      <c r="H2014" s="31">
        <f>SUMIFS(REGISTROS!$L$2:$L$665,REGISTROS!$E$2:$E$665,PUC!E2014)</f>
        <v>0</v>
      </c>
      <c r="I2014" s="2"/>
      <c r="J2014" s="2"/>
    </row>
    <row r="2015">
      <c r="A2015" s="2"/>
      <c r="B2015" s="2"/>
      <c r="C2015" s="2"/>
      <c r="D2015" s="21">
        <v>523515.0</v>
      </c>
      <c r="E2015" s="4"/>
      <c r="F2015" s="22" t="s">
        <v>1502</v>
      </c>
      <c r="G2015" s="26" t="str">
        <f t="shared" si="44"/>
        <v>SUBCUENTA</v>
      </c>
      <c r="H2015" s="31">
        <f>SUMIFS(REGISTROS!$L$2:$L$665,REGISTROS!$E$2:$E$665,PUC!E2015)</f>
        <v>0</v>
      </c>
      <c r="I2015" s="2"/>
      <c r="J2015" s="2"/>
    </row>
    <row r="2016">
      <c r="A2016" s="2"/>
      <c r="B2016" s="2"/>
      <c r="C2016" s="2"/>
      <c r="D2016" s="21">
        <v>523520.0</v>
      </c>
      <c r="E2016" s="4"/>
      <c r="F2016" s="22" t="s">
        <v>1692</v>
      </c>
      <c r="G2016" s="26" t="str">
        <f t="shared" si="44"/>
        <v>SUBCUENTA</v>
      </c>
      <c r="H2016" s="31">
        <f>SUMIFS(REGISTROS!$L$2:$L$665,REGISTROS!$E$2:$E$665,PUC!E2016)</f>
        <v>0</v>
      </c>
      <c r="I2016" s="2"/>
      <c r="J2016" s="2"/>
    </row>
    <row r="2017">
      <c r="A2017" s="2"/>
      <c r="B2017" s="2"/>
      <c r="C2017" s="2"/>
      <c r="D2017" s="21">
        <v>523525.0</v>
      </c>
      <c r="E2017" s="4"/>
      <c r="F2017" s="22" t="s">
        <v>1002</v>
      </c>
      <c r="G2017" s="26" t="str">
        <f t="shared" si="44"/>
        <v>SUBCUENTA</v>
      </c>
      <c r="H2017" s="31">
        <f>SUMIFS(REGISTROS!$L$2:$L$665,REGISTROS!$E$2:$E$665,PUC!E2017)</f>
        <v>0</v>
      </c>
      <c r="I2017" s="2"/>
      <c r="J2017" s="2"/>
    </row>
    <row r="2018">
      <c r="A2018" s="2"/>
      <c r="B2018" s="2"/>
      <c r="C2018" s="2"/>
      <c r="D2018" s="21">
        <v>523530.0</v>
      </c>
      <c r="E2018" s="4"/>
      <c r="F2018" s="22" t="s">
        <v>1003</v>
      </c>
      <c r="G2018" s="26" t="str">
        <f t="shared" si="44"/>
        <v>SUBCUENTA</v>
      </c>
      <c r="H2018" s="31">
        <f>SUMIFS(REGISTROS!$L$2:$L$665,REGISTROS!$E$2:$E$665,PUC!E2018)</f>
        <v>0</v>
      </c>
      <c r="I2018" s="2"/>
      <c r="J2018" s="2"/>
    </row>
    <row r="2019">
      <c r="A2019" s="2"/>
      <c r="B2019" s="2"/>
      <c r="C2019" s="2"/>
      <c r="D2019" s="21">
        <v>523535.0</v>
      </c>
      <c r="E2019" s="4"/>
      <c r="F2019" s="22" t="s">
        <v>1697</v>
      </c>
      <c r="G2019" s="26" t="str">
        <f t="shared" si="44"/>
        <v>SUBCUENTA</v>
      </c>
      <c r="H2019" s="31">
        <f>SUMIFS(REGISTROS!$L$2:$L$665,REGISTROS!$E$2:$E$665,PUC!E2019)</f>
        <v>0</v>
      </c>
      <c r="I2019" s="2"/>
      <c r="J2019" s="2"/>
    </row>
    <row r="2020">
      <c r="A2020" s="2"/>
      <c r="B2020" s="2"/>
      <c r="C2020" s="2"/>
      <c r="D2020" s="21">
        <v>523540.0</v>
      </c>
      <c r="E2020" s="4"/>
      <c r="F2020" s="22" t="s">
        <v>1699</v>
      </c>
      <c r="G2020" s="26" t="str">
        <f t="shared" si="44"/>
        <v>SUBCUENTA</v>
      </c>
      <c r="H2020" s="31">
        <f>SUMIFS(REGISTROS!$L$2:$L$665,REGISTROS!$E$2:$E$665,PUC!E2020)</f>
        <v>0</v>
      </c>
      <c r="I2020" s="2"/>
      <c r="J2020" s="2"/>
    </row>
    <row r="2021">
      <c r="A2021" s="2"/>
      <c r="B2021" s="2"/>
      <c r="C2021" s="2"/>
      <c r="D2021" s="21">
        <v>523545.0</v>
      </c>
      <c r="E2021" s="4"/>
      <c r="F2021" s="22" t="s">
        <v>1701</v>
      </c>
      <c r="G2021" s="26" t="str">
        <f t="shared" si="44"/>
        <v>SUBCUENTA</v>
      </c>
      <c r="H2021" s="31">
        <f>SUMIFS(REGISTROS!$L$2:$L$665,REGISTROS!$E$2:$E$665,PUC!E2021)</f>
        <v>0</v>
      </c>
      <c r="I2021" s="2"/>
      <c r="J2021" s="2"/>
    </row>
    <row r="2022">
      <c r="A2022" s="2"/>
      <c r="B2022" s="2"/>
      <c r="C2022" s="2"/>
      <c r="D2022" s="21">
        <v>523550.0</v>
      </c>
      <c r="E2022" s="4"/>
      <c r="F2022" s="22" t="s">
        <v>1704</v>
      </c>
      <c r="G2022" s="26" t="str">
        <f t="shared" si="44"/>
        <v>SUBCUENTA</v>
      </c>
      <c r="H2022" s="31">
        <f>SUMIFS(REGISTROS!$L$2:$L$665,REGISTROS!$E$2:$E$665,PUC!E2022)</f>
        <v>0</v>
      </c>
      <c r="I2022" s="2"/>
      <c r="J2022" s="2"/>
    </row>
    <row r="2023">
      <c r="A2023" s="2"/>
      <c r="B2023" s="2"/>
      <c r="C2023" s="2"/>
      <c r="D2023" s="21">
        <v>523555.0</v>
      </c>
      <c r="E2023" s="4"/>
      <c r="F2023" s="22" t="s">
        <v>1706</v>
      </c>
      <c r="G2023" s="26" t="str">
        <f t="shared" si="44"/>
        <v>SUBCUENTA</v>
      </c>
      <c r="H2023" s="31">
        <f>SUMIFS(REGISTROS!$L$2:$L$665,REGISTROS!$E$2:$E$665,PUC!E2023)</f>
        <v>0</v>
      </c>
      <c r="I2023" s="2"/>
      <c r="J2023" s="2"/>
    </row>
    <row r="2024">
      <c r="A2024" s="2"/>
      <c r="B2024" s="2"/>
      <c r="C2024" s="2"/>
      <c r="D2024" s="21">
        <v>523560.0</v>
      </c>
      <c r="E2024" s="4"/>
      <c r="F2024" s="22" t="s">
        <v>1782</v>
      </c>
      <c r="G2024" s="26" t="str">
        <f t="shared" si="44"/>
        <v>SUBCUENTA</v>
      </c>
      <c r="H2024" s="31">
        <f>SUMIFS(REGISTROS!$L$2:$L$665,REGISTROS!$E$2:$E$665,PUC!E2024)</f>
        <v>0</v>
      </c>
      <c r="I2024" s="2"/>
      <c r="J2024" s="2"/>
    </row>
    <row r="2025">
      <c r="A2025" s="2"/>
      <c r="B2025" s="2"/>
      <c r="C2025" s="2"/>
      <c r="D2025" s="21">
        <v>523595.0</v>
      </c>
      <c r="E2025" s="4"/>
      <c r="F2025" s="22" t="s">
        <v>114</v>
      </c>
      <c r="G2025" s="26" t="str">
        <f t="shared" si="44"/>
        <v>SUBCUENTA</v>
      </c>
      <c r="H2025" s="31">
        <f>SUMIFS(REGISTROS!$L$2:$L$665,REGISTROS!$E$2:$E$665,PUC!E2025)</f>
        <v>0</v>
      </c>
      <c r="I2025" s="2"/>
      <c r="J2025" s="2"/>
    </row>
    <row r="2026">
      <c r="A2026" s="2"/>
      <c r="B2026" s="2"/>
      <c r="C2026" s="2"/>
      <c r="D2026" s="21">
        <v>523599.0</v>
      </c>
      <c r="E2026" s="4"/>
      <c r="F2026" s="22" t="s">
        <v>95</v>
      </c>
      <c r="G2026" s="26" t="str">
        <f t="shared" si="44"/>
        <v>SUBCUENTA</v>
      </c>
      <c r="H2026" s="31">
        <f>SUMIFS(REGISTROS!$L$2:$L$665,REGISTROS!$E$2:$E$665,PUC!E2026)</f>
        <v>0</v>
      </c>
      <c r="I2026" s="2"/>
      <c r="J2026" s="2"/>
    </row>
    <row r="2027">
      <c r="A2027" s="2"/>
      <c r="B2027" s="2"/>
      <c r="C2027" s="2"/>
      <c r="D2027" s="21">
        <v>5240.0</v>
      </c>
      <c r="E2027" s="4"/>
      <c r="F2027" s="22" t="s">
        <v>870</v>
      </c>
      <c r="G2027" s="26" t="str">
        <f t="shared" si="44"/>
        <v>CUENTA</v>
      </c>
      <c r="H2027" s="31">
        <f>SUMIFS(REGISTROS!$L$2:$L$665,REGISTROS!$E$2:$E$665,PUC!E2027)</f>
        <v>0</v>
      </c>
      <c r="I2027" s="2"/>
      <c r="J2027" s="2"/>
    </row>
    <row r="2028">
      <c r="A2028" s="2"/>
      <c r="B2028" s="2"/>
      <c r="C2028" s="2"/>
      <c r="D2028" s="21">
        <v>524005.0</v>
      </c>
      <c r="E2028" s="4"/>
      <c r="F2028" s="22" t="s">
        <v>1710</v>
      </c>
      <c r="G2028" s="26" t="str">
        <f t="shared" si="44"/>
        <v>SUBCUENTA</v>
      </c>
      <c r="H2028" s="31">
        <f>SUMIFS(REGISTROS!$L$2:$L$665,REGISTROS!$E$2:$E$665,PUC!E2028)</f>
        <v>0</v>
      </c>
      <c r="I2028" s="2"/>
      <c r="J2028" s="2"/>
    </row>
    <row r="2029">
      <c r="A2029" s="2"/>
      <c r="B2029" s="2"/>
      <c r="C2029" s="2"/>
      <c r="D2029" s="21">
        <v>524010.0</v>
      </c>
      <c r="E2029" s="4"/>
      <c r="F2029" s="22" t="s">
        <v>1711</v>
      </c>
      <c r="G2029" s="26" t="str">
        <f t="shared" si="44"/>
        <v>SUBCUENTA</v>
      </c>
      <c r="H2029" s="31">
        <f>SUMIFS(REGISTROS!$L$2:$L$665,REGISTROS!$E$2:$E$665,PUC!E2029)</f>
        <v>0</v>
      </c>
      <c r="I2029" s="2"/>
      <c r="J2029" s="2"/>
    </row>
    <row r="2030">
      <c r="A2030" s="2"/>
      <c r="B2030" s="2"/>
      <c r="C2030" s="2"/>
      <c r="D2030" s="21">
        <v>524015.0</v>
      </c>
      <c r="E2030" s="4"/>
      <c r="F2030" s="22" t="s">
        <v>1712</v>
      </c>
      <c r="G2030" s="26" t="str">
        <f t="shared" si="44"/>
        <v>SUBCUENTA</v>
      </c>
      <c r="H2030" s="31">
        <f>SUMIFS(REGISTROS!$L$2:$L$665,REGISTROS!$E$2:$E$665,PUC!E2030)</f>
        <v>0</v>
      </c>
      <c r="I2030" s="2"/>
      <c r="J2030" s="2"/>
    </row>
    <row r="2031">
      <c r="A2031" s="2"/>
      <c r="B2031" s="2"/>
      <c r="C2031" s="2"/>
      <c r="D2031" s="21">
        <v>524020.0</v>
      </c>
      <c r="E2031" s="4"/>
      <c r="F2031" s="22" t="s">
        <v>1714</v>
      </c>
      <c r="G2031" s="26" t="str">
        <f t="shared" si="44"/>
        <v>SUBCUENTA</v>
      </c>
      <c r="H2031" s="31">
        <f>SUMIFS(REGISTROS!$L$2:$L$665,REGISTROS!$E$2:$E$665,PUC!E2031)</f>
        <v>0</v>
      </c>
      <c r="I2031" s="2"/>
      <c r="J2031" s="2"/>
    </row>
    <row r="2032">
      <c r="A2032" s="2"/>
      <c r="B2032" s="2"/>
      <c r="C2032" s="2"/>
      <c r="D2032" s="21">
        <v>524025.0</v>
      </c>
      <c r="E2032" s="4"/>
      <c r="F2032" s="22" t="s">
        <v>1715</v>
      </c>
      <c r="G2032" s="26" t="str">
        <f t="shared" si="44"/>
        <v>SUBCUENTA</v>
      </c>
      <c r="H2032" s="31">
        <f>SUMIFS(REGISTROS!$L$2:$L$665,REGISTROS!$E$2:$E$665,PUC!E2032)</f>
        <v>0</v>
      </c>
      <c r="I2032" s="2"/>
      <c r="J2032" s="2"/>
    </row>
    <row r="2033">
      <c r="A2033" s="2"/>
      <c r="B2033" s="2"/>
      <c r="C2033" s="2"/>
      <c r="D2033" s="21">
        <v>524095.0</v>
      </c>
      <c r="E2033" s="4"/>
      <c r="F2033" s="22" t="s">
        <v>114</v>
      </c>
      <c r="G2033" s="26" t="str">
        <f t="shared" si="44"/>
        <v>SUBCUENTA</v>
      </c>
      <c r="H2033" s="31">
        <f>SUMIFS(REGISTROS!$L$2:$L$665,REGISTROS!$E$2:$E$665,PUC!E2033)</f>
        <v>0</v>
      </c>
      <c r="I2033" s="2"/>
      <c r="J2033" s="2"/>
    </row>
    <row r="2034">
      <c r="A2034" s="2"/>
      <c r="B2034" s="2"/>
      <c r="C2034" s="2"/>
      <c r="D2034" s="21">
        <v>524099.0</v>
      </c>
      <c r="E2034" s="4"/>
      <c r="F2034" s="22" t="s">
        <v>95</v>
      </c>
      <c r="G2034" s="26" t="str">
        <f t="shared" si="44"/>
        <v>SUBCUENTA</v>
      </c>
      <c r="H2034" s="31">
        <f>SUMIFS(REGISTROS!$L$2:$L$665,REGISTROS!$E$2:$E$665,PUC!E2034)</f>
        <v>0</v>
      </c>
      <c r="I2034" s="2"/>
      <c r="J2034" s="2"/>
    </row>
    <row r="2035">
      <c r="A2035" s="2"/>
      <c r="B2035" s="2"/>
      <c r="C2035" s="2"/>
      <c r="D2035" s="21">
        <v>5245.0</v>
      </c>
      <c r="E2035" s="4"/>
      <c r="F2035" s="22" t="s">
        <v>1717</v>
      </c>
      <c r="G2035" s="26" t="str">
        <f t="shared" si="44"/>
        <v>CUENTA</v>
      </c>
      <c r="H2035" s="31">
        <f>SUMIFS(REGISTROS!$L$2:$L$665,REGISTROS!$E$2:$E$665,PUC!E2035)</f>
        <v>0</v>
      </c>
      <c r="I2035" s="2"/>
      <c r="J2035" s="2"/>
    </row>
    <row r="2036">
      <c r="A2036" s="2"/>
      <c r="B2036" s="2"/>
      <c r="C2036" s="2"/>
      <c r="D2036" s="21">
        <v>524505.0</v>
      </c>
      <c r="E2036" s="4"/>
      <c r="F2036" s="22" t="s">
        <v>299</v>
      </c>
      <c r="G2036" s="26" t="str">
        <f t="shared" si="44"/>
        <v>SUBCUENTA</v>
      </c>
      <c r="H2036" s="31">
        <f>SUMIFS(REGISTROS!$L$2:$L$665,REGISTROS!$E$2:$E$665,PUC!E2036)</f>
        <v>0</v>
      </c>
      <c r="I2036" s="2"/>
      <c r="J2036" s="2"/>
    </row>
    <row r="2037">
      <c r="A2037" s="2"/>
      <c r="B2037" s="2"/>
      <c r="C2037" s="2"/>
      <c r="D2037" s="21">
        <v>524510.0</v>
      </c>
      <c r="E2037" s="4"/>
      <c r="F2037" s="22" t="s">
        <v>331</v>
      </c>
      <c r="G2037" s="26" t="str">
        <f t="shared" si="44"/>
        <v>SUBCUENTA</v>
      </c>
      <c r="H2037" s="31">
        <f>SUMIFS(REGISTROS!$L$2:$L$665,REGISTROS!$E$2:$E$665,PUC!E2037)</f>
        <v>0</v>
      </c>
      <c r="I2037" s="2"/>
      <c r="J2037" s="2"/>
    </row>
    <row r="2038">
      <c r="A2038" s="2"/>
      <c r="B2038" s="2"/>
      <c r="C2038" s="2"/>
      <c r="D2038" s="21">
        <v>524515.0</v>
      </c>
      <c r="E2038" s="4"/>
      <c r="F2038" s="22" t="s">
        <v>338</v>
      </c>
      <c r="G2038" s="26" t="str">
        <f t="shared" si="44"/>
        <v>SUBCUENTA</v>
      </c>
      <c r="H2038" s="31">
        <f>SUMIFS(REGISTROS!$L$2:$L$665,REGISTROS!$E$2:$E$665,PUC!E2038)</f>
        <v>0</v>
      </c>
      <c r="I2038" s="2"/>
      <c r="J2038" s="2"/>
    </row>
    <row r="2039">
      <c r="A2039" s="2"/>
      <c r="B2039" s="2"/>
      <c r="C2039" s="2"/>
      <c r="D2039" s="21">
        <v>524520.0</v>
      </c>
      <c r="E2039" s="4"/>
      <c r="F2039" s="22" t="s">
        <v>339</v>
      </c>
      <c r="G2039" s="26" t="str">
        <f t="shared" si="44"/>
        <v>SUBCUENTA</v>
      </c>
      <c r="H2039" s="31">
        <f>SUMIFS(REGISTROS!$L$2:$L$665,REGISTROS!$E$2:$E$665,PUC!E2039)</f>
        <v>0</v>
      </c>
      <c r="I2039" s="2"/>
      <c r="J2039" s="2"/>
    </row>
    <row r="2040">
      <c r="A2040" s="2"/>
      <c r="B2040" s="2"/>
      <c r="C2040" s="2"/>
      <c r="D2040" s="21">
        <v>524525.0</v>
      </c>
      <c r="E2040" s="4"/>
      <c r="F2040" s="22" t="s">
        <v>340</v>
      </c>
      <c r="G2040" s="26" t="str">
        <f t="shared" si="44"/>
        <v>SUBCUENTA</v>
      </c>
      <c r="H2040" s="31">
        <f>SUMIFS(REGISTROS!$L$2:$L$665,REGISTROS!$E$2:$E$665,PUC!E2040)</f>
        <v>0</v>
      </c>
      <c r="I2040" s="2"/>
      <c r="J2040" s="2"/>
    </row>
    <row r="2041">
      <c r="A2041" s="2"/>
      <c r="B2041" s="2"/>
      <c r="C2041" s="2"/>
      <c r="D2041" s="21">
        <v>524530.0</v>
      </c>
      <c r="E2041" s="4"/>
      <c r="F2041" s="22" t="s">
        <v>375</v>
      </c>
      <c r="G2041" s="26" t="str">
        <f t="shared" si="44"/>
        <v>SUBCUENTA</v>
      </c>
      <c r="H2041" s="31">
        <f>SUMIFS(REGISTROS!$L$2:$L$665,REGISTROS!$E$2:$E$665,PUC!E2041)</f>
        <v>0</v>
      </c>
      <c r="I2041" s="2"/>
      <c r="J2041" s="2"/>
    </row>
    <row r="2042">
      <c r="A2042" s="2"/>
      <c r="B2042" s="2"/>
      <c r="C2042" s="2"/>
      <c r="D2042" s="21">
        <v>524535.0</v>
      </c>
      <c r="E2042" s="4"/>
      <c r="F2042" s="22" t="s">
        <v>342</v>
      </c>
      <c r="G2042" s="26" t="str">
        <f t="shared" si="44"/>
        <v>SUBCUENTA</v>
      </c>
      <c r="H2042" s="31">
        <f>SUMIFS(REGISTROS!$L$2:$L$665,REGISTROS!$E$2:$E$665,PUC!E2042)</f>
        <v>0</v>
      </c>
      <c r="I2042" s="2"/>
      <c r="J2042" s="2"/>
    </row>
    <row r="2043">
      <c r="A2043" s="2"/>
      <c r="B2043" s="2"/>
      <c r="C2043" s="2"/>
      <c r="D2043" s="21">
        <v>524540.0</v>
      </c>
      <c r="E2043" s="4"/>
      <c r="F2043" s="22" t="s">
        <v>343</v>
      </c>
      <c r="G2043" s="26" t="str">
        <f t="shared" si="44"/>
        <v>SUBCUENTA</v>
      </c>
      <c r="H2043" s="31">
        <f>SUMIFS(REGISTROS!$L$2:$L$665,REGISTROS!$E$2:$E$665,PUC!E2043)</f>
        <v>0</v>
      </c>
      <c r="I2043" s="2"/>
      <c r="J2043" s="2"/>
    </row>
    <row r="2044">
      <c r="A2044" s="2"/>
      <c r="B2044" s="2"/>
      <c r="C2044" s="2"/>
      <c r="D2044" s="21">
        <v>524545.0</v>
      </c>
      <c r="E2044" s="4"/>
      <c r="F2044" s="22" t="s">
        <v>344</v>
      </c>
      <c r="G2044" s="26" t="str">
        <f t="shared" si="44"/>
        <v>SUBCUENTA</v>
      </c>
      <c r="H2044" s="31">
        <f>SUMIFS(REGISTROS!$L$2:$L$665,REGISTROS!$E$2:$E$665,PUC!E2044)</f>
        <v>0</v>
      </c>
      <c r="I2044" s="2"/>
      <c r="J2044" s="2"/>
    </row>
    <row r="2045">
      <c r="A2045" s="2"/>
      <c r="B2045" s="2"/>
      <c r="C2045" s="2"/>
      <c r="D2045" s="21">
        <v>524550.0</v>
      </c>
      <c r="E2045" s="4"/>
      <c r="F2045" s="22" t="s">
        <v>345</v>
      </c>
      <c r="G2045" s="26" t="str">
        <f t="shared" si="44"/>
        <v>SUBCUENTA</v>
      </c>
      <c r="H2045" s="31">
        <f>SUMIFS(REGISTROS!$L$2:$L$665,REGISTROS!$E$2:$E$665,PUC!E2045)</f>
        <v>0</v>
      </c>
      <c r="I2045" s="2"/>
      <c r="J2045" s="2"/>
    </row>
    <row r="2046">
      <c r="A2046" s="2"/>
      <c r="B2046" s="2"/>
      <c r="C2046" s="2"/>
      <c r="D2046" s="21">
        <v>524555.0</v>
      </c>
      <c r="E2046" s="4"/>
      <c r="F2046" s="22" t="s">
        <v>346</v>
      </c>
      <c r="G2046" s="26" t="str">
        <f t="shared" si="44"/>
        <v>SUBCUENTA</v>
      </c>
      <c r="H2046" s="31">
        <f>SUMIFS(REGISTROS!$L$2:$L$665,REGISTROS!$E$2:$E$665,PUC!E2046)</f>
        <v>0</v>
      </c>
      <c r="I2046" s="2"/>
      <c r="J2046" s="2"/>
    </row>
    <row r="2047">
      <c r="A2047" s="2"/>
      <c r="B2047" s="2"/>
      <c r="C2047" s="2"/>
      <c r="D2047" s="21">
        <v>524560.0</v>
      </c>
      <c r="E2047" s="4"/>
      <c r="F2047" s="22" t="s">
        <v>332</v>
      </c>
      <c r="G2047" s="26" t="str">
        <f t="shared" si="44"/>
        <v>SUBCUENTA</v>
      </c>
      <c r="H2047" s="31">
        <f>SUMIFS(REGISTROS!$L$2:$L$665,REGISTROS!$E$2:$E$665,PUC!E2047)</f>
        <v>0</v>
      </c>
      <c r="I2047" s="2"/>
      <c r="J2047" s="2"/>
    </row>
    <row r="2048">
      <c r="A2048" s="2"/>
      <c r="B2048" s="2"/>
      <c r="C2048" s="2"/>
      <c r="D2048" s="21">
        <v>524565.0</v>
      </c>
      <c r="E2048" s="4"/>
      <c r="F2048" s="22" t="s">
        <v>500</v>
      </c>
      <c r="G2048" s="26" t="str">
        <f t="shared" si="44"/>
        <v>SUBCUENTA</v>
      </c>
      <c r="H2048" s="31">
        <f>SUMIFS(REGISTROS!$L$2:$L$665,REGISTROS!$E$2:$E$665,PUC!E2048)</f>
        <v>0</v>
      </c>
      <c r="I2048" s="2"/>
      <c r="J2048" s="2"/>
    </row>
    <row r="2049">
      <c r="A2049" s="2"/>
      <c r="B2049" s="2"/>
      <c r="C2049" s="2"/>
      <c r="D2049" s="21">
        <v>524570.0</v>
      </c>
      <c r="E2049" s="4"/>
      <c r="F2049" s="22" t="s">
        <v>333</v>
      </c>
      <c r="G2049" s="26" t="str">
        <f t="shared" si="44"/>
        <v>SUBCUENTA</v>
      </c>
      <c r="H2049" s="31">
        <f>SUMIFS(REGISTROS!$L$2:$L$665,REGISTROS!$E$2:$E$665,PUC!E2049)</f>
        <v>0</v>
      </c>
      <c r="I2049" s="2"/>
      <c r="J2049" s="2"/>
    </row>
    <row r="2050">
      <c r="A2050" s="2"/>
      <c r="B2050" s="2"/>
      <c r="C2050" s="2"/>
      <c r="D2050" s="21">
        <v>524599.0</v>
      </c>
      <c r="E2050" s="4"/>
      <c r="F2050" s="22" t="s">
        <v>95</v>
      </c>
      <c r="G2050" s="26" t="str">
        <f t="shared" si="44"/>
        <v>SUBCUENTA</v>
      </c>
      <c r="H2050" s="31">
        <f>SUMIFS(REGISTROS!$L$2:$L$665,REGISTROS!$E$2:$E$665,PUC!E2050)</f>
        <v>0</v>
      </c>
      <c r="I2050" s="2"/>
      <c r="J2050" s="2"/>
    </row>
    <row r="2051">
      <c r="A2051" s="2"/>
      <c r="B2051" s="2"/>
      <c r="C2051" s="2"/>
      <c r="D2051" s="21">
        <v>5250.0</v>
      </c>
      <c r="E2051" s="4"/>
      <c r="F2051" s="22" t="s">
        <v>1722</v>
      </c>
      <c r="G2051" s="26" t="str">
        <f t="shared" si="44"/>
        <v>CUENTA</v>
      </c>
      <c r="H2051" s="31">
        <f>SUMIFS(REGISTROS!$L$2:$L$665,REGISTROS!$E$2:$E$665,PUC!E2051)</f>
        <v>0</v>
      </c>
      <c r="I2051" s="2"/>
      <c r="J2051" s="2"/>
    </row>
    <row r="2052">
      <c r="A2052" s="2"/>
      <c r="B2052" s="2"/>
      <c r="C2052" s="2"/>
      <c r="D2052" s="21">
        <v>525005.0</v>
      </c>
      <c r="E2052" s="4"/>
      <c r="F2052" s="22" t="s">
        <v>1724</v>
      </c>
      <c r="G2052" s="26" t="str">
        <f t="shared" si="44"/>
        <v>SUBCUENTA</v>
      </c>
      <c r="H2052" s="31">
        <f>SUMIFS(REGISTROS!$L$2:$L$665,REGISTROS!$E$2:$E$665,PUC!E2052)</f>
        <v>0</v>
      </c>
      <c r="I2052" s="2"/>
      <c r="J2052" s="2"/>
    </row>
    <row r="2053">
      <c r="A2053" s="2"/>
      <c r="B2053" s="2"/>
      <c r="C2053" s="2"/>
      <c r="D2053" s="21">
        <v>525010.0</v>
      </c>
      <c r="E2053" s="4"/>
      <c r="F2053" s="22" t="s">
        <v>1725</v>
      </c>
      <c r="G2053" s="26" t="str">
        <f t="shared" si="44"/>
        <v>SUBCUENTA</v>
      </c>
      <c r="H2053" s="31">
        <f>SUMIFS(REGISTROS!$L$2:$L$665,REGISTROS!$E$2:$E$665,PUC!E2053)</f>
        <v>0</v>
      </c>
      <c r="I2053" s="2"/>
      <c r="J2053" s="2"/>
    </row>
    <row r="2054">
      <c r="A2054" s="2"/>
      <c r="B2054" s="2"/>
      <c r="C2054" s="2"/>
      <c r="D2054" s="21">
        <v>525015.0</v>
      </c>
      <c r="E2054" s="4"/>
      <c r="F2054" s="22" t="s">
        <v>1727</v>
      </c>
      <c r="G2054" s="26" t="str">
        <f t="shared" si="44"/>
        <v>SUBCUENTA</v>
      </c>
      <c r="H2054" s="31">
        <f>SUMIFS(REGISTROS!$L$2:$L$665,REGISTROS!$E$2:$E$665,PUC!E2054)</f>
        <v>0</v>
      </c>
      <c r="I2054" s="2"/>
      <c r="J2054" s="2"/>
    </row>
    <row r="2055">
      <c r="A2055" s="2"/>
      <c r="B2055" s="2"/>
      <c r="C2055" s="2"/>
      <c r="D2055" s="21">
        <v>525095.0</v>
      </c>
      <c r="E2055" s="4"/>
      <c r="F2055" s="22" t="s">
        <v>114</v>
      </c>
      <c r="G2055" s="26" t="str">
        <f t="shared" si="44"/>
        <v>SUBCUENTA</v>
      </c>
      <c r="H2055" s="31">
        <f>SUMIFS(REGISTROS!$L$2:$L$665,REGISTROS!$E$2:$E$665,PUC!E2055)</f>
        <v>0</v>
      </c>
      <c r="I2055" s="2"/>
      <c r="J2055" s="2"/>
    </row>
    <row r="2056">
      <c r="A2056" s="2"/>
      <c r="B2056" s="2"/>
      <c r="C2056" s="2"/>
      <c r="D2056" s="21">
        <v>525099.0</v>
      </c>
      <c r="E2056" s="4"/>
      <c r="F2056" s="22" t="s">
        <v>95</v>
      </c>
      <c r="G2056" s="26" t="str">
        <f t="shared" si="44"/>
        <v>SUBCUENTA</v>
      </c>
      <c r="H2056" s="31">
        <f>SUMIFS(REGISTROS!$L$2:$L$665,REGISTROS!$E$2:$E$665,PUC!E2056)</f>
        <v>0</v>
      </c>
      <c r="I2056" s="2"/>
      <c r="J2056" s="2"/>
    </row>
    <row r="2057">
      <c r="A2057" s="2"/>
      <c r="B2057" s="2"/>
      <c r="C2057" s="2"/>
      <c r="D2057" s="21">
        <v>5255.0</v>
      </c>
      <c r="E2057" s="4"/>
      <c r="F2057" s="22" t="s">
        <v>878</v>
      </c>
      <c r="G2057" s="26" t="str">
        <f t="shared" si="44"/>
        <v>CUENTA</v>
      </c>
      <c r="H2057" s="31">
        <f>SUMIFS(REGISTROS!$L$2:$L$665,REGISTROS!$E$2:$E$665,PUC!E2057)</f>
        <v>0</v>
      </c>
      <c r="I2057" s="2"/>
      <c r="J2057" s="2"/>
    </row>
    <row r="2058">
      <c r="A2058" s="2"/>
      <c r="B2058" s="2"/>
      <c r="C2058" s="2"/>
      <c r="D2058" s="21">
        <v>525505.0</v>
      </c>
      <c r="E2058" s="4"/>
      <c r="F2058" s="22" t="s">
        <v>1729</v>
      </c>
      <c r="G2058" s="26" t="str">
        <f t="shared" si="44"/>
        <v>SUBCUENTA</v>
      </c>
      <c r="H2058" s="31">
        <f>SUMIFS(REGISTROS!$L$2:$L$665,REGISTROS!$E$2:$E$665,PUC!E2058)</f>
        <v>0</v>
      </c>
      <c r="I2058" s="2"/>
      <c r="J2058" s="2"/>
    </row>
    <row r="2059">
      <c r="A2059" s="2"/>
      <c r="B2059" s="2"/>
      <c r="C2059" s="2"/>
      <c r="D2059" s="21">
        <v>525510.0</v>
      </c>
      <c r="E2059" s="4"/>
      <c r="F2059" s="22" t="s">
        <v>1731</v>
      </c>
      <c r="G2059" s="26" t="str">
        <f t="shared" si="44"/>
        <v>SUBCUENTA</v>
      </c>
      <c r="H2059" s="31">
        <f>SUMIFS(REGISTROS!$L$2:$L$665,REGISTROS!$E$2:$E$665,PUC!E2059)</f>
        <v>0</v>
      </c>
      <c r="I2059" s="2"/>
      <c r="J2059" s="2"/>
    </row>
    <row r="2060">
      <c r="A2060" s="2"/>
      <c r="B2060" s="2"/>
      <c r="C2060" s="2"/>
      <c r="D2060" s="21">
        <v>525515.0</v>
      </c>
      <c r="E2060" s="4"/>
      <c r="F2060" s="22" t="s">
        <v>1732</v>
      </c>
      <c r="G2060" s="26" t="str">
        <f t="shared" si="44"/>
        <v>SUBCUENTA</v>
      </c>
      <c r="H2060" s="31">
        <f>SUMIFS(REGISTROS!$L$2:$L$665,REGISTROS!$E$2:$E$665,PUC!E2060)</f>
        <v>0</v>
      </c>
      <c r="I2060" s="2"/>
      <c r="J2060" s="2"/>
    </row>
    <row r="2061">
      <c r="A2061" s="2"/>
      <c r="B2061" s="2"/>
      <c r="C2061" s="2"/>
      <c r="D2061" s="21">
        <v>525520.0</v>
      </c>
      <c r="E2061" s="4"/>
      <c r="F2061" s="22" t="s">
        <v>1733</v>
      </c>
      <c r="G2061" s="26" t="str">
        <f t="shared" si="44"/>
        <v>SUBCUENTA</v>
      </c>
      <c r="H2061" s="31">
        <f>SUMIFS(REGISTROS!$L$2:$L$665,REGISTROS!$E$2:$E$665,PUC!E2061)</f>
        <v>0</v>
      </c>
      <c r="I2061" s="2"/>
      <c r="J2061" s="2"/>
    </row>
    <row r="2062">
      <c r="A2062" s="2"/>
      <c r="B2062" s="2"/>
      <c r="C2062" s="2"/>
      <c r="D2062" s="21">
        <v>525525.0</v>
      </c>
      <c r="E2062" s="4"/>
      <c r="F2062" s="22" t="s">
        <v>1735</v>
      </c>
      <c r="G2062" s="26" t="str">
        <f t="shared" si="44"/>
        <v>SUBCUENTA</v>
      </c>
      <c r="H2062" s="31">
        <f>SUMIFS(REGISTROS!$L$2:$L$665,REGISTROS!$E$2:$E$665,PUC!E2062)</f>
        <v>0</v>
      </c>
      <c r="I2062" s="2"/>
      <c r="J2062" s="2"/>
    </row>
    <row r="2063">
      <c r="A2063" s="2"/>
      <c r="B2063" s="2"/>
      <c r="C2063" s="2"/>
      <c r="D2063" s="21">
        <v>525595.0</v>
      </c>
      <c r="E2063" s="4"/>
      <c r="F2063" s="22" t="s">
        <v>114</v>
      </c>
      <c r="G2063" s="26" t="str">
        <f t="shared" si="44"/>
        <v>SUBCUENTA</v>
      </c>
      <c r="H2063" s="31">
        <f>SUMIFS(REGISTROS!$L$2:$L$665,REGISTROS!$E$2:$E$665,PUC!E2063)</f>
        <v>0</v>
      </c>
      <c r="I2063" s="2"/>
      <c r="J2063" s="2"/>
    </row>
    <row r="2064">
      <c r="A2064" s="2"/>
      <c r="B2064" s="2"/>
      <c r="C2064" s="2"/>
      <c r="D2064" s="21">
        <v>525599.0</v>
      </c>
      <c r="E2064" s="4"/>
      <c r="F2064" s="22" t="s">
        <v>95</v>
      </c>
      <c r="G2064" s="26" t="str">
        <f t="shared" si="44"/>
        <v>SUBCUENTA</v>
      </c>
      <c r="H2064" s="31">
        <f>SUMIFS(REGISTROS!$L$2:$L$665,REGISTROS!$E$2:$E$665,PUC!E2064)</f>
        <v>0</v>
      </c>
      <c r="I2064" s="2"/>
      <c r="J2064" s="2"/>
    </row>
    <row r="2065">
      <c r="A2065" s="2"/>
      <c r="B2065" s="2"/>
      <c r="C2065" s="2"/>
      <c r="D2065" s="21">
        <v>5260.0</v>
      </c>
      <c r="E2065" s="4"/>
      <c r="F2065" s="22" t="s">
        <v>1736</v>
      </c>
      <c r="G2065" s="26" t="str">
        <f t="shared" si="44"/>
        <v>CUENTA</v>
      </c>
      <c r="H2065" s="31">
        <f>SUMIFS(REGISTROS!$L$2:$L$665,REGISTROS!$E$2:$E$665,PUC!E2065)</f>
        <v>0</v>
      </c>
      <c r="I2065" s="2"/>
      <c r="J2065" s="2"/>
    </row>
    <row r="2066">
      <c r="A2066" s="2"/>
      <c r="B2066" s="2"/>
      <c r="C2066" s="2"/>
      <c r="D2066" s="21">
        <v>526005.0</v>
      </c>
      <c r="E2066" s="4"/>
      <c r="F2066" s="22" t="s">
        <v>331</v>
      </c>
      <c r="G2066" s="26" t="str">
        <f t="shared" si="44"/>
        <v>SUBCUENTA</v>
      </c>
      <c r="H2066" s="31">
        <f>SUMIFS(REGISTROS!$L$2:$L$665,REGISTROS!$E$2:$E$665,PUC!E2066)</f>
        <v>0</v>
      </c>
      <c r="I2066" s="2"/>
      <c r="J2066" s="2"/>
    </row>
    <row r="2067">
      <c r="A2067" s="2"/>
      <c r="B2067" s="2"/>
      <c r="C2067" s="2"/>
      <c r="D2067" s="21">
        <v>526010.0</v>
      </c>
      <c r="E2067" s="4"/>
      <c r="F2067" s="22" t="s">
        <v>338</v>
      </c>
      <c r="G2067" s="26" t="str">
        <f t="shared" si="44"/>
        <v>SUBCUENTA</v>
      </c>
      <c r="H2067" s="31">
        <f>SUMIFS(REGISTROS!$L$2:$L$665,REGISTROS!$E$2:$E$665,PUC!E2067)</f>
        <v>0</v>
      </c>
      <c r="I2067" s="2"/>
      <c r="J2067" s="2"/>
    </row>
    <row r="2068">
      <c r="A2068" s="2"/>
      <c r="B2068" s="2"/>
      <c r="C2068" s="2"/>
      <c r="D2068" s="21">
        <v>526015.0</v>
      </c>
      <c r="E2068" s="4"/>
      <c r="F2068" s="22" t="s">
        <v>339</v>
      </c>
      <c r="G2068" s="26" t="str">
        <f t="shared" si="44"/>
        <v>SUBCUENTA</v>
      </c>
      <c r="H2068" s="31">
        <f>SUMIFS(REGISTROS!$L$2:$L$665,REGISTROS!$E$2:$E$665,PUC!E2068)</f>
        <v>0</v>
      </c>
      <c r="I2068" s="2"/>
      <c r="J2068" s="2"/>
    </row>
    <row r="2069">
      <c r="A2069" s="2"/>
      <c r="B2069" s="2"/>
      <c r="C2069" s="2"/>
      <c r="D2069" s="21">
        <v>526020.0</v>
      </c>
      <c r="E2069" s="4"/>
      <c r="F2069" s="22" t="s">
        <v>340</v>
      </c>
      <c r="G2069" s="26" t="str">
        <f t="shared" si="44"/>
        <v>SUBCUENTA</v>
      </c>
      <c r="H2069" s="31">
        <f>SUMIFS(REGISTROS!$L$2:$L$665,REGISTROS!$E$2:$E$665,PUC!E2069)</f>
        <v>0</v>
      </c>
      <c r="I2069" s="2"/>
      <c r="J2069" s="2"/>
    </row>
    <row r="2070">
      <c r="A2070" s="2"/>
      <c r="B2070" s="2"/>
      <c r="C2070" s="2"/>
      <c r="D2070" s="21">
        <v>526025.0</v>
      </c>
      <c r="E2070" s="4"/>
      <c r="F2070" s="22" t="s">
        <v>375</v>
      </c>
      <c r="G2070" s="26" t="str">
        <f t="shared" si="44"/>
        <v>SUBCUENTA</v>
      </c>
      <c r="H2070" s="31">
        <f>SUMIFS(REGISTROS!$L$2:$L$665,REGISTROS!$E$2:$E$665,PUC!E2070)</f>
        <v>0</v>
      </c>
      <c r="I2070" s="2"/>
      <c r="J2070" s="2"/>
    </row>
    <row r="2071">
      <c r="A2071" s="2"/>
      <c r="B2071" s="2"/>
      <c r="C2071" s="2"/>
      <c r="D2071" s="21">
        <v>526030.0</v>
      </c>
      <c r="E2071" s="4"/>
      <c r="F2071" s="22" t="s">
        <v>342</v>
      </c>
      <c r="G2071" s="26" t="str">
        <f t="shared" si="44"/>
        <v>SUBCUENTA</v>
      </c>
      <c r="H2071" s="31">
        <f>SUMIFS(REGISTROS!$L$2:$L$665,REGISTROS!$E$2:$E$665,PUC!E2071)</f>
        <v>0</v>
      </c>
      <c r="I2071" s="2"/>
      <c r="J2071" s="2"/>
    </row>
    <row r="2072">
      <c r="A2072" s="2"/>
      <c r="B2072" s="2"/>
      <c r="C2072" s="2"/>
      <c r="D2072" s="21">
        <v>526035.0</v>
      </c>
      <c r="E2072" s="4"/>
      <c r="F2072" s="22" t="s">
        <v>343</v>
      </c>
      <c r="G2072" s="26" t="str">
        <f t="shared" si="44"/>
        <v>SUBCUENTA</v>
      </c>
      <c r="H2072" s="31">
        <f>SUMIFS(REGISTROS!$L$2:$L$665,REGISTROS!$E$2:$E$665,PUC!E2072)</f>
        <v>0</v>
      </c>
      <c r="I2072" s="2"/>
      <c r="J2072" s="2"/>
    </row>
    <row r="2073">
      <c r="A2073" s="2"/>
      <c r="B2073" s="2"/>
      <c r="C2073" s="2"/>
      <c r="D2073" s="21">
        <v>526040.0</v>
      </c>
      <c r="E2073" s="4"/>
      <c r="F2073" s="22" t="s">
        <v>344</v>
      </c>
      <c r="G2073" s="26" t="str">
        <f t="shared" si="44"/>
        <v>SUBCUENTA</v>
      </c>
      <c r="H2073" s="31">
        <f>SUMIFS(REGISTROS!$L$2:$L$665,REGISTROS!$E$2:$E$665,PUC!E2073)</f>
        <v>0</v>
      </c>
      <c r="I2073" s="2"/>
      <c r="J2073" s="2"/>
    </row>
    <row r="2074">
      <c r="A2074" s="2"/>
      <c r="B2074" s="2"/>
      <c r="C2074" s="2"/>
      <c r="D2074" s="21">
        <v>526045.0</v>
      </c>
      <c r="E2074" s="4"/>
      <c r="F2074" s="22" t="s">
        <v>345</v>
      </c>
      <c r="G2074" s="26" t="str">
        <f t="shared" si="44"/>
        <v>SUBCUENTA</v>
      </c>
      <c r="H2074" s="31">
        <f>SUMIFS(REGISTROS!$L$2:$L$665,REGISTROS!$E$2:$E$665,PUC!E2074)</f>
        <v>0</v>
      </c>
      <c r="I2074" s="2"/>
      <c r="J2074" s="2"/>
    </row>
    <row r="2075">
      <c r="A2075" s="2"/>
      <c r="B2075" s="2"/>
      <c r="C2075" s="2"/>
      <c r="D2075" s="21">
        <v>526050.0</v>
      </c>
      <c r="E2075" s="4"/>
      <c r="F2075" s="22" t="s">
        <v>346</v>
      </c>
      <c r="G2075" s="26" t="str">
        <f t="shared" si="44"/>
        <v>SUBCUENTA</v>
      </c>
      <c r="H2075" s="31">
        <f>SUMIFS(REGISTROS!$L$2:$L$665,REGISTROS!$E$2:$E$665,PUC!E2075)</f>
        <v>0</v>
      </c>
      <c r="I2075" s="2"/>
      <c r="J2075" s="2"/>
    </row>
    <row r="2076">
      <c r="A2076" s="2"/>
      <c r="B2076" s="2"/>
      <c r="C2076" s="2"/>
      <c r="D2076" s="21">
        <v>526055.0</v>
      </c>
      <c r="E2076" s="4"/>
      <c r="F2076" s="22" t="s">
        <v>670</v>
      </c>
      <c r="G2076" s="26" t="str">
        <f t="shared" si="44"/>
        <v>SUBCUENTA</v>
      </c>
      <c r="H2076" s="31">
        <f>SUMIFS(REGISTROS!$L$2:$L$665,REGISTROS!$E$2:$E$665,PUC!E2076)</f>
        <v>0</v>
      </c>
      <c r="I2076" s="2"/>
      <c r="J2076" s="2"/>
    </row>
    <row r="2077">
      <c r="A2077" s="2"/>
      <c r="B2077" s="2"/>
      <c r="C2077" s="2"/>
      <c r="D2077" s="21">
        <v>526060.0</v>
      </c>
      <c r="E2077" s="4"/>
      <c r="F2077" s="22" t="s">
        <v>500</v>
      </c>
      <c r="G2077" s="26" t="str">
        <f t="shared" si="44"/>
        <v>SUBCUENTA</v>
      </c>
      <c r="H2077" s="31">
        <f>SUMIFS(REGISTROS!$L$2:$L$665,REGISTROS!$E$2:$E$665,PUC!E2077)</f>
        <v>0</v>
      </c>
      <c r="I2077" s="2"/>
      <c r="J2077" s="2"/>
    </row>
    <row r="2078">
      <c r="A2078" s="2"/>
      <c r="B2078" s="2"/>
      <c r="C2078" s="2"/>
      <c r="D2078" s="21">
        <v>526065.0</v>
      </c>
      <c r="E2078" s="4"/>
      <c r="F2078" s="22" t="s">
        <v>315</v>
      </c>
      <c r="G2078" s="26" t="str">
        <f t="shared" si="44"/>
        <v>SUBCUENTA</v>
      </c>
      <c r="H2078" s="31">
        <f>SUMIFS(REGISTROS!$L$2:$L$665,REGISTROS!$E$2:$E$665,PUC!E2078)</f>
        <v>0</v>
      </c>
      <c r="I2078" s="2"/>
      <c r="J2078" s="2"/>
    </row>
    <row r="2079">
      <c r="A2079" s="2"/>
      <c r="B2079" s="2"/>
      <c r="C2079" s="2"/>
      <c r="D2079" s="21">
        <v>526099.0</v>
      </c>
      <c r="E2079" s="4"/>
      <c r="F2079" s="22" t="s">
        <v>95</v>
      </c>
      <c r="G2079" s="26" t="str">
        <f t="shared" si="44"/>
        <v>SUBCUENTA</v>
      </c>
      <c r="H2079" s="31">
        <f>SUMIFS(REGISTROS!$L$2:$L$665,REGISTROS!$E$2:$E$665,PUC!E2079)</f>
        <v>0</v>
      </c>
      <c r="I2079" s="2"/>
      <c r="J2079" s="2"/>
    </row>
    <row r="2080">
      <c r="A2080" s="2"/>
      <c r="B2080" s="2"/>
      <c r="C2080" s="2"/>
      <c r="D2080" s="21">
        <v>5265.0</v>
      </c>
      <c r="E2080" s="4"/>
      <c r="F2080" s="22" t="s">
        <v>1741</v>
      </c>
      <c r="G2080" s="26" t="str">
        <f t="shared" si="44"/>
        <v>CUENTA</v>
      </c>
      <c r="H2080" s="31">
        <f>SUMIFS(REGISTROS!$L$2:$L$665,REGISTROS!$E$2:$E$665,PUC!E2080)</f>
        <v>0</v>
      </c>
      <c r="I2080" s="2"/>
      <c r="J2080" s="2"/>
    </row>
    <row r="2081">
      <c r="A2081" s="2"/>
      <c r="B2081" s="2"/>
      <c r="C2081" s="2"/>
      <c r="D2081" s="21">
        <v>526505.0</v>
      </c>
      <c r="E2081" s="4"/>
      <c r="F2081" s="22" t="s">
        <v>333</v>
      </c>
      <c r="G2081" s="26" t="str">
        <f t="shared" si="44"/>
        <v>SUBCUENTA</v>
      </c>
      <c r="H2081" s="31">
        <f>SUMIFS(REGISTROS!$L$2:$L$665,REGISTROS!$E$2:$E$665,PUC!E2081)</f>
        <v>0</v>
      </c>
      <c r="I2081" s="2"/>
      <c r="J2081" s="2"/>
    </row>
    <row r="2082">
      <c r="A2082" s="2"/>
      <c r="B2082" s="2"/>
      <c r="C2082" s="2"/>
      <c r="D2082" s="21">
        <v>526510.0</v>
      </c>
      <c r="E2082" s="4"/>
      <c r="F2082" s="22" t="s">
        <v>736</v>
      </c>
      <c r="G2082" s="26" t="str">
        <f t="shared" si="44"/>
        <v>SUBCUENTA</v>
      </c>
      <c r="H2082" s="31">
        <f>SUMIFS(REGISTROS!$L$2:$L$665,REGISTROS!$E$2:$E$665,PUC!E2082)</f>
        <v>0</v>
      </c>
      <c r="I2082" s="2"/>
      <c r="J2082" s="2"/>
    </row>
    <row r="2083">
      <c r="A2083" s="2"/>
      <c r="B2083" s="2"/>
      <c r="C2083" s="2"/>
      <c r="D2083" s="21">
        <v>526515.0</v>
      </c>
      <c r="E2083" s="4"/>
      <c r="F2083" s="22" t="s">
        <v>764</v>
      </c>
      <c r="G2083" s="26" t="str">
        <f t="shared" si="44"/>
        <v>SUBCUENTA</v>
      </c>
      <c r="H2083" s="31">
        <f>SUMIFS(REGISTROS!$L$2:$L$665,REGISTROS!$E$2:$E$665,PUC!E2083)</f>
        <v>0</v>
      </c>
      <c r="I2083" s="2"/>
      <c r="J2083" s="2"/>
    </row>
    <row r="2084">
      <c r="A2084" s="2"/>
      <c r="B2084" s="2"/>
      <c r="C2084" s="2"/>
      <c r="D2084" s="21">
        <v>526595.0</v>
      </c>
      <c r="E2084" s="4"/>
      <c r="F2084" s="22" t="s">
        <v>119</v>
      </c>
      <c r="G2084" s="26" t="str">
        <f t="shared" si="44"/>
        <v>SUBCUENTA</v>
      </c>
      <c r="H2084" s="31">
        <f>SUMIFS(REGISTROS!$L$2:$L$665,REGISTROS!$E$2:$E$665,PUC!E2084)</f>
        <v>0</v>
      </c>
      <c r="I2084" s="2"/>
      <c r="J2084" s="2"/>
    </row>
    <row r="2085">
      <c r="A2085" s="2"/>
      <c r="B2085" s="2"/>
      <c r="C2085" s="2"/>
      <c r="D2085" s="21">
        <v>526599.0</v>
      </c>
      <c r="E2085" s="4"/>
      <c r="F2085" s="22" t="s">
        <v>95</v>
      </c>
      <c r="G2085" s="26" t="str">
        <f t="shared" si="44"/>
        <v>SUBCUENTA</v>
      </c>
      <c r="H2085" s="31">
        <f>SUMIFS(REGISTROS!$L$2:$L$665,REGISTROS!$E$2:$E$665,PUC!E2085)</f>
        <v>0</v>
      </c>
      <c r="I2085" s="2"/>
      <c r="J2085" s="2"/>
    </row>
    <row r="2086">
      <c r="A2086" s="2"/>
      <c r="B2086" s="2"/>
      <c r="C2086" s="2"/>
      <c r="D2086" s="21">
        <v>5270.0</v>
      </c>
      <c r="E2086" s="4"/>
      <c r="F2086" s="22" t="s">
        <v>1783</v>
      </c>
      <c r="G2086" s="26" t="str">
        <f t="shared" si="44"/>
        <v>CUENTA</v>
      </c>
      <c r="H2086" s="31">
        <f>SUMIFS(REGISTROS!$L$2:$L$665,REGISTROS!$E$2:$E$665,PUC!E2086)</f>
        <v>0</v>
      </c>
      <c r="I2086" s="2"/>
      <c r="J2086" s="2"/>
    </row>
    <row r="2087">
      <c r="A2087" s="2"/>
      <c r="B2087" s="2"/>
      <c r="C2087" s="2"/>
      <c r="D2087" s="21" t="s">
        <v>1784</v>
      </c>
      <c r="E2087" s="4"/>
      <c r="F2087" s="22"/>
      <c r="G2087" s="26" t="str">
        <f t="shared" si="44"/>
        <v/>
      </c>
      <c r="H2087" s="31">
        <f>SUMIFS(REGISTROS!$L$2:$L$665,REGISTROS!$E$2:$E$665,PUC!E2087)</f>
        <v>0</v>
      </c>
      <c r="I2087" s="2"/>
      <c r="J2087" s="2"/>
    </row>
    <row r="2088">
      <c r="A2088" s="2"/>
      <c r="B2088" s="2"/>
      <c r="C2088" s="2"/>
      <c r="D2088" s="21">
        <v>527099.0</v>
      </c>
      <c r="E2088" s="4"/>
      <c r="F2088" s="22" t="s">
        <v>95</v>
      </c>
      <c r="G2088" s="26" t="str">
        <f t="shared" si="44"/>
        <v>SUBCUENTA</v>
      </c>
      <c r="H2088" s="31">
        <f>SUMIFS(REGISTROS!$L$2:$L$665,REGISTROS!$E$2:$E$665,PUC!E2088)</f>
        <v>0</v>
      </c>
      <c r="I2088" s="2"/>
      <c r="J2088" s="2"/>
    </row>
    <row r="2089">
      <c r="A2089" s="2"/>
      <c r="B2089" s="2"/>
      <c r="C2089" s="2"/>
      <c r="D2089" s="21">
        <v>5295.0</v>
      </c>
      <c r="E2089" s="4"/>
      <c r="F2089" s="22" t="s">
        <v>795</v>
      </c>
      <c r="G2089" s="26" t="str">
        <f t="shared" si="44"/>
        <v>CUENTA</v>
      </c>
      <c r="H2089" s="31">
        <f>SUMIFS(REGISTROS!$L$2:$L$665,REGISTROS!$E$2:$E$665,PUC!E2089)</f>
        <v>0</v>
      </c>
      <c r="I2089" s="2"/>
      <c r="J2089" s="2"/>
    </row>
    <row r="2090">
      <c r="A2090" s="2"/>
      <c r="B2090" s="2"/>
      <c r="C2090" s="2"/>
      <c r="D2090" s="21">
        <v>529505.0</v>
      </c>
      <c r="E2090" s="4"/>
      <c r="F2090" s="22" t="s">
        <v>227</v>
      </c>
      <c r="G2090" s="26" t="str">
        <f t="shared" si="44"/>
        <v>SUBCUENTA</v>
      </c>
      <c r="H2090" s="31">
        <f>SUMIFS(REGISTROS!$L$2:$L$665,REGISTROS!$E$2:$E$665,PUC!E2090)</f>
        <v>0</v>
      </c>
      <c r="I2090" s="2"/>
      <c r="J2090" s="2"/>
    </row>
    <row r="2091">
      <c r="A2091" s="2"/>
      <c r="B2091" s="2"/>
      <c r="C2091" s="2"/>
      <c r="D2091" s="21">
        <v>529510.0</v>
      </c>
      <c r="E2091" s="4"/>
      <c r="F2091" s="22" t="s">
        <v>871</v>
      </c>
      <c r="G2091" s="26" t="str">
        <f t="shared" si="44"/>
        <v>SUBCUENTA</v>
      </c>
      <c r="H2091" s="31">
        <f>SUMIFS(REGISTROS!$L$2:$L$665,REGISTROS!$E$2:$E$665,PUC!E2091)</f>
        <v>0</v>
      </c>
      <c r="I2091" s="2"/>
      <c r="J2091" s="2"/>
    </row>
    <row r="2092">
      <c r="A2092" s="2"/>
      <c r="B2092" s="2"/>
      <c r="C2092" s="2"/>
      <c r="D2092" s="21">
        <v>529515.0</v>
      </c>
      <c r="E2092" s="4"/>
      <c r="F2092" s="22" t="s">
        <v>1745</v>
      </c>
      <c r="G2092" s="26" t="str">
        <f t="shared" si="44"/>
        <v>SUBCUENTA</v>
      </c>
      <c r="H2092" s="31">
        <f>SUMIFS(REGISTROS!$L$2:$L$665,REGISTROS!$E$2:$E$665,PUC!E2092)</f>
        <v>0</v>
      </c>
      <c r="I2092" s="2"/>
      <c r="J2092" s="2"/>
    </row>
    <row r="2093">
      <c r="A2093" s="2"/>
      <c r="B2093" s="2"/>
      <c r="C2093" s="2"/>
      <c r="D2093" s="21">
        <v>529520.0</v>
      </c>
      <c r="E2093" s="4"/>
      <c r="F2093" s="22" t="s">
        <v>879</v>
      </c>
      <c r="G2093" s="26" t="str">
        <f t="shared" si="44"/>
        <v>SUBCUENTA</v>
      </c>
      <c r="H2093" s="31">
        <f>SUMIFS(REGISTROS!$L$2:$L$665,REGISTROS!$E$2:$E$665,PUC!E2093)</f>
        <v>0</v>
      </c>
      <c r="I2093" s="2"/>
      <c r="J2093" s="2"/>
    </row>
    <row r="2094">
      <c r="A2094" s="2"/>
      <c r="B2094" s="2"/>
      <c r="C2094" s="2"/>
      <c r="D2094" s="21">
        <v>529525.0</v>
      </c>
      <c r="E2094" s="4"/>
      <c r="F2094" s="22" t="s">
        <v>775</v>
      </c>
      <c r="G2094" s="26" t="str">
        <f t="shared" si="44"/>
        <v>SUBCUENTA</v>
      </c>
      <c r="H2094" s="31">
        <f>SUMIFS(REGISTROS!$L$2:$L$665,REGISTROS!$E$2:$E$665,PUC!E2094)</f>
        <v>0</v>
      </c>
      <c r="I2094" s="2"/>
      <c r="J2094" s="2"/>
    </row>
    <row r="2095">
      <c r="A2095" s="2"/>
      <c r="B2095" s="2"/>
      <c r="C2095" s="2"/>
      <c r="D2095" s="21">
        <v>529530.0</v>
      </c>
      <c r="E2095" s="4"/>
      <c r="F2095" s="22" t="s">
        <v>1591</v>
      </c>
      <c r="G2095" s="26" t="str">
        <f t="shared" si="44"/>
        <v>SUBCUENTA</v>
      </c>
      <c r="H2095" s="31">
        <f>SUMIFS(REGISTROS!$L$2:$L$665,REGISTROS!$E$2:$E$665,PUC!E2095)</f>
        <v>0</v>
      </c>
      <c r="I2095" s="2"/>
      <c r="J2095" s="2"/>
    </row>
    <row r="2096">
      <c r="A2096" s="2"/>
      <c r="B2096" s="2"/>
      <c r="C2096" s="2"/>
      <c r="D2096" s="21">
        <v>529535.0</v>
      </c>
      <c r="E2096" s="4"/>
      <c r="F2096" s="22" t="s">
        <v>303</v>
      </c>
      <c r="G2096" s="26" t="str">
        <f t="shared" si="44"/>
        <v>SUBCUENTA</v>
      </c>
      <c r="H2096" s="31">
        <f>SUMIFS(REGISTROS!$L$2:$L$665,REGISTROS!$E$2:$E$665,PUC!E2096)</f>
        <v>0</v>
      </c>
      <c r="I2096" s="2"/>
      <c r="J2096" s="2"/>
    </row>
    <row r="2097">
      <c r="A2097" s="2"/>
      <c r="B2097" s="2"/>
      <c r="C2097" s="2"/>
      <c r="D2097" s="21">
        <v>529540.0</v>
      </c>
      <c r="E2097" s="4"/>
      <c r="F2097" s="22" t="s">
        <v>315</v>
      </c>
      <c r="G2097" s="26" t="str">
        <f t="shared" si="44"/>
        <v>SUBCUENTA</v>
      </c>
      <c r="H2097" s="31">
        <f>SUMIFS(REGISTROS!$L$2:$L$665,REGISTROS!$E$2:$E$665,PUC!E2097)</f>
        <v>0</v>
      </c>
      <c r="I2097" s="2"/>
      <c r="J2097" s="2"/>
    </row>
    <row r="2098">
      <c r="A2098" s="2"/>
      <c r="B2098" s="2"/>
      <c r="C2098" s="2"/>
      <c r="D2098" s="21">
        <v>529545.0</v>
      </c>
      <c r="E2098" s="4"/>
      <c r="F2098" s="22" t="s">
        <v>1749</v>
      </c>
      <c r="G2098" s="26" t="str">
        <f t="shared" si="44"/>
        <v>SUBCUENTA</v>
      </c>
      <c r="H2098" s="31">
        <f>SUMIFS(REGISTROS!$L$2:$L$665,REGISTROS!$E$2:$E$665,PUC!E2098)</f>
        <v>0</v>
      </c>
      <c r="I2098" s="2"/>
      <c r="J2098" s="2"/>
    </row>
    <row r="2099">
      <c r="A2099" s="2"/>
      <c r="B2099" s="2"/>
      <c r="C2099" s="2"/>
      <c r="D2099" s="21">
        <v>529550.0</v>
      </c>
      <c r="E2099" s="4"/>
      <c r="F2099" s="22" t="s">
        <v>802</v>
      </c>
      <c r="G2099" s="26" t="str">
        <f t="shared" si="44"/>
        <v>SUBCUENTA</v>
      </c>
      <c r="H2099" s="31">
        <f>SUMIFS(REGISTROS!$L$2:$L$665,REGISTROS!$E$2:$E$665,PUC!E2099)</f>
        <v>0</v>
      </c>
      <c r="I2099" s="2"/>
      <c r="J2099" s="2"/>
    </row>
    <row r="2100">
      <c r="A2100" s="2"/>
      <c r="B2100" s="2"/>
      <c r="C2100" s="2"/>
      <c r="D2100" s="21">
        <v>529555.0</v>
      </c>
      <c r="E2100" s="4"/>
      <c r="F2100" s="22" t="s">
        <v>1751</v>
      </c>
      <c r="G2100" s="26" t="str">
        <f t="shared" si="44"/>
        <v>SUBCUENTA</v>
      </c>
      <c r="H2100" s="31">
        <f>SUMIFS(REGISTROS!$L$2:$L$665,REGISTROS!$E$2:$E$665,PUC!E2100)</f>
        <v>0</v>
      </c>
      <c r="I2100" s="2"/>
      <c r="J2100" s="2"/>
    </row>
    <row r="2101">
      <c r="A2101" s="2"/>
      <c r="B2101" s="2"/>
      <c r="C2101" s="2"/>
      <c r="D2101" s="21">
        <v>529560.0</v>
      </c>
      <c r="E2101" s="4"/>
      <c r="F2101" s="22" t="s">
        <v>1752</v>
      </c>
      <c r="G2101" s="26" t="str">
        <f t="shared" si="44"/>
        <v>SUBCUENTA</v>
      </c>
      <c r="H2101" s="31">
        <f>SUMIFS(REGISTROS!$L$2:$L$665,REGISTROS!$E$2:$E$665,PUC!E2101)</f>
        <v>0</v>
      </c>
      <c r="I2101" s="2"/>
      <c r="J2101" s="2"/>
    </row>
    <row r="2102">
      <c r="A2102" s="2"/>
      <c r="B2102" s="2"/>
      <c r="C2102" s="2"/>
      <c r="D2102" s="21">
        <v>529565.0</v>
      </c>
      <c r="E2102" s="4"/>
      <c r="F2102" s="22" t="s">
        <v>1753</v>
      </c>
      <c r="G2102" s="26" t="str">
        <f t="shared" si="44"/>
        <v>SUBCUENTA</v>
      </c>
      <c r="H2102" s="31">
        <f>SUMIFS(REGISTROS!$L$2:$L$665,REGISTROS!$E$2:$E$665,PUC!E2102)</f>
        <v>0</v>
      </c>
      <c r="I2102" s="2"/>
      <c r="J2102" s="2"/>
    </row>
    <row r="2103">
      <c r="A2103" s="2"/>
      <c r="B2103" s="2"/>
      <c r="C2103" s="2"/>
      <c r="D2103" s="21">
        <v>529570.0</v>
      </c>
      <c r="E2103" s="4"/>
      <c r="F2103" s="22" t="s">
        <v>1755</v>
      </c>
      <c r="G2103" s="26" t="str">
        <f t="shared" si="44"/>
        <v>SUBCUENTA</v>
      </c>
      <c r="H2103" s="31">
        <f>SUMIFS(REGISTROS!$L$2:$L$665,REGISTROS!$E$2:$E$665,PUC!E2103)</f>
        <v>0</v>
      </c>
      <c r="I2103" s="2"/>
      <c r="J2103" s="2"/>
    </row>
    <row r="2104">
      <c r="A2104" s="2"/>
      <c r="B2104" s="2"/>
      <c r="C2104" s="2"/>
      <c r="D2104" s="21">
        <v>529575.0</v>
      </c>
      <c r="E2104" s="4"/>
      <c r="F2104" s="22" t="s">
        <v>1756</v>
      </c>
      <c r="G2104" s="26" t="str">
        <f t="shared" si="44"/>
        <v>SUBCUENTA</v>
      </c>
      <c r="H2104" s="31">
        <f>SUMIFS(REGISTROS!$L$2:$L$665,REGISTROS!$E$2:$E$665,PUC!E2104)</f>
        <v>0</v>
      </c>
      <c r="I2104" s="2"/>
      <c r="J2104" s="2"/>
    </row>
    <row r="2105">
      <c r="A2105" s="2"/>
      <c r="B2105" s="2"/>
      <c r="C2105" s="2"/>
      <c r="D2105" s="21">
        <v>529595.0</v>
      </c>
      <c r="E2105" s="4"/>
      <c r="F2105" s="22" t="s">
        <v>114</v>
      </c>
      <c r="G2105" s="26" t="str">
        <f t="shared" si="44"/>
        <v>SUBCUENTA</v>
      </c>
      <c r="H2105" s="31">
        <f>SUMIFS(REGISTROS!$L$2:$L$665,REGISTROS!$E$2:$E$665,PUC!E2105)</f>
        <v>0</v>
      </c>
      <c r="I2105" s="2"/>
      <c r="J2105" s="2"/>
    </row>
    <row r="2106">
      <c r="A2106" s="2"/>
      <c r="B2106" s="2"/>
      <c r="C2106" s="2"/>
      <c r="D2106" s="21">
        <v>529599.0</v>
      </c>
      <c r="E2106" s="4"/>
      <c r="F2106" s="22" t="s">
        <v>95</v>
      </c>
      <c r="G2106" s="26" t="str">
        <f t="shared" si="44"/>
        <v>SUBCUENTA</v>
      </c>
      <c r="H2106" s="31">
        <f>SUMIFS(REGISTROS!$L$2:$L$665,REGISTROS!$E$2:$E$665,PUC!E2106)</f>
        <v>0</v>
      </c>
      <c r="I2106" s="2"/>
      <c r="J2106" s="2"/>
    </row>
    <row r="2107">
      <c r="A2107" s="2"/>
      <c r="B2107" s="2"/>
      <c r="C2107" s="2"/>
      <c r="D2107" s="21">
        <v>5299.0</v>
      </c>
      <c r="E2107" s="4"/>
      <c r="F2107" s="22" t="s">
        <v>170</v>
      </c>
      <c r="G2107" s="26" t="str">
        <f t="shared" si="44"/>
        <v>CUENTA</v>
      </c>
      <c r="H2107" s="31">
        <f>SUMIFS(REGISTROS!$L$2:$L$665,REGISTROS!$E$2:$E$665,PUC!E2107)</f>
        <v>0</v>
      </c>
      <c r="I2107" s="2"/>
      <c r="J2107" s="2"/>
    </row>
    <row r="2108">
      <c r="A2108" s="2"/>
      <c r="B2108" s="2"/>
      <c r="C2108" s="2"/>
      <c r="D2108" s="21">
        <v>529905.0</v>
      </c>
      <c r="E2108" s="4"/>
      <c r="F2108" s="22" t="s">
        <v>41</v>
      </c>
      <c r="G2108" s="26" t="str">
        <f t="shared" si="44"/>
        <v>SUBCUENTA</v>
      </c>
      <c r="H2108" s="31">
        <f>SUMIFS(REGISTROS!$L$2:$L$665,REGISTROS!$E$2:$E$665,PUC!E2108)</f>
        <v>0</v>
      </c>
      <c r="I2108" s="2"/>
      <c r="J2108" s="2"/>
    </row>
    <row r="2109">
      <c r="A2109" s="2"/>
      <c r="B2109" s="2"/>
      <c r="C2109" s="2"/>
      <c r="D2109" s="21">
        <v>529910.0</v>
      </c>
      <c r="E2109" s="4"/>
      <c r="F2109" s="22" t="s">
        <v>172</v>
      </c>
      <c r="G2109" s="26" t="str">
        <f t="shared" si="44"/>
        <v>SUBCUENTA</v>
      </c>
      <c r="H2109" s="31">
        <f>SUMIFS(REGISTROS!$L$2:$L$665,REGISTROS!$E$2:$E$665,PUC!E2109)</f>
        <v>0</v>
      </c>
      <c r="I2109" s="2"/>
      <c r="J2109" s="2"/>
    </row>
    <row r="2110">
      <c r="A2110" s="2"/>
      <c r="B2110" s="2"/>
      <c r="C2110" s="2"/>
      <c r="D2110" s="21">
        <v>529915.0</v>
      </c>
      <c r="E2110" s="4"/>
      <c r="F2110" s="22" t="s">
        <v>272</v>
      </c>
      <c r="G2110" s="26" t="str">
        <f t="shared" si="44"/>
        <v>SUBCUENTA</v>
      </c>
      <c r="H2110" s="31">
        <f>SUMIFS(REGISTROS!$L$2:$L$665,REGISTROS!$E$2:$E$665,PUC!E2110)</f>
        <v>0</v>
      </c>
      <c r="I2110" s="2"/>
      <c r="J2110" s="2"/>
    </row>
    <row r="2111">
      <c r="A2111" s="2"/>
      <c r="B2111" s="2"/>
      <c r="C2111" s="2"/>
      <c r="D2111" s="21">
        <v>529920.0</v>
      </c>
      <c r="E2111" s="4"/>
      <c r="F2111" s="22" t="s">
        <v>1758</v>
      </c>
      <c r="G2111" s="26" t="str">
        <f t="shared" si="44"/>
        <v>SUBCUENTA</v>
      </c>
      <c r="H2111" s="31">
        <f>SUMIFS(REGISTROS!$L$2:$L$665,REGISTROS!$E$2:$E$665,PUC!E2111)</f>
        <v>0</v>
      </c>
      <c r="I2111" s="2"/>
      <c r="J2111" s="2"/>
    </row>
    <row r="2112">
      <c r="A2112" s="2"/>
      <c r="B2112" s="2"/>
      <c r="C2112" s="2"/>
      <c r="D2112" s="21">
        <v>529995.0</v>
      </c>
      <c r="E2112" s="4"/>
      <c r="F2112" s="22" t="s">
        <v>791</v>
      </c>
      <c r="G2112" s="26" t="str">
        <f t="shared" si="44"/>
        <v>SUBCUENTA</v>
      </c>
      <c r="H2112" s="31">
        <f>SUMIFS(REGISTROS!$L$2:$L$665,REGISTROS!$E$2:$E$665,PUC!E2112)</f>
        <v>0</v>
      </c>
      <c r="I2112" s="2"/>
      <c r="J2112" s="2"/>
    </row>
    <row r="2113">
      <c r="A2113" s="2"/>
      <c r="B2113" s="2"/>
      <c r="C2113" s="2"/>
      <c r="D2113" s="21">
        <v>529999.0</v>
      </c>
      <c r="E2113" s="4"/>
      <c r="F2113" s="22" t="s">
        <v>95</v>
      </c>
      <c r="G2113" s="26" t="str">
        <f t="shared" si="44"/>
        <v>SUBCUENTA</v>
      </c>
      <c r="H2113" s="31">
        <f>SUMIFS(REGISTROS!$L$2:$L$665,REGISTROS!$E$2:$E$665,PUC!E2113)</f>
        <v>0</v>
      </c>
      <c r="I2113" s="2"/>
      <c r="J2113" s="2"/>
    </row>
    <row r="2114">
      <c r="A2114" s="2"/>
      <c r="B2114" s="21">
        <v>53.0</v>
      </c>
      <c r="C2114" s="2"/>
      <c r="D2114" s="2"/>
      <c r="E2114" s="4"/>
      <c r="F2114" s="22" t="s">
        <v>1465</v>
      </c>
      <c r="G2114" s="26" t="str">
        <f>IF(LEN(B2114)=1,"CLASE",IF(LEN(B2114)=2,"GRUPO",IF(LEN(B2114)=4,"CUENTA",IF(LEN(B2114)=6,"SUBCUENTA",""))))</f>
        <v>GRUPO</v>
      </c>
      <c r="H2114" s="31">
        <f>SUMIFS(REGISTROS!$L$2:$L$665,REGISTROS!$E$2:$E$665,PUC!E2114)</f>
        <v>0</v>
      </c>
      <c r="I2114" s="2"/>
      <c r="J2114" s="2"/>
    </row>
    <row r="2115">
      <c r="A2115" s="2"/>
      <c r="B2115" s="2"/>
      <c r="C2115" s="21">
        <v>5305.0</v>
      </c>
      <c r="D2115" s="2"/>
      <c r="E2115" s="4"/>
      <c r="F2115" s="22" t="s">
        <v>1476</v>
      </c>
      <c r="G2115" s="26" t="str">
        <f>IF(LEN(C2115)=1,"CLASE",IF(LEN(C2115)=2,"GRUPO",IF(LEN(C2115)=4,"CUENTA",IF(LEN(C2115)=6,"SUBCUENTA",""))))</f>
        <v>CUENTA</v>
      </c>
      <c r="H2115" s="31">
        <f>SUMIFS(REGISTROS!$L$2:$L$665,REGISTROS!$E$2:$E$665,PUC!E2115)</f>
        <v>0</v>
      </c>
      <c r="I2115" s="2"/>
      <c r="J2115" s="2"/>
    </row>
    <row r="2116">
      <c r="A2116" s="2"/>
      <c r="B2116" s="2"/>
      <c r="C2116" s="2"/>
      <c r="D2116" s="21">
        <v>530505.0</v>
      </c>
      <c r="E2116" s="4"/>
      <c r="F2116" s="22" t="s">
        <v>1542</v>
      </c>
      <c r="G2116" s="26" t="str">
        <f t="shared" ref="G2116:G2122" si="45">IF(LEN(D2116)=1,"CLASE",IF(LEN(D2116)=2,"GRUPO",IF(LEN(D2116)=4,"CUENTA",IF(LEN(D2116)=6,"SUBCUENTA",""))))</f>
        <v>SUBCUENTA</v>
      </c>
      <c r="H2116" s="31">
        <f>SUMIFS(REGISTROS!$L$2:$L$665,REGISTROS!$E$2:$E$665,PUC!E2116)</f>
        <v>0</v>
      </c>
      <c r="I2116" s="2"/>
      <c r="J2116" s="2"/>
    </row>
    <row r="2117">
      <c r="A2117" s="2"/>
      <c r="B2117" s="2"/>
      <c r="C2117" s="2"/>
      <c r="D2117" s="21">
        <v>530510.0</v>
      </c>
      <c r="E2117" s="4"/>
      <c r="F2117" s="22" t="s">
        <v>1407</v>
      </c>
      <c r="G2117" s="26" t="str">
        <f t="shared" si="45"/>
        <v>SUBCUENTA</v>
      </c>
      <c r="H2117" s="31">
        <f>SUMIFS(REGISTROS!$L$2:$L$665,REGISTROS!$E$2:$E$665,PUC!E2117)</f>
        <v>0</v>
      </c>
      <c r="I2117" s="2"/>
      <c r="J2117" s="2"/>
    </row>
    <row r="2118">
      <c r="A2118" s="2"/>
      <c r="B2118" s="2"/>
      <c r="C2118" s="2"/>
      <c r="D2118" s="21">
        <v>530515.0</v>
      </c>
      <c r="E2118" s="4"/>
      <c r="F2118" s="22" t="s">
        <v>227</v>
      </c>
      <c r="G2118" s="26" t="str">
        <f t="shared" si="45"/>
        <v>SUBCUENTA</v>
      </c>
      <c r="H2118" s="31">
        <f>SUMIFS(REGISTROS!$L$2:$L$665,REGISTROS!$E$2:$E$665,PUC!E2118)</f>
        <v>0</v>
      </c>
      <c r="I2118" s="2"/>
      <c r="J2118" s="2"/>
    </row>
    <row r="2119">
      <c r="A2119" s="2"/>
      <c r="B2119" s="2"/>
      <c r="C2119" s="2"/>
      <c r="D2119" s="21">
        <v>530520.0</v>
      </c>
      <c r="E2119" s="4"/>
      <c r="F2119" s="22" t="s">
        <v>226</v>
      </c>
      <c r="G2119" s="26" t="str">
        <f t="shared" si="45"/>
        <v>SUBCUENTA</v>
      </c>
      <c r="H2119" s="31">
        <f>SUMIFS(REGISTROS!$L$2:$L$665,REGISTROS!$E$2:$E$665,PUC!E2119)</f>
        <v>0</v>
      </c>
      <c r="I2119" s="2"/>
      <c r="J2119" s="2"/>
    </row>
    <row r="2120">
      <c r="A2120" s="2"/>
      <c r="B2120" s="2"/>
      <c r="C2120" s="2"/>
      <c r="D2120" s="21">
        <v>530525.0</v>
      </c>
      <c r="E2120" s="4"/>
      <c r="F2120" s="22" t="s">
        <v>1478</v>
      </c>
      <c r="G2120" s="26" t="str">
        <f t="shared" si="45"/>
        <v>SUBCUENTA</v>
      </c>
      <c r="H2120" s="31">
        <f>SUMIFS(REGISTROS!$L$2:$L$665,REGISTROS!$E$2:$E$665,PUC!E2120)</f>
        <v>0</v>
      </c>
      <c r="I2120" s="2"/>
      <c r="J2120" s="2"/>
    </row>
    <row r="2121">
      <c r="A2121" s="2"/>
      <c r="B2121" s="2"/>
      <c r="C2121" s="2"/>
      <c r="D2121" s="21">
        <v>530530.0</v>
      </c>
      <c r="E2121" s="4"/>
      <c r="F2121" s="22" t="s">
        <v>1785</v>
      </c>
      <c r="G2121" s="26" t="str">
        <f t="shared" si="45"/>
        <v>SUBCUENTA</v>
      </c>
      <c r="H2121" s="31">
        <f>SUMIFS(REGISTROS!$L$2:$L$665,REGISTROS!$E$2:$E$665,PUC!E2121)</f>
        <v>0</v>
      </c>
      <c r="I2121" s="2"/>
      <c r="J2121" s="2"/>
    </row>
    <row r="2122">
      <c r="A2122" s="2"/>
      <c r="B2122" s="2"/>
      <c r="C2122" s="2"/>
      <c r="D2122" s="21">
        <v>530535.0</v>
      </c>
      <c r="E2122" s="4"/>
      <c r="F2122" s="22" t="s">
        <v>1481</v>
      </c>
      <c r="G2122" s="26" t="str">
        <f t="shared" si="45"/>
        <v>SUBCUENTA</v>
      </c>
      <c r="H2122" s="31">
        <f>SUMIFS(REGISTROS!$L$2:$L$665,REGISTROS!$E$2:$E$665,PUC!E2122)</f>
        <v>0</v>
      </c>
      <c r="I2122" s="2"/>
      <c r="J2122" s="2"/>
    </row>
    <row r="2123">
      <c r="A2123" s="2"/>
      <c r="B2123" s="2"/>
      <c r="C2123" s="2"/>
      <c r="D2123" s="21"/>
      <c r="E2123" s="4">
        <v>5.3053501E7</v>
      </c>
      <c r="F2123" s="22" t="s">
        <v>1786</v>
      </c>
      <c r="G2123" s="26"/>
      <c r="H2123" s="31"/>
      <c r="I2123" s="2"/>
      <c r="J2123" s="2"/>
    </row>
    <row r="2124">
      <c r="A2124" s="2"/>
      <c r="B2124" s="2"/>
      <c r="C2124" s="2"/>
      <c r="D2124" s="21">
        <v>530540.0</v>
      </c>
      <c r="E2124" s="4"/>
      <c r="F2124" s="22" t="s">
        <v>1787</v>
      </c>
      <c r="G2124" s="26" t="str">
        <f t="shared" ref="G2124:G2127" si="46">IF(LEN(D2124)=1,"CLASE",IF(LEN(D2124)=2,"GRUPO",IF(LEN(D2124)=4,"CUENTA",IF(LEN(D2124)=6,"SUBCUENTA",""))))</f>
        <v>SUBCUENTA</v>
      </c>
      <c r="H2124" s="31">
        <f>SUMIFS(REGISTROS!$L$2:$L$665,REGISTROS!$E$2:$E$665,PUC!E2124)</f>
        <v>0</v>
      </c>
      <c r="I2124" s="2"/>
      <c r="J2124" s="2"/>
    </row>
    <row r="2125">
      <c r="A2125" s="2"/>
      <c r="B2125" s="2"/>
      <c r="C2125" s="2"/>
      <c r="D2125" s="21">
        <v>530545.0</v>
      </c>
      <c r="E2125" s="4"/>
      <c r="F2125" s="22" t="s">
        <v>1788</v>
      </c>
      <c r="G2125" s="26" t="str">
        <f t="shared" si="46"/>
        <v>SUBCUENTA</v>
      </c>
      <c r="H2125" s="31">
        <f>SUMIFS(REGISTROS!$L$2:$L$665,REGISTROS!$E$2:$E$665,PUC!E2125)</f>
        <v>0</v>
      </c>
      <c r="I2125" s="2"/>
      <c r="J2125" s="2"/>
    </row>
    <row r="2126">
      <c r="A2126" s="2"/>
      <c r="B2126" s="2"/>
      <c r="C2126" s="2"/>
      <c r="D2126" s="21">
        <v>530595.0</v>
      </c>
      <c r="E2126" s="4"/>
      <c r="F2126" s="22" t="s">
        <v>114</v>
      </c>
      <c r="G2126" s="26" t="str">
        <f t="shared" si="46"/>
        <v>SUBCUENTA</v>
      </c>
      <c r="H2126" s="31">
        <f>SUMIFS(REGISTROS!$L$2:$L$665,REGISTROS!$E$2:$E$665,PUC!E2126)</f>
        <v>0</v>
      </c>
      <c r="I2126" s="2"/>
      <c r="J2126" s="2"/>
    </row>
    <row r="2127">
      <c r="A2127" s="2"/>
      <c r="B2127" s="2"/>
      <c r="C2127" s="2"/>
      <c r="D2127" s="21">
        <v>530599.0</v>
      </c>
      <c r="E2127" s="4"/>
      <c r="F2127" s="22" t="s">
        <v>95</v>
      </c>
      <c r="G2127" s="26" t="str">
        <f t="shared" si="46"/>
        <v>SUBCUENTA</v>
      </c>
      <c r="H2127" s="31">
        <f>SUMIFS(REGISTROS!$L$2:$L$665,REGISTROS!$E$2:$E$665,PUC!E2127)</f>
        <v>0</v>
      </c>
      <c r="I2127" s="2"/>
      <c r="J2127" s="2"/>
    </row>
    <row r="2128">
      <c r="A2128" s="2"/>
      <c r="B2128" s="2"/>
      <c r="C2128" s="21">
        <v>5310.0</v>
      </c>
      <c r="D2128" s="2"/>
      <c r="E2128" s="4"/>
      <c r="F2128" s="22" t="s">
        <v>1789</v>
      </c>
      <c r="G2128" s="26" t="str">
        <f>IF(LEN(C2128)=1,"CLASE",IF(LEN(C2128)=2,"GRUPO",IF(LEN(C2128)=4,"CUENTA",IF(LEN(C2128)=6,"SUBCUENTA",""))))</f>
        <v>CUENTA</v>
      </c>
      <c r="H2128" s="31">
        <f>SUMIFS(REGISTROS!$L$2:$L$665,REGISTROS!$E$2:$E$665,PUC!E2128)</f>
        <v>0</v>
      </c>
      <c r="I2128" s="2"/>
      <c r="J2128" s="2"/>
    </row>
    <row r="2129">
      <c r="A2129" s="2"/>
      <c r="B2129" s="2"/>
      <c r="C2129" s="2"/>
      <c r="D2129" s="21">
        <v>531005.0</v>
      </c>
      <c r="E2129" s="4"/>
      <c r="F2129" s="22" t="s">
        <v>1403</v>
      </c>
      <c r="G2129" s="26" t="str">
        <f t="shared" ref="G2129:G2155" si="47">IF(LEN(D2129)=1,"CLASE",IF(LEN(D2129)=2,"GRUPO",IF(LEN(D2129)=4,"CUENTA",IF(LEN(D2129)=6,"SUBCUENTA",""))))</f>
        <v>SUBCUENTA</v>
      </c>
      <c r="H2129" s="31">
        <f>SUMIFS(REGISTROS!$L$2:$L$665,REGISTROS!$E$2:$E$665,PUC!E2129)</f>
        <v>0</v>
      </c>
      <c r="I2129" s="2"/>
      <c r="J2129" s="2"/>
    </row>
    <row r="2130">
      <c r="A2130" s="2"/>
      <c r="B2130" s="2"/>
      <c r="C2130" s="2"/>
      <c r="D2130" s="21">
        <v>531010.0</v>
      </c>
      <c r="E2130" s="4"/>
      <c r="F2130" s="22" t="s">
        <v>1790</v>
      </c>
      <c r="G2130" s="26" t="str">
        <f t="shared" si="47"/>
        <v>SUBCUENTA</v>
      </c>
      <c r="H2130" s="31">
        <f>SUMIFS(REGISTROS!$L$2:$L$665,REGISTROS!$E$2:$E$665,PUC!E2130)</f>
        <v>0</v>
      </c>
      <c r="I2130" s="2"/>
      <c r="J2130" s="2"/>
    </row>
    <row r="2131">
      <c r="A2131" s="2"/>
      <c r="B2131" s="2"/>
      <c r="C2131" s="2"/>
      <c r="D2131" s="21">
        <v>531015.0</v>
      </c>
      <c r="E2131" s="4"/>
      <c r="F2131" s="22" t="s">
        <v>1791</v>
      </c>
      <c r="G2131" s="26" t="str">
        <f t="shared" si="47"/>
        <v>SUBCUENTA</v>
      </c>
      <c r="H2131" s="31">
        <f>SUMIFS(REGISTROS!$L$2:$L$665,REGISTROS!$E$2:$E$665,PUC!E2131)</f>
        <v>0</v>
      </c>
      <c r="I2131" s="2"/>
      <c r="J2131" s="2"/>
    </row>
    <row r="2132">
      <c r="A2132" s="2"/>
      <c r="B2132" s="2"/>
      <c r="C2132" s="2"/>
      <c r="D2132" s="21">
        <v>531020.0</v>
      </c>
      <c r="E2132" s="4"/>
      <c r="F2132" s="22" t="s">
        <v>1792</v>
      </c>
      <c r="G2132" s="26" t="str">
        <f t="shared" si="47"/>
        <v>SUBCUENTA</v>
      </c>
      <c r="H2132" s="31">
        <f>SUMIFS(REGISTROS!$L$2:$L$665,REGISTROS!$E$2:$E$665,PUC!E2132)</f>
        <v>0</v>
      </c>
      <c r="I2132" s="2"/>
      <c r="J2132" s="2"/>
    </row>
    <row r="2133">
      <c r="A2133" s="2"/>
      <c r="B2133" s="2"/>
      <c r="C2133" s="2"/>
      <c r="D2133" s="21">
        <v>531025.0</v>
      </c>
      <c r="E2133" s="4"/>
      <c r="F2133" s="22" t="s">
        <v>1793</v>
      </c>
      <c r="G2133" s="26" t="str">
        <f t="shared" si="47"/>
        <v>SUBCUENTA</v>
      </c>
      <c r="H2133" s="31">
        <f>SUMIFS(REGISTROS!$L$2:$L$665,REGISTROS!$E$2:$E$665,PUC!E2133)</f>
        <v>0</v>
      </c>
      <c r="I2133" s="2"/>
      <c r="J2133" s="2"/>
    </row>
    <row r="2134">
      <c r="A2134" s="2"/>
      <c r="B2134" s="2"/>
      <c r="C2134" s="2"/>
      <c r="D2134" s="21">
        <v>531030.0</v>
      </c>
      <c r="E2134" s="4"/>
      <c r="F2134" s="22" t="s">
        <v>1794</v>
      </c>
      <c r="G2134" s="26" t="str">
        <f t="shared" si="47"/>
        <v>SUBCUENTA</v>
      </c>
      <c r="H2134" s="31">
        <f>SUMIFS(REGISTROS!$L$2:$L$665,REGISTROS!$E$2:$E$665,PUC!E2134)</f>
        <v>0</v>
      </c>
      <c r="I2134" s="2"/>
      <c r="J2134" s="2"/>
    </row>
    <row r="2135">
      <c r="A2135" s="2"/>
      <c r="B2135" s="2"/>
      <c r="C2135" s="2"/>
      <c r="D2135" s="21">
        <v>531035.0</v>
      </c>
      <c r="E2135" s="4"/>
      <c r="F2135" s="22" t="s">
        <v>1795</v>
      </c>
      <c r="G2135" s="26" t="str">
        <f t="shared" si="47"/>
        <v>SUBCUENTA</v>
      </c>
      <c r="H2135" s="31">
        <f>SUMIFS(REGISTROS!$L$2:$L$665,REGISTROS!$E$2:$E$665,PUC!E2135)</f>
        <v>0</v>
      </c>
      <c r="I2135" s="2"/>
      <c r="J2135" s="2"/>
    </row>
    <row r="2136">
      <c r="A2136" s="2"/>
      <c r="B2136" s="2"/>
      <c r="C2136" s="2"/>
      <c r="D2136" s="21">
        <v>531040.0</v>
      </c>
      <c r="E2136" s="4"/>
      <c r="F2136" s="22" t="s">
        <v>1796</v>
      </c>
      <c r="G2136" s="26" t="str">
        <f t="shared" si="47"/>
        <v>SUBCUENTA</v>
      </c>
      <c r="H2136" s="31">
        <f>SUMIFS(REGISTROS!$L$2:$L$665,REGISTROS!$E$2:$E$665,PUC!E2136)</f>
        <v>0</v>
      </c>
      <c r="I2136" s="2"/>
      <c r="J2136" s="2"/>
    </row>
    <row r="2137">
      <c r="A2137" s="2"/>
      <c r="B2137" s="2"/>
      <c r="C2137" s="2"/>
      <c r="D2137" s="21">
        <v>531095.0</v>
      </c>
      <c r="E2137" s="4"/>
      <c r="F2137" s="22" t="s">
        <v>114</v>
      </c>
      <c r="G2137" s="26" t="str">
        <f t="shared" si="47"/>
        <v>SUBCUENTA</v>
      </c>
      <c r="H2137" s="31">
        <f>SUMIFS(REGISTROS!$L$2:$L$665,REGISTROS!$E$2:$E$665,PUC!E2137)</f>
        <v>0</v>
      </c>
      <c r="I2137" s="2"/>
      <c r="J2137" s="2"/>
    </row>
    <row r="2138">
      <c r="A2138" s="2"/>
      <c r="B2138" s="2"/>
      <c r="C2138" s="2"/>
      <c r="D2138" s="21">
        <v>531099.0</v>
      </c>
      <c r="E2138" s="4"/>
      <c r="F2138" s="22" t="s">
        <v>95</v>
      </c>
      <c r="G2138" s="26" t="str">
        <f t="shared" si="47"/>
        <v>SUBCUENTA</v>
      </c>
      <c r="H2138" s="31">
        <f>SUMIFS(REGISTROS!$L$2:$L$665,REGISTROS!$E$2:$E$665,PUC!E2138)</f>
        <v>0</v>
      </c>
      <c r="I2138" s="2"/>
      <c r="J2138" s="2"/>
    </row>
    <row r="2139">
      <c r="A2139" s="2"/>
      <c r="B2139" s="2"/>
      <c r="C2139" s="2"/>
      <c r="D2139" s="21">
        <v>5315.0</v>
      </c>
      <c r="E2139" s="4"/>
      <c r="F2139" s="22" t="s">
        <v>1797</v>
      </c>
      <c r="G2139" s="26" t="str">
        <f t="shared" si="47"/>
        <v>CUENTA</v>
      </c>
      <c r="H2139" s="31">
        <f>SUMIFS(REGISTROS!$L$2:$L$665,REGISTROS!$E$2:$E$665,PUC!E2139)</f>
        <v>0</v>
      </c>
      <c r="I2139" s="2"/>
      <c r="J2139" s="2"/>
    </row>
    <row r="2140">
      <c r="A2140" s="2"/>
      <c r="B2140" s="2"/>
      <c r="C2140" s="2"/>
      <c r="D2140" s="21">
        <v>531505.0</v>
      </c>
      <c r="E2140" s="4"/>
      <c r="F2140" s="22" t="s">
        <v>1798</v>
      </c>
      <c r="G2140" s="26" t="str">
        <f t="shared" si="47"/>
        <v>SUBCUENTA</v>
      </c>
      <c r="H2140" s="31">
        <f>SUMIFS(REGISTROS!$L$2:$L$665,REGISTROS!$E$2:$E$665,PUC!E2140)</f>
        <v>0</v>
      </c>
      <c r="I2140" s="2"/>
      <c r="J2140" s="2"/>
    </row>
    <row r="2141">
      <c r="A2141" s="2"/>
      <c r="B2141" s="2"/>
      <c r="C2141" s="2"/>
      <c r="D2141" s="21">
        <v>531510.0</v>
      </c>
      <c r="E2141" s="4"/>
      <c r="F2141" s="22" t="s">
        <v>1799</v>
      </c>
      <c r="G2141" s="26" t="str">
        <f t="shared" si="47"/>
        <v>SUBCUENTA</v>
      </c>
      <c r="H2141" s="31">
        <f>SUMIFS(REGISTROS!$L$2:$L$665,REGISTROS!$E$2:$E$665,PUC!E2141)</f>
        <v>0</v>
      </c>
      <c r="I2141" s="2"/>
      <c r="J2141" s="2"/>
    </row>
    <row r="2142">
      <c r="A2142" s="2"/>
      <c r="B2142" s="2"/>
      <c r="C2142" s="2"/>
      <c r="D2142" s="21">
        <v>531515.0</v>
      </c>
      <c r="E2142" s="4"/>
      <c r="F2142" s="22" t="s">
        <v>1800</v>
      </c>
      <c r="G2142" s="26" t="str">
        <f t="shared" si="47"/>
        <v>SUBCUENTA</v>
      </c>
      <c r="H2142" s="31">
        <f>SUMIFS(REGISTROS!$L$2:$L$665,REGISTROS!$E$2:$E$665,PUC!E2142)</f>
        <v>0</v>
      </c>
      <c r="I2142" s="2"/>
      <c r="J2142" s="2"/>
    </row>
    <row r="2143">
      <c r="A2143" s="2"/>
      <c r="B2143" s="2"/>
      <c r="C2143" s="2"/>
      <c r="D2143" s="21">
        <v>531520.0</v>
      </c>
      <c r="E2143" s="4"/>
      <c r="F2143" s="22" t="s">
        <v>1801</v>
      </c>
      <c r="G2143" s="26" t="str">
        <f t="shared" si="47"/>
        <v>SUBCUENTA</v>
      </c>
      <c r="H2143" s="31">
        <f>SUMIFS(REGISTROS!$L$2:$L$665,REGISTROS!$E$2:$E$665,PUC!E2143)</f>
        <v>0</v>
      </c>
      <c r="I2143" s="2"/>
      <c r="J2143" s="2"/>
    </row>
    <row r="2144">
      <c r="A2144" s="2"/>
      <c r="B2144" s="2"/>
      <c r="C2144" s="2"/>
      <c r="D2144" s="21">
        <v>531595.0</v>
      </c>
      <c r="E2144" s="4"/>
      <c r="F2144" s="22" t="s">
        <v>114</v>
      </c>
      <c r="G2144" s="26" t="str">
        <f t="shared" si="47"/>
        <v>SUBCUENTA</v>
      </c>
      <c r="H2144" s="31">
        <f>SUMIFS(REGISTROS!$L$2:$L$665,REGISTROS!$E$2:$E$665,PUC!E2144)</f>
        <v>0</v>
      </c>
      <c r="I2144" s="2"/>
      <c r="J2144" s="2"/>
    </row>
    <row r="2145">
      <c r="A2145" s="2"/>
      <c r="B2145" s="2"/>
      <c r="C2145" s="2"/>
      <c r="D2145" s="21">
        <v>531599.0</v>
      </c>
      <c r="E2145" s="4"/>
      <c r="F2145" s="22" t="s">
        <v>95</v>
      </c>
      <c r="G2145" s="26" t="str">
        <f t="shared" si="47"/>
        <v>SUBCUENTA</v>
      </c>
      <c r="H2145" s="31">
        <f>SUMIFS(REGISTROS!$L$2:$L$665,REGISTROS!$E$2:$E$665,PUC!E2145)</f>
        <v>0</v>
      </c>
      <c r="I2145" s="2"/>
      <c r="J2145" s="2"/>
    </row>
    <row r="2146">
      <c r="A2146" s="2"/>
      <c r="B2146" s="2"/>
      <c r="C2146" s="2"/>
      <c r="D2146" s="21">
        <v>5395.0</v>
      </c>
      <c r="E2146" s="4"/>
      <c r="F2146" s="22" t="s">
        <v>1802</v>
      </c>
      <c r="G2146" s="26" t="str">
        <f t="shared" si="47"/>
        <v>CUENTA</v>
      </c>
      <c r="H2146" s="31">
        <f>SUMIFS(REGISTROS!$L$2:$L$665,REGISTROS!$E$2:$E$665,PUC!E2146)</f>
        <v>0</v>
      </c>
      <c r="I2146" s="2"/>
      <c r="J2146" s="2"/>
    </row>
    <row r="2147">
      <c r="A2147" s="2"/>
      <c r="B2147" s="2"/>
      <c r="C2147" s="2"/>
      <c r="D2147" s="21">
        <v>539505.0</v>
      </c>
      <c r="E2147" s="4"/>
      <c r="F2147" s="22" t="s">
        <v>1803</v>
      </c>
      <c r="G2147" s="26" t="str">
        <f t="shared" si="47"/>
        <v>SUBCUENTA</v>
      </c>
      <c r="H2147" s="31">
        <f>SUMIFS(REGISTROS!$L$2:$L$665,REGISTROS!$E$2:$E$665,PUC!E2147)</f>
        <v>0</v>
      </c>
      <c r="I2147" s="2"/>
      <c r="J2147" s="2"/>
    </row>
    <row r="2148">
      <c r="A2148" s="2"/>
      <c r="B2148" s="2"/>
      <c r="C2148" s="2"/>
      <c r="D2148" s="21">
        <v>539510.0</v>
      </c>
      <c r="E2148" s="4"/>
      <c r="F2148" s="22" t="s">
        <v>1804</v>
      </c>
      <c r="G2148" s="26" t="str">
        <f t="shared" si="47"/>
        <v>SUBCUENTA</v>
      </c>
      <c r="H2148" s="31">
        <f>SUMIFS(REGISTROS!$L$2:$L$665,REGISTROS!$E$2:$E$665,PUC!E2148)</f>
        <v>0</v>
      </c>
      <c r="I2148" s="2"/>
      <c r="J2148" s="2"/>
    </row>
    <row r="2149">
      <c r="A2149" s="2"/>
      <c r="B2149" s="2"/>
      <c r="C2149" s="2"/>
      <c r="D2149" s="21">
        <v>539515.0</v>
      </c>
      <c r="E2149" s="4"/>
      <c r="F2149" s="22" t="s">
        <v>1062</v>
      </c>
      <c r="G2149" s="26" t="str">
        <f t="shared" si="47"/>
        <v>SUBCUENTA</v>
      </c>
      <c r="H2149" s="31">
        <f>SUMIFS(REGISTROS!$L$2:$L$665,REGISTROS!$E$2:$E$665,PUC!E2149)</f>
        <v>0</v>
      </c>
      <c r="I2149" s="2"/>
      <c r="J2149" s="2"/>
    </row>
    <row r="2150">
      <c r="A2150" s="2"/>
      <c r="B2150" s="2"/>
      <c r="C2150" s="2"/>
      <c r="D2150" s="21">
        <v>539520.0</v>
      </c>
      <c r="E2150" s="4"/>
      <c r="F2150" s="22" t="s">
        <v>1805</v>
      </c>
      <c r="G2150" s="26" t="str">
        <f t="shared" si="47"/>
        <v>SUBCUENTA</v>
      </c>
      <c r="H2150" s="31">
        <f>SUMIFS(REGISTROS!$L$2:$L$665,REGISTROS!$E$2:$E$665,PUC!E2150)</f>
        <v>0</v>
      </c>
      <c r="I2150" s="2"/>
      <c r="J2150" s="2"/>
    </row>
    <row r="2151">
      <c r="A2151" s="2"/>
      <c r="B2151" s="2"/>
      <c r="C2151" s="2"/>
      <c r="D2151" s="21">
        <v>539525.0</v>
      </c>
      <c r="E2151" s="4"/>
      <c r="F2151" s="22" t="s">
        <v>1107</v>
      </c>
      <c r="G2151" s="26" t="str">
        <f t="shared" si="47"/>
        <v>SUBCUENTA</v>
      </c>
      <c r="H2151" s="31">
        <f>SUMIFS(REGISTROS!$L$2:$L$665,REGISTROS!$E$2:$E$665,PUC!E2151)</f>
        <v>0</v>
      </c>
      <c r="I2151" s="2"/>
      <c r="J2151" s="2"/>
    </row>
    <row r="2152">
      <c r="A2152" s="2"/>
      <c r="B2152" s="2"/>
      <c r="C2152" s="2"/>
      <c r="D2152" s="21">
        <v>539530.0</v>
      </c>
      <c r="E2152" s="4"/>
      <c r="F2152" s="22" t="s">
        <v>1806</v>
      </c>
      <c r="G2152" s="26" t="str">
        <f t="shared" si="47"/>
        <v>SUBCUENTA</v>
      </c>
      <c r="H2152" s="31">
        <f>SUMIFS(REGISTROS!$L$2:$L$665,REGISTROS!$E$2:$E$665,PUC!E2152)</f>
        <v>0</v>
      </c>
      <c r="I2152" s="2"/>
      <c r="J2152" s="2"/>
    </row>
    <row r="2153">
      <c r="A2153" s="2"/>
      <c r="B2153" s="2"/>
      <c r="C2153" s="2"/>
      <c r="D2153" s="21">
        <v>539535.0</v>
      </c>
      <c r="E2153" s="4"/>
      <c r="F2153" s="22" t="s">
        <v>1807</v>
      </c>
      <c r="G2153" s="26" t="str">
        <f t="shared" si="47"/>
        <v>SUBCUENTA</v>
      </c>
      <c r="H2153" s="31">
        <f>SUMIFS(REGISTROS!$L$2:$L$665,REGISTROS!$E$2:$E$665,PUC!E2153)</f>
        <v>0</v>
      </c>
      <c r="I2153" s="2"/>
      <c r="J2153" s="2"/>
    </row>
    <row r="2154">
      <c r="A2154" s="2"/>
      <c r="B2154" s="2"/>
      <c r="C2154" s="2"/>
      <c r="D2154" s="21">
        <v>539595.0</v>
      </c>
      <c r="E2154" s="4"/>
      <c r="F2154" s="22" t="s">
        <v>114</v>
      </c>
      <c r="G2154" s="26" t="str">
        <f t="shared" si="47"/>
        <v>SUBCUENTA</v>
      </c>
      <c r="H2154" s="31">
        <f>SUMIFS(REGISTROS!$L$2:$L$665,REGISTROS!$E$2:$E$665,PUC!E2154)</f>
        <v>0</v>
      </c>
      <c r="I2154" s="2"/>
      <c r="J2154" s="2"/>
    </row>
    <row r="2155">
      <c r="A2155" s="2"/>
      <c r="B2155" s="2"/>
      <c r="C2155" s="2"/>
      <c r="D2155" s="21">
        <v>539599.0</v>
      </c>
      <c r="E2155" s="4"/>
      <c r="F2155" s="22" t="s">
        <v>95</v>
      </c>
      <c r="G2155" s="26" t="str">
        <f t="shared" si="47"/>
        <v>SUBCUENTA</v>
      </c>
      <c r="H2155" s="31">
        <f>SUMIFS(REGISTROS!$L$2:$L$665,REGISTROS!$E$2:$E$665,PUC!E2155)</f>
        <v>0</v>
      </c>
      <c r="I2155" s="2"/>
      <c r="J2155" s="2"/>
    </row>
    <row r="2156">
      <c r="A2156" s="2"/>
      <c r="B2156" s="21">
        <v>54.0</v>
      </c>
      <c r="C2156" s="2"/>
      <c r="D2156" s="2"/>
      <c r="E2156" s="4"/>
      <c r="F2156" s="22" t="s">
        <v>1808</v>
      </c>
      <c r="G2156" s="26" t="str">
        <f>IF(LEN(B2156)=1,"CLASE",IF(LEN(B2156)=2,"GRUPO",IF(LEN(B2156)=4,"CUENTA",IF(LEN(B2156)=6,"SUBCUENTA",""))))</f>
        <v>GRUPO</v>
      </c>
      <c r="H2156" s="31">
        <f>SUMIFS(REGISTROS!$L$2:$L$665,REGISTROS!$E$2:$E$665,PUC!E2156)</f>
        <v>0</v>
      </c>
      <c r="I2156" s="2"/>
      <c r="J2156" s="2"/>
    </row>
    <row r="2157">
      <c r="A2157" s="2"/>
      <c r="B2157" s="2"/>
      <c r="C2157" s="2"/>
      <c r="D2157" s="21">
        <v>5405.0</v>
      </c>
      <c r="E2157" s="4"/>
      <c r="F2157" s="22" t="s">
        <v>1808</v>
      </c>
      <c r="G2157" s="26" t="str">
        <f t="shared" ref="G2157:G2161" si="48">IF(LEN(D2157)=1,"CLASE",IF(LEN(D2157)=2,"GRUPO",IF(LEN(D2157)=4,"CUENTA",IF(LEN(D2157)=6,"SUBCUENTA",""))))</f>
        <v>CUENTA</v>
      </c>
      <c r="H2157" s="31">
        <f>SUMIFS(REGISTROS!$L$2:$L$665,REGISTROS!$E$2:$E$665,PUC!E2157)</f>
        <v>0</v>
      </c>
      <c r="I2157" s="2"/>
      <c r="J2157" s="2"/>
    </row>
    <row r="2158">
      <c r="A2158" s="2"/>
      <c r="B2158" s="2"/>
      <c r="C2158" s="2"/>
      <c r="D2158" s="21">
        <v>540505.0</v>
      </c>
      <c r="E2158" s="4"/>
      <c r="F2158" s="22" t="s">
        <v>1808</v>
      </c>
      <c r="G2158" s="26" t="str">
        <f t="shared" si="48"/>
        <v>SUBCUENTA</v>
      </c>
      <c r="H2158" s="31">
        <f>SUMIFS(REGISTROS!$L$2:$L$665,REGISTROS!$E$2:$E$665,PUC!E2158)</f>
        <v>0</v>
      </c>
      <c r="I2158" s="2"/>
      <c r="J2158" s="2"/>
    </row>
    <row r="2159">
      <c r="A2159" s="2"/>
      <c r="B2159" s="2"/>
      <c r="C2159" s="2"/>
      <c r="D2159" s="21">
        <v>59.0</v>
      </c>
      <c r="E2159" s="4"/>
      <c r="F2159" s="22" t="s">
        <v>1809</v>
      </c>
      <c r="G2159" s="26" t="str">
        <f t="shared" si="48"/>
        <v>GRUPO</v>
      </c>
      <c r="H2159" s="31">
        <f>SUMIFS(REGISTROS!$L$2:$L$665,REGISTROS!$E$2:$E$665,PUC!E2159)</f>
        <v>0</v>
      </c>
      <c r="I2159" s="2"/>
      <c r="J2159" s="2"/>
    </row>
    <row r="2160">
      <c r="A2160" s="2"/>
      <c r="B2160" s="2"/>
      <c r="C2160" s="2"/>
      <c r="D2160" s="21">
        <v>5905.0</v>
      </c>
      <c r="E2160" s="4"/>
      <c r="F2160" s="22" t="s">
        <v>1809</v>
      </c>
      <c r="G2160" s="26" t="str">
        <f t="shared" si="48"/>
        <v>CUENTA</v>
      </c>
      <c r="H2160" s="31">
        <f>SUMIFS(REGISTROS!$L$2:$L$665,REGISTROS!$E$2:$E$665,PUC!E2160)</f>
        <v>0</v>
      </c>
      <c r="I2160" s="2"/>
      <c r="J2160" s="2"/>
    </row>
    <row r="2161">
      <c r="A2161" s="2"/>
      <c r="B2161" s="2"/>
      <c r="C2161" s="2"/>
      <c r="D2161" s="21">
        <v>590505.0</v>
      </c>
      <c r="E2161" s="4"/>
      <c r="F2161" s="22" t="s">
        <v>1809</v>
      </c>
      <c r="G2161" s="26" t="str">
        <f t="shared" si="48"/>
        <v>SUBCUENTA</v>
      </c>
      <c r="H2161" s="31">
        <f>SUMIFS(REGISTROS!$L$2:$L$665,REGISTROS!$E$2:$E$665,PUC!E2161)</f>
        <v>0</v>
      </c>
      <c r="I2161" s="2"/>
      <c r="J2161" s="2"/>
    </row>
    <row r="2162">
      <c r="A2162" s="21">
        <v>6.0</v>
      </c>
      <c r="B2162" s="2"/>
      <c r="C2162" s="2"/>
      <c r="D2162" s="2"/>
      <c r="E2162" s="4"/>
      <c r="F2162" s="22" t="s">
        <v>1810</v>
      </c>
      <c r="G2162" s="26" t="str">
        <f>IF(LEN(A2162)=1,"CLASE",IF(LEN(A2162)=2,"GRUPO",IF(LEN(A2162)=4,"CUENTA",IF(LEN(A2162)=6,"SUBCUENTA",""))))</f>
        <v>CLASE</v>
      </c>
      <c r="H2162" s="31">
        <f>SUMIFS(REGISTROS!$L$2:$L$665,REGISTROS!$E$2:$E$665,PUC!E2162)</f>
        <v>0</v>
      </c>
      <c r="I2162" s="2"/>
      <c r="J2162" s="2"/>
    </row>
    <row r="2163">
      <c r="A2163" s="2"/>
      <c r="B2163" s="21">
        <v>61.0</v>
      </c>
      <c r="C2163" s="2"/>
      <c r="D2163" s="2"/>
      <c r="E2163" s="4"/>
      <c r="F2163" s="22" t="s">
        <v>1811</v>
      </c>
      <c r="G2163" s="26" t="str">
        <f>IF(LEN(B2163)=1,"CLASE",IF(LEN(B2163)=2,"GRUPO",IF(LEN(B2163)=4,"CUENTA",IF(LEN(B2163)=6,"SUBCUENTA",""))))</f>
        <v>GRUPO</v>
      </c>
      <c r="H2163" s="31">
        <f>SUMIFS(REGISTROS!$L$2:$L$665,REGISTROS!$E$2:$E$665,PUC!E2163)</f>
        <v>0</v>
      </c>
      <c r="I2163" s="2"/>
      <c r="J2163" s="2"/>
    </row>
    <row r="2164">
      <c r="A2164" s="2"/>
      <c r="B2164" s="2"/>
      <c r="C2164" s="21">
        <v>6105.0</v>
      </c>
      <c r="D2164" s="2"/>
      <c r="E2164" s="4"/>
      <c r="F2164" s="22" t="s">
        <v>45</v>
      </c>
      <c r="G2164" s="26" t="str">
        <f>IF(LEN(C2164)=1,"CLASE",IF(LEN(C2164)=2,"GRUPO",IF(LEN(C2164)=4,"CUENTA",IF(LEN(C2164)=6,"SUBCUENTA",""))))</f>
        <v>CUENTA</v>
      </c>
      <c r="H2164" s="31">
        <f>SUMIFS(REGISTROS!$L$2:$L$665,REGISTROS!$E$2:$E$665,PUC!E2164)</f>
        <v>0</v>
      </c>
      <c r="I2164" s="2"/>
      <c r="J2164" s="2"/>
    </row>
    <row r="2165">
      <c r="A2165" s="2"/>
      <c r="B2165" s="2"/>
      <c r="C2165" s="2"/>
      <c r="D2165" s="21">
        <v>610505.0</v>
      </c>
      <c r="E2165" s="4"/>
      <c r="F2165" s="22" t="s">
        <v>1170</v>
      </c>
      <c r="G2165" s="26" t="str">
        <f t="shared" ref="G2165:G2200" si="49">IF(LEN(D2165)=1,"CLASE",IF(LEN(D2165)=2,"GRUPO",IF(LEN(D2165)=4,"CUENTA",IF(LEN(D2165)=6,"SUBCUENTA",""))))</f>
        <v>SUBCUENTA</v>
      </c>
      <c r="H2165" s="31">
        <f>SUMIFS(REGISTROS!$L$2:$L$665,REGISTROS!$E$2:$E$665,PUC!E2165)</f>
        <v>0</v>
      </c>
      <c r="I2165" s="2"/>
      <c r="J2165" s="2"/>
    </row>
    <row r="2166">
      <c r="A2166" s="2"/>
      <c r="B2166" s="2"/>
      <c r="C2166" s="2"/>
      <c r="D2166" s="21">
        <v>610510.0</v>
      </c>
      <c r="E2166" s="4"/>
      <c r="F2166" s="22" t="s">
        <v>1171</v>
      </c>
      <c r="G2166" s="26" t="str">
        <f t="shared" si="49"/>
        <v>SUBCUENTA</v>
      </c>
      <c r="H2166" s="31">
        <f>SUMIFS(REGISTROS!$L$2:$L$665,REGISTROS!$E$2:$E$665,PUC!E2166)</f>
        <v>0</v>
      </c>
      <c r="I2166" s="2"/>
      <c r="J2166" s="2"/>
    </row>
    <row r="2167">
      <c r="A2167" s="2"/>
      <c r="B2167" s="2"/>
      <c r="C2167" s="2"/>
      <c r="D2167" s="21">
        <v>610515.0</v>
      </c>
      <c r="E2167" s="4"/>
      <c r="F2167" s="22" t="s">
        <v>1172</v>
      </c>
      <c r="G2167" s="26" t="str">
        <f t="shared" si="49"/>
        <v>SUBCUENTA</v>
      </c>
      <c r="H2167" s="31">
        <f>SUMIFS(REGISTROS!$L$2:$L$665,REGISTROS!$E$2:$E$665,PUC!E2167)</f>
        <v>0</v>
      </c>
      <c r="I2167" s="2"/>
      <c r="J2167" s="2"/>
    </row>
    <row r="2168">
      <c r="A2168" s="2"/>
      <c r="B2168" s="2"/>
      <c r="C2168" s="2"/>
      <c r="D2168" s="21">
        <v>610520.0</v>
      </c>
      <c r="E2168" s="4"/>
      <c r="F2168" s="22" t="s">
        <v>1173</v>
      </c>
      <c r="G2168" s="26" t="str">
        <f t="shared" si="49"/>
        <v>SUBCUENTA</v>
      </c>
      <c r="H2168" s="31">
        <f>SUMIFS(REGISTROS!$L$2:$L$665,REGISTROS!$E$2:$E$665,PUC!E2168)</f>
        <v>0</v>
      </c>
      <c r="I2168" s="2"/>
      <c r="J2168" s="2"/>
    </row>
    <row r="2169">
      <c r="A2169" s="2"/>
      <c r="B2169" s="2"/>
      <c r="C2169" s="2"/>
      <c r="D2169" s="21">
        <v>610525.0</v>
      </c>
      <c r="E2169" s="4"/>
      <c r="F2169" s="22" t="s">
        <v>1174</v>
      </c>
      <c r="G2169" s="26" t="str">
        <f t="shared" si="49"/>
        <v>SUBCUENTA</v>
      </c>
      <c r="H2169" s="31">
        <f>SUMIFS(REGISTROS!$L$2:$L$665,REGISTROS!$E$2:$E$665,PUC!E2169)</f>
        <v>0</v>
      </c>
      <c r="I2169" s="2"/>
      <c r="J2169" s="2"/>
    </row>
    <row r="2170">
      <c r="A2170" s="2"/>
      <c r="B2170" s="2"/>
      <c r="C2170" s="2"/>
      <c r="D2170" s="21">
        <v>610530.0</v>
      </c>
      <c r="E2170" s="4"/>
      <c r="F2170" s="22" t="s">
        <v>1176</v>
      </c>
      <c r="G2170" s="26" t="str">
        <f t="shared" si="49"/>
        <v>SUBCUENTA</v>
      </c>
      <c r="H2170" s="31">
        <f>SUMIFS(REGISTROS!$L$2:$L$665,REGISTROS!$E$2:$E$665,PUC!E2170)</f>
        <v>0</v>
      </c>
      <c r="I2170" s="2"/>
      <c r="J2170" s="2"/>
    </row>
    <row r="2171">
      <c r="A2171" s="2"/>
      <c r="B2171" s="2"/>
      <c r="C2171" s="2"/>
      <c r="D2171" s="21">
        <v>610535.0</v>
      </c>
      <c r="E2171" s="4"/>
      <c r="F2171" s="22" t="s">
        <v>1178</v>
      </c>
      <c r="G2171" s="26" t="str">
        <f t="shared" si="49"/>
        <v>SUBCUENTA</v>
      </c>
      <c r="H2171" s="31">
        <f>SUMIFS(REGISTROS!$L$2:$L$665,REGISTROS!$E$2:$E$665,PUC!E2171)</f>
        <v>0</v>
      </c>
      <c r="I2171" s="2"/>
      <c r="J2171" s="2"/>
    </row>
    <row r="2172">
      <c r="A2172" s="2"/>
      <c r="B2172" s="2"/>
      <c r="C2172" s="2"/>
      <c r="D2172" s="21">
        <v>610540.0</v>
      </c>
      <c r="E2172" s="4"/>
      <c r="F2172" s="22" t="s">
        <v>1179</v>
      </c>
      <c r="G2172" s="26" t="str">
        <f t="shared" si="49"/>
        <v>SUBCUENTA</v>
      </c>
      <c r="H2172" s="31">
        <f>SUMIFS(REGISTROS!$L$2:$L$665,REGISTROS!$E$2:$E$665,PUC!E2172)</f>
        <v>0</v>
      </c>
      <c r="I2172" s="2"/>
      <c r="J2172" s="2"/>
    </row>
    <row r="2173">
      <c r="A2173" s="2"/>
      <c r="B2173" s="2"/>
      <c r="C2173" s="2"/>
      <c r="D2173" s="21">
        <v>610545.0</v>
      </c>
      <c r="E2173" s="4"/>
      <c r="F2173" s="22" t="s">
        <v>1180</v>
      </c>
      <c r="G2173" s="26" t="str">
        <f t="shared" si="49"/>
        <v>SUBCUENTA</v>
      </c>
      <c r="H2173" s="31">
        <f>SUMIFS(REGISTROS!$L$2:$L$665,REGISTROS!$E$2:$E$665,PUC!E2173)</f>
        <v>0</v>
      </c>
      <c r="I2173" s="2"/>
      <c r="J2173" s="2"/>
    </row>
    <row r="2174">
      <c r="A2174" s="2"/>
      <c r="B2174" s="2"/>
      <c r="C2174" s="2"/>
      <c r="D2174" s="21">
        <v>610550.0</v>
      </c>
      <c r="E2174" s="4"/>
      <c r="F2174" s="22" t="s">
        <v>1182</v>
      </c>
      <c r="G2174" s="26" t="str">
        <f t="shared" si="49"/>
        <v>SUBCUENTA</v>
      </c>
      <c r="H2174" s="31">
        <f>SUMIFS(REGISTROS!$L$2:$L$665,REGISTROS!$E$2:$E$665,PUC!E2174)</f>
        <v>0</v>
      </c>
      <c r="I2174" s="2"/>
      <c r="J2174" s="2"/>
    </row>
    <row r="2175">
      <c r="A2175" s="2"/>
      <c r="B2175" s="2"/>
      <c r="C2175" s="2"/>
      <c r="D2175" s="21">
        <v>610555.0</v>
      </c>
      <c r="E2175" s="4"/>
      <c r="F2175" s="22" t="s">
        <v>1183</v>
      </c>
      <c r="G2175" s="26" t="str">
        <f t="shared" si="49"/>
        <v>SUBCUENTA</v>
      </c>
      <c r="H2175" s="31">
        <f>SUMIFS(REGISTROS!$L$2:$L$665,REGISTROS!$E$2:$E$665,PUC!E2175)</f>
        <v>0</v>
      </c>
      <c r="I2175" s="2"/>
      <c r="J2175" s="2"/>
    </row>
    <row r="2176">
      <c r="A2176" s="2"/>
      <c r="B2176" s="2"/>
      <c r="C2176" s="2"/>
      <c r="D2176" s="21">
        <v>610560.0</v>
      </c>
      <c r="E2176" s="4"/>
      <c r="F2176" s="22" t="s">
        <v>1184</v>
      </c>
      <c r="G2176" s="26" t="str">
        <f t="shared" si="49"/>
        <v>SUBCUENTA</v>
      </c>
      <c r="H2176" s="31">
        <f>SUMIFS(REGISTROS!$L$2:$L$665,REGISTROS!$E$2:$E$665,PUC!E2176)</f>
        <v>0</v>
      </c>
      <c r="I2176" s="2"/>
      <c r="J2176" s="2"/>
    </row>
    <row r="2177">
      <c r="A2177" s="2"/>
      <c r="B2177" s="2"/>
      <c r="C2177" s="2"/>
      <c r="D2177" s="21">
        <v>610565.0</v>
      </c>
      <c r="E2177" s="4"/>
      <c r="F2177" s="22" t="s">
        <v>1186</v>
      </c>
      <c r="G2177" s="26" t="str">
        <f t="shared" si="49"/>
        <v>SUBCUENTA</v>
      </c>
      <c r="H2177" s="31">
        <f>SUMIFS(REGISTROS!$L$2:$L$665,REGISTROS!$E$2:$E$665,PUC!E2177)</f>
        <v>0</v>
      </c>
      <c r="I2177" s="2"/>
      <c r="J2177" s="2"/>
    </row>
    <row r="2178">
      <c r="A2178" s="2"/>
      <c r="B2178" s="2"/>
      <c r="C2178" s="2"/>
      <c r="D2178" s="21">
        <v>610570.0</v>
      </c>
      <c r="E2178" s="4"/>
      <c r="F2178" s="22" t="s">
        <v>1187</v>
      </c>
      <c r="G2178" s="26" t="str">
        <f t="shared" si="49"/>
        <v>SUBCUENTA</v>
      </c>
      <c r="H2178" s="31">
        <f>SUMIFS(REGISTROS!$L$2:$L$665,REGISTROS!$E$2:$E$665,PUC!E2178)</f>
        <v>0</v>
      </c>
      <c r="I2178" s="2"/>
      <c r="J2178" s="2"/>
    </row>
    <row r="2179">
      <c r="A2179" s="2"/>
      <c r="B2179" s="2"/>
      <c r="C2179" s="2"/>
      <c r="D2179" s="21">
        <v>610575.0</v>
      </c>
      <c r="E2179" s="4"/>
      <c r="F2179" s="22" t="s">
        <v>1188</v>
      </c>
      <c r="G2179" s="26" t="str">
        <f t="shared" si="49"/>
        <v>SUBCUENTA</v>
      </c>
      <c r="H2179" s="31">
        <f>SUMIFS(REGISTROS!$L$2:$L$665,REGISTROS!$E$2:$E$665,PUC!E2179)</f>
        <v>0</v>
      </c>
      <c r="I2179" s="2"/>
      <c r="J2179" s="2"/>
    </row>
    <row r="2180">
      <c r="A2180" s="2"/>
      <c r="B2180" s="2"/>
      <c r="C2180" s="2"/>
      <c r="D2180" s="21">
        <v>610580.0</v>
      </c>
      <c r="E2180" s="4"/>
      <c r="F2180" s="22" t="s">
        <v>1189</v>
      </c>
      <c r="G2180" s="26" t="str">
        <f t="shared" si="49"/>
        <v>SUBCUENTA</v>
      </c>
      <c r="H2180" s="31">
        <f>SUMIFS(REGISTROS!$L$2:$L$665,REGISTROS!$E$2:$E$665,PUC!E2180)</f>
        <v>0</v>
      </c>
      <c r="I2180" s="2"/>
      <c r="J2180" s="2"/>
    </row>
    <row r="2181">
      <c r="A2181" s="2"/>
      <c r="B2181" s="2"/>
      <c r="C2181" s="2"/>
      <c r="D2181" s="21">
        <v>610599.0</v>
      </c>
      <c r="E2181" s="4"/>
      <c r="F2181" s="22" t="s">
        <v>95</v>
      </c>
      <c r="G2181" s="26" t="str">
        <f t="shared" si="49"/>
        <v>SUBCUENTA</v>
      </c>
      <c r="H2181" s="31">
        <f>SUMIFS(REGISTROS!$L$2:$L$665,REGISTROS!$E$2:$E$665,PUC!E2181)</f>
        <v>0</v>
      </c>
      <c r="I2181" s="2"/>
      <c r="J2181" s="2"/>
    </row>
    <row r="2182">
      <c r="A2182" s="2"/>
      <c r="B2182" s="2"/>
      <c r="C2182" s="2"/>
      <c r="D2182" s="21">
        <v>6110.0</v>
      </c>
      <c r="E2182" s="4"/>
      <c r="F2182" s="22" t="s">
        <v>48</v>
      </c>
      <c r="G2182" s="26" t="str">
        <f t="shared" si="49"/>
        <v>CUENTA</v>
      </c>
      <c r="H2182" s="31">
        <f>SUMIFS(REGISTROS!$L$2:$L$665,REGISTROS!$E$2:$E$665,PUC!E2182)</f>
        <v>0</v>
      </c>
      <c r="I2182" s="2"/>
      <c r="J2182" s="2"/>
    </row>
    <row r="2183">
      <c r="A2183" s="2"/>
      <c r="B2183" s="2"/>
      <c r="C2183" s="2"/>
      <c r="D2183" s="21">
        <v>611005.0</v>
      </c>
      <c r="E2183" s="4"/>
      <c r="F2183" s="22" t="s">
        <v>1190</v>
      </c>
      <c r="G2183" s="26" t="str">
        <f t="shared" si="49"/>
        <v>SUBCUENTA</v>
      </c>
      <c r="H2183" s="31">
        <f>SUMIFS(REGISTROS!$L$2:$L$665,REGISTROS!$E$2:$E$665,PUC!E2183)</f>
        <v>0</v>
      </c>
      <c r="I2183" s="2"/>
      <c r="J2183" s="2"/>
    </row>
    <row r="2184">
      <c r="A2184" s="2"/>
      <c r="B2184" s="2"/>
      <c r="C2184" s="2"/>
      <c r="D2184" s="21">
        <v>611010.0</v>
      </c>
      <c r="E2184" s="4"/>
      <c r="F2184" s="22" t="s">
        <v>1192</v>
      </c>
      <c r="G2184" s="26" t="str">
        <f t="shared" si="49"/>
        <v>SUBCUENTA</v>
      </c>
      <c r="H2184" s="31">
        <f>SUMIFS(REGISTROS!$L$2:$L$665,REGISTROS!$E$2:$E$665,PUC!E2184)</f>
        <v>0</v>
      </c>
      <c r="I2184" s="2"/>
      <c r="J2184" s="2"/>
    </row>
    <row r="2185">
      <c r="A2185" s="2"/>
      <c r="B2185" s="2"/>
      <c r="C2185" s="2"/>
      <c r="D2185" s="21">
        <v>611095.0</v>
      </c>
      <c r="E2185" s="4"/>
      <c r="F2185" s="22" t="s">
        <v>1193</v>
      </c>
      <c r="G2185" s="26" t="str">
        <f t="shared" si="49"/>
        <v>SUBCUENTA</v>
      </c>
      <c r="H2185" s="31">
        <f>SUMIFS(REGISTROS!$L$2:$L$665,REGISTROS!$E$2:$E$665,PUC!E2185)</f>
        <v>0</v>
      </c>
      <c r="I2185" s="2"/>
      <c r="J2185" s="2"/>
    </row>
    <row r="2186">
      <c r="A2186" s="2"/>
      <c r="B2186" s="2"/>
      <c r="C2186" s="2"/>
      <c r="D2186" s="21">
        <v>611099.0</v>
      </c>
      <c r="E2186" s="4"/>
      <c r="F2186" s="22" t="s">
        <v>95</v>
      </c>
      <c r="G2186" s="26" t="str">
        <f t="shared" si="49"/>
        <v>SUBCUENTA</v>
      </c>
      <c r="H2186" s="31">
        <f>SUMIFS(REGISTROS!$L$2:$L$665,REGISTROS!$E$2:$E$665,PUC!E2186)</f>
        <v>0</v>
      </c>
      <c r="I2186" s="2"/>
      <c r="J2186" s="2"/>
    </row>
    <row r="2187">
      <c r="A2187" s="2"/>
      <c r="B2187" s="2"/>
      <c r="C2187" s="2"/>
      <c r="D2187" s="21">
        <v>6115.0</v>
      </c>
      <c r="E2187" s="4"/>
      <c r="F2187" s="22" t="s">
        <v>51</v>
      </c>
      <c r="G2187" s="26" t="str">
        <f t="shared" si="49"/>
        <v>CUENTA</v>
      </c>
      <c r="H2187" s="31">
        <f>SUMIFS(REGISTROS!$L$2:$L$665,REGISTROS!$E$2:$E$665,PUC!E2187)</f>
        <v>0</v>
      </c>
      <c r="I2187" s="2"/>
      <c r="J2187" s="2"/>
    </row>
    <row r="2188">
      <c r="A2188" s="2"/>
      <c r="B2188" s="2"/>
      <c r="C2188" s="2"/>
      <c r="D2188" s="21">
        <v>611505.0</v>
      </c>
      <c r="E2188" s="4"/>
      <c r="F2188" s="22" t="s">
        <v>1195</v>
      </c>
      <c r="G2188" s="26" t="str">
        <f t="shared" si="49"/>
        <v>SUBCUENTA</v>
      </c>
      <c r="H2188" s="31">
        <f>SUMIFS(REGISTROS!$L$2:$L$665,REGISTROS!$E$2:$E$665,PUC!E2188)</f>
        <v>0</v>
      </c>
      <c r="I2188" s="2"/>
      <c r="J2188" s="2"/>
    </row>
    <row r="2189">
      <c r="A2189" s="2"/>
      <c r="B2189" s="2"/>
      <c r="C2189" s="2"/>
      <c r="D2189" s="21">
        <v>611510.0</v>
      </c>
      <c r="E2189" s="4"/>
      <c r="F2189" s="22" t="s">
        <v>1197</v>
      </c>
      <c r="G2189" s="26" t="str">
        <f t="shared" si="49"/>
        <v>SUBCUENTA</v>
      </c>
      <c r="H2189" s="31">
        <f>SUMIFS(REGISTROS!$L$2:$L$665,REGISTROS!$E$2:$E$665,PUC!E2189)</f>
        <v>0</v>
      </c>
      <c r="I2189" s="2"/>
      <c r="J2189" s="2"/>
    </row>
    <row r="2190">
      <c r="A2190" s="2"/>
      <c r="B2190" s="2"/>
      <c r="C2190" s="2"/>
      <c r="D2190" s="21">
        <v>611512.0</v>
      </c>
      <c r="E2190" s="4"/>
      <c r="F2190" s="22" t="s">
        <v>1198</v>
      </c>
      <c r="G2190" s="26" t="str">
        <f t="shared" si="49"/>
        <v>SUBCUENTA</v>
      </c>
      <c r="H2190" s="31">
        <f>SUMIFS(REGISTROS!$L$2:$L$665,REGISTROS!$E$2:$E$665,PUC!E2190)</f>
        <v>0</v>
      </c>
      <c r="I2190" s="2"/>
      <c r="J2190" s="2"/>
    </row>
    <row r="2191">
      <c r="A2191" s="2"/>
      <c r="B2191" s="2"/>
      <c r="C2191" s="2"/>
      <c r="D2191" s="21">
        <v>611514.0</v>
      </c>
      <c r="E2191" s="4"/>
      <c r="F2191" s="22" t="s">
        <v>1199</v>
      </c>
      <c r="G2191" s="26" t="str">
        <f t="shared" si="49"/>
        <v>SUBCUENTA</v>
      </c>
      <c r="H2191" s="31">
        <f>SUMIFS(REGISTROS!$L$2:$L$665,REGISTROS!$E$2:$E$665,PUC!E2191)</f>
        <v>0</v>
      </c>
      <c r="I2191" s="2"/>
      <c r="J2191" s="2"/>
    </row>
    <row r="2192">
      <c r="A2192" s="2"/>
      <c r="B2192" s="2"/>
      <c r="C2192" s="2"/>
      <c r="D2192" s="21">
        <v>611515.0</v>
      </c>
      <c r="E2192" s="4"/>
      <c r="F2192" s="22" t="s">
        <v>1200</v>
      </c>
      <c r="G2192" s="26" t="str">
        <f t="shared" si="49"/>
        <v>SUBCUENTA</v>
      </c>
      <c r="H2192" s="31">
        <f>SUMIFS(REGISTROS!$L$2:$L$665,REGISTROS!$E$2:$E$665,PUC!E2192)</f>
        <v>0</v>
      </c>
      <c r="I2192" s="2"/>
      <c r="J2192" s="2"/>
    </row>
    <row r="2193">
      <c r="A2193" s="2"/>
      <c r="B2193" s="2"/>
      <c r="C2193" s="2"/>
      <c r="D2193" s="21">
        <v>611520.0</v>
      </c>
      <c r="E2193" s="4"/>
      <c r="F2193" s="22" t="s">
        <v>1201</v>
      </c>
      <c r="G2193" s="26" t="str">
        <f t="shared" si="49"/>
        <v>SUBCUENTA</v>
      </c>
      <c r="H2193" s="31">
        <f>SUMIFS(REGISTROS!$L$2:$L$665,REGISTROS!$E$2:$E$665,PUC!E2193)</f>
        <v>0</v>
      </c>
      <c r="I2193" s="2"/>
      <c r="J2193" s="2"/>
    </row>
    <row r="2194">
      <c r="A2194" s="2"/>
      <c r="B2194" s="2"/>
      <c r="C2194" s="2"/>
      <c r="D2194" s="21">
        <v>611525.0</v>
      </c>
      <c r="E2194" s="4"/>
      <c r="F2194" s="22" t="s">
        <v>1203</v>
      </c>
      <c r="G2194" s="26" t="str">
        <f t="shared" si="49"/>
        <v>SUBCUENTA</v>
      </c>
      <c r="H2194" s="31">
        <f>SUMIFS(REGISTROS!$L$2:$L$665,REGISTROS!$E$2:$E$665,PUC!E2194)</f>
        <v>0</v>
      </c>
      <c r="I2194" s="2"/>
      <c r="J2194" s="2"/>
    </row>
    <row r="2195">
      <c r="A2195" s="2"/>
      <c r="B2195" s="2"/>
      <c r="C2195" s="2"/>
      <c r="D2195" s="21">
        <v>611527.0</v>
      </c>
      <c r="E2195" s="4"/>
      <c r="F2195" s="22" t="s">
        <v>1204</v>
      </c>
      <c r="G2195" s="26" t="str">
        <f t="shared" si="49"/>
        <v>SUBCUENTA</v>
      </c>
      <c r="H2195" s="31">
        <f>SUMIFS(REGISTROS!$L$2:$L$665,REGISTROS!$E$2:$E$665,PUC!E2195)</f>
        <v>0</v>
      </c>
      <c r="I2195" s="2"/>
      <c r="J2195" s="2"/>
    </row>
    <row r="2196">
      <c r="A2196" s="2"/>
      <c r="B2196" s="2"/>
      <c r="C2196" s="2"/>
      <c r="D2196" s="21">
        <v>611528.0</v>
      </c>
      <c r="E2196" s="4"/>
      <c r="F2196" s="22" t="s">
        <v>1205</v>
      </c>
      <c r="G2196" s="26" t="str">
        <f t="shared" si="49"/>
        <v>SUBCUENTA</v>
      </c>
      <c r="H2196" s="31">
        <f>SUMIFS(REGISTROS!$L$2:$L$665,REGISTROS!$E$2:$E$665,PUC!E2196)</f>
        <v>0</v>
      </c>
      <c r="I2196" s="2"/>
      <c r="J2196" s="2"/>
    </row>
    <row r="2197">
      <c r="A2197" s="2"/>
      <c r="B2197" s="2"/>
      <c r="C2197" s="2"/>
      <c r="D2197" s="21">
        <v>611530.0</v>
      </c>
      <c r="E2197" s="4"/>
      <c r="F2197" s="22" t="s">
        <v>1206</v>
      </c>
      <c r="G2197" s="26" t="str">
        <f t="shared" si="49"/>
        <v>SUBCUENTA</v>
      </c>
      <c r="H2197" s="31">
        <f>SUMIFS(REGISTROS!$L$2:$L$665,REGISTROS!$E$2:$E$665,PUC!E2197)</f>
        <v>0</v>
      </c>
      <c r="I2197" s="2"/>
      <c r="J2197" s="2"/>
    </row>
    <row r="2198">
      <c r="A2198" s="2"/>
      <c r="B2198" s="2"/>
      <c r="C2198" s="2"/>
      <c r="D2198" s="21">
        <v>611532.0</v>
      </c>
      <c r="E2198" s="4"/>
      <c r="F2198" s="22" t="s">
        <v>1207</v>
      </c>
      <c r="G2198" s="26" t="str">
        <f t="shared" si="49"/>
        <v>SUBCUENTA</v>
      </c>
      <c r="H2198" s="31">
        <f>SUMIFS(REGISTROS!$L$2:$L$665,REGISTROS!$E$2:$E$665,PUC!E2198)</f>
        <v>0</v>
      </c>
      <c r="I2198" s="2"/>
      <c r="J2198" s="2"/>
    </row>
    <row r="2199">
      <c r="A2199" s="2"/>
      <c r="B2199" s="2"/>
      <c r="C2199" s="2"/>
      <c r="D2199" s="21">
        <v>611595.0</v>
      </c>
      <c r="E2199" s="4"/>
      <c r="F2199" s="22" t="s">
        <v>1193</v>
      </c>
      <c r="G2199" s="26" t="str">
        <f t="shared" si="49"/>
        <v>SUBCUENTA</v>
      </c>
      <c r="H2199" s="31">
        <f>SUMIFS(REGISTROS!$L$2:$L$665,REGISTROS!$E$2:$E$665,PUC!E2199)</f>
        <v>0</v>
      </c>
      <c r="I2199" s="2"/>
      <c r="J2199" s="2"/>
    </row>
    <row r="2200">
      <c r="A2200" s="2"/>
      <c r="B2200" s="2"/>
      <c r="C2200" s="2"/>
      <c r="D2200" s="21">
        <v>611599.0</v>
      </c>
      <c r="E2200" s="4"/>
      <c r="F2200" s="22" t="s">
        <v>95</v>
      </c>
      <c r="G2200" s="26" t="str">
        <f t="shared" si="49"/>
        <v>SUBCUENTA</v>
      </c>
      <c r="H2200" s="31">
        <f>SUMIFS(REGISTROS!$L$2:$L$665,REGISTROS!$E$2:$E$665,PUC!E2200)</f>
        <v>0</v>
      </c>
      <c r="I2200" s="2"/>
      <c r="J2200" s="2"/>
    </row>
    <row r="2201">
      <c r="A2201" s="2"/>
      <c r="B2201" s="2"/>
      <c r="C2201" s="21">
        <v>6120.0</v>
      </c>
      <c r="D2201" s="2"/>
      <c r="E2201" s="4"/>
      <c r="F2201" s="22" t="s">
        <v>1210</v>
      </c>
      <c r="G2201" s="26" t="str">
        <f>IF(LEN(C2201)=1,"CLASE",IF(LEN(C2201)=2,"GRUPO",IF(LEN(C2201)=4,"CUENTA",IF(LEN(C2201)=6,"SUBCUENTA",""))))</f>
        <v>CUENTA</v>
      </c>
      <c r="H2201" s="31">
        <f>SUMIFS(REGISTROS!$L$2:$L$665,REGISTROS!$E$2:$E$665,PUC!E2201)</f>
        <v>0</v>
      </c>
      <c r="I2201" s="2"/>
      <c r="J2201" s="2"/>
    </row>
    <row r="2202">
      <c r="A2202" s="2"/>
      <c r="B2202" s="2"/>
      <c r="C2202" s="2"/>
      <c r="D2202" s="21">
        <v>612001.0</v>
      </c>
      <c r="E2202" s="4"/>
      <c r="F2202" s="22" t="s">
        <v>1211</v>
      </c>
      <c r="G2202" s="26" t="str">
        <f t="shared" ref="G2202:G2294" si="50">IF(LEN(D2202)=1,"CLASE",IF(LEN(D2202)=2,"GRUPO",IF(LEN(D2202)=4,"CUENTA",IF(LEN(D2202)=6,"SUBCUENTA",""))))</f>
        <v>SUBCUENTA</v>
      </c>
      <c r="H2202" s="31">
        <f>SUMIFS(REGISTROS!$L$2:$L$665,REGISTROS!$E$2:$E$665,PUC!E2202)</f>
        <v>0</v>
      </c>
      <c r="I2202" s="2"/>
      <c r="J2202" s="2"/>
    </row>
    <row r="2203">
      <c r="A2203" s="2"/>
      <c r="B2203" s="2"/>
      <c r="C2203" s="2"/>
      <c r="D2203" s="21">
        <v>612002.0</v>
      </c>
      <c r="E2203" s="4"/>
      <c r="F2203" s="22" t="s">
        <v>1212</v>
      </c>
      <c r="G2203" s="26" t="str">
        <f t="shared" si="50"/>
        <v>SUBCUENTA</v>
      </c>
      <c r="H2203" s="31">
        <f>SUMIFS(REGISTROS!$L$2:$L$665,REGISTROS!$E$2:$E$665,PUC!E2203)</f>
        <v>0</v>
      </c>
      <c r="I2203" s="2"/>
      <c r="J2203" s="2"/>
    </row>
    <row r="2204">
      <c r="A2204" s="2"/>
      <c r="B2204" s="2"/>
      <c r="C2204" s="2"/>
      <c r="D2204" s="21">
        <v>612003.0</v>
      </c>
      <c r="E2204" s="4"/>
      <c r="F2204" s="22" t="s">
        <v>1214</v>
      </c>
      <c r="G2204" s="26" t="str">
        <f t="shared" si="50"/>
        <v>SUBCUENTA</v>
      </c>
      <c r="H2204" s="31">
        <f>SUMIFS(REGISTROS!$L$2:$L$665,REGISTROS!$E$2:$E$665,PUC!E2204)</f>
        <v>0</v>
      </c>
      <c r="I2204" s="2"/>
      <c r="J2204" s="2"/>
    </row>
    <row r="2205">
      <c r="A2205" s="2"/>
      <c r="B2205" s="2"/>
      <c r="C2205" s="2"/>
      <c r="D2205" s="21">
        <v>612004.0</v>
      </c>
      <c r="E2205" s="4"/>
      <c r="F2205" s="22" t="s">
        <v>1216</v>
      </c>
      <c r="G2205" s="26" t="str">
        <f t="shared" si="50"/>
        <v>SUBCUENTA</v>
      </c>
      <c r="H2205" s="31">
        <f>SUMIFS(REGISTROS!$L$2:$L$665,REGISTROS!$E$2:$E$665,PUC!E2205)</f>
        <v>0</v>
      </c>
      <c r="I2205" s="2"/>
      <c r="J2205" s="2"/>
    </row>
    <row r="2206">
      <c r="A2206" s="2"/>
      <c r="B2206" s="2"/>
      <c r="C2206" s="2"/>
      <c r="D2206" s="21">
        <v>612005.0</v>
      </c>
      <c r="E2206" s="4"/>
      <c r="F2206" s="22" t="s">
        <v>1217</v>
      </c>
      <c r="G2206" s="26" t="str">
        <f t="shared" si="50"/>
        <v>SUBCUENTA</v>
      </c>
      <c r="H2206" s="31">
        <f>SUMIFS(REGISTROS!$L$2:$L$665,REGISTROS!$E$2:$E$665,PUC!E2206)</f>
        <v>0</v>
      </c>
      <c r="I2206" s="2"/>
      <c r="J2206" s="2"/>
    </row>
    <row r="2207">
      <c r="A2207" s="2"/>
      <c r="B2207" s="2"/>
      <c r="C2207" s="2"/>
      <c r="D2207" s="21">
        <v>612006.0</v>
      </c>
      <c r="E2207" s="4"/>
      <c r="F2207" s="22" t="s">
        <v>1218</v>
      </c>
      <c r="G2207" s="26" t="str">
        <f t="shared" si="50"/>
        <v>SUBCUENTA</v>
      </c>
      <c r="H2207" s="31">
        <f>SUMIFS(REGISTROS!$L$2:$L$665,REGISTROS!$E$2:$E$665,PUC!E2207)</f>
        <v>0</v>
      </c>
      <c r="I2207" s="2"/>
      <c r="J2207" s="2"/>
    </row>
    <row r="2208">
      <c r="A2208" s="2"/>
      <c r="B2208" s="2"/>
      <c r="C2208" s="2"/>
      <c r="D2208" s="21">
        <v>612007.0</v>
      </c>
      <c r="E2208" s="4"/>
      <c r="F2208" s="22" t="s">
        <v>1219</v>
      </c>
      <c r="G2208" s="26" t="str">
        <f t="shared" si="50"/>
        <v>SUBCUENTA</v>
      </c>
      <c r="H2208" s="31">
        <f>SUMIFS(REGISTROS!$L$2:$L$665,REGISTROS!$E$2:$E$665,PUC!E2208)</f>
        <v>0</v>
      </c>
      <c r="I2208" s="2"/>
      <c r="J2208" s="2"/>
    </row>
    <row r="2209">
      <c r="A2209" s="2"/>
      <c r="B2209" s="2"/>
      <c r="C2209" s="2"/>
      <c r="D2209" s="21">
        <v>612008.0</v>
      </c>
      <c r="E2209" s="4"/>
      <c r="F2209" s="22" t="s">
        <v>1221</v>
      </c>
      <c r="G2209" s="26" t="str">
        <f t="shared" si="50"/>
        <v>SUBCUENTA</v>
      </c>
      <c r="H2209" s="31">
        <f>SUMIFS(REGISTROS!$L$2:$L$665,REGISTROS!$E$2:$E$665,PUC!E2209)</f>
        <v>0</v>
      </c>
      <c r="I2209" s="2"/>
      <c r="J2209" s="2"/>
    </row>
    <row r="2210">
      <c r="A2210" s="2"/>
      <c r="B2210" s="2"/>
      <c r="C2210" s="2"/>
      <c r="D2210" s="21">
        <v>612009.0</v>
      </c>
      <c r="E2210" s="4"/>
      <c r="F2210" s="22" t="s">
        <v>1222</v>
      </c>
      <c r="G2210" s="26" t="str">
        <f t="shared" si="50"/>
        <v>SUBCUENTA</v>
      </c>
      <c r="H2210" s="31">
        <f>SUMIFS(REGISTROS!$L$2:$L$665,REGISTROS!$E$2:$E$665,PUC!E2210)</f>
        <v>0</v>
      </c>
      <c r="I2210" s="2"/>
      <c r="J2210" s="2"/>
    </row>
    <row r="2211">
      <c r="A2211" s="2"/>
      <c r="B2211" s="2"/>
      <c r="C2211" s="2"/>
      <c r="D2211" s="21">
        <v>612010.0</v>
      </c>
      <c r="E2211" s="4"/>
      <c r="F2211" s="22" t="s">
        <v>1223</v>
      </c>
      <c r="G2211" s="26" t="str">
        <f t="shared" si="50"/>
        <v>SUBCUENTA</v>
      </c>
      <c r="H2211" s="31">
        <f>SUMIFS(REGISTROS!$L$2:$L$665,REGISTROS!$E$2:$E$665,PUC!E2211)</f>
        <v>0</v>
      </c>
      <c r="I2211" s="2"/>
      <c r="J2211" s="2"/>
    </row>
    <row r="2212">
      <c r="A2212" s="2"/>
      <c r="B2212" s="2"/>
      <c r="C2212" s="2"/>
      <c r="D2212" s="21">
        <v>612011.0</v>
      </c>
      <c r="E2212" s="4"/>
      <c r="F2212" s="22" t="s">
        <v>1224</v>
      </c>
      <c r="G2212" s="26" t="str">
        <f t="shared" si="50"/>
        <v>SUBCUENTA</v>
      </c>
      <c r="H2212" s="31">
        <f>SUMIFS(REGISTROS!$L$2:$L$665,REGISTROS!$E$2:$E$665,PUC!E2212)</f>
        <v>0</v>
      </c>
      <c r="I2212" s="2"/>
      <c r="J2212" s="2"/>
    </row>
    <row r="2213">
      <c r="A2213" s="2"/>
      <c r="B2213" s="2"/>
      <c r="C2213" s="2"/>
      <c r="D2213" s="21">
        <v>612012.0</v>
      </c>
      <c r="E2213" s="4"/>
      <c r="F2213" s="22" t="s">
        <v>1225</v>
      </c>
      <c r="G2213" s="26" t="str">
        <f t="shared" si="50"/>
        <v>SUBCUENTA</v>
      </c>
      <c r="H2213" s="31">
        <f>SUMIFS(REGISTROS!$L$2:$L$665,REGISTROS!$E$2:$E$665,PUC!E2213)</f>
        <v>0</v>
      </c>
      <c r="I2213" s="2"/>
      <c r="J2213" s="2"/>
    </row>
    <row r="2214">
      <c r="A2214" s="2"/>
      <c r="B2214" s="2"/>
      <c r="C2214" s="2"/>
      <c r="D2214" s="21">
        <v>612013.0</v>
      </c>
      <c r="E2214" s="4"/>
      <c r="F2214" s="22" t="s">
        <v>1226</v>
      </c>
      <c r="G2214" s="26" t="str">
        <f t="shared" si="50"/>
        <v>SUBCUENTA</v>
      </c>
      <c r="H2214" s="31">
        <f>SUMIFS(REGISTROS!$L$2:$L$665,REGISTROS!$E$2:$E$665,PUC!E2214)</f>
        <v>0</v>
      </c>
      <c r="I2214" s="2"/>
      <c r="J2214" s="2"/>
    </row>
    <row r="2215">
      <c r="A2215" s="2"/>
      <c r="B2215" s="2"/>
      <c r="C2215" s="2"/>
      <c r="D2215" s="21">
        <v>612014.0</v>
      </c>
      <c r="E2215" s="4"/>
      <c r="F2215" s="22" t="s">
        <v>1227</v>
      </c>
      <c r="G2215" s="26" t="str">
        <f t="shared" si="50"/>
        <v>SUBCUENTA</v>
      </c>
      <c r="H2215" s="31">
        <f>SUMIFS(REGISTROS!$L$2:$L$665,REGISTROS!$E$2:$E$665,PUC!E2215)</f>
        <v>0</v>
      </c>
      <c r="I2215" s="2"/>
      <c r="J2215" s="2"/>
    </row>
    <row r="2216">
      <c r="A2216" s="2"/>
      <c r="B2216" s="2"/>
      <c r="C2216" s="2"/>
      <c r="D2216" s="21">
        <v>612015.0</v>
      </c>
      <c r="E2216" s="4"/>
      <c r="F2216" s="22" t="s">
        <v>1229</v>
      </c>
      <c r="G2216" s="26" t="str">
        <f t="shared" si="50"/>
        <v>SUBCUENTA</v>
      </c>
      <c r="H2216" s="31">
        <f>SUMIFS(REGISTROS!$L$2:$L$665,REGISTROS!$E$2:$E$665,PUC!E2216)</f>
        <v>0</v>
      </c>
      <c r="I2216" s="2"/>
      <c r="J2216" s="2"/>
    </row>
    <row r="2217">
      <c r="A2217" s="2"/>
      <c r="B2217" s="2"/>
      <c r="C2217" s="2"/>
      <c r="D2217" s="21">
        <v>612016.0</v>
      </c>
      <c r="E2217" s="4"/>
      <c r="F2217" s="22" t="s">
        <v>1231</v>
      </c>
      <c r="G2217" s="26" t="str">
        <f t="shared" si="50"/>
        <v>SUBCUENTA</v>
      </c>
      <c r="H2217" s="31">
        <f>SUMIFS(REGISTROS!$L$2:$L$665,REGISTROS!$E$2:$E$665,PUC!E2217)</f>
        <v>0</v>
      </c>
      <c r="I2217" s="2"/>
      <c r="J2217" s="2"/>
    </row>
    <row r="2218">
      <c r="A2218" s="2"/>
      <c r="B2218" s="2"/>
      <c r="C2218" s="2"/>
      <c r="D2218" s="21">
        <v>612017.0</v>
      </c>
      <c r="E2218" s="4"/>
      <c r="F2218" s="22" t="s">
        <v>1232</v>
      </c>
      <c r="G2218" s="26" t="str">
        <f t="shared" si="50"/>
        <v>SUBCUENTA</v>
      </c>
      <c r="H2218" s="31">
        <f>SUMIFS(REGISTROS!$L$2:$L$665,REGISTROS!$E$2:$E$665,PUC!E2218)</f>
        <v>0</v>
      </c>
      <c r="I2218" s="2"/>
      <c r="J2218" s="2"/>
    </row>
    <row r="2219">
      <c r="A2219" s="2"/>
      <c r="B2219" s="2"/>
      <c r="C2219" s="2"/>
      <c r="D2219" s="21">
        <v>612018.0</v>
      </c>
      <c r="E2219" s="4"/>
      <c r="F2219" s="22" t="s">
        <v>1233</v>
      </c>
      <c r="G2219" s="26" t="str">
        <f t="shared" si="50"/>
        <v>SUBCUENTA</v>
      </c>
      <c r="H2219" s="31">
        <f>SUMIFS(REGISTROS!$L$2:$L$665,REGISTROS!$E$2:$E$665,PUC!E2219)</f>
        <v>0</v>
      </c>
      <c r="I2219" s="2"/>
      <c r="J2219" s="2"/>
    </row>
    <row r="2220">
      <c r="A2220" s="2"/>
      <c r="B2220" s="2"/>
      <c r="C2220" s="2"/>
      <c r="D2220" s="21">
        <v>612019.0</v>
      </c>
      <c r="E2220" s="4"/>
      <c r="F2220" s="22" t="s">
        <v>1234</v>
      </c>
      <c r="G2220" s="26" t="str">
        <f t="shared" si="50"/>
        <v>SUBCUENTA</v>
      </c>
      <c r="H2220" s="31">
        <f>SUMIFS(REGISTROS!$L$2:$L$665,REGISTROS!$E$2:$E$665,PUC!E2220)</f>
        <v>0</v>
      </c>
      <c r="I2220" s="2"/>
      <c r="J2220" s="2"/>
    </row>
    <row r="2221">
      <c r="A2221" s="2"/>
      <c r="B2221" s="2"/>
      <c r="C2221" s="2"/>
      <c r="D2221" s="21">
        <v>612020.0</v>
      </c>
      <c r="E2221" s="4"/>
      <c r="F2221" s="22" t="s">
        <v>1236</v>
      </c>
      <c r="G2221" s="26" t="str">
        <f t="shared" si="50"/>
        <v>SUBCUENTA</v>
      </c>
      <c r="H2221" s="31">
        <f>SUMIFS(REGISTROS!$L$2:$L$665,REGISTROS!$E$2:$E$665,PUC!E2221)</f>
        <v>0</v>
      </c>
      <c r="I2221" s="2"/>
      <c r="J2221" s="2"/>
    </row>
    <row r="2222">
      <c r="A2222" s="2"/>
      <c r="B2222" s="2"/>
      <c r="C2222" s="2"/>
      <c r="D2222" s="21">
        <v>612021.0</v>
      </c>
      <c r="E2222" s="4"/>
      <c r="F2222" s="22" t="s">
        <v>1237</v>
      </c>
      <c r="G2222" s="26" t="str">
        <f t="shared" si="50"/>
        <v>SUBCUENTA</v>
      </c>
      <c r="H2222" s="31">
        <f>SUMIFS(REGISTROS!$L$2:$L$665,REGISTROS!$E$2:$E$665,PUC!E2222)</f>
        <v>0</v>
      </c>
      <c r="I2222" s="2"/>
      <c r="J2222" s="2"/>
    </row>
    <row r="2223">
      <c r="A2223" s="2"/>
      <c r="B2223" s="2"/>
      <c r="C2223" s="2"/>
      <c r="D2223" s="21">
        <v>612022.0</v>
      </c>
      <c r="E2223" s="4"/>
      <c r="F2223" s="22" t="s">
        <v>1238</v>
      </c>
      <c r="G2223" s="26" t="str">
        <f t="shared" si="50"/>
        <v>SUBCUENTA</v>
      </c>
      <c r="H2223" s="31">
        <f>SUMIFS(REGISTROS!$L$2:$L$665,REGISTROS!$E$2:$E$665,PUC!E2223)</f>
        <v>0</v>
      </c>
      <c r="I2223" s="2"/>
      <c r="J2223" s="2"/>
    </row>
    <row r="2224">
      <c r="A2224" s="2"/>
      <c r="B2224" s="2"/>
      <c r="C2224" s="2"/>
      <c r="D2224" s="21">
        <v>612023.0</v>
      </c>
      <c r="E2224" s="4"/>
      <c r="F2224" s="22" t="s">
        <v>1239</v>
      </c>
      <c r="G2224" s="26" t="str">
        <f t="shared" si="50"/>
        <v>SUBCUENTA</v>
      </c>
      <c r="H2224" s="31">
        <f>SUMIFS(REGISTROS!$L$2:$L$665,REGISTROS!$E$2:$E$665,PUC!E2224)</f>
        <v>0</v>
      </c>
      <c r="I2224" s="2"/>
      <c r="J2224" s="2"/>
    </row>
    <row r="2225">
      <c r="A2225" s="2"/>
      <c r="B2225" s="2"/>
      <c r="C2225" s="2"/>
      <c r="D2225" s="21">
        <v>612024.0</v>
      </c>
      <c r="E2225" s="4"/>
      <c r="F2225" s="22" t="s">
        <v>1240</v>
      </c>
      <c r="G2225" s="26" t="str">
        <f t="shared" si="50"/>
        <v>SUBCUENTA</v>
      </c>
      <c r="H2225" s="31">
        <f>SUMIFS(REGISTROS!$L$2:$L$665,REGISTROS!$E$2:$E$665,PUC!E2225)</f>
        <v>0</v>
      </c>
      <c r="I2225" s="2"/>
      <c r="J2225" s="2"/>
    </row>
    <row r="2226">
      <c r="A2226" s="2"/>
      <c r="B2226" s="2"/>
      <c r="C2226" s="2"/>
      <c r="D2226" s="21">
        <v>612025.0</v>
      </c>
      <c r="E2226" s="4"/>
      <c r="F2226" s="22" t="s">
        <v>1241</v>
      </c>
      <c r="G2226" s="26" t="str">
        <f t="shared" si="50"/>
        <v>SUBCUENTA</v>
      </c>
      <c r="H2226" s="31">
        <f>SUMIFS(REGISTROS!$L$2:$L$665,REGISTROS!$E$2:$E$665,PUC!E2226)</f>
        <v>0</v>
      </c>
      <c r="I2226" s="2"/>
      <c r="J2226" s="2"/>
    </row>
    <row r="2227">
      <c r="A2227" s="2"/>
      <c r="B2227" s="2"/>
      <c r="C2227" s="2"/>
      <c r="D2227" s="21">
        <v>612026.0</v>
      </c>
      <c r="E2227" s="4"/>
      <c r="F2227" s="22" t="s">
        <v>1242</v>
      </c>
      <c r="G2227" s="26" t="str">
        <f t="shared" si="50"/>
        <v>SUBCUENTA</v>
      </c>
      <c r="H2227" s="31">
        <f>SUMIFS(REGISTROS!$L$2:$L$665,REGISTROS!$E$2:$E$665,PUC!E2227)</f>
        <v>0</v>
      </c>
      <c r="I2227" s="2"/>
      <c r="J2227" s="2"/>
    </row>
    <row r="2228">
      <c r="A2228" s="2"/>
      <c r="B2228" s="2"/>
      <c r="C2228" s="2"/>
      <c r="D2228" s="21">
        <v>612027.0</v>
      </c>
      <c r="E2228" s="4"/>
      <c r="F2228" s="22" t="s">
        <v>1244</v>
      </c>
      <c r="G2228" s="26" t="str">
        <f t="shared" si="50"/>
        <v>SUBCUENTA</v>
      </c>
      <c r="H2228" s="31">
        <f>SUMIFS(REGISTROS!$L$2:$L$665,REGISTROS!$E$2:$E$665,PUC!E2228)</f>
        <v>0</v>
      </c>
      <c r="I2228" s="2"/>
      <c r="J2228" s="2"/>
    </row>
    <row r="2229">
      <c r="A2229" s="2"/>
      <c r="B2229" s="2"/>
      <c r="C2229" s="2"/>
      <c r="D2229" s="21">
        <v>612028.0</v>
      </c>
      <c r="E2229" s="4"/>
      <c r="F2229" s="22" t="s">
        <v>1245</v>
      </c>
      <c r="G2229" s="26" t="str">
        <f t="shared" si="50"/>
        <v>SUBCUENTA</v>
      </c>
      <c r="H2229" s="31">
        <f>SUMIFS(REGISTROS!$L$2:$L$665,REGISTROS!$E$2:$E$665,PUC!E2229)</f>
        <v>0</v>
      </c>
      <c r="I2229" s="2"/>
      <c r="J2229" s="2"/>
    </row>
    <row r="2230">
      <c r="A2230" s="2"/>
      <c r="B2230" s="2"/>
      <c r="C2230" s="2"/>
      <c r="D2230" s="21">
        <v>612029.0</v>
      </c>
      <c r="E2230" s="4"/>
      <c r="F2230" s="22" t="s">
        <v>1246</v>
      </c>
      <c r="G2230" s="26" t="str">
        <f t="shared" si="50"/>
        <v>SUBCUENTA</v>
      </c>
      <c r="H2230" s="31">
        <f>SUMIFS(REGISTROS!$L$2:$L$665,REGISTROS!$E$2:$E$665,PUC!E2230)</f>
        <v>0</v>
      </c>
      <c r="I2230" s="2"/>
      <c r="J2230" s="2"/>
    </row>
    <row r="2231">
      <c r="A2231" s="2"/>
      <c r="B2231" s="2"/>
      <c r="C2231" s="2"/>
      <c r="D2231" s="21">
        <v>612030.0</v>
      </c>
      <c r="E2231" s="4"/>
      <c r="F2231" s="22" t="s">
        <v>1247</v>
      </c>
      <c r="G2231" s="26" t="str">
        <f t="shared" si="50"/>
        <v>SUBCUENTA</v>
      </c>
      <c r="H2231" s="31">
        <f>SUMIFS(REGISTROS!$L$2:$L$665,REGISTROS!$E$2:$E$665,PUC!E2231)</f>
        <v>0</v>
      </c>
      <c r="I2231" s="2"/>
      <c r="J2231" s="2"/>
    </row>
    <row r="2232">
      <c r="A2232" s="2"/>
      <c r="B2232" s="2"/>
      <c r="C2232" s="2"/>
      <c r="D2232" s="21">
        <v>612031.0</v>
      </c>
      <c r="E2232" s="4"/>
      <c r="F2232" s="22" t="s">
        <v>1248</v>
      </c>
      <c r="G2232" s="26" t="str">
        <f t="shared" si="50"/>
        <v>SUBCUENTA</v>
      </c>
      <c r="H2232" s="31">
        <f>SUMIFS(REGISTROS!$L$2:$L$665,REGISTROS!$E$2:$E$665,PUC!E2232)</f>
        <v>0</v>
      </c>
      <c r="I2232" s="2"/>
      <c r="J2232" s="2"/>
    </row>
    <row r="2233">
      <c r="A2233" s="2"/>
      <c r="B2233" s="2"/>
      <c r="C2233" s="2"/>
      <c r="D2233" s="21">
        <v>612032.0</v>
      </c>
      <c r="E2233" s="4"/>
      <c r="F2233" s="22" t="s">
        <v>1249</v>
      </c>
      <c r="G2233" s="26" t="str">
        <f t="shared" si="50"/>
        <v>SUBCUENTA</v>
      </c>
      <c r="H2233" s="31">
        <f>SUMIFS(REGISTROS!$L$2:$L$665,REGISTROS!$E$2:$E$665,PUC!E2233)</f>
        <v>0</v>
      </c>
      <c r="I2233" s="2"/>
      <c r="J2233" s="2"/>
    </row>
    <row r="2234">
      <c r="A2234" s="2"/>
      <c r="B2234" s="2"/>
      <c r="C2234" s="2"/>
      <c r="D2234" s="21">
        <v>612033.0</v>
      </c>
      <c r="E2234" s="4"/>
      <c r="F2234" s="22" t="s">
        <v>1251</v>
      </c>
      <c r="G2234" s="26" t="str">
        <f t="shared" si="50"/>
        <v>SUBCUENTA</v>
      </c>
      <c r="H2234" s="31">
        <f>SUMIFS(REGISTROS!$L$2:$L$665,REGISTROS!$E$2:$E$665,PUC!E2234)</f>
        <v>0</v>
      </c>
      <c r="I2234" s="2"/>
      <c r="J2234" s="2"/>
    </row>
    <row r="2235">
      <c r="A2235" s="2"/>
      <c r="B2235" s="2"/>
      <c r="C2235" s="2"/>
      <c r="D2235" s="21">
        <v>612034.0</v>
      </c>
      <c r="E2235" s="4"/>
      <c r="F2235" s="22" t="s">
        <v>1252</v>
      </c>
      <c r="G2235" s="26" t="str">
        <f t="shared" si="50"/>
        <v>SUBCUENTA</v>
      </c>
      <c r="H2235" s="31">
        <f>SUMIFS(REGISTROS!$L$2:$L$665,REGISTROS!$E$2:$E$665,PUC!E2235)</f>
        <v>0</v>
      </c>
      <c r="I2235" s="2"/>
      <c r="J2235" s="2"/>
    </row>
    <row r="2236">
      <c r="A2236" s="2"/>
      <c r="B2236" s="2"/>
      <c r="C2236" s="2"/>
      <c r="D2236" s="21">
        <v>612035.0</v>
      </c>
      <c r="E2236" s="4"/>
      <c r="F2236" s="22" t="s">
        <v>1254</v>
      </c>
      <c r="G2236" s="26" t="str">
        <f t="shared" si="50"/>
        <v>SUBCUENTA</v>
      </c>
      <c r="H2236" s="31">
        <f>SUMIFS(REGISTROS!$L$2:$L$665,REGISTROS!$E$2:$E$665,PUC!E2236)</f>
        <v>0</v>
      </c>
      <c r="I2236" s="2"/>
      <c r="J2236" s="2"/>
    </row>
    <row r="2237">
      <c r="A2237" s="2"/>
      <c r="B2237" s="2"/>
      <c r="C2237" s="2"/>
      <c r="D2237" s="21">
        <v>612036.0</v>
      </c>
      <c r="E2237" s="4"/>
      <c r="F2237" s="22" t="s">
        <v>1255</v>
      </c>
      <c r="G2237" s="26" t="str">
        <f t="shared" si="50"/>
        <v>SUBCUENTA</v>
      </c>
      <c r="H2237" s="31">
        <f>SUMIFS(REGISTROS!$L$2:$L$665,REGISTROS!$E$2:$E$665,PUC!E2237)</f>
        <v>0</v>
      </c>
      <c r="I2237" s="2"/>
      <c r="J2237" s="2"/>
    </row>
    <row r="2238">
      <c r="A2238" s="2"/>
      <c r="B2238" s="2"/>
      <c r="C2238" s="2"/>
      <c r="D2238" s="21">
        <v>612037.0</v>
      </c>
      <c r="E2238" s="4"/>
      <c r="F2238" s="22" t="s">
        <v>1256</v>
      </c>
      <c r="G2238" s="26" t="str">
        <f t="shared" si="50"/>
        <v>SUBCUENTA</v>
      </c>
      <c r="H2238" s="31">
        <f>SUMIFS(REGISTROS!$L$2:$L$665,REGISTROS!$E$2:$E$665,PUC!E2238)</f>
        <v>0</v>
      </c>
      <c r="I2238" s="2"/>
      <c r="J2238" s="2"/>
    </row>
    <row r="2239">
      <c r="A2239" s="2"/>
      <c r="B2239" s="2"/>
      <c r="C2239" s="2"/>
      <c r="D2239" s="21">
        <v>612038.0</v>
      </c>
      <c r="E2239" s="4"/>
      <c r="F2239" s="22" t="s">
        <v>1257</v>
      </c>
      <c r="G2239" s="26" t="str">
        <f t="shared" si="50"/>
        <v>SUBCUENTA</v>
      </c>
      <c r="H2239" s="31">
        <f>SUMIFS(REGISTROS!$L$2:$L$665,REGISTROS!$E$2:$E$665,PUC!E2239)</f>
        <v>0</v>
      </c>
      <c r="I2239" s="2"/>
      <c r="J2239" s="2"/>
    </row>
    <row r="2240">
      <c r="A2240" s="2"/>
      <c r="B2240" s="2"/>
      <c r="C2240" s="2"/>
      <c r="D2240" s="21">
        <v>612039.0</v>
      </c>
      <c r="E2240" s="4"/>
      <c r="F2240" s="22" t="s">
        <v>1259</v>
      </c>
      <c r="G2240" s="26" t="str">
        <f t="shared" si="50"/>
        <v>SUBCUENTA</v>
      </c>
      <c r="H2240" s="31">
        <f>SUMIFS(REGISTROS!$L$2:$L$665,REGISTROS!$E$2:$E$665,PUC!E2240)</f>
        <v>0</v>
      </c>
      <c r="I2240" s="2"/>
      <c r="J2240" s="2"/>
    </row>
    <row r="2241">
      <c r="A2241" s="2"/>
      <c r="B2241" s="2"/>
      <c r="C2241" s="2"/>
      <c r="D2241" s="21">
        <v>612040.0</v>
      </c>
      <c r="E2241" s="4"/>
      <c r="F2241" s="22" t="s">
        <v>1260</v>
      </c>
      <c r="G2241" s="26" t="str">
        <f t="shared" si="50"/>
        <v>SUBCUENTA</v>
      </c>
      <c r="H2241" s="31">
        <f>SUMIFS(REGISTROS!$L$2:$L$665,REGISTROS!$E$2:$E$665,PUC!E2241)</f>
        <v>0</v>
      </c>
      <c r="I2241" s="2"/>
      <c r="J2241" s="2"/>
    </row>
    <row r="2242">
      <c r="A2242" s="2"/>
      <c r="B2242" s="2"/>
      <c r="C2242" s="2"/>
      <c r="D2242" s="21">
        <v>612041.0</v>
      </c>
      <c r="E2242" s="4"/>
      <c r="F2242" s="22" t="s">
        <v>1261</v>
      </c>
      <c r="G2242" s="26" t="str">
        <f t="shared" si="50"/>
        <v>SUBCUENTA</v>
      </c>
      <c r="H2242" s="31">
        <f>SUMIFS(REGISTROS!$L$2:$L$665,REGISTROS!$E$2:$E$665,PUC!E2242)</f>
        <v>0</v>
      </c>
      <c r="I2242" s="2"/>
      <c r="J2242" s="2"/>
    </row>
    <row r="2243">
      <c r="A2243" s="2"/>
      <c r="B2243" s="2"/>
      <c r="C2243" s="2"/>
      <c r="D2243" s="21">
        <v>612042.0</v>
      </c>
      <c r="E2243" s="4"/>
      <c r="F2243" s="22" t="s">
        <v>1263</v>
      </c>
      <c r="G2243" s="26" t="str">
        <f t="shared" si="50"/>
        <v>SUBCUENTA</v>
      </c>
      <c r="H2243" s="31">
        <f>SUMIFS(REGISTROS!$L$2:$L$665,REGISTROS!$E$2:$E$665,PUC!E2243)</f>
        <v>0</v>
      </c>
      <c r="I2243" s="2"/>
      <c r="J2243" s="2"/>
    </row>
    <row r="2244">
      <c r="A2244" s="2"/>
      <c r="B2244" s="2"/>
      <c r="C2244" s="2"/>
      <c r="D2244" s="21">
        <v>612043.0</v>
      </c>
      <c r="E2244" s="4"/>
      <c r="F2244" s="22" t="s">
        <v>1264</v>
      </c>
      <c r="G2244" s="26" t="str">
        <f t="shared" si="50"/>
        <v>SUBCUENTA</v>
      </c>
      <c r="H2244" s="31">
        <f>SUMIFS(REGISTROS!$L$2:$L$665,REGISTROS!$E$2:$E$665,PUC!E2244)</f>
        <v>0</v>
      </c>
      <c r="I2244" s="2"/>
      <c r="J2244" s="2"/>
    </row>
    <row r="2245">
      <c r="A2245" s="2"/>
      <c r="B2245" s="2"/>
      <c r="C2245" s="2"/>
      <c r="D2245" s="21">
        <v>612044.0</v>
      </c>
      <c r="E2245" s="4"/>
      <c r="F2245" s="22" t="s">
        <v>1265</v>
      </c>
      <c r="G2245" s="26" t="str">
        <f t="shared" si="50"/>
        <v>SUBCUENTA</v>
      </c>
      <c r="H2245" s="31">
        <f>SUMIFS(REGISTROS!$L$2:$L$665,REGISTROS!$E$2:$E$665,PUC!E2245)</f>
        <v>0</v>
      </c>
      <c r="I2245" s="2"/>
      <c r="J2245" s="2"/>
    </row>
    <row r="2246">
      <c r="A2246" s="2"/>
      <c r="B2246" s="2"/>
      <c r="C2246" s="2"/>
      <c r="D2246" s="21">
        <v>612045.0</v>
      </c>
      <c r="E2246" s="4"/>
      <c r="F2246" s="22" t="s">
        <v>1266</v>
      </c>
      <c r="G2246" s="26" t="str">
        <f t="shared" si="50"/>
        <v>SUBCUENTA</v>
      </c>
      <c r="H2246" s="31">
        <f>SUMIFS(REGISTROS!$L$2:$L$665,REGISTROS!$E$2:$E$665,PUC!E2246)</f>
        <v>0</v>
      </c>
      <c r="I2246" s="2"/>
      <c r="J2246" s="2"/>
    </row>
    <row r="2247">
      <c r="A2247" s="2"/>
      <c r="B2247" s="2"/>
      <c r="C2247" s="2"/>
      <c r="D2247" s="21">
        <v>612046.0</v>
      </c>
      <c r="E2247" s="4"/>
      <c r="F2247" s="22" t="s">
        <v>1268</v>
      </c>
      <c r="G2247" s="26" t="str">
        <f t="shared" si="50"/>
        <v>SUBCUENTA</v>
      </c>
      <c r="H2247" s="31">
        <f>SUMIFS(REGISTROS!$L$2:$L$665,REGISTROS!$E$2:$E$665,PUC!E2247)</f>
        <v>0</v>
      </c>
      <c r="I2247" s="2"/>
      <c r="J2247" s="2"/>
    </row>
    <row r="2248">
      <c r="A2248" s="2"/>
      <c r="B2248" s="2"/>
      <c r="C2248" s="2"/>
      <c r="D2248" s="21">
        <v>612047.0</v>
      </c>
      <c r="E2248" s="4"/>
      <c r="F2248" s="22" t="s">
        <v>1269</v>
      </c>
      <c r="G2248" s="26" t="str">
        <f t="shared" si="50"/>
        <v>SUBCUENTA</v>
      </c>
      <c r="H2248" s="31">
        <f>SUMIFS(REGISTROS!$L$2:$L$665,REGISTROS!$E$2:$E$665,PUC!E2248)</f>
        <v>0</v>
      </c>
      <c r="I2248" s="2"/>
      <c r="J2248" s="2"/>
    </row>
    <row r="2249">
      <c r="A2249" s="2"/>
      <c r="B2249" s="2"/>
      <c r="C2249" s="2"/>
      <c r="D2249" s="21">
        <v>612048.0</v>
      </c>
      <c r="E2249" s="4"/>
      <c r="F2249" s="22" t="s">
        <v>1270</v>
      </c>
      <c r="G2249" s="26" t="str">
        <f t="shared" si="50"/>
        <v>SUBCUENTA</v>
      </c>
      <c r="H2249" s="31">
        <f>SUMIFS(REGISTROS!$L$2:$L$665,REGISTROS!$E$2:$E$665,PUC!E2249)</f>
        <v>0</v>
      </c>
      <c r="I2249" s="2"/>
      <c r="J2249" s="2"/>
    </row>
    <row r="2250">
      <c r="A2250" s="2"/>
      <c r="B2250" s="2"/>
      <c r="C2250" s="2"/>
      <c r="D2250" s="21">
        <v>612049.0</v>
      </c>
      <c r="E2250" s="4"/>
      <c r="F2250" s="22" t="s">
        <v>1272</v>
      </c>
      <c r="G2250" s="26" t="str">
        <f t="shared" si="50"/>
        <v>SUBCUENTA</v>
      </c>
      <c r="H2250" s="31">
        <f>SUMIFS(REGISTROS!$L$2:$L$665,REGISTROS!$E$2:$E$665,PUC!E2250)</f>
        <v>0</v>
      </c>
      <c r="I2250" s="2"/>
      <c r="J2250" s="2"/>
    </row>
    <row r="2251">
      <c r="A2251" s="2"/>
      <c r="B2251" s="2"/>
      <c r="C2251" s="2"/>
      <c r="D2251" s="21">
        <v>612050.0</v>
      </c>
      <c r="E2251" s="4"/>
      <c r="F2251" s="22" t="s">
        <v>1273</v>
      </c>
      <c r="G2251" s="26" t="str">
        <f t="shared" si="50"/>
        <v>SUBCUENTA</v>
      </c>
      <c r="H2251" s="31">
        <f>SUMIFS(REGISTROS!$L$2:$L$665,REGISTROS!$E$2:$E$665,PUC!E2251)</f>
        <v>0</v>
      </c>
      <c r="I2251" s="2"/>
      <c r="J2251" s="2"/>
    </row>
    <row r="2252">
      <c r="A2252" s="2"/>
      <c r="B2252" s="2"/>
      <c r="C2252" s="2"/>
      <c r="D2252" s="21">
        <v>612051.0</v>
      </c>
      <c r="E2252" s="4"/>
      <c r="F2252" s="22" t="s">
        <v>1274</v>
      </c>
      <c r="G2252" s="26" t="str">
        <f t="shared" si="50"/>
        <v>SUBCUENTA</v>
      </c>
      <c r="H2252" s="31">
        <f>SUMIFS(REGISTROS!$L$2:$L$665,REGISTROS!$E$2:$E$665,PUC!E2252)</f>
        <v>0</v>
      </c>
      <c r="I2252" s="2"/>
      <c r="J2252" s="2"/>
    </row>
    <row r="2253">
      <c r="A2253" s="2"/>
      <c r="B2253" s="2"/>
      <c r="C2253" s="2"/>
      <c r="D2253" s="21">
        <v>612052.0</v>
      </c>
      <c r="E2253" s="4"/>
      <c r="F2253" s="22" t="s">
        <v>1275</v>
      </c>
      <c r="G2253" s="26" t="str">
        <f t="shared" si="50"/>
        <v>SUBCUENTA</v>
      </c>
      <c r="H2253" s="31">
        <f>SUMIFS(REGISTROS!$L$2:$L$665,REGISTROS!$E$2:$E$665,PUC!E2253)</f>
        <v>0</v>
      </c>
      <c r="I2253" s="2"/>
      <c r="J2253" s="2"/>
    </row>
    <row r="2254">
      <c r="A2254" s="2"/>
      <c r="B2254" s="2"/>
      <c r="C2254" s="2"/>
      <c r="D2254" s="21">
        <v>612053.0</v>
      </c>
      <c r="E2254" s="4"/>
      <c r="F2254" s="22" t="s">
        <v>1276</v>
      </c>
      <c r="G2254" s="26" t="str">
        <f t="shared" si="50"/>
        <v>SUBCUENTA</v>
      </c>
      <c r="H2254" s="31">
        <f>SUMIFS(REGISTROS!$L$2:$L$665,REGISTROS!$E$2:$E$665,PUC!E2254)</f>
        <v>0</v>
      </c>
      <c r="I2254" s="2"/>
      <c r="J2254" s="2"/>
    </row>
    <row r="2255">
      <c r="A2255" s="2"/>
      <c r="B2255" s="2"/>
      <c r="C2255" s="2"/>
      <c r="D2255" s="21">
        <v>612054.0</v>
      </c>
      <c r="E2255" s="4"/>
      <c r="F2255" s="22" t="s">
        <v>1278</v>
      </c>
      <c r="G2255" s="26" t="str">
        <f t="shared" si="50"/>
        <v>SUBCUENTA</v>
      </c>
      <c r="H2255" s="31">
        <f>SUMIFS(REGISTROS!$L$2:$L$665,REGISTROS!$E$2:$E$665,PUC!E2255)</f>
        <v>0</v>
      </c>
      <c r="I2255" s="2"/>
      <c r="J2255" s="2"/>
    </row>
    <row r="2256">
      <c r="A2256" s="2"/>
      <c r="B2256" s="2"/>
      <c r="C2256" s="2"/>
      <c r="D2256" s="21">
        <v>612055.0</v>
      </c>
      <c r="E2256" s="4"/>
      <c r="F2256" s="22" t="s">
        <v>1279</v>
      </c>
      <c r="G2256" s="26" t="str">
        <f t="shared" si="50"/>
        <v>SUBCUENTA</v>
      </c>
      <c r="H2256" s="31">
        <f>SUMIFS(REGISTROS!$L$2:$L$665,REGISTROS!$E$2:$E$665,PUC!E2256)</f>
        <v>0</v>
      </c>
      <c r="I2256" s="2"/>
      <c r="J2256" s="2"/>
    </row>
    <row r="2257">
      <c r="A2257" s="2"/>
      <c r="B2257" s="2"/>
      <c r="C2257" s="2"/>
      <c r="D2257" s="21">
        <v>612056.0</v>
      </c>
      <c r="E2257" s="4"/>
      <c r="F2257" s="22" t="s">
        <v>1281</v>
      </c>
      <c r="G2257" s="26" t="str">
        <f t="shared" si="50"/>
        <v>SUBCUENTA</v>
      </c>
      <c r="H2257" s="31">
        <f>SUMIFS(REGISTROS!$L$2:$L$665,REGISTROS!$E$2:$E$665,PUC!E2257)</f>
        <v>0</v>
      </c>
      <c r="I2257" s="2"/>
      <c r="J2257" s="2"/>
    </row>
    <row r="2258">
      <c r="A2258" s="2"/>
      <c r="B2258" s="2"/>
      <c r="C2258" s="2"/>
      <c r="D2258" s="21">
        <v>612057.0</v>
      </c>
      <c r="E2258" s="4"/>
      <c r="F2258" s="22" t="s">
        <v>1282</v>
      </c>
      <c r="G2258" s="26" t="str">
        <f t="shared" si="50"/>
        <v>SUBCUENTA</v>
      </c>
      <c r="H2258" s="31">
        <f>SUMIFS(REGISTROS!$L$2:$L$665,REGISTROS!$E$2:$E$665,PUC!E2258)</f>
        <v>0</v>
      </c>
      <c r="I2258" s="2"/>
      <c r="J2258" s="2"/>
    </row>
    <row r="2259">
      <c r="A2259" s="2"/>
      <c r="B2259" s="2"/>
      <c r="C2259" s="2"/>
      <c r="D2259" s="21">
        <v>612058.0</v>
      </c>
      <c r="E2259" s="4"/>
      <c r="F2259" s="22" t="s">
        <v>1284</v>
      </c>
      <c r="G2259" s="26" t="str">
        <f t="shared" si="50"/>
        <v>SUBCUENTA</v>
      </c>
      <c r="H2259" s="31">
        <f>SUMIFS(REGISTROS!$L$2:$L$665,REGISTROS!$E$2:$E$665,PUC!E2259)</f>
        <v>0</v>
      </c>
      <c r="I2259" s="2"/>
      <c r="J2259" s="2"/>
    </row>
    <row r="2260">
      <c r="A2260" s="2"/>
      <c r="B2260" s="2"/>
      <c r="C2260" s="2"/>
      <c r="D2260" s="21">
        <v>612059.0</v>
      </c>
      <c r="E2260" s="4"/>
      <c r="F2260" s="22" t="s">
        <v>1285</v>
      </c>
      <c r="G2260" s="26" t="str">
        <f t="shared" si="50"/>
        <v>SUBCUENTA</v>
      </c>
      <c r="H2260" s="31">
        <f>SUMIFS(REGISTROS!$L$2:$L$665,REGISTROS!$E$2:$E$665,PUC!E2260)</f>
        <v>0</v>
      </c>
      <c r="I2260" s="2"/>
      <c r="J2260" s="2"/>
    </row>
    <row r="2261">
      <c r="A2261" s="2"/>
      <c r="B2261" s="2"/>
      <c r="C2261" s="2"/>
      <c r="D2261" s="21">
        <v>612060.0</v>
      </c>
      <c r="E2261" s="4"/>
      <c r="F2261" s="22" t="s">
        <v>1286</v>
      </c>
      <c r="G2261" s="26" t="str">
        <f t="shared" si="50"/>
        <v>SUBCUENTA</v>
      </c>
      <c r="H2261" s="31">
        <f>SUMIFS(REGISTROS!$L$2:$L$665,REGISTROS!$E$2:$E$665,PUC!E2261)</f>
        <v>0</v>
      </c>
      <c r="I2261" s="2"/>
      <c r="J2261" s="2"/>
    </row>
    <row r="2262">
      <c r="A2262" s="2"/>
      <c r="B2262" s="2"/>
      <c r="C2262" s="2"/>
      <c r="D2262" s="21">
        <v>612061.0</v>
      </c>
      <c r="E2262" s="4"/>
      <c r="F2262" s="22" t="s">
        <v>1812</v>
      </c>
      <c r="G2262" s="26" t="str">
        <f t="shared" si="50"/>
        <v>SUBCUENTA</v>
      </c>
      <c r="H2262" s="31">
        <f>SUMIFS(REGISTROS!$L$2:$L$665,REGISTROS!$E$2:$E$665,PUC!E2262)</f>
        <v>0</v>
      </c>
      <c r="I2262" s="2"/>
      <c r="J2262" s="2"/>
    </row>
    <row r="2263">
      <c r="A2263" s="2"/>
      <c r="B2263" s="2"/>
      <c r="C2263" s="2"/>
      <c r="D2263" s="21">
        <v>612062.0</v>
      </c>
      <c r="E2263" s="4"/>
      <c r="F2263" s="22" t="s">
        <v>1289</v>
      </c>
      <c r="G2263" s="26" t="str">
        <f t="shared" si="50"/>
        <v>SUBCUENTA</v>
      </c>
      <c r="H2263" s="31">
        <f>SUMIFS(REGISTROS!$L$2:$L$665,REGISTROS!$E$2:$E$665,PUC!E2263)</f>
        <v>0</v>
      </c>
      <c r="I2263" s="2"/>
      <c r="J2263" s="2"/>
    </row>
    <row r="2264">
      <c r="A2264" s="2"/>
      <c r="B2264" s="2"/>
      <c r="C2264" s="2"/>
      <c r="D2264" s="21">
        <v>612063.0</v>
      </c>
      <c r="E2264" s="4"/>
      <c r="F2264" s="22" t="s">
        <v>1290</v>
      </c>
      <c r="G2264" s="26" t="str">
        <f t="shared" si="50"/>
        <v>SUBCUENTA</v>
      </c>
      <c r="H2264" s="31">
        <f>SUMIFS(REGISTROS!$L$2:$L$665,REGISTROS!$E$2:$E$665,PUC!E2264)</f>
        <v>0</v>
      </c>
      <c r="I2264" s="2"/>
      <c r="J2264" s="2"/>
    </row>
    <row r="2265">
      <c r="A2265" s="2"/>
      <c r="B2265" s="2"/>
      <c r="C2265" s="2"/>
      <c r="D2265" s="21">
        <v>612064.0</v>
      </c>
      <c r="E2265" s="4"/>
      <c r="F2265" s="22" t="s">
        <v>1291</v>
      </c>
      <c r="G2265" s="26" t="str">
        <f t="shared" si="50"/>
        <v>SUBCUENTA</v>
      </c>
      <c r="H2265" s="31">
        <f>SUMIFS(REGISTROS!$L$2:$L$665,REGISTROS!$E$2:$E$665,PUC!E2265)</f>
        <v>0</v>
      </c>
      <c r="I2265" s="2"/>
      <c r="J2265" s="2"/>
    </row>
    <row r="2266">
      <c r="A2266" s="2"/>
      <c r="B2266" s="2"/>
      <c r="C2266" s="2"/>
      <c r="D2266" s="21">
        <v>612065.0</v>
      </c>
      <c r="E2266" s="4"/>
      <c r="F2266" s="22" t="s">
        <v>1292</v>
      </c>
      <c r="G2266" s="26" t="str">
        <f t="shared" si="50"/>
        <v>SUBCUENTA</v>
      </c>
      <c r="H2266" s="31">
        <f>SUMIFS(REGISTROS!$L$2:$L$665,REGISTROS!$E$2:$E$665,PUC!E2266)</f>
        <v>0</v>
      </c>
      <c r="I2266" s="2"/>
      <c r="J2266" s="2"/>
    </row>
    <row r="2267">
      <c r="A2267" s="2"/>
      <c r="B2267" s="2"/>
      <c r="C2267" s="2"/>
      <c r="D2267" s="21">
        <v>612066.0</v>
      </c>
      <c r="E2267" s="4"/>
      <c r="F2267" s="22" t="s">
        <v>1293</v>
      </c>
      <c r="G2267" s="26" t="str">
        <f t="shared" si="50"/>
        <v>SUBCUENTA</v>
      </c>
      <c r="H2267" s="31">
        <f>SUMIFS(REGISTROS!$L$2:$L$665,REGISTROS!$E$2:$E$665,PUC!E2267)</f>
        <v>0</v>
      </c>
      <c r="I2267" s="2"/>
      <c r="J2267" s="2"/>
    </row>
    <row r="2268">
      <c r="A2268" s="2"/>
      <c r="B2268" s="2"/>
      <c r="C2268" s="2"/>
      <c r="D2268" s="21">
        <v>612067.0</v>
      </c>
      <c r="E2268" s="4"/>
      <c r="F2268" s="22" t="s">
        <v>1294</v>
      </c>
      <c r="G2268" s="26" t="str">
        <f t="shared" si="50"/>
        <v>SUBCUENTA</v>
      </c>
      <c r="H2268" s="31">
        <f>SUMIFS(REGISTROS!$L$2:$L$665,REGISTROS!$E$2:$E$665,PUC!E2268)</f>
        <v>0</v>
      </c>
      <c r="I2268" s="2"/>
      <c r="J2268" s="2"/>
    </row>
    <row r="2269">
      <c r="A2269" s="2"/>
      <c r="B2269" s="2"/>
      <c r="C2269" s="2"/>
      <c r="D2269" s="21">
        <v>612068.0</v>
      </c>
      <c r="E2269" s="4"/>
      <c r="F2269" s="22" t="s">
        <v>1296</v>
      </c>
      <c r="G2269" s="26" t="str">
        <f t="shared" si="50"/>
        <v>SUBCUENTA</v>
      </c>
      <c r="H2269" s="31">
        <f>SUMIFS(REGISTROS!$L$2:$L$665,REGISTROS!$E$2:$E$665,PUC!E2269)</f>
        <v>0</v>
      </c>
      <c r="I2269" s="2"/>
      <c r="J2269" s="2"/>
    </row>
    <row r="2270">
      <c r="A2270" s="2"/>
      <c r="B2270" s="2"/>
      <c r="C2270" s="2"/>
      <c r="D2270" s="21">
        <v>612069.0</v>
      </c>
      <c r="E2270" s="4"/>
      <c r="F2270" s="22" t="s">
        <v>1298</v>
      </c>
      <c r="G2270" s="26" t="str">
        <f t="shared" si="50"/>
        <v>SUBCUENTA</v>
      </c>
      <c r="H2270" s="31">
        <f>SUMIFS(REGISTROS!$L$2:$L$665,REGISTROS!$E$2:$E$665,PUC!E2270)</f>
        <v>0</v>
      </c>
      <c r="I2270" s="2"/>
      <c r="J2270" s="2"/>
    </row>
    <row r="2271">
      <c r="A2271" s="2"/>
      <c r="B2271" s="2"/>
      <c r="C2271" s="2"/>
      <c r="D2271" s="21">
        <v>612070.0</v>
      </c>
      <c r="E2271" s="4"/>
      <c r="F2271" s="22" t="s">
        <v>1299</v>
      </c>
      <c r="G2271" s="26" t="str">
        <f t="shared" si="50"/>
        <v>SUBCUENTA</v>
      </c>
      <c r="H2271" s="31">
        <f>SUMIFS(REGISTROS!$L$2:$L$665,REGISTROS!$E$2:$E$665,PUC!E2271)</f>
        <v>0</v>
      </c>
      <c r="I2271" s="2"/>
      <c r="J2271" s="2"/>
    </row>
    <row r="2272">
      <c r="A2272" s="2"/>
      <c r="B2272" s="2"/>
      <c r="C2272" s="2"/>
      <c r="D2272" s="21">
        <v>612071.0</v>
      </c>
      <c r="E2272" s="4"/>
      <c r="F2272" s="22" t="s">
        <v>1300</v>
      </c>
      <c r="G2272" s="26" t="str">
        <f t="shared" si="50"/>
        <v>SUBCUENTA</v>
      </c>
      <c r="H2272" s="31">
        <f>SUMIFS(REGISTROS!$L$2:$L$665,REGISTROS!$E$2:$E$665,PUC!E2272)</f>
        <v>0</v>
      </c>
      <c r="I2272" s="2"/>
      <c r="J2272" s="2"/>
    </row>
    <row r="2273">
      <c r="A2273" s="2"/>
      <c r="B2273" s="2"/>
      <c r="C2273" s="2"/>
      <c r="D2273" s="21">
        <v>612072.0</v>
      </c>
      <c r="E2273" s="4"/>
      <c r="F2273" s="22" t="s">
        <v>1301</v>
      </c>
      <c r="G2273" s="26" t="str">
        <f t="shared" si="50"/>
        <v>SUBCUENTA</v>
      </c>
      <c r="H2273" s="31">
        <f>SUMIFS(REGISTROS!$L$2:$L$665,REGISTROS!$E$2:$E$665,PUC!E2273)</f>
        <v>0</v>
      </c>
      <c r="I2273" s="2"/>
      <c r="J2273" s="2"/>
    </row>
    <row r="2274">
      <c r="A2274" s="2"/>
      <c r="B2274" s="2"/>
      <c r="C2274" s="2"/>
      <c r="D2274" s="21">
        <v>612073.0</v>
      </c>
      <c r="E2274" s="4"/>
      <c r="F2274" s="22" t="s">
        <v>1302</v>
      </c>
      <c r="G2274" s="26" t="str">
        <f t="shared" si="50"/>
        <v>SUBCUENTA</v>
      </c>
      <c r="H2274" s="31">
        <f>SUMIFS(REGISTROS!$L$2:$L$665,REGISTROS!$E$2:$E$665,PUC!E2274)</f>
        <v>0</v>
      </c>
      <c r="I2274" s="2"/>
      <c r="J2274" s="2"/>
    </row>
    <row r="2275">
      <c r="A2275" s="2"/>
      <c r="B2275" s="2"/>
      <c r="C2275" s="2"/>
      <c r="D2275" s="21">
        <v>612074.0</v>
      </c>
      <c r="E2275" s="4"/>
      <c r="F2275" s="22" t="s">
        <v>1303</v>
      </c>
      <c r="G2275" s="26" t="str">
        <f t="shared" si="50"/>
        <v>SUBCUENTA</v>
      </c>
      <c r="H2275" s="31">
        <f>SUMIFS(REGISTROS!$L$2:$L$665,REGISTROS!$E$2:$E$665,PUC!E2275)</f>
        <v>0</v>
      </c>
      <c r="I2275" s="2"/>
      <c r="J2275" s="2"/>
    </row>
    <row r="2276">
      <c r="A2276" s="2"/>
      <c r="B2276" s="2"/>
      <c r="C2276" s="2"/>
      <c r="D2276" s="21">
        <v>612075.0</v>
      </c>
      <c r="E2276" s="4"/>
      <c r="F2276" s="22" t="s">
        <v>1304</v>
      </c>
      <c r="G2276" s="26" t="str">
        <f t="shared" si="50"/>
        <v>SUBCUENTA</v>
      </c>
      <c r="H2276" s="31">
        <f>SUMIFS(REGISTROS!$L$2:$L$665,REGISTROS!$E$2:$E$665,PUC!E2276)</f>
        <v>0</v>
      </c>
      <c r="I2276" s="2"/>
      <c r="J2276" s="2"/>
    </row>
    <row r="2277">
      <c r="A2277" s="2"/>
      <c r="B2277" s="2"/>
      <c r="C2277" s="2"/>
      <c r="D2277" s="21">
        <v>612076.0</v>
      </c>
      <c r="E2277" s="4"/>
      <c r="F2277" s="22" t="s">
        <v>1305</v>
      </c>
      <c r="G2277" s="26" t="str">
        <f t="shared" si="50"/>
        <v>SUBCUENTA</v>
      </c>
      <c r="H2277" s="31">
        <f>SUMIFS(REGISTROS!$L$2:$L$665,REGISTROS!$E$2:$E$665,PUC!E2277)</f>
        <v>0</v>
      </c>
      <c r="I2277" s="2"/>
      <c r="J2277" s="2"/>
    </row>
    <row r="2278">
      <c r="A2278" s="2"/>
      <c r="B2278" s="2"/>
      <c r="C2278" s="2"/>
      <c r="D2278" s="21">
        <v>612077.0</v>
      </c>
      <c r="E2278" s="4"/>
      <c r="F2278" s="22" t="s">
        <v>1306</v>
      </c>
      <c r="G2278" s="26" t="str">
        <f t="shared" si="50"/>
        <v>SUBCUENTA</v>
      </c>
      <c r="H2278" s="31">
        <f>SUMIFS(REGISTROS!$L$2:$L$665,REGISTROS!$E$2:$E$665,PUC!E2278)</f>
        <v>0</v>
      </c>
      <c r="I2278" s="2"/>
      <c r="J2278" s="2"/>
    </row>
    <row r="2279">
      <c r="A2279" s="2"/>
      <c r="B2279" s="2"/>
      <c r="C2279" s="2"/>
      <c r="D2279" s="21">
        <v>612078.0</v>
      </c>
      <c r="E2279" s="4"/>
      <c r="F2279" s="22" t="s">
        <v>1308</v>
      </c>
      <c r="G2279" s="26" t="str">
        <f t="shared" si="50"/>
        <v>SUBCUENTA</v>
      </c>
      <c r="H2279" s="31">
        <f>SUMIFS(REGISTROS!$L$2:$L$665,REGISTROS!$E$2:$E$665,PUC!E2279)</f>
        <v>0</v>
      </c>
      <c r="I2279" s="2"/>
      <c r="J2279" s="2"/>
    </row>
    <row r="2280">
      <c r="A2280" s="2"/>
      <c r="B2280" s="2"/>
      <c r="C2280" s="2"/>
      <c r="D2280" s="21">
        <v>612079.0</v>
      </c>
      <c r="E2280" s="4"/>
      <c r="F2280" s="22" t="s">
        <v>1310</v>
      </c>
      <c r="G2280" s="26" t="str">
        <f t="shared" si="50"/>
        <v>SUBCUENTA</v>
      </c>
      <c r="H2280" s="31">
        <f>SUMIFS(REGISTROS!$L$2:$L$665,REGISTROS!$E$2:$E$665,PUC!E2280)</f>
        <v>0</v>
      </c>
      <c r="I2280" s="2"/>
      <c r="J2280" s="2"/>
    </row>
    <row r="2281">
      <c r="A2281" s="2"/>
      <c r="B2281" s="2"/>
      <c r="C2281" s="2"/>
      <c r="D2281" s="21">
        <v>612080.0</v>
      </c>
      <c r="E2281" s="4"/>
      <c r="F2281" s="22" t="s">
        <v>1311</v>
      </c>
      <c r="G2281" s="26" t="str">
        <f t="shared" si="50"/>
        <v>SUBCUENTA</v>
      </c>
      <c r="H2281" s="31">
        <f>SUMIFS(REGISTROS!$L$2:$L$665,REGISTROS!$E$2:$E$665,PUC!E2281)</f>
        <v>0</v>
      </c>
      <c r="I2281" s="2"/>
      <c r="J2281" s="2"/>
    </row>
    <row r="2282">
      <c r="A2282" s="2"/>
      <c r="B2282" s="2"/>
      <c r="C2282" s="2"/>
      <c r="D2282" s="21">
        <v>612081.0</v>
      </c>
      <c r="E2282" s="4"/>
      <c r="F2282" s="22" t="s">
        <v>1312</v>
      </c>
      <c r="G2282" s="26" t="str">
        <f t="shared" si="50"/>
        <v>SUBCUENTA</v>
      </c>
      <c r="H2282" s="31">
        <f>SUMIFS(REGISTROS!$L$2:$L$665,REGISTROS!$E$2:$E$665,PUC!E2282)</f>
        <v>0</v>
      </c>
      <c r="I2282" s="2"/>
      <c r="J2282" s="2"/>
    </row>
    <row r="2283">
      <c r="A2283" s="2"/>
      <c r="B2283" s="2"/>
      <c r="C2283" s="2"/>
      <c r="D2283" s="21">
        <v>612082.0</v>
      </c>
      <c r="E2283" s="4"/>
      <c r="F2283" s="22" t="s">
        <v>1314</v>
      </c>
      <c r="G2283" s="26" t="str">
        <f t="shared" si="50"/>
        <v>SUBCUENTA</v>
      </c>
      <c r="H2283" s="31">
        <f>SUMIFS(REGISTROS!$L$2:$L$665,REGISTROS!$E$2:$E$665,PUC!E2283)</f>
        <v>0</v>
      </c>
      <c r="I2283" s="2"/>
      <c r="J2283" s="2"/>
    </row>
    <row r="2284">
      <c r="A2284" s="2"/>
      <c r="B2284" s="2"/>
      <c r="C2284" s="2"/>
      <c r="D2284" s="21">
        <v>612083.0</v>
      </c>
      <c r="E2284" s="4"/>
      <c r="F2284" s="22" t="s">
        <v>1315</v>
      </c>
      <c r="G2284" s="26" t="str">
        <f t="shared" si="50"/>
        <v>SUBCUENTA</v>
      </c>
      <c r="H2284" s="31">
        <f>SUMIFS(REGISTROS!$L$2:$L$665,REGISTROS!$E$2:$E$665,PUC!E2284)</f>
        <v>0</v>
      </c>
      <c r="I2284" s="2"/>
      <c r="J2284" s="2"/>
    </row>
    <row r="2285">
      <c r="A2285" s="2"/>
      <c r="B2285" s="2"/>
      <c r="C2285" s="2"/>
      <c r="D2285" s="21">
        <v>612084.0</v>
      </c>
      <c r="E2285" s="4"/>
      <c r="F2285" s="22" t="s">
        <v>1317</v>
      </c>
      <c r="G2285" s="26" t="str">
        <f t="shared" si="50"/>
        <v>SUBCUENTA</v>
      </c>
      <c r="H2285" s="31">
        <f>SUMIFS(REGISTROS!$L$2:$L$665,REGISTROS!$E$2:$E$665,PUC!E2285)</f>
        <v>0</v>
      </c>
      <c r="I2285" s="2"/>
      <c r="J2285" s="2"/>
    </row>
    <row r="2286">
      <c r="A2286" s="2"/>
      <c r="B2286" s="2"/>
      <c r="C2286" s="2"/>
      <c r="D2286" s="21">
        <v>612085.0</v>
      </c>
      <c r="E2286" s="4"/>
      <c r="F2286" s="22" t="s">
        <v>1319</v>
      </c>
      <c r="G2286" s="26" t="str">
        <f t="shared" si="50"/>
        <v>SUBCUENTA</v>
      </c>
      <c r="H2286" s="31">
        <f>SUMIFS(REGISTROS!$L$2:$L$665,REGISTROS!$E$2:$E$665,PUC!E2286)</f>
        <v>0</v>
      </c>
      <c r="I2286" s="2"/>
      <c r="J2286" s="2"/>
    </row>
    <row r="2287">
      <c r="A2287" s="2"/>
      <c r="B2287" s="2"/>
      <c r="C2287" s="2"/>
      <c r="D2287" s="21">
        <v>612086.0</v>
      </c>
      <c r="E2287" s="4"/>
      <c r="F2287" s="22" t="s">
        <v>1320</v>
      </c>
      <c r="G2287" s="26" t="str">
        <f t="shared" si="50"/>
        <v>SUBCUENTA</v>
      </c>
      <c r="H2287" s="31">
        <f>SUMIFS(REGISTROS!$L$2:$L$665,REGISTROS!$E$2:$E$665,PUC!E2287)</f>
        <v>0</v>
      </c>
      <c r="I2287" s="2"/>
      <c r="J2287" s="2"/>
    </row>
    <row r="2288">
      <c r="A2288" s="2"/>
      <c r="B2288" s="2"/>
      <c r="C2288" s="2"/>
      <c r="D2288" s="21">
        <v>612087.0</v>
      </c>
      <c r="E2288" s="4"/>
      <c r="F2288" s="22" t="s">
        <v>1321</v>
      </c>
      <c r="G2288" s="26" t="str">
        <f t="shared" si="50"/>
        <v>SUBCUENTA</v>
      </c>
      <c r="H2288" s="31">
        <f>SUMIFS(REGISTROS!$L$2:$L$665,REGISTROS!$E$2:$E$665,PUC!E2288)</f>
        <v>0</v>
      </c>
      <c r="I2288" s="2"/>
      <c r="J2288" s="2"/>
    </row>
    <row r="2289">
      <c r="A2289" s="2"/>
      <c r="B2289" s="2"/>
      <c r="C2289" s="2"/>
      <c r="D2289" s="21">
        <v>612088.0</v>
      </c>
      <c r="E2289" s="4"/>
      <c r="F2289" s="22" t="s">
        <v>1322</v>
      </c>
      <c r="G2289" s="26" t="str">
        <f t="shared" si="50"/>
        <v>SUBCUENTA</v>
      </c>
      <c r="H2289" s="31">
        <f>SUMIFS(REGISTROS!$L$2:$L$665,REGISTROS!$E$2:$E$665,PUC!E2289)</f>
        <v>0</v>
      </c>
      <c r="I2289" s="2"/>
      <c r="J2289" s="2"/>
    </row>
    <row r="2290">
      <c r="A2290" s="2"/>
      <c r="B2290" s="2"/>
      <c r="C2290" s="2"/>
      <c r="D2290" s="21">
        <v>612089.0</v>
      </c>
      <c r="E2290" s="4"/>
      <c r="F2290" s="22" t="s">
        <v>1323</v>
      </c>
      <c r="G2290" s="26" t="str">
        <f t="shared" si="50"/>
        <v>SUBCUENTA</v>
      </c>
      <c r="H2290" s="31">
        <f>SUMIFS(REGISTROS!$L$2:$L$665,REGISTROS!$E$2:$E$665,PUC!E2290)</f>
        <v>0</v>
      </c>
      <c r="I2290" s="2"/>
      <c r="J2290" s="2"/>
    </row>
    <row r="2291">
      <c r="A2291" s="2"/>
      <c r="B2291" s="2"/>
      <c r="C2291" s="2"/>
      <c r="D2291" s="21">
        <v>612090.0</v>
      </c>
      <c r="E2291" s="4"/>
      <c r="F2291" s="22" t="s">
        <v>1324</v>
      </c>
      <c r="G2291" s="26" t="str">
        <f t="shared" si="50"/>
        <v>SUBCUENTA</v>
      </c>
      <c r="H2291" s="31">
        <f>SUMIFS(REGISTROS!$L$2:$L$665,REGISTROS!$E$2:$E$665,PUC!E2291)</f>
        <v>0</v>
      </c>
      <c r="I2291" s="2"/>
      <c r="J2291" s="2"/>
    </row>
    <row r="2292">
      <c r="A2292" s="2"/>
      <c r="B2292" s="2"/>
      <c r="C2292" s="2"/>
      <c r="D2292" s="21">
        <v>612091.0</v>
      </c>
      <c r="E2292" s="4"/>
      <c r="F2292" s="22" t="s">
        <v>1325</v>
      </c>
      <c r="G2292" s="26" t="str">
        <f t="shared" si="50"/>
        <v>SUBCUENTA</v>
      </c>
      <c r="H2292" s="31">
        <f>SUMIFS(REGISTROS!$L$2:$L$665,REGISTROS!$E$2:$E$665,PUC!E2292)</f>
        <v>0</v>
      </c>
      <c r="I2292" s="2"/>
      <c r="J2292" s="2"/>
    </row>
    <row r="2293">
      <c r="A2293" s="2"/>
      <c r="B2293" s="2"/>
      <c r="C2293" s="2"/>
      <c r="D2293" s="21">
        <v>612095.0</v>
      </c>
      <c r="E2293" s="4"/>
      <c r="F2293" s="22" t="s">
        <v>1327</v>
      </c>
      <c r="G2293" s="26" t="str">
        <f t="shared" si="50"/>
        <v>SUBCUENTA</v>
      </c>
      <c r="H2293" s="31">
        <f>SUMIFS(REGISTROS!$L$2:$L$665,REGISTROS!$E$2:$E$665,PUC!E2293)</f>
        <v>0</v>
      </c>
      <c r="I2293" s="2"/>
      <c r="J2293" s="2"/>
    </row>
    <row r="2294">
      <c r="A2294" s="2"/>
      <c r="B2294" s="2"/>
      <c r="C2294" s="2"/>
      <c r="D2294" s="21">
        <v>612099.0</v>
      </c>
      <c r="E2294" s="4"/>
      <c r="F2294" s="22" t="s">
        <v>95</v>
      </c>
      <c r="G2294" s="26" t="str">
        <f t="shared" si="50"/>
        <v>SUBCUENTA</v>
      </c>
      <c r="H2294" s="31">
        <f>SUMIFS(REGISTROS!$L$2:$L$665,REGISTROS!$E$2:$E$665,PUC!E2294)</f>
        <v>0</v>
      </c>
      <c r="I2294" s="2"/>
      <c r="J2294" s="2"/>
    </row>
    <row r="2295">
      <c r="A2295" s="2"/>
      <c r="B2295" s="2"/>
      <c r="C2295" s="21">
        <v>6125.0</v>
      </c>
      <c r="D2295" s="2"/>
      <c r="E2295" s="4"/>
      <c r="F2295" s="22" t="s">
        <v>56</v>
      </c>
      <c r="G2295" s="26" t="str">
        <f>IF(LEN(C2295)=1,"CLASE",IF(LEN(C2295)=2,"GRUPO",IF(LEN(C2295)=4,"CUENTA",IF(LEN(C2295)=6,"SUBCUENTA",""))))</f>
        <v>CUENTA</v>
      </c>
      <c r="H2295" s="31">
        <f>SUMIFS(REGISTROS!$L$2:$L$665,REGISTROS!$E$2:$E$665,PUC!E2295)</f>
        <v>0</v>
      </c>
      <c r="I2295" s="2"/>
      <c r="J2295" s="2"/>
    </row>
    <row r="2296">
      <c r="A2296" s="2"/>
      <c r="B2296" s="2"/>
      <c r="C2296" s="2"/>
      <c r="D2296" s="21">
        <v>612505.0</v>
      </c>
      <c r="E2296" s="4"/>
      <c r="F2296" s="22" t="s">
        <v>1328</v>
      </c>
      <c r="G2296" s="26" t="str">
        <f t="shared" ref="G2296:G2300" si="51">IF(LEN(D2296)=1,"CLASE",IF(LEN(D2296)=2,"GRUPO",IF(LEN(D2296)=4,"CUENTA",IF(LEN(D2296)=6,"SUBCUENTA",""))))</f>
        <v>SUBCUENTA</v>
      </c>
      <c r="H2296" s="31">
        <f>SUMIFS(REGISTROS!$L$2:$L$665,REGISTROS!$E$2:$E$665,PUC!E2296)</f>
        <v>0</v>
      </c>
      <c r="I2296" s="2"/>
      <c r="J2296" s="2"/>
    </row>
    <row r="2297">
      <c r="A2297" s="2"/>
      <c r="B2297" s="2"/>
      <c r="C2297" s="2"/>
      <c r="D2297" s="21">
        <v>612510.0</v>
      </c>
      <c r="E2297" s="4"/>
      <c r="F2297" s="22" t="s">
        <v>1329</v>
      </c>
      <c r="G2297" s="26" t="str">
        <f t="shared" si="51"/>
        <v>SUBCUENTA</v>
      </c>
      <c r="H2297" s="31">
        <f>SUMIFS(REGISTROS!$L$2:$L$665,REGISTROS!$E$2:$E$665,PUC!E2297)</f>
        <v>0</v>
      </c>
      <c r="I2297" s="2"/>
      <c r="J2297" s="2"/>
    </row>
    <row r="2298">
      <c r="A2298" s="2"/>
      <c r="B2298" s="2"/>
      <c r="C2298" s="2"/>
      <c r="D2298" s="21">
        <v>612515.0</v>
      </c>
      <c r="E2298" s="4"/>
      <c r="F2298" s="22" t="s">
        <v>1330</v>
      </c>
      <c r="G2298" s="26" t="str">
        <f t="shared" si="51"/>
        <v>SUBCUENTA</v>
      </c>
      <c r="H2298" s="31">
        <f>SUMIFS(REGISTROS!$L$2:$L$665,REGISTROS!$E$2:$E$665,PUC!E2298)</f>
        <v>0</v>
      </c>
      <c r="I2298" s="2"/>
      <c r="J2298" s="2"/>
    </row>
    <row r="2299">
      <c r="A2299" s="2"/>
      <c r="B2299" s="2"/>
      <c r="C2299" s="2"/>
      <c r="D2299" s="21">
        <v>612595.0</v>
      </c>
      <c r="E2299" s="4"/>
      <c r="F2299" s="22" t="s">
        <v>1193</v>
      </c>
      <c r="G2299" s="26" t="str">
        <f t="shared" si="51"/>
        <v>SUBCUENTA</v>
      </c>
      <c r="H2299" s="31">
        <f>SUMIFS(REGISTROS!$L$2:$L$665,REGISTROS!$E$2:$E$665,PUC!E2299)</f>
        <v>0</v>
      </c>
      <c r="I2299" s="2"/>
      <c r="J2299" s="2"/>
    </row>
    <row r="2300">
      <c r="A2300" s="2"/>
      <c r="B2300" s="2"/>
      <c r="C2300" s="2"/>
      <c r="D2300" s="21">
        <v>612599.0</v>
      </c>
      <c r="E2300" s="4"/>
      <c r="F2300" s="22" t="s">
        <v>95</v>
      </c>
      <c r="G2300" s="26" t="str">
        <f t="shared" si="51"/>
        <v>SUBCUENTA</v>
      </c>
      <c r="H2300" s="31">
        <f>SUMIFS(REGISTROS!$L$2:$L$665,REGISTROS!$E$2:$E$665,PUC!E2300)</f>
        <v>0</v>
      </c>
      <c r="I2300" s="2"/>
      <c r="J2300" s="2"/>
    </row>
    <row r="2301">
      <c r="A2301" s="2"/>
      <c r="B2301" s="2"/>
      <c r="C2301" s="21">
        <v>6130.0</v>
      </c>
      <c r="D2301" s="2"/>
      <c r="E2301" s="4"/>
      <c r="F2301" s="22" t="s">
        <v>58</v>
      </c>
      <c r="G2301" s="26" t="str">
        <f>IF(LEN(C2301)=1,"CLASE",IF(LEN(C2301)=2,"GRUPO",IF(LEN(C2301)=4,"CUENTA",IF(LEN(C2301)=6,"SUBCUENTA",""))))</f>
        <v>CUENTA</v>
      </c>
      <c r="H2301" s="31">
        <f>SUMIFS(REGISTROS!$L$2:$L$665,REGISTROS!$E$2:$E$665,PUC!E2301)</f>
        <v>0</v>
      </c>
      <c r="I2301" s="2"/>
      <c r="J2301" s="2"/>
    </row>
    <row r="2302">
      <c r="A2302" s="2"/>
      <c r="B2302" s="2"/>
      <c r="C2302" s="2"/>
      <c r="D2302" s="21">
        <v>613005.0</v>
      </c>
      <c r="E2302" s="4"/>
      <c r="F2302" s="22" t="s">
        <v>1332</v>
      </c>
      <c r="G2302" s="26" t="str">
        <f t="shared" ref="G2302:G2308" si="52">IF(LEN(D2302)=1,"CLASE",IF(LEN(D2302)=2,"GRUPO",IF(LEN(D2302)=4,"CUENTA",IF(LEN(D2302)=6,"SUBCUENTA",""))))</f>
        <v>SUBCUENTA</v>
      </c>
      <c r="H2302" s="31">
        <f>SUMIFS(REGISTROS!$L$2:$L$665,REGISTROS!$E$2:$E$665,PUC!E2302)</f>
        <v>0</v>
      </c>
      <c r="I2302" s="2"/>
      <c r="J2302" s="2"/>
    </row>
    <row r="2303">
      <c r="A2303" s="2"/>
      <c r="B2303" s="2"/>
      <c r="C2303" s="2"/>
      <c r="D2303" s="21">
        <v>613010.0</v>
      </c>
      <c r="E2303" s="4"/>
      <c r="F2303" s="22" t="s">
        <v>1333</v>
      </c>
      <c r="G2303" s="26" t="str">
        <f t="shared" si="52"/>
        <v>SUBCUENTA</v>
      </c>
      <c r="H2303" s="31">
        <f>SUMIFS(REGISTROS!$L$2:$L$665,REGISTROS!$E$2:$E$665,PUC!E2303)</f>
        <v>0</v>
      </c>
      <c r="I2303" s="2"/>
      <c r="J2303" s="2"/>
    </row>
    <row r="2304">
      <c r="A2304" s="2"/>
      <c r="B2304" s="2"/>
      <c r="C2304" s="2"/>
      <c r="D2304" s="21">
        <v>613015.0</v>
      </c>
      <c r="E2304" s="4"/>
      <c r="F2304" s="22" t="s">
        <v>1334</v>
      </c>
      <c r="G2304" s="26" t="str">
        <f t="shared" si="52"/>
        <v>SUBCUENTA</v>
      </c>
      <c r="H2304" s="31">
        <f>SUMIFS(REGISTROS!$L$2:$L$665,REGISTROS!$E$2:$E$665,PUC!E2304)</f>
        <v>0</v>
      </c>
      <c r="I2304" s="2"/>
      <c r="J2304" s="2"/>
    </row>
    <row r="2305">
      <c r="A2305" s="2"/>
      <c r="B2305" s="2"/>
      <c r="C2305" s="2"/>
      <c r="D2305" s="21">
        <v>613020.0</v>
      </c>
      <c r="E2305" s="4"/>
      <c r="F2305" s="22" t="s">
        <v>1335</v>
      </c>
      <c r="G2305" s="26" t="str">
        <f t="shared" si="52"/>
        <v>SUBCUENTA</v>
      </c>
      <c r="H2305" s="31">
        <f>SUMIFS(REGISTROS!$L$2:$L$665,REGISTROS!$E$2:$E$665,PUC!E2305)</f>
        <v>0</v>
      </c>
      <c r="I2305" s="2"/>
      <c r="J2305" s="2"/>
    </row>
    <row r="2306">
      <c r="A2306" s="2"/>
      <c r="B2306" s="2"/>
      <c r="C2306" s="2"/>
      <c r="D2306" s="21">
        <v>613025.0</v>
      </c>
      <c r="E2306" s="4"/>
      <c r="F2306" s="22" t="s">
        <v>1813</v>
      </c>
      <c r="G2306" s="26" t="str">
        <f t="shared" si="52"/>
        <v>SUBCUENTA</v>
      </c>
      <c r="H2306" s="31">
        <f>SUMIFS(REGISTROS!$L$2:$L$665,REGISTROS!$E$2:$E$665,PUC!E2306)</f>
        <v>0</v>
      </c>
      <c r="I2306" s="2"/>
      <c r="J2306" s="2"/>
    </row>
    <row r="2307">
      <c r="A2307" s="2"/>
      <c r="B2307" s="2"/>
      <c r="C2307" s="2"/>
      <c r="D2307" s="21">
        <v>613095.0</v>
      </c>
      <c r="E2307" s="4"/>
      <c r="F2307" s="22" t="s">
        <v>1193</v>
      </c>
      <c r="G2307" s="26" t="str">
        <f t="shared" si="52"/>
        <v>SUBCUENTA</v>
      </c>
      <c r="H2307" s="31">
        <f>SUMIFS(REGISTROS!$L$2:$L$665,REGISTROS!$E$2:$E$665,PUC!E2307)</f>
        <v>0</v>
      </c>
      <c r="I2307" s="2"/>
      <c r="J2307" s="2"/>
    </row>
    <row r="2308">
      <c r="A2308" s="2"/>
      <c r="B2308" s="2"/>
      <c r="C2308" s="2"/>
      <c r="D2308" s="21">
        <v>613099.0</v>
      </c>
      <c r="E2308" s="4"/>
      <c r="F2308" s="22" t="s">
        <v>95</v>
      </c>
      <c r="G2308" s="26" t="str">
        <f t="shared" si="52"/>
        <v>SUBCUENTA</v>
      </c>
      <c r="H2308" s="31">
        <f>SUMIFS(REGISTROS!$L$2:$L$665,REGISTROS!$E$2:$E$665,PUC!E2308)</f>
        <v>0</v>
      </c>
      <c r="I2308" s="2"/>
      <c r="J2308" s="2"/>
    </row>
    <row r="2309">
      <c r="A2309" s="2"/>
      <c r="B2309" s="2"/>
      <c r="C2309" s="21">
        <v>6135.0</v>
      </c>
      <c r="D2309" s="2"/>
      <c r="E2309" s="4"/>
      <c r="F2309" s="22" t="s">
        <v>60</v>
      </c>
      <c r="G2309" s="26" t="str">
        <f>IF(LEN(C2309)=1,"CLASE",IF(LEN(C2309)=2,"GRUPO",IF(LEN(C2309)=4,"CUENTA",IF(LEN(C2309)=6,"SUBCUENTA",""))))</f>
        <v>CUENTA</v>
      </c>
      <c r="H2309" s="31">
        <f>SUMIFS(REGISTROS!$L$2:$L$665,REGISTROS!$E$2:$E$665,PUC!E2309)</f>
        <v>0</v>
      </c>
      <c r="I2309" s="2"/>
      <c r="J2309" s="2"/>
    </row>
    <row r="2310">
      <c r="A2310" s="2"/>
      <c r="B2310" s="2"/>
      <c r="C2310" s="2"/>
      <c r="D2310" s="21">
        <v>613502.0</v>
      </c>
      <c r="E2310" s="4"/>
      <c r="F2310" s="22" t="s">
        <v>1338</v>
      </c>
      <c r="G2310" s="26" t="str">
        <f t="shared" ref="G2310:G2347" si="53">IF(LEN(D2310)=1,"CLASE",IF(LEN(D2310)=2,"GRUPO",IF(LEN(D2310)=4,"CUENTA",IF(LEN(D2310)=6,"SUBCUENTA",""))))</f>
        <v>SUBCUENTA</v>
      </c>
      <c r="H2310" s="31">
        <f>SUMIFS(REGISTROS!$L$2:$L$665,REGISTROS!$E$2:$E$665,PUC!E2310)</f>
        <v>0</v>
      </c>
      <c r="I2310" s="2"/>
      <c r="J2310" s="2"/>
    </row>
    <row r="2311">
      <c r="A2311" s="2"/>
      <c r="B2311" s="2"/>
      <c r="C2311" s="2"/>
      <c r="D2311" s="21">
        <v>613504.0</v>
      </c>
      <c r="E2311" s="4"/>
      <c r="F2311" s="22" t="s">
        <v>1339</v>
      </c>
      <c r="G2311" s="26" t="str">
        <f t="shared" si="53"/>
        <v>SUBCUENTA</v>
      </c>
      <c r="H2311" s="31">
        <f>SUMIFS(REGISTROS!$L$2:$L$665,REGISTROS!$E$2:$E$665,PUC!E2311)</f>
        <v>0</v>
      </c>
      <c r="I2311" s="2"/>
      <c r="J2311" s="2"/>
    </row>
    <row r="2312">
      <c r="A2312" s="2"/>
      <c r="B2312" s="2"/>
      <c r="C2312" s="2"/>
      <c r="D2312" s="21">
        <v>613506.0</v>
      </c>
      <c r="E2312" s="4"/>
      <c r="F2312" s="22" t="s">
        <v>1340</v>
      </c>
      <c r="G2312" s="26" t="str">
        <f t="shared" si="53"/>
        <v>SUBCUENTA</v>
      </c>
      <c r="H2312" s="31">
        <f>SUMIFS(REGISTROS!$L$2:$L$665,REGISTROS!$E$2:$E$665,PUC!E2312)</f>
        <v>0</v>
      </c>
      <c r="I2312" s="2"/>
      <c r="J2312" s="2"/>
    </row>
    <row r="2313">
      <c r="A2313" s="2"/>
      <c r="B2313" s="2"/>
      <c r="C2313" s="2"/>
      <c r="D2313" s="21">
        <v>613508.0</v>
      </c>
      <c r="E2313" s="4"/>
      <c r="F2313" s="22" t="s">
        <v>1341</v>
      </c>
      <c r="G2313" s="26" t="str">
        <f t="shared" si="53"/>
        <v>SUBCUENTA</v>
      </c>
      <c r="H2313" s="31">
        <f>SUMIFS(REGISTROS!$L$2:$L$665,REGISTROS!$E$2:$E$665,PUC!E2313)</f>
        <v>0</v>
      </c>
      <c r="I2313" s="2"/>
      <c r="J2313" s="2"/>
    </row>
    <row r="2314">
      <c r="A2314" s="2"/>
      <c r="B2314" s="2"/>
      <c r="C2314" s="2"/>
      <c r="D2314" s="21">
        <v>613510.0</v>
      </c>
      <c r="E2314" s="4"/>
      <c r="F2314" s="22" t="s">
        <v>1342</v>
      </c>
      <c r="G2314" s="26" t="str">
        <f t="shared" si="53"/>
        <v>SUBCUENTA</v>
      </c>
      <c r="H2314" s="31">
        <f>SUMIFS(REGISTROS!$L$2:$L$665,REGISTROS!$E$2:$E$665,PUC!E2314)</f>
        <v>0</v>
      </c>
      <c r="I2314" s="2"/>
      <c r="J2314" s="2"/>
    </row>
    <row r="2315">
      <c r="A2315" s="2"/>
      <c r="B2315" s="2"/>
      <c r="C2315" s="2"/>
      <c r="D2315" s="21">
        <v>613512.0</v>
      </c>
      <c r="E2315" s="4"/>
      <c r="F2315" s="22" t="s">
        <v>1343</v>
      </c>
      <c r="G2315" s="26" t="str">
        <f t="shared" si="53"/>
        <v>SUBCUENTA</v>
      </c>
      <c r="H2315" s="31">
        <f>SUMIFS(REGISTROS!$L$2:$L$665,REGISTROS!$E$2:$E$665,PUC!E2315)</f>
        <v>0</v>
      </c>
      <c r="I2315" s="2"/>
      <c r="J2315" s="2"/>
    </row>
    <row r="2316">
      <c r="A2316" s="2"/>
      <c r="B2316" s="2"/>
      <c r="C2316" s="2"/>
      <c r="D2316" s="21">
        <v>613514.0</v>
      </c>
      <c r="E2316" s="4"/>
      <c r="F2316" s="22" t="s">
        <v>1344</v>
      </c>
      <c r="G2316" s="26" t="str">
        <f t="shared" si="53"/>
        <v>SUBCUENTA</v>
      </c>
      <c r="H2316" s="31">
        <f>SUMIFS(REGISTROS!$L$2:$L$665,REGISTROS!$E$2:$E$665,PUC!E2316)</f>
        <v>0</v>
      </c>
      <c r="I2316" s="2"/>
      <c r="J2316" s="2"/>
    </row>
    <row r="2317">
      <c r="A2317" s="2"/>
      <c r="B2317" s="2"/>
      <c r="C2317" s="2"/>
      <c r="D2317" s="21">
        <v>613516.0</v>
      </c>
      <c r="E2317" s="4"/>
      <c r="F2317" s="22" t="s">
        <v>1346</v>
      </c>
      <c r="G2317" s="26" t="str">
        <f t="shared" si="53"/>
        <v>SUBCUENTA</v>
      </c>
      <c r="H2317" s="31">
        <f>SUMIFS(REGISTROS!$L$2:$L$665,REGISTROS!$E$2:$E$665,PUC!E2317)</f>
        <v>0</v>
      </c>
      <c r="I2317" s="2"/>
      <c r="J2317" s="2"/>
    </row>
    <row r="2318">
      <c r="A2318" s="2"/>
      <c r="B2318" s="2"/>
      <c r="C2318" s="2"/>
      <c r="D2318" s="21">
        <v>613518.0</v>
      </c>
      <c r="E2318" s="4"/>
      <c r="F2318" s="22" t="s">
        <v>1347</v>
      </c>
      <c r="G2318" s="26" t="str">
        <f t="shared" si="53"/>
        <v>SUBCUENTA</v>
      </c>
      <c r="H2318" s="31">
        <f>SUMIFS(REGISTROS!$L$2:$L$665,REGISTROS!$E$2:$E$665,PUC!E2318)</f>
        <v>0</v>
      </c>
      <c r="I2318" s="2"/>
      <c r="J2318" s="2"/>
    </row>
    <row r="2319">
      <c r="A2319" s="2"/>
      <c r="B2319" s="2"/>
      <c r="C2319" s="2"/>
      <c r="D2319" s="21">
        <v>613520.0</v>
      </c>
      <c r="E2319" s="4"/>
      <c r="F2319" s="22" t="s">
        <v>1348</v>
      </c>
      <c r="G2319" s="26" t="str">
        <f t="shared" si="53"/>
        <v>SUBCUENTA</v>
      </c>
      <c r="H2319" s="31">
        <f>SUMIFS(REGISTROS!$L$2:$L$665,REGISTROS!$E$2:$E$665,PUC!E2319)</f>
        <v>0</v>
      </c>
      <c r="I2319" s="2"/>
      <c r="J2319" s="2"/>
    </row>
    <row r="2320">
      <c r="A2320" s="2"/>
      <c r="B2320" s="2"/>
      <c r="C2320" s="2"/>
      <c r="D2320" s="21">
        <v>613522.0</v>
      </c>
      <c r="E2320" s="4"/>
      <c r="F2320" s="22" t="s">
        <v>1349</v>
      </c>
      <c r="G2320" s="26" t="str">
        <f t="shared" si="53"/>
        <v>SUBCUENTA</v>
      </c>
      <c r="H2320" s="31">
        <f>SUMIFS(REGISTROS!$L$2:$L$665,REGISTROS!$E$2:$E$665,PUC!E2320)</f>
        <v>0</v>
      </c>
      <c r="I2320" s="2"/>
      <c r="J2320" s="2"/>
    </row>
    <row r="2321">
      <c r="A2321" s="2"/>
      <c r="B2321" s="2"/>
      <c r="C2321" s="2"/>
      <c r="D2321" s="21">
        <v>613524.0</v>
      </c>
      <c r="E2321" s="4"/>
      <c r="F2321" s="22" t="s">
        <v>1350</v>
      </c>
      <c r="G2321" s="26" t="str">
        <f t="shared" si="53"/>
        <v>SUBCUENTA</v>
      </c>
      <c r="H2321" s="31">
        <f>SUMIFS(REGISTROS!$L$2:$L$665,REGISTROS!$E$2:$E$665,PUC!E2321)</f>
        <v>0</v>
      </c>
      <c r="I2321" s="2"/>
      <c r="J2321" s="2"/>
    </row>
    <row r="2322">
      <c r="A2322" s="2"/>
      <c r="B2322" s="2"/>
      <c r="C2322" s="2"/>
      <c r="D2322" s="21">
        <v>613526.0</v>
      </c>
      <c r="E2322" s="4"/>
      <c r="F2322" s="22" t="s">
        <v>1351</v>
      </c>
      <c r="G2322" s="26" t="str">
        <f t="shared" si="53"/>
        <v>SUBCUENTA</v>
      </c>
      <c r="H2322" s="31">
        <f>SUMIFS(REGISTROS!$L$2:$L$665,REGISTROS!$E$2:$E$665,PUC!E2322)</f>
        <v>0</v>
      </c>
      <c r="I2322" s="2"/>
      <c r="J2322" s="2"/>
    </row>
    <row r="2323">
      <c r="A2323" s="2"/>
      <c r="B2323" s="2"/>
      <c r="C2323" s="2"/>
      <c r="D2323" s="21">
        <v>613528.0</v>
      </c>
      <c r="E2323" s="4"/>
      <c r="F2323" s="22" t="s">
        <v>1352</v>
      </c>
      <c r="G2323" s="26" t="str">
        <f t="shared" si="53"/>
        <v>SUBCUENTA</v>
      </c>
      <c r="H2323" s="31">
        <f>SUMIFS(REGISTROS!$L$2:$L$665,REGISTROS!$E$2:$E$665,PUC!E2323)</f>
        <v>0</v>
      </c>
      <c r="I2323" s="2"/>
      <c r="J2323" s="2"/>
    </row>
    <row r="2324">
      <c r="A2324" s="2"/>
      <c r="B2324" s="2"/>
      <c r="C2324" s="2"/>
      <c r="D2324" s="21">
        <v>613530.0</v>
      </c>
      <c r="E2324" s="4"/>
      <c r="F2324" s="22" t="s">
        <v>1353</v>
      </c>
      <c r="G2324" s="26" t="str">
        <f t="shared" si="53"/>
        <v>SUBCUENTA</v>
      </c>
      <c r="H2324" s="31">
        <f>SUMIFS(REGISTROS!$L$2:$L$665,REGISTROS!$E$2:$E$665,PUC!E2324)</f>
        <v>0</v>
      </c>
      <c r="I2324" s="2"/>
      <c r="J2324" s="2"/>
    </row>
    <row r="2325">
      <c r="A2325" s="2"/>
      <c r="B2325" s="2"/>
      <c r="C2325" s="2"/>
      <c r="D2325" s="21">
        <v>613532.0</v>
      </c>
      <c r="E2325" s="4"/>
      <c r="F2325" s="22" t="s">
        <v>1354</v>
      </c>
      <c r="G2325" s="26" t="str">
        <f t="shared" si="53"/>
        <v>SUBCUENTA</v>
      </c>
      <c r="H2325" s="31">
        <f>SUMIFS(REGISTROS!$L$2:$L$665,REGISTROS!$E$2:$E$665,PUC!E2325)</f>
        <v>0</v>
      </c>
      <c r="I2325" s="2"/>
      <c r="J2325" s="2"/>
    </row>
    <row r="2326">
      <c r="A2326" s="2"/>
      <c r="B2326" s="2"/>
      <c r="C2326" s="2"/>
      <c r="D2326" s="21">
        <v>613534.0</v>
      </c>
      <c r="E2326" s="4"/>
      <c r="F2326" s="22" t="s">
        <v>1356</v>
      </c>
      <c r="G2326" s="26" t="str">
        <f t="shared" si="53"/>
        <v>SUBCUENTA</v>
      </c>
      <c r="H2326" s="31">
        <f>SUMIFS(REGISTROS!$L$2:$L$665,REGISTROS!$E$2:$E$665,PUC!E2326)</f>
        <v>0</v>
      </c>
      <c r="I2326" s="2"/>
      <c r="J2326" s="2"/>
    </row>
    <row r="2327">
      <c r="A2327" s="2"/>
      <c r="B2327" s="2"/>
      <c r="C2327" s="2"/>
      <c r="D2327" s="21">
        <v>613536.0</v>
      </c>
      <c r="E2327" s="4"/>
      <c r="F2327" s="22" t="s">
        <v>1357</v>
      </c>
      <c r="G2327" s="26" t="str">
        <f t="shared" si="53"/>
        <v>SUBCUENTA</v>
      </c>
      <c r="H2327" s="31">
        <f>SUMIFS(REGISTROS!$L$2:$L$665,REGISTROS!$E$2:$E$665,PUC!E2327)</f>
        <v>0</v>
      </c>
      <c r="I2327" s="2"/>
      <c r="J2327" s="2"/>
    </row>
    <row r="2328">
      <c r="A2328" s="2"/>
      <c r="B2328" s="2"/>
      <c r="C2328" s="2"/>
      <c r="D2328" s="21">
        <v>613538.0</v>
      </c>
      <c r="E2328" s="4"/>
      <c r="F2328" s="22" t="s">
        <v>1358</v>
      </c>
      <c r="G2328" s="26" t="str">
        <f t="shared" si="53"/>
        <v>SUBCUENTA</v>
      </c>
      <c r="H2328" s="31">
        <f>SUMIFS(REGISTROS!$L$2:$L$665,REGISTROS!$E$2:$E$665,PUC!E2328)</f>
        <v>0</v>
      </c>
      <c r="I2328" s="2"/>
      <c r="J2328" s="2"/>
    </row>
    <row r="2329">
      <c r="A2329" s="2"/>
      <c r="B2329" s="2"/>
      <c r="C2329" s="2"/>
      <c r="D2329" s="21">
        <v>613540.0</v>
      </c>
      <c r="E2329" s="4"/>
      <c r="F2329" s="22" t="s">
        <v>1359</v>
      </c>
      <c r="G2329" s="26" t="str">
        <f t="shared" si="53"/>
        <v>SUBCUENTA</v>
      </c>
      <c r="H2329" s="31">
        <f>SUMIFS(REGISTROS!$L$2:$L$665,REGISTROS!$E$2:$E$665,PUC!E2329)</f>
        <v>0</v>
      </c>
      <c r="I2329" s="2"/>
      <c r="J2329" s="2"/>
    </row>
    <row r="2330">
      <c r="A2330" s="2"/>
      <c r="B2330" s="2"/>
      <c r="C2330" s="2"/>
      <c r="D2330" s="21">
        <v>613542.0</v>
      </c>
      <c r="E2330" s="4"/>
      <c r="F2330" s="22" t="s">
        <v>1360</v>
      </c>
      <c r="G2330" s="26" t="str">
        <f t="shared" si="53"/>
        <v>SUBCUENTA</v>
      </c>
      <c r="H2330" s="31">
        <f>SUMIFS(REGISTROS!$L$2:$L$665,REGISTROS!$E$2:$E$665,PUC!E2330)</f>
        <v>0</v>
      </c>
      <c r="I2330" s="2"/>
      <c r="J2330" s="2"/>
    </row>
    <row r="2331">
      <c r="A2331" s="2"/>
      <c r="B2331" s="2"/>
      <c r="C2331" s="2"/>
      <c r="D2331" s="21">
        <v>613544.0</v>
      </c>
      <c r="E2331" s="4"/>
      <c r="F2331" s="22" t="s">
        <v>1361</v>
      </c>
      <c r="G2331" s="26" t="str">
        <f t="shared" si="53"/>
        <v>SUBCUENTA</v>
      </c>
      <c r="H2331" s="31">
        <f>SUMIFS(REGISTROS!$L$2:$L$665,REGISTROS!$E$2:$E$665,PUC!E2331)</f>
        <v>0</v>
      </c>
      <c r="I2331" s="2"/>
      <c r="J2331" s="2"/>
    </row>
    <row r="2332">
      <c r="A2332" s="2"/>
      <c r="B2332" s="2"/>
      <c r="C2332" s="2"/>
      <c r="D2332" s="21">
        <v>613546.0</v>
      </c>
      <c r="E2332" s="4"/>
      <c r="F2332" s="22" t="s">
        <v>1362</v>
      </c>
      <c r="G2332" s="26" t="str">
        <f t="shared" si="53"/>
        <v>SUBCUENTA</v>
      </c>
      <c r="H2332" s="31">
        <f>SUMIFS(REGISTROS!$L$2:$L$665,REGISTROS!$E$2:$E$665,PUC!E2332)</f>
        <v>0</v>
      </c>
      <c r="I2332" s="2"/>
      <c r="J2332" s="2"/>
    </row>
    <row r="2333">
      <c r="A2333" s="2"/>
      <c r="B2333" s="2"/>
      <c r="C2333" s="2"/>
      <c r="D2333" s="21">
        <v>613548.0</v>
      </c>
      <c r="E2333" s="4"/>
      <c r="F2333" s="22" t="s">
        <v>1364</v>
      </c>
      <c r="G2333" s="26" t="str">
        <f t="shared" si="53"/>
        <v>SUBCUENTA</v>
      </c>
      <c r="H2333" s="31">
        <f>SUMIFS(REGISTROS!$L$2:$L$665,REGISTROS!$E$2:$E$665,PUC!E2333)</f>
        <v>0</v>
      </c>
      <c r="I2333" s="2"/>
      <c r="J2333" s="2"/>
    </row>
    <row r="2334">
      <c r="A2334" s="2"/>
      <c r="B2334" s="2"/>
      <c r="C2334" s="2"/>
      <c r="D2334" s="21">
        <v>613550.0</v>
      </c>
      <c r="E2334" s="4"/>
      <c r="F2334" s="22" t="s">
        <v>1365</v>
      </c>
      <c r="G2334" s="26" t="str">
        <f t="shared" si="53"/>
        <v>SUBCUENTA</v>
      </c>
      <c r="H2334" s="31">
        <f>SUMIFS(REGISTROS!$L$2:$L$665,REGISTROS!$E$2:$E$665,PUC!E2334)</f>
        <v>0</v>
      </c>
      <c r="I2334" s="2"/>
      <c r="J2334" s="2"/>
    </row>
    <row r="2335">
      <c r="A2335" s="2"/>
      <c r="B2335" s="2"/>
      <c r="C2335" s="2"/>
      <c r="D2335" s="21">
        <v>613552.0</v>
      </c>
      <c r="E2335" s="4"/>
      <c r="F2335" s="22" t="s">
        <v>1366</v>
      </c>
      <c r="G2335" s="26" t="str">
        <f t="shared" si="53"/>
        <v>SUBCUENTA</v>
      </c>
      <c r="H2335" s="31">
        <f>SUMIFS(REGISTROS!$L$2:$L$665,REGISTROS!$E$2:$E$665,PUC!E2335)</f>
        <v>0</v>
      </c>
      <c r="I2335" s="2"/>
      <c r="J2335" s="2"/>
    </row>
    <row r="2336">
      <c r="A2336" s="2"/>
      <c r="B2336" s="2"/>
      <c r="C2336" s="2"/>
      <c r="D2336" s="21">
        <v>613554.0</v>
      </c>
      <c r="E2336" s="4"/>
      <c r="F2336" s="22" t="s">
        <v>1367</v>
      </c>
      <c r="G2336" s="26" t="str">
        <f t="shared" si="53"/>
        <v>SUBCUENTA</v>
      </c>
      <c r="H2336" s="31">
        <f>SUMIFS(REGISTROS!$L$2:$L$665,REGISTROS!$E$2:$E$665,PUC!E2336)</f>
        <v>0</v>
      </c>
      <c r="I2336" s="2"/>
      <c r="J2336" s="2"/>
    </row>
    <row r="2337">
      <c r="A2337" s="2"/>
      <c r="B2337" s="2"/>
      <c r="C2337" s="2"/>
      <c r="D2337" s="21">
        <v>613556.0</v>
      </c>
      <c r="E2337" s="4"/>
      <c r="F2337" s="22" t="s">
        <v>1368</v>
      </c>
      <c r="G2337" s="26" t="str">
        <f t="shared" si="53"/>
        <v>SUBCUENTA</v>
      </c>
      <c r="H2337" s="31">
        <f>SUMIFS(REGISTROS!$L$2:$L$665,REGISTROS!$E$2:$E$665,PUC!E2337)</f>
        <v>0</v>
      </c>
      <c r="I2337" s="2"/>
      <c r="J2337" s="2"/>
    </row>
    <row r="2338">
      <c r="A2338" s="2"/>
      <c r="B2338" s="2"/>
      <c r="C2338" s="2"/>
      <c r="D2338" s="21">
        <v>613558.0</v>
      </c>
      <c r="E2338" s="4"/>
      <c r="F2338" s="22" t="s">
        <v>1369</v>
      </c>
      <c r="G2338" s="26" t="str">
        <f t="shared" si="53"/>
        <v>SUBCUENTA</v>
      </c>
      <c r="H2338" s="31">
        <f>SUMIFS(REGISTROS!$L$2:$L$665,REGISTROS!$E$2:$E$665,PUC!E2338)</f>
        <v>0</v>
      </c>
      <c r="I2338" s="2"/>
      <c r="J2338" s="2"/>
    </row>
    <row r="2339">
      <c r="A2339" s="2"/>
      <c r="B2339" s="2"/>
      <c r="C2339" s="2"/>
      <c r="D2339" s="21">
        <v>613560.0</v>
      </c>
      <c r="E2339" s="4"/>
      <c r="F2339" s="22" t="s">
        <v>1370</v>
      </c>
      <c r="G2339" s="26" t="str">
        <f t="shared" si="53"/>
        <v>SUBCUENTA</v>
      </c>
      <c r="H2339" s="31">
        <f>SUMIFS(REGISTROS!$L$2:$L$665,REGISTROS!$E$2:$E$665,PUC!E2339)</f>
        <v>0</v>
      </c>
      <c r="I2339" s="2"/>
      <c r="J2339" s="2"/>
    </row>
    <row r="2340">
      <c r="A2340" s="2"/>
      <c r="B2340" s="2"/>
      <c r="C2340" s="2"/>
      <c r="D2340" s="21">
        <v>613562.0</v>
      </c>
      <c r="E2340" s="4"/>
      <c r="F2340" s="22" t="s">
        <v>1371</v>
      </c>
      <c r="G2340" s="26" t="str">
        <f t="shared" si="53"/>
        <v>SUBCUENTA</v>
      </c>
      <c r="H2340" s="31">
        <f>SUMIFS(REGISTROS!$L$2:$L$665,REGISTROS!$E$2:$E$665,PUC!E2340)</f>
        <v>0</v>
      </c>
      <c r="I2340" s="2"/>
      <c r="J2340" s="2"/>
    </row>
    <row r="2341">
      <c r="A2341" s="2"/>
      <c r="B2341" s="2"/>
      <c r="C2341" s="2"/>
      <c r="D2341" s="21">
        <v>613564.0</v>
      </c>
      <c r="E2341" s="4"/>
      <c r="F2341" s="22" t="s">
        <v>1373</v>
      </c>
      <c r="G2341" s="26" t="str">
        <f t="shared" si="53"/>
        <v>SUBCUENTA</v>
      </c>
      <c r="H2341" s="31">
        <f>SUMIFS(REGISTROS!$L$2:$L$665,REGISTROS!$E$2:$E$665,PUC!E2341)</f>
        <v>0</v>
      </c>
      <c r="I2341" s="2"/>
      <c r="J2341" s="2"/>
    </row>
    <row r="2342">
      <c r="A2342" s="2"/>
      <c r="B2342" s="2"/>
      <c r="C2342" s="2"/>
      <c r="D2342" s="21">
        <v>613566.0</v>
      </c>
      <c r="E2342" s="4"/>
      <c r="F2342" s="22" t="s">
        <v>1374</v>
      </c>
      <c r="G2342" s="26" t="str">
        <f t="shared" si="53"/>
        <v>SUBCUENTA</v>
      </c>
      <c r="H2342" s="31">
        <f>SUMIFS(REGISTROS!$L$2:$L$665,REGISTROS!$E$2:$E$665,PUC!E2342)</f>
        <v>0</v>
      </c>
      <c r="I2342" s="2"/>
      <c r="J2342" s="2"/>
    </row>
    <row r="2343">
      <c r="A2343" s="2"/>
      <c r="B2343" s="2"/>
      <c r="C2343" s="2"/>
      <c r="D2343" s="21">
        <v>613568.0</v>
      </c>
      <c r="E2343" s="4"/>
      <c r="F2343" s="22" t="s">
        <v>1375</v>
      </c>
      <c r="G2343" s="26" t="str">
        <f t="shared" si="53"/>
        <v>SUBCUENTA</v>
      </c>
      <c r="H2343" s="31">
        <f>SUMIFS(REGISTROS!$L$2:$L$665,REGISTROS!$E$2:$E$665,PUC!E2343)</f>
        <v>0</v>
      </c>
      <c r="I2343" s="2"/>
      <c r="J2343" s="2"/>
    </row>
    <row r="2344">
      <c r="A2344" s="2"/>
      <c r="B2344" s="2"/>
      <c r="C2344" s="2"/>
      <c r="D2344" s="21">
        <v>613570.0</v>
      </c>
      <c r="E2344" s="4"/>
      <c r="F2344" s="22" t="s">
        <v>1376</v>
      </c>
      <c r="G2344" s="26" t="str">
        <f t="shared" si="53"/>
        <v>SUBCUENTA</v>
      </c>
      <c r="H2344" s="31">
        <f>SUMIFS(REGISTROS!$L$2:$L$665,REGISTROS!$E$2:$E$665,PUC!E2344)</f>
        <v>0</v>
      </c>
      <c r="I2344" s="2"/>
      <c r="J2344" s="2"/>
    </row>
    <row r="2345">
      <c r="A2345" s="2"/>
      <c r="B2345" s="2"/>
      <c r="C2345" s="2"/>
      <c r="D2345" s="21">
        <v>613572.0</v>
      </c>
      <c r="E2345" s="4"/>
      <c r="F2345" s="22" t="s">
        <v>1377</v>
      </c>
      <c r="G2345" s="26" t="str">
        <f t="shared" si="53"/>
        <v>SUBCUENTA</v>
      </c>
      <c r="H2345" s="31">
        <f>SUMIFS(REGISTROS!$L$2:$L$665,REGISTROS!$E$2:$E$665,PUC!E2345)</f>
        <v>0</v>
      </c>
      <c r="I2345" s="2"/>
      <c r="J2345" s="2"/>
    </row>
    <row r="2346">
      <c r="A2346" s="2"/>
      <c r="B2346" s="2"/>
      <c r="C2346" s="2"/>
      <c r="D2346" s="21">
        <v>613595.0</v>
      </c>
      <c r="E2346" s="4"/>
      <c r="F2346" s="22" t="s">
        <v>1378</v>
      </c>
      <c r="G2346" s="26" t="str">
        <f t="shared" si="53"/>
        <v>SUBCUENTA</v>
      </c>
      <c r="H2346" s="31">
        <f>SUMIFS(REGISTROS!$L$2:$L$665,REGISTROS!$E$2:$E$665,PUC!E2346)</f>
        <v>0</v>
      </c>
      <c r="I2346" s="2"/>
      <c r="J2346" s="2"/>
    </row>
    <row r="2347">
      <c r="A2347" s="2"/>
      <c r="B2347" s="2"/>
      <c r="C2347" s="2"/>
      <c r="D2347" s="21">
        <v>613599.0</v>
      </c>
      <c r="E2347" s="4"/>
      <c r="F2347" s="22" t="s">
        <v>95</v>
      </c>
      <c r="G2347" s="26" t="str">
        <f t="shared" si="53"/>
        <v>SUBCUENTA</v>
      </c>
      <c r="H2347" s="31">
        <f>SUMIFS(REGISTROS!$L$2:$L$665,REGISTROS!$E$2:$E$665,PUC!E2347)</f>
        <v>0</v>
      </c>
      <c r="I2347" s="2"/>
      <c r="J2347" s="2"/>
    </row>
    <row r="2348">
      <c r="A2348" s="2"/>
      <c r="B2348" s="2"/>
      <c r="C2348" s="21">
        <v>6140.0</v>
      </c>
      <c r="D2348" s="2"/>
      <c r="E2348" s="4"/>
      <c r="F2348" s="22" t="s">
        <v>62</v>
      </c>
      <c r="G2348" s="26" t="str">
        <f>IF(LEN(C2348)=1,"CLASE",IF(LEN(C2348)=2,"GRUPO",IF(LEN(C2348)=4,"CUENTA",IF(LEN(C2348)=6,"SUBCUENTA",""))))</f>
        <v>CUENTA</v>
      </c>
      <c r="H2348" s="31">
        <f>SUMIFS(REGISTROS!$L$2:$L$665,REGISTROS!$E$2:$E$665,PUC!E2348)</f>
        <v>0</v>
      </c>
      <c r="I2348" s="2"/>
      <c r="J2348" s="2"/>
    </row>
    <row r="2349">
      <c r="A2349" s="2"/>
      <c r="B2349" s="2"/>
      <c r="C2349" s="2"/>
      <c r="D2349" s="21">
        <v>614005.0</v>
      </c>
      <c r="E2349" s="4"/>
      <c r="F2349" s="22" t="s">
        <v>1380</v>
      </c>
      <c r="G2349" s="26" t="str">
        <f t="shared" ref="G2349:G2354" si="54">IF(LEN(D2349)=1,"CLASE",IF(LEN(D2349)=2,"GRUPO",IF(LEN(D2349)=4,"CUENTA",IF(LEN(D2349)=6,"SUBCUENTA",""))))</f>
        <v>SUBCUENTA</v>
      </c>
      <c r="H2349" s="31">
        <f>SUMIFS(REGISTROS!$L$2:$L$665,REGISTROS!$E$2:$E$665,PUC!E2349)</f>
        <v>0</v>
      </c>
      <c r="I2349" s="2"/>
      <c r="J2349" s="2"/>
    </row>
    <row r="2350">
      <c r="A2350" s="2"/>
      <c r="B2350" s="2"/>
      <c r="C2350" s="2"/>
      <c r="D2350" s="21">
        <v>614010.0</v>
      </c>
      <c r="E2350" s="4"/>
      <c r="F2350" s="22" t="s">
        <v>1381</v>
      </c>
      <c r="G2350" s="26" t="str">
        <f t="shared" si="54"/>
        <v>SUBCUENTA</v>
      </c>
      <c r="H2350" s="31">
        <f>SUMIFS(REGISTROS!$L$2:$L$665,REGISTROS!$E$2:$E$665,PUC!E2350)</f>
        <v>0</v>
      </c>
      <c r="I2350" s="2"/>
      <c r="J2350" s="2"/>
    </row>
    <row r="2351">
      <c r="A2351" s="2"/>
      <c r="B2351" s="2"/>
      <c r="C2351" s="2"/>
      <c r="D2351" s="21">
        <v>614015.0</v>
      </c>
      <c r="E2351" s="4"/>
      <c r="F2351" s="22" t="s">
        <v>1382</v>
      </c>
      <c r="G2351" s="26" t="str">
        <f t="shared" si="54"/>
        <v>SUBCUENTA</v>
      </c>
      <c r="H2351" s="31">
        <f>SUMIFS(REGISTROS!$L$2:$L$665,REGISTROS!$E$2:$E$665,PUC!E2351)</f>
        <v>0</v>
      </c>
      <c r="I2351" s="2"/>
      <c r="J2351" s="2"/>
    </row>
    <row r="2352">
      <c r="A2352" s="2"/>
      <c r="B2352" s="2"/>
      <c r="C2352" s="2"/>
      <c r="D2352" s="21">
        <v>614020.0</v>
      </c>
      <c r="E2352" s="4"/>
      <c r="F2352" s="22" t="s">
        <v>1383</v>
      </c>
      <c r="G2352" s="26" t="str">
        <f t="shared" si="54"/>
        <v>SUBCUENTA</v>
      </c>
      <c r="H2352" s="31">
        <f>SUMIFS(REGISTROS!$L$2:$L$665,REGISTROS!$E$2:$E$665,PUC!E2352)</f>
        <v>0</v>
      </c>
      <c r="I2352" s="2"/>
      <c r="J2352" s="2"/>
    </row>
    <row r="2353">
      <c r="A2353" s="2"/>
      <c r="B2353" s="2"/>
      <c r="C2353" s="2"/>
      <c r="D2353" s="21">
        <v>614095.0</v>
      </c>
      <c r="E2353" s="4"/>
      <c r="F2353" s="22" t="s">
        <v>1193</v>
      </c>
      <c r="G2353" s="26" t="str">
        <f t="shared" si="54"/>
        <v>SUBCUENTA</v>
      </c>
      <c r="H2353" s="31">
        <f>SUMIFS(REGISTROS!$L$2:$L$665,REGISTROS!$E$2:$E$665,PUC!E2353)</f>
        <v>0</v>
      </c>
      <c r="I2353" s="2"/>
      <c r="J2353" s="2"/>
    </row>
    <row r="2354">
      <c r="A2354" s="2"/>
      <c r="B2354" s="2"/>
      <c r="C2354" s="2"/>
      <c r="D2354" s="21">
        <v>614099.0</v>
      </c>
      <c r="E2354" s="4"/>
      <c r="F2354" s="22" t="s">
        <v>95</v>
      </c>
      <c r="G2354" s="26" t="str">
        <f t="shared" si="54"/>
        <v>SUBCUENTA</v>
      </c>
      <c r="H2354" s="31">
        <f>SUMIFS(REGISTROS!$L$2:$L$665,REGISTROS!$E$2:$E$665,PUC!E2354)</f>
        <v>0</v>
      </c>
      <c r="I2354" s="2"/>
      <c r="J2354" s="2"/>
    </row>
    <row r="2355">
      <c r="A2355" s="2"/>
      <c r="B2355" s="2"/>
      <c r="C2355" s="21">
        <v>6145.0</v>
      </c>
      <c r="D2355" s="2"/>
      <c r="E2355" s="4"/>
      <c r="F2355" s="22" t="s">
        <v>64</v>
      </c>
      <c r="G2355" s="26" t="str">
        <f>IF(LEN(C2355)=1,"CLASE",IF(LEN(C2355)=2,"GRUPO",IF(LEN(C2355)=4,"CUENTA",IF(LEN(C2355)=6,"SUBCUENTA",""))))</f>
        <v>CUENTA</v>
      </c>
      <c r="H2355" s="31">
        <f>SUMIFS(REGISTROS!$L$2:$L$665,REGISTROS!$E$2:$E$665,PUC!E2355)</f>
        <v>0</v>
      </c>
      <c r="I2355" s="2"/>
      <c r="J2355" s="2"/>
    </row>
    <row r="2356">
      <c r="A2356" s="2"/>
      <c r="B2356" s="2"/>
      <c r="C2356" s="2"/>
      <c r="D2356" s="21">
        <v>614505.0</v>
      </c>
      <c r="E2356" s="4"/>
      <c r="F2356" s="22" t="s">
        <v>1384</v>
      </c>
      <c r="G2356" s="26" t="str">
        <f t="shared" ref="G2356:G2373" si="55">IF(LEN(D2356)=1,"CLASE",IF(LEN(D2356)=2,"GRUPO",IF(LEN(D2356)=4,"CUENTA",IF(LEN(D2356)=6,"SUBCUENTA",""))))</f>
        <v>SUBCUENTA</v>
      </c>
      <c r="H2356" s="31">
        <f>SUMIFS(REGISTROS!$L$2:$L$665,REGISTROS!$E$2:$E$665,PUC!E2356)</f>
        <v>0</v>
      </c>
      <c r="I2356" s="2"/>
      <c r="J2356" s="2"/>
    </row>
    <row r="2357">
      <c r="A2357" s="2"/>
      <c r="B2357" s="2"/>
      <c r="C2357" s="2"/>
      <c r="D2357" s="21">
        <v>614510.0</v>
      </c>
      <c r="E2357" s="4"/>
      <c r="F2357" s="22" t="s">
        <v>1386</v>
      </c>
      <c r="G2357" s="26" t="str">
        <f t="shared" si="55"/>
        <v>SUBCUENTA</v>
      </c>
      <c r="H2357" s="31">
        <f>SUMIFS(REGISTROS!$L$2:$L$665,REGISTROS!$E$2:$E$665,PUC!E2357)</f>
        <v>0</v>
      </c>
      <c r="I2357" s="2"/>
      <c r="J2357" s="2"/>
    </row>
    <row r="2358">
      <c r="A2358" s="2"/>
      <c r="B2358" s="2"/>
      <c r="C2358" s="2"/>
      <c r="D2358" s="21">
        <v>614515.0</v>
      </c>
      <c r="E2358" s="4"/>
      <c r="F2358" s="22" t="s">
        <v>1387</v>
      </c>
      <c r="G2358" s="26" t="str">
        <f t="shared" si="55"/>
        <v>SUBCUENTA</v>
      </c>
      <c r="H2358" s="31">
        <f>SUMIFS(REGISTROS!$L$2:$L$665,REGISTROS!$E$2:$E$665,PUC!E2358)</f>
        <v>0</v>
      </c>
      <c r="I2358" s="2"/>
      <c r="J2358" s="2"/>
    </row>
    <row r="2359">
      <c r="A2359" s="2"/>
      <c r="B2359" s="2"/>
      <c r="C2359" s="2"/>
      <c r="D2359" s="21">
        <v>614520.0</v>
      </c>
      <c r="E2359" s="4"/>
      <c r="F2359" s="22" t="s">
        <v>1388</v>
      </c>
      <c r="G2359" s="26" t="str">
        <f t="shared" si="55"/>
        <v>SUBCUENTA</v>
      </c>
      <c r="H2359" s="31">
        <f>SUMIFS(REGISTROS!$L$2:$L$665,REGISTROS!$E$2:$E$665,PUC!E2359)</f>
        <v>0</v>
      </c>
      <c r="I2359" s="2"/>
      <c r="J2359" s="2"/>
    </row>
    <row r="2360">
      <c r="A2360" s="2"/>
      <c r="B2360" s="2"/>
      <c r="C2360" s="2"/>
      <c r="D2360" s="21">
        <v>614525.0</v>
      </c>
      <c r="E2360" s="4"/>
      <c r="F2360" s="22" t="s">
        <v>1389</v>
      </c>
      <c r="G2360" s="26" t="str">
        <f t="shared" si="55"/>
        <v>SUBCUENTA</v>
      </c>
      <c r="H2360" s="31">
        <f>SUMIFS(REGISTROS!$L$2:$L$665,REGISTROS!$E$2:$E$665,PUC!E2360)</f>
        <v>0</v>
      </c>
      <c r="I2360" s="2"/>
      <c r="J2360" s="2"/>
    </row>
    <row r="2361">
      <c r="A2361" s="2"/>
      <c r="B2361" s="2"/>
      <c r="C2361" s="2"/>
      <c r="D2361" s="21">
        <v>614530.0</v>
      </c>
      <c r="E2361" s="4"/>
      <c r="F2361" s="22" t="s">
        <v>1390</v>
      </c>
      <c r="G2361" s="26" t="str">
        <f t="shared" si="55"/>
        <v>SUBCUENTA</v>
      </c>
      <c r="H2361" s="31">
        <f>SUMIFS(REGISTROS!$L$2:$L$665,REGISTROS!$E$2:$E$665,PUC!E2361)</f>
        <v>0</v>
      </c>
      <c r="I2361" s="2"/>
      <c r="J2361" s="2"/>
    </row>
    <row r="2362">
      <c r="A2362" s="2"/>
      <c r="B2362" s="2"/>
      <c r="C2362" s="2"/>
      <c r="D2362" s="21">
        <v>614535.0</v>
      </c>
      <c r="E2362" s="4"/>
      <c r="F2362" s="22" t="s">
        <v>1391</v>
      </c>
      <c r="G2362" s="26" t="str">
        <f t="shared" si="55"/>
        <v>SUBCUENTA</v>
      </c>
      <c r="H2362" s="31">
        <f>SUMIFS(REGISTROS!$L$2:$L$665,REGISTROS!$E$2:$E$665,PUC!E2362)</f>
        <v>0</v>
      </c>
      <c r="I2362" s="2"/>
      <c r="J2362" s="2"/>
    </row>
    <row r="2363">
      <c r="A2363" s="2"/>
      <c r="B2363" s="2"/>
      <c r="C2363" s="2"/>
      <c r="D2363" s="21">
        <v>614540.0</v>
      </c>
      <c r="E2363" s="4"/>
      <c r="F2363" s="22" t="s">
        <v>1392</v>
      </c>
      <c r="G2363" s="26" t="str">
        <f t="shared" si="55"/>
        <v>SUBCUENTA</v>
      </c>
      <c r="H2363" s="31">
        <f>SUMIFS(REGISTROS!$L$2:$L$665,REGISTROS!$E$2:$E$665,PUC!E2363)</f>
        <v>0</v>
      </c>
      <c r="I2363" s="2"/>
      <c r="J2363" s="2"/>
    </row>
    <row r="2364">
      <c r="A2364" s="2"/>
      <c r="B2364" s="2"/>
      <c r="C2364" s="2"/>
      <c r="D2364" s="21">
        <v>614545.0</v>
      </c>
      <c r="E2364" s="4"/>
      <c r="F2364" s="22" t="s">
        <v>1393</v>
      </c>
      <c r="G2364" s="26" t="str">
        <f t="shared" si="55"/>
        <v>SUBCUENTA</v>
      </c>
      <c r="H2364" s="31">
        <f>SUMIFS(REGISTROS!$L$2:$L$665,REGISTROS!$E$2:$E$665,PUC!E2364)</f>
        <v>0</v>
      </c>
      <c r="I2364" s="2"/>
      <c r="J2364" s="2"/>
    </row>
    <row r="2365">
      <c r="A2365" s="2"/>
      <c r="B2365" s="2"/>
      <c r="C2365" s="2"/>
      <c r="D2365" s="21">
        <v>614550.0</v>
      </c>
      <c r="E2365" s="4"/>
      <c r="F2365" s="22" t="s">
        <v>1395</v>
      </c>
      <c r="G2365" s="26" t="str">
        <f t="shared" si="55"/>
        <v>SUBCUENTA</v>
      </c>
      <c r="H2365" s="31">
        <f>SUMIFS(REGISTROS!$L$2:$L$665,REGISTROS!$E$2:$E$665,PUC!E2365)</f>
        <v>0</v>
      </c>
      <c r="I2365" s="2"/>
      <c r="J2365" s="2"/>
    </row>
    <row r="2366">
      <c r="A2366" s="2"/>
      <c r="B2366" s="2"/>
      <c r="C2366" s="2"/>
      <c r="D2366" s="21">
        <v>614555.0</v>
      </c>
      <c r="E2366" s="4"/>
      <c r="F2366" s="22" t="s">
        <v>1396</v>
      </c>
      <c r="G2366" s="26" t="str">
        <f t="shared" si="55"/>
        <v>SUBCUENTA</v>
      </c>
      <c r="H2366" s="31">
        <f>SUMIFS(REGISTROS!$L$2:$L$665,REGISTROS!$E$2:$E$665,PUC!E2366)</f>
        <v>0</v>
      </c>
      <c r="I2366" s="2"/>
      <c r="J2366" s="2"/>
    </row>
    <row r="2367">
      <c r="A2367" s="2"/>
      <c r="B2367" s="2"/>
      <c r="C2367" s="2"/>
      <c r="D2367" s="21">
        <v>614560.0</v>
      </c>
      <c r="E2367" s="4"/>
      <c r="F2367" s="22" t="s">
        <v>1397</v>
      </c>
      <c r="G2367" s="26" t="str">
        <f t="shared" si="55"/>
        <v>SUBCUENTA</v>
      </c>
      <c r="H2367" s="31">
        <f>SUMIFS(REGISTROS!$L$2:$L$665,REGISTROS!$E$2:$E$665,PUC!E2367)</f>
        <v>0</v>
      </c>
      <c r="I2367" s="2"/>
      <c r="J2367" s="2"/>
    </row>
    <row r="2368">
      <c r="A2368" s="2"/>
      <c r="B2368" s="2"/>
      <c r="C2368" s="2"/>
      <c r="D2368" s="21">
        <v>614565.0</v>
      </c>
      <c r="E2368" s="4"/>
      <c r="F2368" s="22" t="s">
        <v>1398</v>
      </c>
      <c r="G2368" s="26" t="str">
        <f t="shared" si="55"/>
        <v>SUBCUENTA</v>
      </c>
      <c r="H2368" s="31">
        <f>SUMIFS(REGISTROS!$L$2:$L$665,REGISTROS!$E$2:$E$665,PUC!E2368)</f>
        <v>0</v>
      </c>
      <c r="I2368" s="2"/>
      <c r="J2368" s="2"/>
    </row>
    <row r="2369">
      <c r="A2369" s="2"/>
      <c r="B2369" s="2"/>
      <c r="C2369" s="2"/>
      <c r="D2369" s="21">
        <v>614570.0</v>
      </c>
      <c r="E2369" s="4"/>
      <c r="F2369" s="22" t="s">
        <v>1399</v>
      </c>
      <c r="G2369" s="26" t="str">
        <f t="shared" si="55"/>
        <v>SUBCUENTA</v>
      </c>
      <c r="H2369" s="31">
        <f>SUMIFS(REGISTROS!$L$2:$L$665,REGISTROS!$E$2:$E$665,PUC!E2369)</f>
        <v>0</v>
      </c>
      <c r="I2369" s="2"/>
      <c r="J2369" s="2"/>
    </row>
    <row r="2370">
      <c r="A2370" s="2"/>
      <c r="B2370" s="2"/>
      <c r="C2370" s="2"/>
      <c r="D2370" s="21">
        <v>614575.0</v>
      </c>
      <c r="E2370" s="4"/>
      <c r="F2370" s="22" t="s">
        <v>1400</v>
      </c>
      <c r="G2370" s="26" t="str">
        <f t="shared" si="55"/>
        <v>SUBCUENTA</v>
      </c>
      <c r="H2370" s="31">
        <f>SUMIFS(REGISTROS!$L$2:$L$665,REGISTROS!$E$2:$E$665,PUC!E2370)</f>
        <v>0</v>
      </c>
      <c r="I2370" s="2"/>
      <c r="J2370" s="2"/>
    </row>
    <row r="2371">
      <c r="A2371" s="2"/>
      <c r="B2371" s="2"/>
      <c r="C2371" s="2"/>
      <c r="D2371" s="21">
        <v>614580.0</v>
      </c>
      <c r="E2371" s="4"/>
      <c r="F2371" s="22" t="s">
        <v>1401</v>
      </c>
      <c r="G2371" s="26" t="str">
        <f t="shared" si="55"/>
        <v>SUBCUENTA</v>
      </c>
      <c r="H2371" s="31">
        <f>SUMIFS(REGISTROS!$L$2:$L$665,REGISTROS!$E$2:$E$665,PUC!E2371)</f>
        <v>0</v>
      </c>
      <c r="I2371" s="2"/>
      <c r="J2371" s="2"/>
    </row>
    <row r="2372">
      <c r="A2372" s="2"/>
      <c r="B2372" s="2"/>
      <c r="C2372" s="2"/>
      <c r="D2372" s="21">
        <v>614595.0</v>
      </c>
      <c r="E2372" s="4"/>
      <c r="F2372" s="22" t="s">
        <v>1193</v>
      </c>
      <c r="G2372" s="26" t="str">
        <f t="shared" si="55"/>
        <v>SUBCUENTA</v>
      </c>
      <c r="H2372" s="31">
        <f>SUMIFS(REGISTROS!$L$2:$L$665,REGISTROS!$E$2:$E$665,PUC!E2372)</f>
        <v>0</v>
      </c>
      <c r="I2372" s="2"/>
      <c r="J2372" s="2"/>
    </row>
    <row r="2373">
      <c r="A2373" s="2"/>
      <c r="B2373" s="2"/>
      <c r="C2373" s="2"/>
      <c r="D2373" s="21">
        <v>614599.0</v>
      </c>
      <c r="E2373" s="4"/>
      <c r="F2373" s="22" t="s">
        <v>95</v>
      </c>
      <c r="G2373" s="26" t="str">
        <f t="shared" si="55"/>
        <v>SUBCUENTA</v>
      </c>
      <c r="H2373" s="31">
        <f>SUMIFS(REGISTROS!$L$2:$L$665,REGISTROS!$E$2:$E$665,PUC!E2373)</f>
        <v>0</v>
      </c>
      <c r="I2373" s="2"/>
      <c r="J2373" s="2"/>
    </row>
    <row r="2374">
      <c r="A2374" s="2"/>
      <c r="B2374" s="2"/>
      <c r="C2374" s="21">
        <v>6150.0</v>
      </c>
      <c r="D2374" s="2"/>
      <c r="E2374" s="4"/>
      <c r="F2374" s="22" t="s">
        <v>69</v>
      </c>
      <c r="G2374" s="26" t="str">
        <f>IF(LEN(C2374)=1,"CLASE",IF(LEN(C2374)=2,"GRUPO",IF(LEN(C2374)=4,"CUENTA",IF(LEN(C2374)=6,"SUBCUENTA",""))))</f>
        <v>CUENTA</v>
      </c>
      <c r="H2374" s="31">
        <f>SUMIFS(REGISTROS!$L$2:$L$665,REGISTROS!$E$2:$E$665,PUC!E2374)</f>
        <v>0</v>
      </c>
      <c r="I2374" s="2"/>
      <c r="J2374" s="2"/>
    </row>
    <row r="2375">
      <c r="A2375" s="2"/>
      <c r="B2375" s="2"/>
      <c r="C2375" s="2"/>
      <c r="D2375" s="21">
        <v>615005.0</v>
      </c>
      <c r="E2375" s="4"/>
      <c r="F2375" s="22" t="s">
        <v>804</v>
      </c>
      <c r="G2375" s="26" t="str">
        <f t="shared" ref="G2375:G2377" si="56">IF(LEN(D2375)=1,"CLASE",IF(LEN(D2375)=2,"GRUPO",IF(LEN(D2375)=4,"CUENTA",IF(LEN(D2375)=6,"SUBCUENTA",""))))</f>
        <v>SUBCUENTA</v>
      </c>
      <c r="H2375" s="31">
        <f>SUMIFS(REGISTROS!$L$2:$L$665,REGISTROS!$E$2:$E$665,PUC!E2375)</f>
        <v>0</v>
      </c>
      <c r="I2375" s="2"/>
      <c r="J2375" s="2"/>
    </row>
    <row r="2376">
      <c r="A2376" s="2"/>
      <c r="B2376" s="2"/>
      <c r="C2376" s="2"/>
      <c r="D2376" s="21">
        <v>615010.0</v>
      </c>
      <c r="E2376" s="4"/>
      <c r="F2376" s="22" t="s">
        <v>1814</v>
      </c>
      <c r="G2376" s="26" t="str">
        <f t="shared" si="56"/>
        <v>SUBCUENTA</v>
      </c>
      <c r="H2376" s="31">
        <f>SUMIFS(REGISTROS!$L$2:$L$665,REGISTROS!$E$2:$E$665,PUC!E2376)</f>
        <v>0</v>
      </c>
      <c r="I2376" s="2"/>
      <c r="J2376" s="2"/>
    </row>
    <row r="2377">
      <c r="A2377" s="2"/>
      <c r="B2377" s="2"/>
      <c r="C2377" s="2"/>
      <c r="D2377" s="21">
        <v>615099.0</v>
      </c>
      <c r="E2377" s="4"/>
      <c r="F2377" s="22" t="s">
        <v>95</v>
      </c>
      <c r="G2377" s="26" t="str">
        <f t="shared" si="56"/>
        <v>SUBCUENTA</v>
      </c>
      <c r="H2377" s="31">
        <f>SUMIFS(REGISTROS!$L$2:$L$665,REGISTROS!$E$2:$E$665,PUC!E2377)</f>
        <v>0</v>
      </c>
      <c r="I2377" s="2"/>
      <c r="J2377" s="2"/>
    </row>
    <row r="2378">
      <c r="A2378" s="2"/>
      <c r="B2378" s="2"/>
      <c r="C2378" s="21">
        <v>6155.0</v>
      </c>
      <c r="D2378" s="2"/>
      <c r="E2378" s="4"/>
      <c r="F2378" s="22" t="s">
        <v>75</v>
      </c>
      <c r="G2378" s="26" t="str">
        <f>IF(LEN(C2378)=1,"CLASE",IF(LEN(C2378)=2,"GRUPO",IF(LEN(C2378)=4,"CUENTA",IF(LEN(C2378)=6,"SUBCUENTA",""))))</f>
        <v>CUENTA</v>
      </c>
      <c r="H2378" s="31">
        <f>SUMIFS(REGISTROS!$L$2:$L$665,REGISTROS!$E$2:$E$665,PUC!E2378)</f>
        <v>0</v>
      </c>
      <c r="I2378" s="2"/>
      <c r="J2378" s="2"/>
    </row>
    <row r="2379">
      <c r="A2379" s="2"/>
      <c r="B2379" s="2"/>
      <c r="C2379" s="2"/>
      <c r="D2379" s="21">
        <v>615505.0</v>
      </c>
      <c r="E2379" s="4"/>
      <c r="F2379" s="22" t="s">
        <v>1419</v>
      </c>
      <c r="G2379" s="26" t="str">
        <f t="shared" ref="G2379:G2390" si="57">IF(LEN(D2379)=1,"CLASE",IF(LEN(D2379)=2,"GRUPO",IF(LEN(D2379)=4,"CUENTA",IF(LEN(D2379)=6,"SUBCUENTA",""))))</f>
        <v>SUBCUENTA</v>
      </c>
      <c r="H2379" s="31">
        <f>SUMIFS(REGISTROS!$L$2:$L$665,REGISTROS!$E$2:$E$665,PUC!E2379)</f>
        <v>0</v>
      </c>
      <c r="I2379" s="2"/>
      <c r="J2379" s="2"/>
    </row>
    <row r="2380">
      <c r="A2380" s="2"/>
      <c r="B2380" s="2"/>
      <c r="C2380" s="2"/>
      <c r="D2380" s="21">
        <v>615510.0</v>
      </c>
      <c r="E2380" s="4"/>
      <c r="F2380" s="22" t="s">
        <v>1420</v>
      </c>
      <c r="G2380" s="26" t="str">
        <f t="shared" si="57"/>
        <v>SUBCUENTA</v>
      </c>
      <c r="H2380" s="31">
        <f>SUMIFS(REGISTROS!$L$2:$L$665,REGISTROS!$E$2:$E$665,PUC!E2380)</f>
        <v>0</v>
      </c>
      <c r="I2380" s="2"/>
      <c r="J2380" s="2"/>
    </row>
    <row r="2381">
      <c r="A2381" s="2"/>
      <c r="B2381" s="2"/>
      <c r="C2381" s="2"/>
      <c r="D2381" s="21">
        <v>615515.0</v>
      </c>
      <c r="E2381" s="4"/>
      <c r="F2381" s="22" t="s">
        <v>1421</v>
      </c>
      <c r="G2381" s="26" t="str">
        <f t="shared" si="57"/>
        <v>SUBCUENTA</v>
      </c>
      <c r="H2381" s="31">
        <f>SUMIFS(REGISTROS!$L$2:$L$665,REGISTROS!$E$2:$E$665,PUC!E2381)</f>
        <v>0</v>
      </c>
      <c r="I2381" s="2"/>
      <c r="J2381" s="2"/>
    </row>
    <row r="2382">
      <c r="A2382" s="2"/>
      <c r="B2382" s="2"/>
      <c r="C2382" s="2"/>
      <c r="D2382" s="21">
        <v>615520.0</v>
      </c>
      <c r="E2382" s="4"/>
      <c r="F2382" s="22" t="s">
        <v>1422</v>
      </c>
      <c r="G2382" s="26" t="str">
        <f t="shared" si="57"/>
        <v>SUBCUENTA</v>
      </c>
      <c r="H2382" s="31">
        <f>SUMIFS(REGISTROS!$L$2:$L$665,REGISTROS!$E$2:$E$665,PUC!E2382)</f>
        <v>0</v>
      </c>
      <c r="I2382" s="2"/>
      <c r="J2382" s="2"/>
    </row>
    <row r="2383">
      <c r="A2383" s="2"/>
      <c r="B2383" s="2"/>
      <c r="C2383" s="2"/>
      <c r="D2383" s="21">
        <v>615525.0</v>
      </c>
      <c r="E2383" s="4"/>
      <c r="F2383" s="22" t="s">
        <v>1423</v>
      </c>
      <c r="G2383" s="26" t="str">
        <f t="shared" si="57"/>
        <v>SUBCUENTA</v>
      </c>
      <c r="H2383" s="31">
        <f>SUMIFS(REGISTROS!$L$2:$L$665,REGISTROS!$E$2:$E$665,PUC!E2383)</f>
        <v>0</v>
      </c>
      <c r="I2383" s="2"/>
      <c r="J2383" s="2"/>
    </row>
    <row r="2384">
      <c r="A2384" s="2"/>
      <c r="B2384" s="2"/>
      <c r="C2384" s="2"/>
      <c r="D2384" s="21">
        <v>615530.0</v>
      </c>
      <c r="E2384" s="4"/>
      <c r="F2384" s="22" t="s">
        <v>1424</v>
      </c>
      <c r="G2384" s="26" t="str">
        <f t="shared" si="57"/>
        <v>SUBCUENTA</v>
      </c>
      <c r="H2384" s="31">
        <f>SUMIFS(REGISTROS!$L$2:$L$665,REGISTROS!$E$2:$E$665,PUC!E2384)</f>
        <v>0</v>
      </c>
      <c r="I2384" s="2"/>
      <c r="J2384" s="2"/>
    </row>
    <row r="2385">
      <c r="A2385" s="2"/>
      <c r="B2385" s="2"/>
      <c r="C2385" s="2"/>
      <c r="D2385" s="21">
        <v>615535.0</v>
      </c>
      <c r="E2385" s="4"/>
      <c r="F2385" s="22" t="s">
        <v>1425</v>
      </c>
      <c r="G2385" s="26" t="str">
        <f t="shared" si="57"/>
        <v>SUBCUENTA</v>
      </c>
      <c r="H2385" s="31">
        <f>SUMIFS(REGISTROS!$L$2:$L$665,REGISTROS!$E$2:$E$665,PUC!E2385)</f>
        <v>0</v>
      </c>
      <c r="I2385" s="2"/>
      <c r="J2385" s="2"/>
    </row>
    <row r="2386">
      <c r="A2386" s="2"/>
      <c r="B2386" s="2"/>
      <c r="C2386" s="2"/>
      <c r="D2386" s="21">
        <v>615540.0</v>
      </c>
      <c r="E2386" s="4"/>
      <c r="F2386" s="22" t="s">
        <v>1426</v>
      </c>
      <c r="G2386" s="26" t="str">
        <f t="shared" si="57"/>
        <v>SUBCUENTA</v>
      </c>
      <c r="H2386" s="31">
        <f>SUMIFS(REGISTROS!$L$2:$L$665,REGISTROS!$E$2:$E$665,PUC!E2386)</f>
        <v>0</v>
      </c>
      <c r="I2386" s="2"/>
      <c r="J2386" s="2"/>
    </row>
    <row r="2387">
      <c r="A2387" s="2"/>
      <c r="B2387" s="2"/>
      <c r="C2387" s="2"/>
      <c r="D2387" s="21">
        <v>615545.0</v>
      </c>
      <c r="E2387" s="4"/>
      <c r="F2387" s="22" t="s">
        <v>1427</v>
      </c>
      <c r="G2387" s="26" t="str">
        <f t="shared" si="57"/>
        <v>SUBCUENTA</v>
      </c>
      <c r="H2387" s="31">
        <f>SUMIFS(REGISTROS!$L$2:$L$665,REGISTROS!$E$2:$E$665,PUC!E2387)</f>
        <v>0</v>
      </c>
      <c r="I2387" s="2"/>
      <c r="J2387" s="2"/>
    </row>
    <row r="2388">
      <c r="A2388" s="2"/>
      <c r="B2388" s="2"/>
      <c r="C2388" s="2"/>
      <c r="D2388" s="21">
        <v>615550.0</v>
      </c>
      <c r="E2388" s="4"/>
      <c r="F2388" s="22" t="s">
        <v>1429</v>
      </c>
      <c r="G2388" s="26" t="str">
        <f t="shared" si="57"/>
        <v>SUBCUENTA</v>
      </c>
      <c r="H2388" s="31">
        <f>SUMIFS(REGISTROS!$L$2:$L$665,REGISTROS!$E$2:$E$665,PUC!E2388)</f>
        <v>0</v>
      </c>
      <c r="I2388" s="2"/>
      <c r="J2388" s="2"/>
    </row>
    <row r="2389">
      <c r="A2389" s="2"/>
      <c r="B2389" s="2"/>
      <c r="C2389" s="2"/>
      <c r="D2389" s="21">
        <v>615555.0</v>
      </c>
      <c r="E2389" s="4"/>
      <c r="F2389" s="22" t="s">
        <v>1430</v>
      </c>
      <c r="G2389" s="26" t="str">
        <f t="shared" si="57"/>
        <v>SUBCUENTA</v>
      </c>
      <c r="H2389" s="31">
        <f>SUMIFS(REGISTROS!$L$2:$L$665,REGISTROS!$E$2:$E$665,PUC!E2389)</f>
        <v>0</v>
      </c>
      <c r="I2389" s="2"/>
      <c r="J2389" s="2"/>
    </row>
    <row r="2390">
      <c r="A2390" s="2"/>
      <c r="B2390" s="2"/>
      <c r="C2390" s="2"/>
      <c r="D2390" s="21">
        <v>615560.0</v>
      </c>
      <c r="E2390" s="4"/>
      <c r="F2390" s="22" t="s">
        <v>1431</v>
      </c>
      <c r="G2390" s="26" t="str">
        <f t="shared" si="57"/>
        <v>SUBCUENTA</v>
      </c>
      <c r="H2390" s="31">
        <f>SUMIFS(REGISTROS!$L$2:$L$665,REGISTROS!$E$2:$E$665,PUC!E2390)</f>
        <v>0</v>
      </c>
      <c r="I2390" s="2"/>
      <c r="J2390" s="2"/>
    </row>
    <row r="2391">
      <c r="A2391" s="2"/>
      <c r="B2391" s="2"/>
      <c r="C2391" s="2"/>
      <c r="D2391" s="21"/>
      <c r="E2391" s="4">
        <v>6.1556001E7</v>
      </c>
      <c r="F2391" s="22" t="s">
        <v>1431</v>
      </c>
      <c r="G2391" s="26"/>
      <c r="H2391" s="31">
        <f>SUMIFS(REGISTROS!$L$2:$L$665,REGISTROS!$E$2:$E$665,PUC!E2391)</f>
        <v>3846513</v>
      </c>
      <c r="I2391" s="2"/>
      <c r="J2391" s="2"/>
    </row>
    <row r="2392">
      <c r="A2392" s="2"/>
      <c r="B2392" s="2"/>
      <c r="C2392" s="2"/>
      <c r="D2392" s="21"/>
      <c r="E2392" s="4">
        <v>6.1556002E7</v>
      </c>
      <c r="F2392" s="22" t="s">
        <v>1815</v>
      </c>
      <c r="G2392" s="26"/>
      <c r="H2392" s="31">
        <f>SUMIFS(REGISTROS!$L$2:$L$665,REGISTROS!$E$2:$E$665,PUC!E2392)</f>
        <v>185000</v>
      </c>
      <c r="I2392" s="2"/>
      <c r="J2392" s="2"/>
    </row>
    <row r="2393">
      <c r="A2393" s="2"/>
      <c r="B2393" s="2"/>
      <c r="C2393" s="2"/>
      <c r="D2393" s="21">
        <v>615565.0</v>
      </c>
      <c r="E2393" s="4"/>
      <c r="F2393" s="22" t="s">
        <v>1433</v>
      </c>
      <c r="G2393" s="26" t="str">
        <f t="shared" ref="G2393:G2400" si="58">IF(LEN(D2393)=1,"CLASE",IF(LEN(D2393)=2,"GRUPO",IF(LEN(D2393)=4,"CUENTA",IF(LEN(D2393)=6,"SUBCUENTA",""))))</f>
        <v>SUBCUENTA</v>
      </c>
      <c r="H2393" s="31">
        <f>SUMIFS(REGISTROS!$L$2:$L$665,REGISTROS!$E$2:$E$665,PUC!E2393)</f>
        <v>0</v>
      </c>
      <c r="I2393" s="2"/>
      <c r="J2393" s="2"/>
    </row>
    <row r="2394">
      <c r="A2394" s="2"/>
      <c r="B2394" s="2"/>
      <c r="C2394" s="2"/>
      <c r="D2394" s="21">
        <v>615570.0</v>
      </c>
      <c r="E2394" s="4"/>
      <c r="F2394" s="22" t="s">
        <v>1434</v>
      </c>
      <c r="G2394" s="26" t="str">
        <f t="shared" si="58"/>
        <v>SUBCUENTA</v>
      </c>
      <c r="H2394" s="31">
        <f>SUMIFS(REGISTROS!$L$2:$L$665,REGISTROS!$E$2:$E$665,PUC!E2394)</f>
        <v>0</v>
      </c>
      <c r="I2394" s="2"/>
      <c r="J2394" s="2"/>
    </row>
    <row r="2395">
      <c r="A2395" s="2"/>
      <c r="B2395" s="2"/>
      <c r="C2395" s="2"/>
      <c r="D2395" s="21">
        <v>615575.0</v>
      </c>
      <c r="E2395" s="4"/>
      <c r="F2395" s="22" t="s">
        <v>1435</v>
      </c>
      <c r="G2395" s="26" t="str">
        <f t="shared" si="58"/>
        <v>SUBCUENTA</v>
      </c>
      <c r="H2395" s="31">
        <f>SUMIFS(REGISTROS!$L$2:$L$665,REGISTROS!$E$2:$E$665,PUC!E2395)</f>
        <v>0</v>
      </c>
      <c r="I2395" s="2"/>
      <c r="J2395" s="2"/>
    </row>
    <row r="2396">
      <c r="A2396" s="2"/>
      <c r="B2396" s="2"/>
      <c r="C2396" s="2"/>
      <c r="D2396" s="21">
        <v>615580.0</v>
      </c>
      <c r="E2396" s="4"/>
      <c r="F2396" s="22" t="s">
        <v>1436</v>
      </c>
      <c r="G2396" s="26" t="str">
        <f t="shared" si="58"/>
        <v>SUBCUENTA</v>
      </c>
      <c r="H2396" s="31">
        <f>SUMIFS(REGISTROS!$L$2:$L$665,REGISTROS!$E$2:$E$665,PUC!E2396)</f>
        <v>0</v>
      </c>
      <c r="I2396" s="2"/>
      <c r="J2396" s="2"/>
    </row>
    <row r="2397">
      <c r="A2397" s="2"/>
      <c r="B2397" s="2"/>
      <c r="C2397" s="2"/>
      <c r="D2397" s="21">
        <v>615585.0</v>
      </c>
      <c r="E2397" s="4"/>
      <c r="F2397" s="22" t="s">
        <v>1437</v>
      </c>
      <c r="G2397" s="26" t="str">
        <f t="shared" si="58"/>
        <v>SUBCUENTA</v>
      </c>
      <c r="H2397" s="31">
        <f>SUMIFS(REGISTROS!$L$2:$L$665,REGISTROS!$E$2:$E$665,PUC!E2397)</f>
        <v>0</v>
      </c>
      <c r="I2397" s="2"/>
      <c r="J2397" s="2"/>
    </row>
    <row r="2398">
      <c r="A2398" s="2"/>
      <c r="B2398" s="2"/>
      <c r="C2398" s="2"/>
      <c r="D2398" s="21">
        <v>615590.0</v>
      </c>
      <c r="E2398" s="4"/>
      <c r="F2398" s="22" t="s">
        <v>1438</v>
      </c>
      <c r="G2398" s="26" t="str">
        <f t="shared" si="58"/>
        <v>SUBCUENTA</v>
      </c>
      <c r="H2398" s="31">
        <f>SUMIFS(REGISTROS!$L$2:$L$665,REGISTROS!$E$2:$E$665,PUC!E2398)</f>
        <v>0</v>
      </c>
      <c r="I2398" s="2"/>
      <c r="J2398" s="2"/>
    </row>
    <row r="2399">
      <c r="A2399" s="2"/>
      <c r="B2399" s="2"/>
      <c r="C2399" s="2"/>
      <c r="D2399" s="21">
        <v>615595.0</v>
      </c>
      <c r="E2399" s="4"/>
      <c r="F2399" s="22" t="s">
        <v>1193</v>
      </c>
      <c r="G2399" s="26" t="str">
        <f t="shared" si="58"/>
        <v>SUBCUENTA</v>
      </c>
      <c r="H2399" s="31">
        <f>SUMIFS(REGISTROS!$L$2:$L$665,REGISTROS!$E$2:$E$665,PUC!E2399)</f>
        <v>0</v>
      </c>
      <c r="I2399" s="2"/>
      <c r="J2399" s="2"/>
    </row>
    <row r="2400">
      <c r="A2400" s="2"/>
      <c r="B2400" s="2"/>
      <c r="C2400" s="2"/>
      <c r="D2400" s="21">
        <v>615599.0</v>
      </c>
      <c r="E2400" s="4"/>
      <c r="F2400" s="22" t="s">
        <v>95</v>
      </c>
      <c r="G2400" s="26" t="str">
        <f t="shared" si="58"/>
        <v>SUBCUENTA</v>
      </c>
      <c r="H2400" s="31">
        <f>SUMIFS(REGISTROS!$L$2:$L$665,REGISTROS!$E$2:$E$665,PUC!E2400)</f>
        <v>0</v>
      </c>
      <c r="I2400" s="2"/>
      <c r="J2400" s="2"/>
    </row>
    <row r="2401">
      <c r="A2401" s="2"/>
      <c r="B2401" s="2"/>
      <c r="C2401" s="21">
        <v>6160.0</v>
      </c>
      <c r="D2401" s="2"/>
      <c r="E2401" s="4"/>
      <c r="F2401" s="22" t="s">
        <v>82</v>
      </c>
      <c r="G2401" s="26" t="str">
        <f>IF(LEN(C2401)=1,"CLASE",IF(LEN(C2401)=2,"GRUPO",IF(LEN(C2401)=4,"CUENTA",IF(LEN(C2401)=6,"SUBCUENTA",""))))</f>
        <v>CUENTA</v>
      </c>
      <c r="H2401" s="31">
        <f>SUMIFS(REGISTROS!$L$2:$L$665,REGISTROS!$E$2:$E$665,PUC!E2401)</f>
        <v>0</v>
      </c>
      <c r="I2401" s="2"/>
      <c r="J2401" s="2"/>
    </row>
    <row r="2402">
      <c r="A2402" s="2"/>
      <c r="B2402" s="2"/>
      <c r="C2402" s="2"/>
      <c r="D2402" s="21">
        <v>616005.0</v>
      </c>
      <c r="E2402" s="4"/>
      <c r="F2402" s="22" t="s">
        <v>1439</v>
      </c>
      <c r="G2402" s="26" t="str">
        <f t="shared" ref="G2402:G2429" si="59">IF(LEN(D2402)=1,"CLASE",IF(LEN(D2402)=2,"GRUPO",IF(LEN(D2402)=4,"CUENTA",IF(LEN(D2402)=6,"SUBCUENTA",""))))</f>
        <v>SUBCUENTA</v>
      </c>
      <c r="H2402" s="31">
        <f>SUMIFS(REGISTROS!$L$2:$L$665,REGISTROS!$E$2:$E$665,PUC!E2402)</f>
        <v>0</v>
      </c>
      <c r="I2402" s="2"/>
      <c r="J2402" s="2"/>
    </row>
    <row r="2403">
      <c r="A2403" s="2"/>
      <c r="B2403" s="2"/>
      <c r="C2403" s="2"/>
      <c r="D2403" s="21">
        <v>610595.0</v>
      </c>
      <c r="E2403" s="4"/>
      <c r="F2403" s="22" t="s">
        <v>1193</v>
      </c>
      <c r="G2403" s="26" t="str">
        <f t="shared" si="59"/>
        <v>SUBCUENTA</v>
      </c>
      <c r="H2403" s="31">
        <f>SUMIFS(REGISTROS!$L$2:$L$665,REGISTROS!$E$2:$E$665,PUC!E2403)</f>
        <v>0</v>
      </c>
      <c r="I2403" s="2"/>
      <c r="J2403" s="2"/>
    </row>
    <row r="2404">
      <c r="A2404" s="2"/>
      <c r="B2404" s="2"/>
      <c r="C2404" s="2"/>
      <c r="D2404" s="21">
        <v>616099.0</v>
      </c>
      <c r="E2404" s="4"/>
      <c r="F2404" s="22" t="s">
        <v>95</v>
      </c>
      <c r="G2404" s="26" t="str">
        <f t="shared" si="59"/>
        <v>SUBCUENTA</v>
      </c>
      <c r="H2404" s="31">
        <f>SUMIFS(REGISTROS!$L$2:$L$665,REGISTROS!$E$2:$E$665,PUC!E2404)</f>
        <v>0</v>
      </c>
      <c r="I2404" s="2"/>
      <c r="J2404" s="2"/>
    </row>
    <row r="2405">
      <c r="A2405" s="2"/>
      <c r="B2405" s="2"/>
      <c r="C2405" s="2"/>
      <c r="D2405" s="21">
        <v>6165.0</v>
      </c>
      <c r="E2405" s="4"/>
      <c r="F2405" s="22" t="s">
        <v>87</v>
      </c>
      <c r="G2405" s="26" t="str">
        <f t="shared" si="59"/>
        <v>CUENTA</v>
      </c>
      <c r="H2405" s="31">
        <f>SUMIFS(REGISTROS!$L$2:$L$665,REGISTROS!$E$2:$E$665,PUC!E2405)</f>
        <v>0</v>
      </c>
      <c r="I2405" s="2"/>
      <c r="J2405" s="2"/>
    </row>
    <row r="2406">
      <c r="A2406" s="2"/>
      <c r="B2406" s="2"/>
      <c r="C2406" s="2"/>
      <c r="D2406" s="21">
        <v>616505.0</v>
      </c>
      <c r="E2406" s="4"/>
      <c r="F2406" s="22" t="s">
        <v>1441</v>
      </c>
      <c r="G2406" s="26" t="str">
        <f t="shared" si="59"/>
        <v>SUBCUENTA</v>
      </c>
      <c r="H2406" s="31">
        <f>SUMIFS(REGISTROS!$L$2:$L$665,REGISTROS!$E$2:$E$665,PUC!E2406)</f>
        <v>0</v>
      </c>
      <c r="I2406" s="2"/>
      <c r="J2406" s="2"/>
    </row>
    <row r="2407">
      <c r="A2407" s="2"/>
      <c r="B2407" s="2"/>
      <c r="C2407" s="2"/>
      <c r="D2407" s="21">
        <v>616510.0</v>
      </c>
      <c r="E2407" s="4"/>
      <c r="F2407" s="22" t="s">
        <v>1442</v>
      </c>
      <c r="G2407" s="26" t="str">
        <f t="shared" si="59"/>
        <v>SUBCUENTA</v>
      </c>
      <c r="H2407" s="31">
        <f>SUMIFS(REGISTROS!$L$2:$L$665,REGISTROS!$E$2:$E$665,PUC!E2407)</f>
        <v>0</v>
      </c>
      <c r="I2407" s="2"/>
      <c r="J2407" s="2"/>
    </row>
    <row r="2408">
      <c r="A2408" s="2"/>
      <c r="B2408" s="2"/>
      <c r="C2408" s="2"/>
      <c r="D2408" s="21">
        <v>616515.0</v>
      </c>
      <c r="E2408" s="4"/>
      <c r="F2408" s="22" t="s">
        <v>1443</v>
      </c>
      <c r="G2408" s="26" t="str">
        <f t="shared" si="59"/>
        <v>SUBCUENTA</v>
      </c>
      <c r="H2408" s="31">
        <f>SUMIFS(REGISTROS!$L$2:$L$665,REGISTROS!$E$2:$E$665,PUC!E2408)</f>
        <v>0</v>
      </c>
      <c r="I2408" s="2"/>
      <c r="J2408" s="2"/>
    </row>
    <row r="2409">
      <c r="A2409" s="2"/>
      <c r="B2409" s="2"/>
      <c r="C2409" s="2"/>
      <c r="D2409" s="21">
        <v>616520.0</v>
      </c>
      <c r="E2409" s="4"/>
      <c r="F2409" s="22" t="s">
        <v>1444</v>
      </c>
      <c r="G2409" s="26" t="str">
        <f t="shared" si="59"/>
        <v>SUBCUENTA</v>
      </c>
      <c r="H2409" s="31">
        <f>SUMIFS(REGISTROS!$L$2:$L$665,REGISTROS!$E$2:$E$665,PUC!E2409)</f>
        <v>0</v>
      </c>
      <c r="I2409" s="2"/>
      <c r="J2409" s="2"/>
    </row>
    <row r="2410">
      <c r="A2410" s="2"/>
      <c r="B2410" s="2"/>
      <c r="C2410" s="2"/>
      <c r="D2410" s="21">
        <v>616525.0</v>
      </c>
      <c r="E2410" s="4"/>
      <c r="F2410" s="22" t="s">
        <v>1445</v>
      </c>
      <c r="G2410" s="26" t="str">
        <f t="shared" si="59"/>
        <v>SUBCUENTA</v>
      </c>
      <c r="H2410" s="31">
        <f>SUMIFS(REGISTROS!$L$2:$L$665,REGISTROS!$E$2:$E$665,PUC!E2410)</f>
        <v>0</v>
      </c>
      <c r="I2410" s="2"/>
      <c r="J2410" s="2"/>
    </row>
    <row r="2411">
      <c r="A2411" s="2"/>
      <c r="B2411" s="2"/>
      <c r="C2411" s="2"/>
      <c r="D2411" s="21">
        <v>616530.0</v>
      </c>
      <c r="E2411" s="4"/>
      <c r="F2411" s="22" t="s">
        <v>1446</v>
      </c>
      <c r="G2411" s="26" t="str">
        <f t="shared" si="59"/>
        <v>SUBCUENTA</v>
      </c>
      <c r="H2411" s="31">
        <f>SUMIFS(REGISTROS!$L$2:$L$665,REGISTROS!$E$2:$E$665,PUC!E2411)</f>
        <v>0</v>
      </c>
      <c r="I2411" s="2"/>
      <c r="J2411" s="2"/>
    </row>
    <row r="2412">
      <c r="A2412" s="2"/>
      <c r="B2412" s="2"/>
      <c r="C2412" s="2"/>
      <c r="D2412" s="21">
        <v>616595.0</v>
      </c>
      <c r="E2412" s="4"/>
      <c r="F2412" s="22" t="s">
        <v>1193</v>
      </c>
      <c r="G2412" s="26" t="str">
        <f t="shared" si="59"/>
        <v>SUBCUENTA</v>
      </c>
      <c r="H2412" s="31">
        <f>SUMIFS(REGISTROS!$L$2:$L$665,REGISTROS!$E$2:$E$665,PUC!E2412)</f>
        <v>0</v>
      </c>
      <c r="I2412" s="2"/>
      <c r="J2412" s="2"/>
    </row>
    <row r="2413">
      <c r="A2413" s="2"/>
      <c r="B2413" s="2"/>
      <c r="C2413" s="2"/>
      <c r="D2413" s="21">
        <v>616599.0</v>
      </c>
      <c r="E2413" s="4"/>
      <c r="F2413" s="22" t="s">
        <v>95</v>
      </c>
      <c r="G2413" s="26" t="str">
        <f t="shared" si="59"/>
        <v>SUBCUENTA</v>
      </c>
      <c r="H2413" s="31">
        <f>SUMIFS(REGISTROS!$L$2:$L$665,REGISTROS!$E$2:$E$665,PUC!E2413)</f>
        <v>0</v>
      </c>
      <c r="I2413" s="2"/>
      <c r="J2413" s="2"/>
    </row>
    <row r="2414">
      <c r="A2414" s="2"/>
      <c r="B2414" s="2"/>
      <c r="C2414" s="2"/>
      <c r="D2414" s="21">
        <v>6170.0</v>
      </c>
      <c r="E2414" s="4"/>
      <c r="F2414" s="22" t="s">
        <v>91</v>
      </c>
      <c r="G2414" s="26" t="str">
        <f t="shared" si="59"/>
        <v>CUENTA</v>
      </c>
      <c r="H2414" s="31">
        <f>SUMIFS(REGISTROS!$L$2:$L$665,REGISTROS!$E$2:$E$665,PUC!E2414)</f>
        <v>0</v>
      </c>
      <c r="I2414" s="2"/>
      <c r="J2414" s="2"/>
    </row>
    <row r="2415">
      <c r="A2415" s="2"/>
      <c r="B2415" s="2"/>
      <c r="C2415" s="2"/>
      <c r="D2415" s="21">
        <v>617005.0</v>
      </c>
      <c r="E2415" s="4"/>
      <c r="F2415" s="22" t="s">
        <v>1447</v>
      </c>
      <c r="G2415" s="26" t="str">
        <f t="shared" si="59"/>
        <v>SUBCUENTA</v>
      </c>
      <c r="H2415" s="31">
        <f>SUMIFS(REGISTROS!$L$2:$L$665,REGISTROS!$E$2:$E$665,PUC!E2415)</f>
        <v>0</v>
      </c>
      <c r="I2415" s="2"/>
      <c r="J2415" s="2"/>
    </row>
    <row r="2416">
      <c r="A2416" s="2"/>
      <c r="B2416" s="2"/>
      <c r="C2416" s="2"/>
      <c r="D2416" s="21">
        <v>617010.0</v>
      </c>
      <c r="E2416" s="4"/>
      <c r="F2416" s="22" t="s">
        <v>1449</v>
      </c>
      <c r="G2416" s="26" t="str">
        <f t="shared" si="59"/>
        <v>SUBCUENTA</v>
      </c>
      <c r="H2416" s="31">
        <f>SUMIFS(REGISTROS!$L$2:$L$665,REGISTROS!$E$2:$E$665,PUC!E2416)</f>
        <v>0</v>
      </c>
      <c r="I2416" s="2"/>
      <c r="J2416" s="2"/>
    </row>
    <row r="2417">
      <c r="A2417" s="2"/>
      <c r="B2417" s="2"/>
      <c r="C2417" s="2"/>
      <c r="D2417" s="21">
        <v>617015.0</v>
      </c>
      <c r="E2417" s="4"/>
      <c r="F2417" s="22" t="s">
        <v>1450</v>
      </c>
      <c r="G2417" s="26" t="str">
        <f t="shared" si="59"/>
        <v>SUBCUENTA</v>
      </c>
      <c r="H2417" s="31">
        <f>SUMIFS(REGISTROS!$L$2:$L$665,REGISTROS!$E$2:$E$665,PUC!E2417)</f>
        <v>0</v>
      </c>
      <c r="I2417" s="2"/>
      <c r="J2417" s="2"/>
    </row>
    <row r="2418">
      <c r="A2418" s="2"/>
      <c r="B2418" s="2"/>
      <c r="C2418" s="2"/>
      <c r="D2418" s="21">
        <v>617020.0</v>
      </c>
      <c r="E2418" s="4"/>
      <c r="F2418" s="22" t="s">
        <v>1451</v>
      </c>
      <c r="G2418" s="26" t="str">
        <f t="shared" si="59"/>
        <v>SUBCUENTA</v>
      </c>
      <c r="H2418" s="31">
        <f>SUMIFS(REGISTROS!$L$2:$L$665,REGISTROS!$E$2:$E$665,PUC!E2418)</f>
        <v>0</v>
      </c>
      <c r="I2418" s="2"/>
      <c r="J2418" s="2"/>
    </row>
    <row r="2419">
      <c r="A2419" s="2"/>
      <c r="B2419" s="2"/>
      <c r="C2419" s="2"/>
      <c r="D2419" s="21">
        <v>617025.0</v>
      </c>
      <c r="E2419" s="4"/>
      <c r="F2419" s="22" t="s">
        <v>1452</v>
      </c>
      <c r="G2419" s="26" t="str">
        <f t="shared" si="59"/>
        <v>SUBCUENTA</v>
      </c>
      <c r="H2419" s="31">
        <f>SUMIFS(REGISTROS!$L$2:$L$665,REGISTROS!$E$2:$E$665,PUC!E2419)</f>
        <v>0</v>
      </c>
      <c r="I2419" s="2"/>
      <c r="J2419" s="2"/>
    </row>
    <row r="2420">
      <c r="A2420" s="2"/>
      <c r="B2420" s="2"/>
      <c r="C2420" s="2"/>
      <c r="D2420" s="21">
        <v>617030.0</v>
      </c>
      <c r="E2420" s="4"/>
      <c r="F2420" s="22" t="s">
        <v>1453</v>
      </c>
      <c r="G2420" s="26" t="str">
        <f t="shared" si="59"/>
        <v>SUBCUENTA</v>
      </c>
      <c r="H2420" s="31">
        <f>SUMIFS(REGISTROS!$L$2:$L$665,REGISTROS!$E$2:$E$665,PUC!E2420)</f>
        <v>0</v>
      </c>
      <c r="I2420" s="2"/>
      <c r="J2420" s="2"/>
    </row>
    <row r="2421">
      <c r="A2421" s="2"/>
      <c r="B2421" s="2"/>
      <c r="C2421" s="2"/>
      <c r="D2421" s="21">
        <v>617035.0</v>
      </c>
      <c r="E2421" s="4"/>
      <c r="F2421" s="22" t="s">
        <v>1454</v>
      </c>
      <c r="G2421" s="26" t="str">
        <f t="shared" si="59"/>
        <v>SUBCUENTA</v>
      </c>
      <c r="H2421" s="31">
        <f>SUMIFS(REGISTROS!$L$2:$L$665,REGISTROS!$E$2:$E$665,PUC!E2421)</f>
        <v>0</v>
      </c>
      <c r="I2421" s="2"/>
      <c r="J2421" s="2"/>
    </row>
    <row r="2422">
      <c r="A2422" s="2"/>
      <c r="B2422" s="2"/>
      <c r="C2422" s="2"/>
      <c r="D2422" s="21">
        <v>617040.0</v>
      </c>
      <c r="E2422" s="4"/>
      <c r="F2422" s="22" t="s">
        <v>1455</v>
      </c>
      <c r="G2422" s="26" t="str">
        <f t="shared" si="59"/>
        <v>SUBCUENTA</v>
      </c>
      <c r="H2422" s="31">
        <f>SUMIFS(REGISTROS!$L$2:$L$665,REGISTROS!$E$2:$E$665,PUC!E2422)</f>
        <v>0</v>
      </c>
      <c r="I2422" s="2"/>
      <c r="J2422" s="2"/>
    </row>
    <row r="2423">
      <c r="A2423" s="2"/>
      <c r="B2423" s="2"/>
      <c r="C2423" s="2"/>
      <c r="D2423" s="21">
        <v>617045.0</v>
      </c>
      <c r="E2423" s="4"/>
      <c r="F2423" s="22" t="s">
        <v>1456</v>
      </c>
      <c r="G2423" s="26" t="str">
        <f t="shared" si="59"/>
        <v>SUBCUENTA</v>
      </c>
      <c r="H2423" s="31">
        <f>SUMIFS(REGISTROS!$L$2:$L$665,REGISTROS!$E$2:$E$665,PUC!E2423)</f>
        <v>0</v>
      </c>
      <c r="I2423" s="2"/>
      <c r="J2423" s="2"/>
    </row>
    <row r="2424">
      <c r="A2424" s="2"/>
      <c r="B2424" s="2"/>
      <c r="C2424" s="2"/>
      <c r="D2424" s="21">
        <v>617050.0</v>
      </c>
      <c r="E2424" s="4"/>
      <c r="F2424" s="22" t="s">
        <v>1457</v>
      </c>
      <c r="G2424" s="26" t="str">
        <f t="shared" si="59"/>
        <v>SUBCUENTA</v>
      </c>
      <c r="H2424" s="31">
        <f>SUMIFS(REGISTROS!$L$2:$L$665,REGISTROS!$E$2:$E$665,PUC!E2424)</f>
        <v>0</v>
      </c>
      <c r="I2424" s="2"/>
      <c r="J2424" s="2"/>
    </row>
    <row r="2425">
      <c r="A2425" s="2"/>
      <c r="B2425" s="2"/>
      <c r="C2425" s="2"/>
      <c r="D2425" s="21">
        <v>617055.0</v>
      </c>
      <c r="E2425" s="4"/>
      <c r="F2425" s="22" t="s">
        <v>1458</v>
      </c>
      <c r="G2425" s="26" t="str">
        <f t="shared" si="59"/>
        <v>SUBCUENTA</v>
      </c>
      <c r="H2425" s="31">
        <f>SUMIFS(REGISTROS!$L$2:$L$665,REGISTROS!$E$2:$E$665,PUC!E2425)</f>
        <v>0</v>
      </c>
      <c r="I2425" s="2"/>
      <c r="J2425" s="2"/>
    </row>
    <row r="2426">
      <c r="A2426" s="2"/>
      <c r="B2426" s="2"/>
      <c r="C2426" s="2"/>
      <c r="D2426" s="21">
        <v>617060.0</v>
      </c>
      <c r="E2426" s="4"/>
      <c r="F2426" s="22" t="s">
        <v>1459</v>
      </c>
      <c r="G2426" s="26" t="str">
        <f t="shared" si="59"/>
        <v>SUBCUENTA</v>
      </c>
      <c r="H2426" s="31">
        <f>SUMIFS(REGISTROS!$L$2:$L$665,REGISTROS!$E$2:$E$665,PUC!E2426)</f>
        <v>0</v>
      </c>
      <c r="I2426" s="2"/>
      <c r="J2426" s="2"/>
    </row>
    <row r="2427">
      <c r="A2427" s="2"/>
      <c r="B2427" s="2"/>
      <c r="C2427" s="2"/>
      <c r="D2427" s="21">
        <v>617065.0</v>
      </c>
      <c r="E2427" s="4"/>
      <c r="F2427" s="22" t="s">
        <v>1460</v>
      </c>
      <c r="G2427" s="26" t="str">
        <f t="shared" si="59"/>
        <v>SUBCUENTA</v>
      </c>
      <c r="H2427" s="31">
        <f>SUMIFS(REGISTROS!$L$2:$L$665,REGISTROS!$E$2:$E$665,PUC!E2427)</f>
        <v>0</v>
      </c>
      <c r="I2427" s="2"/>
      <c r="J2427" s="2"/>
    </row>
    <row r="2428">
      <c r="A2428" s="2"/>
      <c r="B2428" s="2"/>
      <c r="C2428" s="2"/>
      <c r="D2428" s="21">
        <v>617095.0</v>
      </c>
      <c r="E2428" s="4"/>
      <c r="F2428" s="22" t="s">
        <v>1193</v>
      </c>
      <c r="G2428" s="26" t="str">
        <f t="shared" si="59"/>
        <v>SUBCUENTA</v>
      </c>
      <c r="H2428" s="31">
        <f>SUMIFS(REGISTROS!$L$2:$L$665,REGISTROS!$E$2:$E$665,PUC!E2428)</f>
        <v>0</v>
      </c>
      <c r="I2428" s="2"/>
      <c r="J2428" s="2"/>
    </row>
    <row r="2429">
      <c r="A2429" s="2"/>
      <c r="B2429" s="2"/>
      <c r="C2429" s="2"/>
      <c r="D2429" s="21">
        <v>617099.0</v>
      </c>
      <c r="E2429" s="4"/>
      <c r="F2429" s="22" t="s">
        <v>95</v>
      </c>
      <c r="G2429" s="26" t="str">
        <f t="shared" si="59"/>
        <v>SUBCUENTA</v>
      </c>
      <c r="H2429" s="31">
        <f>SUMIFS(REGISTROS!$L$2:$L$665,REGISTROS!$E$2:$E$665,PUC!E2429)</f>
        <v>0</v>
      </c>
      <c r="I2429" s="2"/>
      <c r="J2429" s="2"/>
    </row>
    <row r="2430">
      <c r="A2430" s="2"/>
      <c r="B2430" s="21">
        <v>62.0</v>
      </c>
      <c r="C2430" s="2"/>
      <c r="D2430" s="2"/>
      <c r="E2430" s="4"/>
      <c r="F2430" s="22" t="s">
        <v>897</v>
      </c>
      <c r="G2430" s="26" t="str">
        <f>IF(LEN(B2430)=1,"CLASE",IF(LEN(B2430)=2,"GRUPO",IF(LEN(B2430)=4,"CUENTA",IF(LEN(B2430)=6,"SUBCUENTA",""))))</f>
        <v>GRUPO</v>
      </c>
      <c r="H2430" s="31">
        <f>SUMIFS(REGISTROS!$L$2:$L$665,REGISTROS!$E$2:$E$665,PUC!E2430)</f>
        <v>0</v>
      </c>
      <c r="I2430" s="2"/>
      <c r="J2430" s="2"/>
    </row>
    <row r="2431">
      <c r="A2431" s="2"/>
      <c r="B2431" s="2"/>
      <c r="C2431" s="21">
        <v>6205.0</v>
      </c>
      <c r="D2431" s="2"/>
      <c r="E2431" s="4"/>
      <c r="F2431" s="22" t="s">
        <v>1816</v>
      </c>
      <c r="G2431" s="26" t="str">
        <f>IF(LEN(C2431)=1,"CLASE",IF(LEN(C2431)=2,"GRUPO",IF(LEN(C2431)=4,"CUENTA",IF(LEN(C2431)=6,"SUBCUENTA",""))))</f>
        <v>CUENTA</v>
      </c>
      <c r="H2431" s="31">
        <f>SUMIFS(REGISTROS!$L$2:$L$665,REGISTROS!$E$2:$E$665,PUC!E2431)</f>
        <v>0</v>
      </c>
      <c r="I2431" s="2"/>
      <c r="J2431" s="2"/>
    </row>
    <row r="2432">
      <c r="A2432" s="2"/>
      <c r="B2432" s="2"/>
      <c r="C2432" s="2"/>
      <c r="D2432" s="21" t="s">
        <v>1817</v>
      </c>
      <c r="E2432" s="4"/>
      <c r="F2432" s="22"/>
      <c r="G2432" s="26" t="str">
        <f t="shared" ref="G2432:G2433" si="60">IF(LEN(D2432)=1,"CLASE",IF(LEN(D2432)=2,"GRUPO",IF(LEN(D2432)=4,"CUENTA",IF(LEN(D2432)=6,"SUBCUENTA",""))))</f>
        <v/>
      </c>
      <c r="H2432" s="31">
        <f>SUMIFS(REGISTROS!$L$2:$L$665,REGISTROS!$E$2:$E$665,PUC!E2432)</f>
        <v>0</v>
      </c>
      <c r="I2432" s="2"/>
      <c r="J2432" s="2"/>
    </row>
    <row r="2433">
      <c r="A2433" s="2"/>
      <c r="B2433" s="2"/>
      <c r="C2433" s="2"/>
      <c r="D2433" s="21">
        <v>620599.0</v>
      </c>
      <c r="E2433" s="4"/>
      <c r="F2433" s="22" t="s">
        <v>95</v>
      </c>
      <c r="G2433" s="26" t="str">
        <f t="shared" si="60"/>
        <v>SUBCUENTA</v>
      </c>
      <c r="H2433" s="31">
        <f>SUMIFS(REGISTROS!$L$2:$L$665,REGISTROS!$E$2:$E$665,PUC!E2433)</f>
        <v>0</v>
      </c>
      <c r="I2433" s="2"/>
      <c r="J2433" s="2"/>
    </row>
    <row r="2434">
      <c r="A2434" s="2"/>
      <c r="B2434" s="2"/>
      <c r="C2434" s="21">
        <v>6210.0</v>
      </c>
      <c r="D2434" s="2"/>
      <c r="E2434" s="4"/>
      <c r="F2434" s="22" t="s">
        <v>1818</v>
      </c>
      <c r="G2434" s="26" t="str">
        <f>IF(LEN(C2434)=1,"CLASE",IF(LEN(C2434)=2,"GRUPO",IF(LEN(C2434)=4,"CUENTA",IF(LEN(C2434)=6,"SUBCUENTA",""))))</f>
        <v>CUENTA</v>
      </c>
      <c r="H2434" s="31">
        <f>SUMIFS(REGISTROS!$L$2:$L$665,REGISTROS!$E$2:$E$665,PUC!E2434)</f>
        <v>0</v>
      </c>
      <c r="I2434" s="2"/>
      <c r="J2434" s="2"/>
    </row>
    <row r="2435">
      <c r="A2435" s="2"/>
      <c r="B2435" s="2"/>
      <c r="C2435" s="2"/>
      <c r="D2435" s="21" t="s">
        <v>1819</v>
      </c>
      <c r="E2435" s="4"/>
      <c r="F2435" s="22"/>
      <c r="G2435" s="26" t="str">
        <f t="shared" ref="G2435:G2445" si="61">IF(LEN(D2435)=1,"CLASE",IF(LEN(D2435)=2,"GRUPO",IF(LEN(D2435)=4,"CUENTA",IF(LEN(D2435)=6,"SUBCUENTA",""))))</f>
        <v/>
      </c>
      <c r="H2435" s="31">
        <f>SUMIFS(REGISTROS!$L$2:$L$665,REGISTROS!$E$2:$E$665,PUC!E2435)</f>
        <v>0</v>
      </c>
      <c r="I2435" s="2"/>
      <c r="J2435" s="2"/>
    </row>
    <row r="2436">
      <c r="A2436" s="2"/>
      <c r="B2436" s="2"/>
      <c r="C2436" s="2"/>
      <c r="D2436" s="21">
        <v>621099.0</v>
      </c>
      <c r="E2436" s="4"/>
      <c r="F2436" s="22" t="s">
        <v>95</v>
      </c>
      <c r="G2436" s="26" t="str">
        <f t="shared" si="61"/>
        <v>SUBCUENTA</v>
      </c>
      <c r="H2436" s="31">
        <f>SUMIFS(REGISTROS!$L$2:$L$665,REGISTROS!$E$2:$E$665,PUC!E2436)</f>
        <v>0</v>
      </c>
      <c r="I2436" s="2"/>
      <c r="J2436" s="2"/>
    </row>
    <row r="2437">
      <c r="A2437" s="2"/>
      <c r="B2437" s="2"/>
      <c r="C2437" s="2"/>
      <c r="D2437" s="21">
        <v>6215.0</v>
      </c>
      <c r="E2437" s="4"/>
      <c r="F2437" s="22" t="s">
        <v>1820</v>
      </c>
      <c r="G2437" s="26" t="str">
        <f t="shared" si="61"/>
        <v>CUENTA</v>
      </c>
      <c r="H2437" s="31">
        <f>SUMIFS(REGISTROS!$L$2:$L$665,REGISTROS!$E$2:$E$665,PUC!E2437)</f>
        <v>0</v>
      </c>
      <c r="I2437" s="2"/>
      <c r="J2437" s="2"/>
    </row>
    <row r="2438">
      <c r="A2438" s="2"/>
      <c r="B2438" s="2"/>
      <c r="C2438" s="2"/>
      <c r="D2438" s="21" t="s">
        <v>1821</v>
      </c>
      <c r="E2438" s="4"/>
      <c r="F2438" s="22"/>
      <c r="G2438" s="26" t="str">
        <f t="shared" si="61"/>
        <v/>
      </c>
      <c r="H2438" s="31">
        <f>SUMIFS(REGISTROS!$L$2:$L$665,REGISTROS!$E$2:$E$665,PUC!E2438)</f>
        <v>0</v>
      </c>
      <c r="I2438" s="2"/>
      <c r="J2438" s="2"/>
    </row>
    <row r="2439">
      <c r="A2439" s="2"/>
      <c r="B2439" s="2"/>
      <c r="C2439" s="2"/>
      <c r="D2439" s="21">
        <v>621599.0</v>
      </c>
      <c r="E2439" s="4"/>
      <c r="F2439" s="22" t="s">
        <v>95</v>
      </c>
      <c r="G2439" s="26" t="str">
        <f t="shared" si="61"/>
        <v>SUBCUENTA</v>
      </c>
      <c r="H2439" s="31">
        <f>SUMIFS(REGISTROS!$L$2:$L$665,REGISTROS!$E$2:$E$665,PUC!E2439)</f>
        <v>0</v>
      </c>
      <c r="I2439" s="2"/>
      <c r="J2439" s="2"/>
    </row>
    <row r="2440">
      <c r="A2440" s="2"/>
      <c r="B2440" s="2"/>
      <c r="C2440" s="2"/>
      <c r="D2440" s="21">
        <v>6220.0</v>
      </c>
      <c r="E2440" s="4"/>
      <c r="F2440" s="22" t="s">
        <v>1822</v>
      </c>
      <c r="G2440" s="26" t="str">
        <f t="shared" si="61"/>
        <v>CUENTA</v>
      </c>
      <c r="H2440" s="31">
        <f>SUMIFS(REGISTROS!$L$2:$L$665,REGISTROS!$E$2:$E$665,PUC!E2440)</f>
        <v>0</v>
      </c>
      <c r="I2440" s="2"/>
      <c r="J2440" s="2"/>
    </row>
    <row r="2441">
      <c r="A2441" s="2"/>
      <c r="B2441" s="2"/>
      <c r="C2441" s="2"/>
      <c r="D2441" s="21" t="s">
        <v>1823</v>
      </c>
      <c r="E2441" s="4"/>
      <c r="F2441" s="22"/>
      <c r="G2441" s="26" t="str">
        <f t="shared" si="61"/>
        <v/>
      </c>
      <c r="H2441" s="31">
        <f>SUMIFS(REGISTROS!$L$2:$L$665,REGISTROS!$E$2:$E$665,PUC!E2441)</f>
        <v>0</v>
      </c>
      <c r="I2441" s="2"/>
      <c r="J2441" s="2"/>
    </row>
    <row r="2442">
      <c r="A2442" s="2"/>
      <c r="B2442" s="2"/>
      <c r="C2442" s="2"/>
      <c r="D2442" s="21">
        <v>622099.0</v>
      </c>
      <c r="E2442" s="4"/>
      <c r="F2442" s="22" t="s">
        <v>95</v>
      </c>
      <c r="G2442" s="26" t="str">
        <f t="shared" si="61"/>
        <v>SUBCUENTA</v>
      </c>
      <c r="H2442" s="31">
        <f>SUMIFS(REGISTROS!$L$2:$L$665,REGISTROS!$E$2:$E$665,PUC!E2442)</f>
        <v>0</v>
      </c>
      <c r="I2442" s="2"/>
      <c r="J2442" s="2"/>
    </row>
    <row r="2443">
      <c r="A2443" s="2"/>
      <c r="B2443" s="2"/>
      <c r="C2443" s="2"/>
      <c r="D2443" s="21">
        <v>6225.0</v>
      </c>
      <c r="E2443" s="4"/>
      <c r="F2443" s="22" t="s">
        <v>1824</v>
      </c>
      <c r="G2443" s="26" t="str">
        <f t="shared" si="61"/>
        <v>CUENTA</v>
      </c>
      <c r="H2443" s="31">
        <f>SUMIFS(REGISTROS!$L$2:$L$665,REGISTROS!$E$2:$E$665,PUC!E2443)</f>
        <v>0</v>
      </c>
      <c r="I2443" s="2"/>
      <c r="J2443" s="2"/>
    </row>
    <row r="2444">
      <c r="A2444" s="2"/>
      <c r="B2444" s="2"/>
      <c r="C2444" s="2"/>
      <c r="D2444" s="21" t="s">
        <v>1825</v>
      </c>
      <c r="E2444" s="4"/>
      <c r="F2444" s="22"/>
      <c r="G2444" s="26" t="str">
        <f t="shared" si="61"/>
        <v/>
      </c>
      <c r="H2444" s="31">
        <f>SUMIFS(REGISTROS!$L$2:$L$665,REGISTROS!$E$2:$E$665,PUC!E2444)</f>
        <v>0</v>
      </c>
      <c r="I2444" s="2"/>
      <c r="J2444" s="2"/>
    </row>
    <row r="2445">
      <c r="A2445" s="2"/>
      <c r="B2445" s="2"/>
      <c r="C2445" s="2"/>
      <c r="D2445" s="21">
        <v>622599.0</v>
      </c>
      <c r="E2445" s="4"/>
      <c r="F2445" s="22" t="s">
        <v>95</v>
      </c>
      <c r="G2445" s="26" t="str">
        <f t="shared" si="61"/>
        <v>SUBCUENTA</v>
      </c>
      <c r="H2445" s="31">
        <f>SUMIFS(REGISTROS!$L$2:$L$665,REGISTROS!$E$2:$E$665,PUC!E2445)</f>
        <v>0</v>
      </c>
      <c r="I2445" s="2"/>
      <c r="J2445" s="2"/>
    </row>
    <row r="2446">
      <c r="A2446" s="21">
        <v>7.0</v>
      </c>
      <c r="B2446" s="2"/>
      <c r="C2446" s="2"/>
      <c r="D2446" s="2"/>
      <c r="E2446" s="4"/>
      <c r="F2446" s="22" t="s">
        <v>1826</v>
      </c>
      <c r="G2446" s="26" t="str">
        <f>IF(LEN(A2446)=1,"CLASE",IF(LEN(A2446)=2,"GRUPO",IF(LEN(A2446)=4,"CUENTA",IF(LEN(A2446)=6,"SUBCUENTA",""))))</f>
        <v>CLASE</v>
      </c>
      <c r="H2446" s="31">
        <f>SUMIFS(REGISTROS!$L$2:$L$665,REGISTROS!$E$2:$E$665,PUC!E2446)</f>
        <v>0</v>
      </c>
      <c r="I2446" s="2"/>
      <c r="J2446" s="2"/>
    </row>
    <row r="2447">
      <c r="A2447" s="2"/>
      <c r="B2447" s="21">
        <v>71.0</v>
      </c>
      <c r="C2447" s="2"/>
      <c r="D2447" s="2"/>
      <c r="E2447" s="4"/>
      <c r="F2447" s="101" t="s">
        <v>1467</v>
      </c>
      <c r="G2447" s="26" t="str">
        <f>IF(LEN(B2447)=1,"CLASE",IF(LEN(B2447)=2,"GRUPO",IF(LEN(B2447)=4,"CUENTA",IF(LEN(B2447)=6,"SUBCUENTA",""))))</f>
        <v>GRUPO</v>
      </c>
      <c r="H2447" s="31">
        <f>SUMIFS(REGISTROS!$L$2:$L$665,REGISTROS!$E$2:$E$665,PUC!E2447)</f>
        <v>0</v>
      </c>
      <c r="I2447" s="2"/>
      <c r="J2447" s="2"/>
    </row>
    <row r="2448">
      <c r="A2448" s="2"/>
      <c r="B2448" s="2"/>
      <c r="C2448" s="21" t="s">
        <v>1827</v>
      </c>
      <c r="D2448" s="2"/>
      <c r="E2448" s="4"/>
      <c r="F2448" s="22" t="s">
        <v>1828</v>
      </c>
      <c r="G2448" s="26" t="str">
        <f>IF(LEN(C2448)=1,"CLASE",IF(LEN(C2448)=2,"GRUPO",IF(LEN(C2448)=4,"CUENTA",IF(LEN(C2448)=6,"SUBCUENTA",""))))</f>
        <v>CUENTA</v>
      </c>
      <c r="H2448" s="31">
        <f>SUMIFS(REGISTROS!$L$2:$L$665,REGISTROS!$E$2:$E$665,PUC!E2448)</f>
        <v>0</v>
      </c>
      <c r="I2448" s="2"/>
      <c r="J2448" s="2"/>
    </row>
    <row r="2449" ht="17.25" customHeight="1">
      <c r="A2449" s="2"/>
      <c r="B2449" s="2"/>
      <c r="C2449" s="117"/>
      <c r="D2449" s="21" t="s">
        <v>1829</v>
      </c>
      <c r="E2449" s="4"/>
      <c r="F2449" s="22" t="s">
        <v>1828</v>
      </c>
      <c r="G2449" s="26"/>
      <c r="H2449" s="31">
        <f>SUMIFS(REGISTROS!$L$2:$L$665,REGISTROS!$E$2:$E$665,PUC!E2449)</f>
        <v>0</v>
      </c>
      <c r="I2449" s="2"/>
      <c r="J2449" s="2"/>
    </row>
    <row r="2450">
      <c r="A2450" s="2"/>
      <c r="B2450" s="21">
        <v>72.0</v>
      </c>
      <c r="C2450" s="2"/>
      <c r="D2450" s="2"/>
      <c r="E2450" s="4"/>
      <c r="F2450" s="101" t="s">
        <v>1830</v>
      </c>
      <c r="G2450" s="26" t="str">
        <f>IF(LEN(B2450)=1,"CLASE",IF(LEN(B2450)=2,"GRUPO",IF(LEN(B2450)=4,"CUENTA",IF(LEN(B2450)=6,"SUBCUENTA",""))))</f>
        <v>GRUPO</v>
      </c>
      <c r="H2450" s="31">
        <f>SUMIFS(REGISTROS!$L$2:$L$665,REGISTROS!$E$2:$E$665,PUC!E2450)</f>
        <v>0</v>
      </c>
      <c r="I2450" s="2"/>
      <c r="J2450" s="2"/>
    </row>
    <row r="2451">
      <c r="A2451" s="2"/>
      <c r="B2451" s="2"/>
      <c r="C2451" s="21" t="s">
        <v>1831</v>
      </c>
      <c r="D2451" s="2"/>
      <c r="E2451" s="4"/>
      <c r="F2451" s="22" t="s">
        <v>1832</v>
      </c>
      <c r="G2451" s="26" t="str">
        <f>IF(LEN(C2451)=1,"CLASE",IF(LEN(C2451)=2,"GRUPO",IF(LEN(C2451)=4,"CUENTA",IF(LEN(C2451)=6,"SUBCUENTA",""))))</f>
        <v>CUENTA</v>
      </c>
      <c r="H2451" s="31">
        <f>SUMIFS(REGISTROS!$L$2:$L$665,REGISTROS!$E$2:$E$665,PUC!E2451)</f>
        <v>0</v>
      </c>
      <c r="I2451" s="2"/>
      <c r="J2451" s="2"/>
    </row>
    <row r="2452" ht="16.5" customHeight="1">
      <c r="A2452" s="2"/>
      <c r="B2452" s="2"/>
      <c r="C2452" s="2"/>
      <c r="D2452" s="21" t="s">
        <v>1833</v>
      </c>
      <c r="E2452" s="4"/>
      <c r="F2452" s="22" t="s">
        <v>1832</v>
      </c>
      <c r="G2452" s="26" t="str">
        <f>IF(LEN(D2452)=1,"CLASE",IF(LEN(D2452)=2,"GRUPO",IF(LEN(D2452)=4,"CUENTA",IF(LEN(D2452)=6,"SUBCUENTA",""))))</f>
        <v>SUBCUENTA</v>
      </c>
      <c r="H2452" s="31">
        <f>SUMIFS(REGISTROS!$L$2:$L$665,REGISTROS!$E$2:$E$665,PUC!E2452)</f>
        <v>0</v>
      </c>
      <c r="I2452" s="2"/>
      <c r="J2452" s="2"/>
    </row>
    <row r="2453">
      <c r="A2453" s="2"/>
      <c r="B2453" s="21">
        <v>73.0</v>
      </c>
      <c r="C2453" s="2"/>
      <c r="D2453" s="2"/>
      <c r="E2453" s="4"/>
      <c r="F2453" s="101" t="s">
        <v>1834</v>
      </c>
      <c r="G2453" s="26" t="str">
        <f t="shared" ref="G2453:G2455" si="62">IF(LEN(D2504)=1,"CLASE",IF(LEN(D2504)=2,"GRUPO",IF(LEN(D2504)=4,"CUENTA",IF(LEN(D2504)=6,"SUBCUENTA",""))))</f>
        <v>SUBCUENTA</v>
      </c>
      <c r="H2453" s="31">
        <f>SUMIFS(REGISTROS!$L$2:$L$665,REGISTROS!$E$2:$E$665,PUC!E2453)</f>
        <v>0</v>
      </c>
      <c r="I2453" s="2"/>
      <c r="J2453" s="2"/>
    </row>
    <row r="2454">
      <c r="A2454" s="2"/>
      <c r="B2454" s="2"/>
      <c r="C2454" s="21" t="s">
        <v>1835</v>
      </c>
      <c r="D2454" s="2"/>
      <c r="E2454" s="4"/>
      <c r="F2454" s="22" t="s">
        <v>1836</v>
      </c>
      <c r="G2454" s="26" t="str">
        <f t="shared" si="62"/>
        <v>SUBCUENTA</v>
      </c>
      <c r="H2454" s="31">
        <f>SUMIFS(REGISTROS!$L$2:$L$665,REGISTROS!$E$2:$E$665,PUC!E2454)</f>
        <v>0</v>
      </c>
      <c r="I2454" s="2"/>
      <c r="J2454" s="2"/>
    </row>
    <row r="2455">
      <c r="A2455" s="2"/>
      <c r="B2455" s="2"/>
      <c r="C2455" s="2"/>
      <c r="D2455" s="21" t="s">
        <v>1837</v>
      </c>
      <c r="E2455" s="4"/>
      <c r="F2455" s="22" t="s">
        <v>1836</v>
      </c>
      <c r="G2455" s="26" t="str">
        <f t="shared" si="62"/>
        <v>SUBCUENTA</v>
      </c>
      <c r="H2455" s="31">
        <f>SUMIFS(REGISTROS!$L$2:$L$665,REGISTROS!$E$2:$E$665,PUC!E2455)</f>
        <v>0</v>
      </c>
      <c r="I2455" s="2"/>
      <c r="J2455" s="2"/>
    </row>
    <row r="2456">
      <c r="A2456" s="2"/>
      <c r="B2456" s="2"/>
      <c r="C2456" s="21" t="s">
        <v>1838</v>
      </c>
      <c r="D2456" s="2"/>
      <c r="E2456" s="4"/>
      <c r="F2456" s="22" t="s">
        <v>229</v>
      </c>
      <c r="G2456" s="26" t="str">
        <f>IF(LEN(C2456)=1,"CLASE",IF(LEN(C2456)=2,"GRUPO",IF(LEN(C2456)=4,"CUENTA",IF(LEN(C2456)=6,"SUBCUENTA",""))))</f>
        <v>CUENTA</v>
      </c>
      <c r="H2456" s="31">
        <f>SUMIFS(REGISTROS!$L$2:$L$665,REGISTROS!$E$2:$E$665,PUC!E2456)</f>
        <v>0</v>
      </c>
      <c r="I2456" s="2"/>
      <c r="J2456" s="2"/>
    </row>
    <row r="2457">
      <c r="A2457" s="2"/>
      <c r="B2457" s="2"/>
      <c r="C2457" s="2"/>
      <c r="D2457" s="21" t="s">
        <v>1839</v>
      </c>
      <c r="E2457" s="4"/>
      <c r="F2457" s="22" t="s">
        <v>1686</v>
      </c>
      <c r="G2457" s="26" t="str">
        <f t="shared" ref="G2457:G2469" si="63">IF(LEN(D2457)=1,"CLASE",IF(LEN(D2457)=2,"GRUPO",IF(LEN(D2457)=4,"CUENTA",IF(LEN(D2457)=6,"SUBCUENTA",""))))</f>
        <v>SUBCUENTA</v>
      </c>
      <c r="H2457" s="31">
        <f>SUMIFS(REGISTROS!$L$2:$L$665,REGISTROS!$E$2:$E$665,PUC!E2457)</f>
        <v>0</v>
      </c>
      <c r="I2457" s="2"/>
      <c r="J2457" s="2"/>
    </row>
    <row r="2458">
      <c r="A2458" s="2"/>
      <c r="B2458" s="2"/>
      <c r="C2458" s="2"/>
      <c r="D2458" s="21" t="s">
        <v>1840</v>
      </c>
      <c r="E2458" s="4"/>
      <c r="F2458" s="22" t="s">
        <v>1688</v>
      </c>
      <c r="G2458" s="26" t="str">
        <f t="shared" si="63"/>
        <v>SUBCUENTA</v>
      </c>
      <c r="H2458" s="31">
        <f>SUMIFS(REGISTROS!$L$2:$L$665,REGISTROS!$E$2:$E$665,PUC!E2458)</f>
        <v>0</v>
      </c>
      <c r="I2458" s="2"/>
      <c r="J2458" s="2"/>
    </row>
    <row r="2459">
      <c r="A2459" s="2"/>
      <c r="B2459" s="2"/>
      <c r="C2459" s="2"/>
      <c r="D2459" s="21" t="s">
        <v>1841</v>
      </c>
      <c r="E2459" s="4"/>
      <c r="F2459" s="22" t="s">
        <v>1502</v>
      </c>
      <c r="G2459" s="26" t="str">
        <f t="shared" si="63"/>
        <v>SUBCUENTA</v>
      </c>
      <c r="H2459" s="31">
        <f>SUMIFS(REGISTROS!$L$2:$L$665,REGISTROS!$E$2:$E$665,PUC!E2459)</f>
        <v>0</v>
      </c>
      <c r="I2459" s="2"/>
      <c r="J2459" s="2"/>
    </row>
    <row r="2460">
      <c r="A2460" s="2"/>
      <c r="B2460" s="2"/>
      <c r="C2460" s="2"/>
      <c r="D2460" s="21" t="s">
        <v>1842</v>
      </c>
      <c r="E2460" s="4"/>
      <c r="F2460" s="22" t="s">
        <v>1692</v>
      </c>
      <c r="G2460" s="26" t="str">
        <f t="shared" si="63"/>
        <v>SUBCUENTA</v>
      </c>
      <c r="H2460" s="31">
        <f>SUMIFS(REGISTROS!$L$2:$L$665,REGISTROS!$E$2:$E$665,PUC!E2460)</f>
        <v>0</v>
      </c>
      <c r="I2460" s="2"/>
      <c r="J2460" s="2"/>
    </row>
    <row r="2461">
      <c r="A2461" s="2"/>
      <c r="B2461" s="2"/>
      <c r="C2461" s="2"/>
      <c r="D2461" s="21" t="s">
        <v>1843</v>
      </c>
      <c r="E2461" s="4"/>
      <c r="F2461" s="22" t="s">
        <v>1002</v>
      </c>
      <c r="G2461" s="26" t="str">
        <f t="shared" si="63"/>
        <v>SUBCUENTA</v>
      </c>
      <c r="H2461" s="31">
        <f>SUMIFS(REGISTROS!$L$2:$L$665,REGISTROS!$E$2:$E$665,PUC!E2461)</f>
        <v>0</v>
      </c>
      <c r="I2461" s="2"/>
      <c r="J2461" s="2"/>
    </row>
    <row r="2462">
      <c r="A2462" s="2"/>
      <c r="B2462" s="2"/>
      <c r="C2462" s="2"/>
      <c r="D2462" s="21" t="s">
        <v>1844</v>
      </c>
      <c r="E2462" s="4"/>
      <c r="F2462" s="22" t="s">
        <v>1003</v>
      </c>
      <c r="G2462" s="26" t="str">
        <f t="shared" si="63"/>
        <v>SUBCUENTA</v>
      </c>
      <c r="H2462" s="31">
        <f>SUMIFS(REGISTROS!$L$2:$L$665,REGISTROS!$E$2:$E$665,PUC!E2462)</f>
        <v>0</v>
      </c>
      <c r="I2462" s="2"/>
      <c r="J2462" s="2"/>
    </row>
    <row r="2463">
      <c r="A2463" s="2"/>
      <c r="B2463" s="2"/>
      <c r="C2463" s="2"/>
      <c r="D2463" s="21" t="s">
        <v>1845</v>
      </c>
      <c r="E2463" s="4"/>
      <c r="F2463" s="22" t="s">
        <v>1697</v>
      </c>
      <c r="G2463" s="26" t="str">
        <f t="shared" si="63"/>
        <v>SUBCUENTA</v>
      </c>
      <c r="H2463" s="31">
        <f>SUMIFS(REGISTROS!$L$2:$L$665,REGISTROS!$E$2:$E$665,PUC!E2463)</f>
        <v>0</v>
      </c>
      <c r="I2463" s="2"/>
      <c r="J2463" s="2"/>
    </row>
    <row r="2464">
      <c r="A2464" s="2"/>
      <c r="B2464" s="2"/>
      <c r="C2464" s="2"/>
      <c r="D2464" s="21" t="s">
        <v>1846</v>
      </c>
      <c r="E2464" s="4"/>
      <c r="F2464" s="22" t="s">
        <v>1699</v>
      </c>
      <c r="G2464" s="26" t="str">
        <f t="shared" si="63"/>
        <v>SUBCUENTA</v>
      </c>
      <c r="H2464" s="31">
        <f>SUMIFS(REGISTROS!$L$2:$L$665,REGISTROS!$E$2:$E$665,PUC!E2464)</f>
        <v>0</v>
      </c>
      <c r="I2464" s="2"/>
      <c r="J2464" s="2"/>
    </row>
    <row r="2465">
      <c r="A2465" s="2"/>
      <c r="B2465" s="2"/>
      <c r="C2465" s="2"/>
      <c r="D2465" s="21" t="s">
        <v>1847</v>
      </c>
      <c r="E2465" s="4"/>
      <c r="F2465" s="22" t="s">
        <v>1701</v>
      </c>
      <c r="G2465" s="26" t="str">
        <f t="shared" si="63"/>
        <v>SUBCUENTA</v>
      </c>
      <c r="H2465" s="31">
        <f>SUMIFS(REGISTROS!$L$2:$L$665,REGISTROS!$E$2:$E$665,PUC!E2465)</f>
        <v>0</v>
      </c>
      <c r="I2465" s="2"/>
      <c r="J2465" s="2"/>
    </row>
    <row r="2466">
      <c r="A2466" s="2"/>
      <c r="B2466" s="2"/>
      <c r="C2466" s="2"/>
      <c r="D2466" s="21" t="s">
        <v>1848</v>
      </c>
      <c r="E2466" s="4"/>
      <c r="F2466" s="22" t="s">
        <v>1704</v>
      </c>
      <c r="G2466" s="26" t="str">
        <f t="shared" si="63"/>
        <v>SUBCUENTA</v>
      </c>
      <c r="H2466" s="31">
        <f>SUMIFS(REGISTROS!$L$2:$L$665,REGISTROS!$E$2:$E$665,PUC!E2466)</f>
        <v>0</v>
      </c>
      <c r="I2466" s="2"/>
      <c r="J2466" s="2"/>
    </row>
    <row r="2467">
      <c r="A2467" s="2"/>
      <c r="B2467" s="2"/>
      <c r="C2467" s="2"/>
      <c r="D2467" s="21" t="s">
        <v>1849</v>
      </c>
      <c r="E2467" s="4"/>
      <c r="F2467" s="22" t="s">
        <v>1706</v>
      </c>
      <c r="G2467" s="26" t="str">
        <f t="shared" si="63"/>
        <v>SUBCUENTA</v>
      </c>
      <c r="H2467" s="31">
        <f>SUMIFS(REGISTROS!$L$2:$L$665,REGISTROS!$E$2:$E$665,PUC!E2467)</f>
        <v>0</v>
      </c>
      <c r="I2467" s="2"/>
      <c r="J2467" s="2"/>
    </row>
    <row r="2468">
      <c r="A2468" s="2"/>
      <c r="B2468" s="2"/>
      <c r="C2468" s="2"/>
      <c r="D2468" s="21" t="s">
        <v>1850</v>
      </c>
      <c r="E2468" s="4"/>
      <c r="F2468" s="22" t="s">
        <v>114</v>
      </c>
      <c r="G2468" s="26" t="str">
        <f t="shared" si="63"/>
        <v>SUBCUENTA</v>
      </c>
      <c r="H2468" s="31">
        <f>SUMIFS(REGISTROS!$L$2:$L$665,REGISTROS!$E$2:$E$665,PUC!E2468)</f>
        <v>0</v>
      </c>
      <c r="I2468" s="2"/>
      <c r="J2468" s="2"/>
    </row>
    <row r="2469">
      <c r="A2469" s="2"/>
      <c r="B2469" s="2"/>
      <c r="C2469" s="2"/>
      <c r="D2469" s="21" t="s">
        <v>1851</v>
      </c>
      <c r="E2469" s="4"/>
      <c r="F2469" s="22" t="s">
        <v>95</v>
      </c>
      <c r="G2469" s="26" t="str">
        <f t="shared" si="63"/>
        <v>SUBCUENTA</v>
      </c>
      <c r="H2469" s="31">
        <f>SUMIFS(REGISTROS!$L$2:$L$665,REGISTROS!$E$2:$E$665,PUC!E2469)</f>
        <v>0</v>
      </c>
      <c r="I2469" s="2"/>
      <c r="J2469" s="2"/>
    </row>
    <row r="2470">
      <c r="A2470" s="2"/>
      <c r="B2470" s="2"/>
      <c r="C2470" s="21" t="s">
        <v>1852</v>
      </c>
      <c r="D2470" s="2"/>
      <c r="E2470" s="4"/>
      <c r="F2470" s="22" t="s">
        <v>795</v>
      </c>
      <c r="G2470" s="26" t="str">
        <f>IF(LEN(B2453)=1,"CLASE",IF(LEN(B2453)=2,"GRUPO",IF(LEN(B2453)=4,"CUENTA",IF(LEN(B2453)=6,"SUBCUENTA",""))))</f>
        <v>GRUPO</v>
      </c>
      <c r="H2470" s="31">
        <f>SUMIFS(REGISTROS!$L$2:$L$665,REGISTROS!$E$2:$E$665,PUC!E2470)</f>
        <v>0</v>
      </c>
      <c r="I2470" s="2"/>
      <c r="J2470" s="2"/>
    </row>
    <row r="2471">
      <c r="A2471" s="2"/>
      <c r="B2471" s="2"/>
      <c r="C2471" s="2"/>
      <c r="D2471" s="21" t="s">
        <v>1853</v>
      </c>
      <c r="E2471" s="4"/>
      <c r="F2471" s="22" t="s">
        <v>227</v>
      </c>
      <c r="G2471" s="26" t="str">
        <f>IF(LEN(C2454)=1,"CLASE",IF(LEN(C2454)=2,"GRUPO",IF(LEN(C2454)=4,"CUENTA",IF(LEN(C2454)=6,"SUBCUENTA",""))))</f>
        <v>CUENTA</v>
      </c>
      <c r="H2471" s="31">
        <f>SUMIFS(REGISTROS!$L$2:$L$665,REGISTROS!$E$2:$E$665,PUC!E2471)</f>
        <v>0</v>
      </c>
      <c r="I2471" s="2"/>
      <c r="J2471" s="2"/>
    </row>
    <row r="2472">
      <c r="A2472" s="2"/>
      <c r="B2472" s="2"/>
      <c r="C2472" s="2"/>
      <c r="D2472" s="21" t="s">
        <v>1854</v>
      </c>
      <c r="E2472" s="4"/>
      <c r="F2472" s="22" t="s">
        <v>871</v>
      </c>
      <c r="G2472" s="26" t="str">
        <f>IF(LEN(D2455)=1,"CLASE",IF(LEN(D2455)=2,"GRUPO",IF(LEN(D2455)=4,"CUENTA",IF(LEN(D2455)=6,"SUBCUENTA",""))))</f>
        <v>SUBCUENTA</v>
      </c>
      <c r="H2472" s="31">
        <f>SUMIFS(REGISTROS!$L$2:$L$665,REGISTROS!$E$2:$E$665,PUC!E2472)</f>
        <v>0</v>
      </c>
      <c r="I2472" s="2"/>
      <c r="J2472" s="2"/>
    </row>
    <row r="2473">
      <c r="A2473" s="2"/>
      <c r="B2473" s="2"/>
      <c r="C2473" s="2"/>
      <c r="D2473" s="21" t="s">
        <v>1855</v>
      </c>
      <c r="E2473" s="4"/>
      <c r="F2473" s="22" t="s">
        <v>1745</v>
      </c>
      <c r="G2473" s="26"/>
      <c r="H2473" s="31">
        <f>SUMIFS(REGISTROS!$L$2:$L$665,REGISTROS!$E$2:$E$665,PUC!E2473)</f>
        <v>0</v>
      </c>
      <c r="I2473" s="2"/>
      <c r="J2473" s="2"/>
    </row>
    <row r="2474">
      <c r="A2474" s="2"/>
      <c r="B2474" s="2"/>
      <c r="C2474" s="2"/>
      <c r="D2474" s="21" t="s">
        <v>1856</v>
      </c>
      <c r="E2474" s="4"/>
      <c r="F2474" s="22" t="s">
        <v>879</v>
      </c>
      <c r="G2474" s="26" t="str">
        <f t="shared" ref="G2474:G2475" si="64">IF(LEN(D2487)=1,"CLASE",IF(LEN(D2487)=2,"GRUPO",IF(LEN(D2487)=4,"CUENTA",IF(LEN(D2487)=6,"SUBCUENTA",""))))</f>
        <v>GRUPO</v>
      </c>
      <c r="H2474" s="31">
        <f>SUMIFS(REGISTROS!$L$2:$L$665,REGISTROS!$E$2:$E$665,PUC!E2474)</f>
        <v>0</v>
      </c>
      <c r="I2474" s="2"/>
      <c r="J2474" s="2"/>
    </row>
    <row r="2475">
      <c r="A2475" s="2"/>
      <c r="B2475" s="2"/>
      <c r="C2475" s="2"/>
      <c r="D2475" s="21" t="s">
        <v>1857</v>
      </c>
      <c r="E2475" s="4"/>
      <c r="F2475" s="22" t="s">
        <v>775</v>
      </c>
      <c r="G2475" s="26" t="str">
        <f t="shared" si="64"/>
        <v/>
      </c>
      <c r="H2475" s="31">
        <f>SUMIFS(REGISTROS!$L$2:$L$665,REGISTROS!$E$2:$E$665,PUC!E2475)</f>
        <v>0</v>
      </c>
      <c r="I2475" s="2"/>
      <c r="J2475" s="2"/>
    </row>
    <row r="2476">
      <c r="A2476" s="2"/>
      <c r="B2476" s="2"/>
      <c r="C2476" s="2"/>
      <c r="D2476" s="21" t="s">
        <v>1858</v>
      </c>
      <c r="E2476" s="4"/>
      <c r="F2476" s="22" t="s">
        <v>1591</v>
      </c>
      <c r="G2476" s="26" t="str">
        <f>IF(LEN(B2491)=1,"CLASE",IF(LEN(B2491)=2,"GRUPO",IF(LEN(B2491)=4,"CUENTA",IF(LEN(B2491)=6,"SUBCUENTA",""))))</f>
        <v>GRUPO</v>
      </c>
      <c r="H2476" s="31">
        <f>SUMIFS(REGISTROS!$L$2:$L$665,REGISTROS!$E$2:$E$665,PUC!E2476)</f>
        <v>0</v>
      </c>
      <c r="I2476" s="2"/>
      <c r="J2476" s="2"/>
    </row>
    <row r="2477">
      <c r="A2477" s="2"/>
      <c r="B2477" s="2"/>
      <c r="C2477" s="2"/>
      <c r="D2477" s="21" t="s">
        <v>1859</v>
      </c>
      <c r="E2477" s="4"/>
      <c r="F2477" s="22" t="s">
        <v>303</v>
      </c>
      <c r="G2477" s="26" t="str">
        <f>IF(LEN(D2493)=1,"CLASE",IF(LEN(D2493)=2,"GRUPO",IF(LEN(D2493)=4,"CUENTA",IF(LEN(D2493)=6,"SUBCUENTA",""))))</f>
        <v>SUBCUENTA</v>
      </c>
      <c r="H2477" s="31">
        <f>SUMIFS(REGISTROS!$L$2:$L$665,REGISTROS!$E$2:$E$665,PUC!E2477)</f>
        <v>0</v>
      </c>
      <c r="I2477" s="2"/>
      <c r="J2477" s="2"/>
    </row>
    <row r="2478">
      <c r="A2478" s="2"/>
      <c r="B2478" s="2"/>
      <c r="C2478" s="2"/>
      <c r="D2478" s="21" t="s">
        <v>1860</v>
      </c>
      <c r="E2478" s="4"/>
      <c r="F2478" s="22" t="s">
        <v>315</v>
      </c>
      <c r="G2478" s="26" t="str">
        <f t="shared" ref="G2478:G2486" si="65">IF(LEN(D2495)=1,"CLASE",IF(LEN(D2495)=2,"GRUPO",IF(LEN(D2495)=4,"CUENTA",IF(LEN(D2495)=6,"SUBCUENTA",""))))</f>
        <v>SUBCUENTA</v>
      </c>
      <c r="H2478" s="31">
        <f>SUMIFS(REGISTROS!$L$2:$L$665,REGISTROS!$E$2:$E$665,PUC!E2478)</f>
        <v>0</v>
      </c>
      <c r="I2478" s="2"/>
      <c r="J2478" s="2"/>
    </row>
    <row r="2479">
      <c r="A2479" s="2"/>
      <c r="B2479" s="2"/>
      <c r="C2479" s="2"/>
      <c r="D2479" s="21" t="s">
        <v>1861</v>
      </c>
      <c r="E2479" s="4"/>
      <c r="F2479" s="22" t="s">
        <v>1749</v>
      </c>
      <c r="G2479" s="26" t="str">
        <f t="shared" si="65"/>
        <v>CUENTA</v>
      </c>
      <c r="H2479" s="31">
        <f>SUMIFS(REGISTROS!$L$2:$L$665,REGISTROS!$E$2:$E$665,PUC!E2479)</f>
        <v>0</v>
      </c>
      <c r="I2479" s="2"/>
      <c r="J2479" s="2"/>
    </row>
    <row r="2480">
      <c r="A2480" s="2"/>
      <c r="B2480" s="2"/>
      <c r="C2480" s="2"/>
      <c r="D2480" s="21" t="s">
        <v>1862</v>
      </c>
      <c r="E2480" s="4"/>
      <c r="F2480" s="22" t="s">
        <v>802</v>
      </c>
      <c r="G2480" s="26" t="str">
        <f t="shared" si="65"/>
        <v>SUBCUENTA</v>
      </c>
      <c r="H2480" s="31">
        <f>SUMIFS(REGISTROS!$L$2:$L$665,REGISTROS!$E$2:$E$665,PUC!E2480)</f>
        <v>0</v>
      </c>
      <c r="I2480" s="2"/>
      <c r="J2480" s="2"/>
    </row>
    <row r="2481">
      <c r="A2481" s="2"/>
      <c r="B2481" s="2"/>
      <c r="C2481" s="2"/>
      <c r="D2481" s="21" t="s">
        <v>1863</v>
      </c>
      <c r="E2481" s="4"/>
      <c r="F2481" s="22" t="s">
        <v>1751</v>
      </c>
      <c r="G2481" s="26" t="str">
        <f t="shared" si="65"/>
        <v>SUBCUENTA</v>
      </c>
      <c r="H2481" s="31">
        <f>SUMIFS(REGISTROS!$L$2:$L$665,REGISTROS!$E$2:$E$665,PUC!E2481)</f>
        <v>0</v>
      </c>
      <c r="I2481" s="2"/>
      <c r="J2481" s="2"/>
    </row>
    <row r="2482">
      <c r="A2482" s="2"/>
      <c r="B2482" s="2"/>
      <c r="C2482" s="2"/>
      <c r="D2482" s="21" t="s">
        <v>1864</v>
      </c>
      <c r="E2482" s="4"/>
      <c r="F2482" s="22" t="s">
        <v>1752</v>
      </c>
      <c r="G2482" s="26" t="str">
        <f t="shared" si="65"/>
        <v>SUBCUENTA</v>
      </c>
      <c r="H2482" s="31">
        <f>SUMIFS(REGISTROS!$L$2:$L$665,REGISTROS!$E$2:$E$665,PUC!E2482)</f>
        <v>0</v>
      </c>
      <c r="I2482" s="2"/>
      <c r="J2482" s="2"/>
    </row>
    <row r="2483">
      <c r="A2483" s="2"/>
      <c r="B2483" s="2"/>
      <c r="C2483" s="2"/>
      <c r="D2483" s="21" t="s">
        <v>1865</v>
      </c>
      <c r="E2483" s="4"/>
      <c r="F2483" s="22" t="s">
        <v>1753</v>
      </c>
      <c r="G2483" s="26" t="str">
        <f t="shared" si="65"/>
        <v>SUBCUENTA</v>
      </c>
      <c r="H2483" s="31">
        <f>SUMIFS(REGISTROS!$L$2:$L$665,REGISTROS!$E$2:$E$665,PUC!E2483)</f>
        <v>0</v>
      </c>
      <c r="I2483" s="2"/>
      <c r="J2483" s="2"/>
    </row>
    <row r="2484">
      <c r="A2484" s="2"/>
      <c r="B2484" s="2"/>
      <c r="C2484" s="2"/>
      <c r="D2484" s="21" t="s">
        <v>1866</v>
      </c>
      <c r="E2484" s="4"/>
      <c r="F2484" s="22" t="s">
        <v>1755</v>
      </c>
      <c r="G2484" s="26" t="str">
        <f t="shared" si="65"/>
        <v>SUBCUENTA</v>
      </c>
      <c r="H2484" s="31">
        <f>SUMIFS(REGISTROS!$L$2:$L$665,REGISTROS!$E$2:$E$665,PUC!E2484)</f>
        <v>0</v>
      </c>
      <c r="I2484" s="2"/>
      <c r="J2484" s="2"/>
    </row>
    <row r="2485">
      <c r="A2485" s="2"/>
      <c r="B2485" s="2"/>
      <c r="C2485" s="2"/>
      <c r="D2485" s="21" t="s">
        <v>1867</v>
      </c>
      <c r="E2485" s="4"/>
      <c r="F2485" s="22" t="s">
        <v>1756</v>
      </c>
      <c r="G2485" s="26" t="str">
        <f t="shared" si="65"/>
        <v>CUENTA</v>
      </c>
      <c r="H2485" s="31">
        <f>SUMIFS(REGISTROS!$L$2:$L$665,REGISTROS!$E$2:$E$665,PUC!E2485)</f>
        <v>0</v>
      </c>
      <c r="I2485" s="2"/>
      <c r="J2485" s="2"/>
    </row>
    <row r="2486">
      <c r="A2486" s="2"/>
      <c r="B2486" s="2"/>
      <c r="C2486" s="2"/>
      <c r="D2486" s="21" t="s">
        <v>1868</v>
      </c>
      <c r="E2486" s="4"/>
      <c r="F2486" s="22" t="s">
        <v>114</v>
      </c>
      <c r="G2486" s="26" t="str">
        <f t="shared" si="65"/>
        <v>SUBCUENTA</v>
      </c>
      <c r="H2486" s="31">
        <f>SUMIFS(REGISTROS!$L$2:$L$665,REGISTROS!$E$2:$E$665,PUC!E2486)</f>
        <v>0</v>
      </c>
      <c r="I2486" s="2"/>
      <c r="J2486" s="2"/>
    </row>
    <row r="2487">
      <c r="A2487" s="2"/>
      <c r="B2487" s="2"/>
      <c r="C2487" s="2"/>
      <c r="D2487" s="21">
        <v>74.0</v>
      </c>
      <c r="E2487" s="4"/>
      <c r="F2487" s="22" t="s">
        <v>1869</v>
      </c>
      <c r="G2487" s="26" t="str">
        <f t="shared" ref="G2487:G2628" si="66">IF(LEN(D2508)=1,"CLASE",IF(LEN(D2508)=2,"GRUPO",IF(LEN(D2508)=4,"CUENTA",IF(LEN(D2508)=6,"SUBCUENTA",""))))</f>
        <v>CUENTA</v>
      </c>
      <c r="H2487" s="31">
        <f>SUMIFS(REGISTROS!$L$2:$L$665,REGISTROS!$E$2:$E$665,PUC!E2487)</f>
        <v>0</v>
      </c>
      <c r="I2487" s="2"/>
      <c r="J2487" s="2"/>
    </row>
    <row r="2488">
      <c r="A2488" s="2"/>
      <c r="B2488" s="2"/>
      <c r="C2488" s="2"/>
      <c r="D2488" s="21" t="s">
        <v>1870</v>
      </c>
      <c r="E2488" s="4"/>
      <c r="F2488" s="22"/>
      <c r="G2488" s="26" t="str">
        <f t="shared" si="66"/>
        <v>SUBCUENTA</v>
      </c>
      <c r="H2488" s="31">
        <f>SUMIFS(REGISTROS!$L$2:$L$665,REGISTROS!$E$2:$E$665,PUC!E2488)</f>
        <v>0</v>
      </c>
      <c r="I2488" s="2"/>
      <c r="J2488" s="2"/>
    </row>
    <row r="2489">
      <c r="A2489" s="2"/>
      <c r="B2489" s="2"/>
      <c r="C2489" s="2"/>
      <c r="D2489" s="21" t="s">
        <v>1871</v>
      </c>
      <c r="E2489" s="4"/>
      <c r="F2489" s="22"/>
      <c r="G2489" s="26" t="str">
        <f t="shared" si="66"/>
        <v>SUBCUENTA</v>
      </c>
      <c r="H2489" s="31">
        <f>SUMIFS(REGISTROS!$L$2:$L$665,REGISTROS!$E$2:$E$665,PUC!E2489)</f>
        <v>0</v>
      </c>
      <c r="I2489" s="2"/>
      <c r="J2489" s="2"/>
    </row>
    <row r="2490">
      <c r="A2490" s="21">
        <v>8.0</v>
      </c>
      <c r="B2490" s="2"/>
      <c r="C2490" s="2"/>
      <c r="D2490" s="2"/>
      <c r="E2490" s="4"/>
      <c r="F2490" s="22" t="s">
        <v>1872</v>
      </c>
      <c r="G2490" s="26" t="str">
        <f t="shared" si="66"/>
        <v>CUENTA</v>
      </c>
      <c r="H2490" s="31">
        <f>SUMIFS(REGISTROS!$L$2:$L$665,REGISTROS!$E$2:$E$665,PUC!E2490)</f>
        <v>0</v>
      </c>
      <c r="I2490" s="2"/>
      <c r="J2490" s="2"/>
    </row>
    <row r="2491">
      <c r="A2491" s="2"/>
      <c r="B2491" s="21">
        <v>81.0</v>
      </c>
      <c r="C2491" s="2"/>
      <c r="D2491" s="2"/>
      <c r="E2491" s="4"/>
      <c r="F2491" s="22" t="s">
        <v>1873</v>
      </c>
      <c r="G2491" s="26" t="str">
        <f t="shared" si="66"/>
        <v/>
      </c>
      <c r="H2491" s="31">
        <f>SUMIFS(REGISTROS!$L$2:$L$665,REGISTROS!$E$2:$E$665,PUC!E2491)</f>
        <v>0</v>
      </c>
      <c r="I2491" s="2"/>
      <c r="J2491" s="2"/>
    </row>
    <row r="2492">
      <c r="A2492" s="2"/>
      <c r="B2492" s="2"/>
      <c r="C2492" s="21">
        <v>8105.0</v>
      </c>
      <c r="D2492" s="2"/>
      <c r="E2492" s="4"/>
      <c r="F2492" s="22" t="s">
        <v>1874</v>
      </c>
      <c r="G2492" s="26" t="str">
        <f t="shared" si="66"/>
        <v>CUENTA</v>
      </c>
      <c r="H2492" s="31">
        <f>SUMIFS(REGISTROS!$L$2:$L$665,REGISTROS!$E$2:$E$665,PUC!E2492)</f>
        <v>0</v>
      </c>
      <c r="I2492" s="2"/>
      <c r="J2492" s="2"/>
    </row>
    <row r="2493">
      <c r="A2493" s="2"/>
      <c r="B2493" s="2"/>
      <c r="C2493" s="2"/>
      <c r="D2493" s="21">
        <v>810505.0</v>
      </c>
      <c r="E2493" s="4"/>
      <c r="F2493" s="22" t="s">
        <v>1875</v>
      </c>
      <c r="G2493" s="26" t="str">
        <f t="shared" si="66"/>
        <v>SUBCUENTA</v>
      </c>
      <c r="H2493" s="31">
        <f>SUMIFS(REGISTROS!$L$2:$L$665,REGISTROS!$E$2:$E$665,PUC!E2493)</f>
        <v>0</v>
      </c>
      <c r="I2493" s="2"/>
      <c r="J2493" s="2"/>
    </row>
    <row r="2494">
      <c r="A2494" s="2"/>
      <c r="B2494" s="2"/>
      <c r="C2494" s="2"/>
      <c r="D2494" s="21">
        <v>810510.0</v>
      </c>
      <c r="E2494" s="4"/>
      <c r="F2494" s="22" t="s">
        <v>1876</v>
      </c>
      <c r="G2494" s="26" t="str">
        <f t="shared" si="66"/>
        <v>SUBCUENTA</v>
      </c>
      <c r="H2494" s="31">
        <f>SUMIFS(REGISTROS!$L$2:$L$665,REGISTROS!$E$2:$E$665,PUC!E2494)</f>
        <v>0</v>
      </c>
      <c r="I2494" s="2"/>
      <c r="J2494" s="2"/>
    </row>
    <row r="2495">
      <c r="A2495" s="2"/>
      <c r="B2495" s="2"/>
      <c r="C2495" s="2"/>
      <c r="D2495" s="21">
        <v>810599.0</v>
      </c>
      <c r="E2495" s="4"/>
      <c r="F2495" s="22" t="s">
        <v>95</v>
      </c>
      <c r="G2495" s="26" t="str">
        <f t="shared" si="66"/>
        <v>SUBCUENTA</v>
      </c>
      <c r="H2495" s="31">
        <f>SUMIFS(REGISTROS!$L$2:$L$665,REGISTROS!$E$2:$E$665,PUC!E2495)</f>
        <v>0</v>
      </c>
      <c r="I2495" s="2"/>
      <c r="J2495" s="2"/>
    </row>
    <row r="2496">
      <c r="A2496" s="2"/>
      <c r="B2496" s="2"/>
      <c r="C2496" s="2"/>
      <c r="D2496" s="21">
        <v>8110.0</v>
      </c>
      <c r="E2496" s="4"/>
      <c r="F2496" s="22" t="s">
        <v>1877</v>
      </c>
      <c r="G2496" s="26" t="str">
        <f t="shared" si="66"/>
        <v>GRUPO</v>
      </c>
      <c r="H2496" s="31">
        <f>SUMIFS(REGISTROS!$L$2:$L$665,REGISTROS!$E$2:$E$665,PUC!E2496)</f>
        <v>0</v>
      </c>
      <c r="I2496" s="2"/>
      <c r="J2496" s="2"/>
    </row>
    <row r="2497">
      <c r="A2497" s="2"/>
      <c r="B2497" s="2"/>
      <c r="C2497" s="2"/>
      <c r="D2497" s="21">
        <v>811005.0</v>
      </c>
      <c r="E2497" s="4"/>
      <c r="F2497" s="22" t="s">
        <v>1875</v>
      </c>
      <c r="G2497" s="26" t="str">
        <f t="shared" si="66"/>
        <v/>
      </c>
      <c r="H2497" s="31">
        <f>SUMIFS(REGISTROS!$L$2:$L$665,REGISTROS!$E$2:$E$665,PUC!E2497)</f>
        <v>0</v>
      </c>
      <c r="I2497" s="2"/>
      <c r="J2497" s="2"/>
    </row>
    <row r="2498">
      <c r="A2498" s="2"/>
      <c r="B2498" s="2"/>
      <c r="C2498" s="2"/>
      <c r="D2498" s="21">
        <v>811010.0</v>
      </c>
      <c r="E2498" s="4"/>
      <c r="F2498" s="22" t="s">
        <v>1876</v>
      </c>
      <c r="G2498" s="26" t="str">
        <f t="shared" si="66"/>
        <v/>
      </c>
      <c r="H2498" s="31">
        <f>SUMIFS(REGISTROS!$L$2:$L$665,REGISTROS!$E$2:$E$665,PUC!E2498)</f>
        <v>0</v>
      </c>
      <c r="I2498" s="2"/>
      <c r="J2498" s="2"/>
    </row>
    <row r="2499">
      <c r="A2499" s="2"/>
      <c r="B2499" s="2"/>
      <c r="C2499" s="2"/>
      <c r="D2499" s="21">
        <v>811015.0</v>
      </c>
      <c r="E2499" s="4"/>
      <c r="F2499" s="22" t="s">
        <v>1878</v>
      </c>
      <c r="G2499" s="26" t="str">
        <f t="shared" si="66"/>
        <v>GRUPO</v>
      </c>
      <c r="H2499" s="31">
        <f>SUMIFS(REGISTROS!$L$2:$L$665,REGISTROS!$E$2:$E$665,PUC!E2499)</f>
        <v>0</v>
      </c>
      <c r="I2499" s="2"/>
      <c r="J2499" s="2"/>
    </row>
    <row r="2500">
      <c r="A2500" s="2"/>
      <c r="B2500" s="2"/>
      <c r="C2500" s="2"/>
      <c r="D2500" s="21">
        <v>811020.0</v>
      </c>
      <c r="E2500" s="4"/>
      <c r="F2500" s="22" t="s">
        <v>1879</v>
      </c>
      <c r="G2500" s="26" t="str">
        <f t="shared" si="66"/>
        <v>CUENTA</v>
      </c>
      <c r="H2500" s="31">
        <f>SUMIFS(REGISTROS!$L$2:$L$665,REGISTROS!$E$2:$E$665,PUC!E2500)</f>
        <v>0</v>
      </c>
      <c r="I2500" s="2"/>
      <c r="J2500" s="2"/>
    </row>
    <row r="2501">
      <c r="A2501" s="2"/>
      <c r="B2501" s="2"/>
      <c r="C2501" s="2"/>
      <c r="D2501" s="21">
        <v>811099.0</v>
      </c>
      <c r="E2501" s="4"/>
      <c r="F2501" s="22" t="s">
        <v>95</v>
      </c>
      <c r="G2501" s="26" t="str">
        <f t="shared" si="66"/>
        <v>SUBCUENTA</v>
      </c>
      <c r="H2501" s="31">
        <f>SUMIFS(REGISTROS!$L$2:$L$665,REGISTROS!$E$2:$E$665,PUC!E2501)</f>
        <v>0</v>
      </c>
      <c r="I2501" s="2"/>
      <c r="J2501" s="2"/>
    </row>
    <row r="2502">
      <c r="A2502" s="2"/>
      <c r="B2502" s="2"/>
      <c r="C2502" s="2"/>
      <c r="D2502" s="21">
        <v>8115.0</v>
      </c>
      <c r="E2502" s="4"/>
      <c r="F2502" s="22" t="s">
        <v>1880</v>
      </c>
      <c r="G2502" s="26" t="str">
        <f t="shared" si="66"/>
        <v>SUBCUENTA</v>
      </c>
      <c r="H2502" s="31">
        <f>SUMIFS(REGISTROS!$L$2:$L$665,REGISTROS!$E$2:$E$665,PUC!E2502)</f>
        <v>0</v>
      </c>
      <c r="I2502" s="2"/>
      <c r="J2502" s="2"/>
    </row>
    <row r="2503">
      <c r="A2503" s="2"/>
      <c r="B2503" s="2"/>
      <c r="C2503" s="2"/>
      <c r="D2503" s="21">
        <v>811505.0</v>
      </c>
      <c r="E2503" s="4"/>
      <c r="F2503" s="22" t="s">
        <v>1881</v>
      </c>
      <c r="G2503" s="26" t="str">
        <f t="shared" si="66"/>
        <v>SUBCUENTA</v>
      </c>
      <c r="H2503" s="31">
        <f>SUMIFS(REGISTROS!$L$2:$L$665,REGISTROS!$E$2:$E$665,PUC!E2503)</f>
        <v>0</v>
      </c>
      <c r="I2503" s="2"/>
      <c r="J2503" s="2"/>
    </row>
    <row r="2504">
      <c r="A2504" s="2"/>
      <c r="B2504" s="2"/>
      <c r="C2504" s="2"/>
      <c r="D2504" s="21">
        <v>811510.0</v>
      </c>
      <c r="E2504" s="4"/>
      <c r="F2504" s="22" t="s">
        <v>1882</v>
      </c>
      <c r="G2504" s="26" t="str">
        <f t="shared" si="66"/>
        <v>CUENTA</v>
      </c>
      <c r="H2504" s="31">
        <f>SUMIFS(REGISTROS!$L$2:$L$665,REGISTROS!$E$2:$E$665,PUC!E2504)</f>
        <v>0</v>
      </c>
      <c r="I2504" s="2"/>
      <c r="J2504" s="2"/>
    </row>
    <row r="2505">
      <c r="A2505" s="2"/>
      <c r="B2505" s="2"/>
      <c r="C2505" s="2"/>
      <c r="D2505" s="21">
        <v>811515.0</v>
      </c>
      <c r="E2505" s="4"/>
      <c r="F2505" s="22" t="s">
        <v>1883</v>
      </c>
      <c r="G2505" s="26" t="str">
        <f t="shared" si="66"/>
        <v>SUBCUENTA</v>
      </c>
      <c r="H2505" s="31">
        <f>SUMIFS(REGISTROS!$L$2:$L$665,REGISTROS!$E$2:$E$665,PUC!E2505)</f>
        <v>0</v>
      </c>
      <c r="I2505" s="2"/>
      <c r="J2505" s="2"/>
    </row>
    <row r="2506">
      <c r="A2506" s="2"/>
      <c r="B2506" s="2"/>
      <c r="C2506" s="2"/>
      <c r="D2506" s="21">
        <v>811520.0</v>
      </c>
      <c r="E2506" s="4"/>
      <c r="F2506" s="22" t="s">
        <v>1884</v>
      </c>
      <c r="G2506" s="26" t="str">
        <f t="shared" si="66"/>
        <v>SUBCUENTA</v>
      </c>
      <c r="H2506" s="31">
        <f>SUMIFS(REGISTROS!$L$2:$L$665,REGISTROS!$E$2:$E$665,PUC!E2506)</f>
        <v>0</v>
      </c>
      <c r="I2506" s="2"/>
      <c r="J2506" s="2"/>
    </row>
    <row r="2507">
      <c r="A2507" s="2"/>
      <c r="B2507" s="2"/>
      <c r="C2507" s="2"/>
      <c r="D2507" s="21">
        <v>811599.0</v>
      </c>
      <c r="E2507" s="4"/>
      <c r="F2507" s="22" t="s">
        <v>95</v>
      </c>
      <c r="G2507" s="26" t="str">
        <f t="shared" si="66"/>
        <v>SUBCUENTA</v>
      </c>
      <c r="H2507" s="31">
        <f>SUMIFS(REGISTROS!$L$2:$L$665,REGISTROS!$E$2:$E$665,PUC!E2507)</f>
        <v>0</v>
      </c>
      <c r="I2507" s="2"/>
      <c r="J2507" s="2"/>
    </row>
    <row r="2508">
      <c r="A2508" s="2"/>
      <c r="B2508" s="2"/>
      <c r="C2508" s="2"/>
      <c r="D2508" s="21">
        <v>8120.0</v>
      </c>
      <c r="E2508" s="4"/>
      <c r="F2508" s="22" t="s">
        <v>1885</v>
      </c>
      <c r="G2508" s="26" t="str">
        <f t="shared" si="66"/>
        <v>CUENTA</v>
      </c>
      <c r="H2508" s="31">
        <f>SUMIFS(REGISTROS!$L$2:$L$665,REGISTROS!$E$2:$E$665,PUC!E2508)</f>
        <v>0</v>
      </c>
      <c r="I2508" s="2"/>
      <c r="J2508" s="2"/>
    </row>
    <row r="2509">
      <c r="A2509" s="2"/>
      <c r="B2509" s="2"/>
      <c r="C2509" s="2"/>
      <c r="D2509" s="21">
        <v>812005.0</v>
      </c>
      <c r="E2509" s="4"/>
      <c r="F2509" s="22" t="s">
        <v>1886</v>
      </c>
      <c r="G2509" s="26" t="str">
        <f t="shared" si="66"/>
        <v>SUBCUENTA</v>
      </c>
      <c r="H2509" s="31">
        <f>SUMIFS(REGISTROS!$L$2:$L$665,REGISTROS!$E$2:$E$665,PUC!E2509)</f>
        <v>0</v>
      </c>
      <c r="I2509" s="2"/>
      <c r="J2509" s="2"/>
    </row>
    <row r="2510">
      <c r="A2510" s="2"/>
      <c r="B2510" s="2"/>
      <c r="C2510" s="2"/>
      <c r="D2510" s="21">
        <v>812010.0</v>
      </c>
      <c r="E2510" s="4"/>
      <c r="F2510" s="22" t="s">
        <v>1887</v>
      </c>
      <c r="G2510" s="26" t="str">
        <f t="shared" si="66"/>
        <v>SUBCUENTA</v>
      </c>
      <c r="H2510" s="31">
        <f>SUMIFS(REGISTROS!$L$2:$L$665,REGISTROS!$E$2:$E$665,PUC!E2510)</f>
        <v>0</v>
      </c>
      <c r="I2510" s="2"/>
      <c r="J2510" s="2"/>
    </row>
    <row r="2511">
      <c r="A2511" s="2"/>
      <c r="B2511" s="2"/>
      <c r="C2511" s="2"/>
      <c r="D2511" s="21">
        <v>8125.0</v>
      </c>
      <c r="E2511" s="4"/>
      <c r="F2511" s="22" t="s">
        <v>271</v>
      </c>
      <c r="G2511" s="26" t="str">
        <f t="shared" si="66"/>
        <v>SUBCUENTA</v>
      </c>
      <c r="H2511" s="31">
        <f>SUMIFS(REGISTROS!$L$2:$L$665,REGISTROS!$E$2:$E$665,PUC!E2511)</f>
        <v>0</v>
      </c>
      <c r="I2511" s="2"/>
      <c r="J2511" s="2"/>
    </row>
    <row r="2512">
      <c r="A2512" s="2"/>
      <c r="B2512" s="2"/>
      <c r="C2512" s="2"/>
      <c r="D2512" s="21" t="s">
        <v>1888</v>
      </c>
      <c r="E2512" s="4"/>
      <c r="F2512" s="22"/>
      <c r="G2512" s="26" t="str">
        <f t="shared" si="66"/>
        <v>SUBCUENTA</v>
      </c>
      <c r="H2512" s="31">
        <f>SUMIFS(REGISTROS!$L$2:$L$665,REGISTROS!$E$2:$E$665,PUC!E2512)</f>
        <v>0</v>
      </c>
      <c r="I2512" s="2"/>
      <c r="J2512" s="2"/>
    </row>
    <row r="2513">
      <c r="A2513" s="2"/>
      <c r="B2513" s="2"/>
      <c r="C2513" s="2"/>
      <c r="D2513" s="21">
        <v>8195.0</v>
      </c>
      <c r="E2513" s="4"/>
      <c r="F2513" s="22" t="s">
        <v>169</v>
      </c>
      <c r="G2513" s="26" t="str">
        <f t="shared" si="66"/>
        <v>SUBCUENTA</v>
      </c>
      <c r="H2513" s="31">
        <f>SUMIFS(REGISTROS!$L$2:$L$665,REGISTROS!$E$2:$E$665,PUC!E2513)</f>
        <v>0</v>
      </c>
      <c r="I2513" s="2"/>
      <c r="J2513" s="2"/>
    </row>
    <row r="2514">
      <c r="A2514" s="2"/>
      <c r="B2514" s="2"/>
      <c r="C2514" s="2"/>
      <c r="D2514" s="21">
        <v>819505.0</v>
      </c>
      <c r="E2514" s="4"/>
      <c r="F2514" s="22" t="s">
        <v>1889</v>
      </c>
      <c r="G2514" s="26" t="str">
        <f t="shared" si="66"/>
        <v>SUBCUENTA</v>
      </c>
      <c r="H2514" s="31">
        <f>SUMIFS(REGISTROS!$L$2:$L$665,REGISTROS!$E$2:$E$665,PUC!E2514)</f>
        <v>0</v>
      </c>
      <c r="I2514" s="2"/>
      <c r="J2514" s="2"/>
    </row>
    <row r="2515">
      <c r="A2515" s="2"/>
      <c r="B2515" s="2"/>
      <c r="C2515" s="2"/>
      <c r="D2515" s="21">
        <v>819595.0</v>
      </c>
      <c r="E2515" s="4"/>
      <c r="F2515" s="22" t="s">
        <v>119</v>
      </c>
      <c r="G2515" s="26" t="str">
        <f t="shared" si="66"/>
        <v>SUBCUENTA</v>
      </c>
      <c r="H2515" s="31">
        <f>SUMIFS(REGISTROS!$L$2:$L$665,REGISTROS!$E$2:$E$665,PUC!E2515)</f>
        <v>0</v>
      </c>
      <c r="I2515" s="2"/>
      <c r="J2515" s="2"/>
    </row>
    <row r="2516">
      <c r="A2516" s="2"/>
      <c r="B2516" s="2"/>
      <c r="C2516" s="2"/>
      <c r="D2516" s="21">
        <v>819599.0</v>
      </c>
      <c r="E2516" s="4"/>
      <c r="F2516" s="22" t="s">
        <v>1890</v>
      </c>
      <c r="G2516" s="26" t="str">
        <f t="shared" si="66"/>
        <v>SUBCUENTA</v>
      </c>
      <c r="H2516" s="31">
        <f>SUMIFS(REGISTROS!$L$2:$L$665,REGISTROS!$E$2:$E$665,PUC!E2516)</f>
        <v>0</v>
      </c>
      <c r="I2516" s="2"/>
      <c r="J2516" s="2"/>
    </row>
    <row r="2517">
      <c r="A2517" s="2"/>
      <c r="B2517" s="2"/>
      <c r="C2517" s="2"/>
      <c r="D2517" s="21">
        <v>82.0</v>
      </c>
      <c r="E2517" s="4"/>
      <c r="F2517" s="22" t="s">
        <v>1891</v>
      </c>
      <c r="G2517" s="26" t="str">
        <f t="shared" si="66"/>
        <v>SUBCUENTA</v>
      </c>
      <c r="H2517" s="31">
        <f>SUMIFS(REGISTROS!$L$2:$L$665,REGISTROS!$E$2:$E$665,PUC!E2517)</f>
        <v>0</v>
      </c>
      <c r="I2517" s="2"/>
      <c r="J2517" s="2"/>
    </row>
    <row r="2518">
      <c r="A2518" s="2"/>
      <c r="B2518" s="2"/>
      <c r="C2518" s="2"/>
      <c r="D2518" s="21" t="s">
        <v>1892</v>
      </c>
      <c r="E2518" s="4"/>
      <c r="F2518" s="22"/>
      <c r="G2518" s="26" t="str">
        <f t="shared" si="66"/>
        <v>SUBCUENTA</v>
      </c>
      <c r="H2518" s="31">
        <f>SUMIFS(REGISTROS!$L$2:$L$665,REGISTROS!$E$2:$E$665,PUC!E2518)</f>
        <v>0</v>
      </c>
      <c r="I2518" s="2"/>
      <c r="J2518" s="2"/>
    </row>
    <row r="2519">
      <c r="A2519" s="2"/>
      <c r="B2519" s="2"/>
      <c r="C2519" s="2"/>
      <c r="D2519" s="21" t="s">
        <v>1893</v>
      </c>
      <c r="E2519" s="4"/>
      <c r="F2519" s="22"/>
      <c r="G2519" s="26" t="str">
        <f t="shared" si="66"/>
        <v>SUBCUENTA</v>
      </c>
      <c r="H2519" s="31">
        <f>SUMIFS(REGISTROS!$L$2:$L$665,REGISTROS!$E$2:$E$665,PUC!E2519)</f>
        <v>0</v>
      </c>
      <c r="I2519" s="2"/>
      <c r="J2519" s="2"/>
    </row>
    <row r="2520">
      <c r="A2520" s="2"/>
      <c r="B2520" s="2"/>
      <c r="C2520" s="2"/>
      <c r="D2520" s="21">
        <v>83.0</v>
      </c>
      <c r="E2520" s="4"/>
      <c r="F2520" s="22" t="s">
        <v>1894</v>
      </c>
      <c r="G2520" s="26" t="str">
        <f t="shared" si="66"/>
        <v>SUBCUENTA</v>
      </c>
      <c r="H2520" s="31">
        <f>SUMIFS(REGISTROS!$L$2:$L$665,REGISTROS!$E$2:$E$665,PUC!E2520)</f>
        <v>0</v>
      </c>
      <c r="I2520" s="2"/>
      <c r="J2520" s="2"/>
    </row>
    <row r="2521">
      <c r="A2521" s="2"/>
      <c r="B2521" s="2"/>
      <c r="C2521" s="2"/>
      <c r="D2521" s="21">
        <v>8305.0</v>
      </c>
      <c r="E2521" s="4"/>
      <c r="F2521" s="22" t="s">
        <v>1895</v>
      </c>
      <c r="G2521" s="26" t="str">
        <f t="shared" si="66"/>
        <v>SUBCUENTA</v>
      </c>
      <c r="H2521" s="31">
        <f>SUMIFS(REGISTROS!$L$2:$L$665,REGISTROS!$E$2:$E$665,PUC!E2521)</f>
        <v>0</v>
      </c>
      <c r="I2521" s="2"/>
      <c r="J2521" s="2"/>
    </row>
    <row r="2522">
      <c r="A2522" s="2"/>
      <c r="B2522" s="2"/>
      <c r="C2522" s="2"/>
      <c r="D2522" s="21">
        <v>830505.0</v>
      </c>
      <c r="E2522" s="4"/>
      <c r="F2522" s="22" t="s">
        <v>1876</v>
      </c>
      <c r="G2522" s="26" t="str">
        <f t="shared" si="66"/>
        <v>SUBCUENTA</v>
      </c>
      <c r="H2522" s="31">
        <f>SUMIFS(REGISTROS!$L$2:$L$665,REGISTROS!$E$2:$E$665,PUC!E2522)</f>
        <v>0</v>
      </c>
      <c r="I2522" s="2"/>
      <c r="J2522" s="2"/>
    </row>
    <row r="2523">
      <c r="A2523" s="2"/>
      <c r="B2523" s="2"/>
      <c r="C2523" s="2"/>
      <c r="D2523" s="21">
        <v>830510.0</v>
      </c>
      <c r="E2523" s="4"/>
      <c r="F2523" s="22" t="s">
        <v>1878</v>
      </c>
      <c r="G2523" s="26" t="str">
        <f t="shared" si="66"/>
        <v>SUBCUENTA</v>
      </c>
      <c r="H2523" s="31">
        <f>SUMIFS(REGISTROS!$L$2:$L$665,REGISTROS!$E$2:$E$665,PUC!E2523)</f>
        <v>0</v>
      </c>
      <c r="I2523" s="2"/>
      <c r="J2523" s="2"/>
    </row>
    <row r="2524">
      <c r="A2524" s="2"/>
      <c r="B2524" s="2"/>
      <c r="C2524" s="2"/>
      <c r="D2524" s="21">
        <v>830599.0</v>
      </c>
      <c r="E2524" s="4"/>
      <c r="F2524" s="22" t="s">
        <v>95</v>
      </c>
      <c r="G2524" s="26" t="str">
        <f t="shared" si="66"/>
        <v>SUBCUENTA</v>
      </c>
      <c r="H2524" s="31">
        <f>SUMIFS(REGISTROS!$L$2:$L$665,REGISTROS!$E$2:$E$665,PUC!E2524)</f>
        <v>0</v>
      </c>
      <c r="I2524" s="2"/>
      <c r="J2524" s="2"/>
    </row>
    <row r="2525">
      <c r="A2525" s="2"/>
      <c r="B2525" s="2"/>
      <c r="C2525" s="2"/>
      <c r="D2525" s="21">
        <v>8310.0</v>
      </c>
      <c r="E2525" s="4"/>
      <c r="F2525" s="22" t="s">
        <v>1896</v>
      </c>
      <c r="G2525" s="26" t="str">
        <f t="shared" si="66"/>
        <v>SUBCUENTA</v>
      </c>
      <c r="H2525" s="31">
        <f>SUMIFS(REGISTROS!$L$2:$L$665,REGISTROS!$E$2:$E$665,PUC!E2525)</f>
        <v>0</v>
      </c>
      <c r="I2525" s="2"/>
      <c r="J2525" s="2"/>
    </row>
    <row r="2526">
      <c r="A2526" s="2"/>
      <c r="B2526" s="2"/>
      <c r="C2526" s="2"/>
      <c r="D2526" s="21">
        <v>831005.0</v>
      </c>
      <c r="E2526" s="4"/>
      <c r="F2526" s="22" t="s">
        <v>43</v>
      </c>
      <c r="G2526" s="26" t="str">
        <f t="shared" si="66"/>
        <v>SUBCUENTA</v>
      </c>
      <c r="H2526" s="31">
        <f>SUMIFS(REGISTROS!$L$2:$L$665,REGISTROS!$E$2:$E$665,PUC!E2526)</f>
        <v>0</v>
      </c>
      <c r="I2526" s="2"/>
      <c r="J2526" s="2"/>
    </row>
    <row r="2527">
      <c r="A2527" s="2"/>
      <c r="B2527" s="2"/>
      <c r="C2527" s="2"/>
      <c r="D2527" s="21">
        <v>831010.0</v>
      </c>
      <c r="E2527" s="4"/>
      <c r="F2527" s="22" t="s">
        <v>109</v>
      </c>
      <c r="G2527" s="26" t="str">
        <f t="shared" si="66"/>
        <v>SUBCUENTA</v>
      </c>
      <c r="H2527" s="31">
        <f>SUMIFS(REGISTROS!$L$2:$L$665,REGISTROS!$E$2:$E$665,PUC!E2527)</f>
        <v>0</v>
      </c>
      <c r="I2527" s="2"/>
      <c r="J2527" s="2"/>
    </row>
    <row r="2528">
      <c r="A2528" s="2"/>
      <c r="B2528" s="2"/>
      <c r="C2528" s="2"/>
      <c r="D2528" s="21">
        <v>831095.0</v>
      </c>
      <c r="E2528" s="4"/>
      <c r="F2528" s="22" t="s">
        <v>114</v>
      </c>
      <c r="G2528" s="26" t="str">
        <f t="shared" si="66"/>
        <v>SUBCUENTA</v>
      </c>
      <c r="H2528" s="31">
        <f>SUMIFS(REGISTROS!$L$2:$L$665,REGISTROS!$E$2:$E$665,PUC!E2528)</f>
        <v>0</v>
      </c>
      <c r="I2528" s="2"/>
      <c r="J2528" s="2"/>
    </row>
    <row r="2529">
      <c r="A2529" s="2"/>
      <c r="B2529" s="2"/>
      <c r="C2529" s="2"/>
      <c r="D2529" s="21">
        <v>8315.0</v>
      </c>
      <c r="E2529" s="4"/>
      <c r="F2529" s="22" t="s">
        <v>1897</v>
      </c>
      <c r="G2529" s="26" t="str">
        <f t="shared" si="66"/>
        <v>SUBCUENTA</v>
      </c>
      <c r="H2529" s="31">
        <f>SUMIFS(REGISTROS!$L$2:$L$665,REGISTROS!$E$2:$E$665,PUC!E2529)</f>
        <v>0</v>
      </c>
      <c r="I2529" s="2"/>
      <c r="J2529" s="2"/>
    </row>
    <row r="2530">
      <c r="A2530" s="2"/>
      <c r="B2530" s="2"/>
      <c r="C2530" s="2"/>
      <c r="D2530" s="21">
        <v>831506.0</v>
      </c>
      <c r="E2530" s="4"/>
      <c r="F2530" s="22" t="s">
        <v>326</v>
      </c>
      <c r="G2530" s="26" t="str">
        <f t="shared" si="66"/>
        <v>CUENTA</v>
      </c>
      <c r="H2530" s="31">
        <f>SUMIFS(REGISTROS!$L$2:$L$665,REGISTROS!$E$2:$E$665,PUC!E2530)</f>
        <v>0</v>
      </c>
      <c r="I2530" s="2"/>
      <c r="J2530" s="2"/>
    </row>
    <row r="2531">
      <c r="A2531" s="2"/>
      <c r="B2531" s="2"/>
      <c r="C2531" s="2"/>
      <c r="D2531" s="21">
        <v>831516.0</v>
      </c>
      <c r="E2531" s="4"/>
      <c r="F2531" s="22" t="s">
        <v>331</v>
      </c>
      <c r="G2531" s="26" t="str">
        <f t="shared" si="66"/>
        <v>SUBCUENTA</v>
      </c>
      <c r="H2531" s="31">
        <f>SUMIFS(REGISTROS!$L$2:$L$665,REGISTROS!$E$2:$E$665,PUC!E2531)</f>
        <v>0</v>
      </c>
      <c r="I2531" s="2"/>
      <c r="J2531" s="2"/>
    </row>
    <row r="2532">
      <c r="A2532" s="2"/>
      <c r="B2532" s="2"/>
      <c r="C2532" s="2"/>
      <c r="D2532" s="21">
        <v>831520.0</v>
      </c>
      <c r="E2532" s="4"/>
      <c r="F2532" s="22" t="s">
        <v>338</v>
      </c>
      <c r="G2532" s="26" t="str">
        <f t="shared" si="66"/>
        <v>SUBCUENTA</v>
      </c>
      <c r="H2532" s="31">
        <f>SUMIFS(REGISTROS!$L$2:$L$665,REGISTROS!$E$2:$E$665,PUC!E2532)</f>
        <v>0</v>
      </c>
      <c r="I2532" s="2"/>
      <c r="J2532" s="2"/>
    </row>
    <row r="2533">
      <c r="A2533" s="2"/>
      <c r="B2533" s="2"/>
      <c r="C2533" s="2"/>
      <c r="D2533" s="21">
        <v>831524.0</v>
      </c>
      <c r="E2533" s="4"/>
      <c r="F2533" s="22" t="s">
        <v>339</v>
      </c>
      <c r="G2533" s="26" t="str">
        <f t="shared" si="66"/>
        <v>CUENTA</v>
      </c>
      <c r="H2533" s="31">
        <f>SUMIFS(REGISTROS!$L$2:$L$665,REGISTROS!$E$2:$E$665,PUC!E2533)</f>
        <v>0</v>
      </c>
      <c r="I2533" s="2"/>
      <c r="J2533" s="2"/>
    </row>
    <row r="2534">
      <c r="A2534" s="2"/>
      <c r="B2534" s="2"/>
      <c r="C2534" s="2"/>
      <c r="D2534" s="21">
        <v>831528.0</v>
      </c>
      <c r="E2534" s="4"/>
      <c r="F2534" s="22" t="s">
        <v>340</v>
      </c>
      <c r="G2534" s="26" t="str">
        <f t="shared" si="66"/>
        <v>SUBCUENTA</v>
      </c>
      <c r="H2534" s="31">
        <f>SUMIFS(REGISTROS!$L$2:$L$665,REGISTROS!$E$2:$E$665,PUC!E2534)</f>
        <v>0</v>
      </c>
      <c r="I2534" s="2"/>
      <c r="J2534" s="2"/>
    </row>
    <row r="2535">
      <c r="A2535" s="2"/>
      <c r="B2535" s="2"/>
      <c r="C2535" s="2"/>
      <c r="D2535" s="21">
        <v>831532.0</v>
      </c>
      <c r="E2535" s="4"/>
      <c r="F2535" s="22" t="s">
        <v>375</v>
      </c>
      <c r="G2535" s="26" t="str">
        <f t="shared" si="66"/>
        <v>SUBCUENTA</v>
      </c>
      <c r="H2535" s="31">
        <f>SUMIFS(REGISTROS!$L$2:$L$665,REGISTROS!$E$2:$E$665,PUC!E2535)</f>
        <v>0</v>
      </c>
      <c r="I2535" s="2"/>
      <c r="J2535" s="2"/>
    </row>
    <row r="2536">
      <c r="A2536" s="2"/>
      <c r="B2536" s="2"/>
      <c r="C2536" s="2"/>
      <c r="D2536" s="21">
        <v>831536.0</v>
      </c>
      <c r="E2536" s="4"/>
      <c r="F2536" s="22" t="s">
        <v>342</v>
      </c>
      <c r="G2536" s="26" t="str">
        <f t="shared" si="66"/>
        <v>SUBCUENTA</v>
      </c>
      <c r="H2536" s="31">
        <f>SUMIFS(REGISTROS!$L$2:$L$665,REGISTROS!$E$2:$E$665,PUC!E2536)</f>
        <v>0</v>
      </c>
      <c r="I2536" s="2"/>
      <c r="J2536" s="2"/>
    </row>
    <row r="2537">
      <c r="A2537" s="2"/>
      <c r="B2537" s="2"/>
      <c r="C2537" s="2"/>
      <c r="D2537" s="21">
        <v>831540.0</v>
      </c>
      <c r="E2537" s="4"/>
      <c r="F2537" s="22" t="s">
        <v>343</v>
      </c>
      <c r="G2537" s="26" t="str">
        <f t="shared" si="66"/>
        <v>CUENTA</v>
      </c>
      <c r="H2537" s="31">
        <f>SUMIFS(REGISTROS!$L$2:$L$665,REGISTROS!$E$2:$E$665,PUC!E2537)</f>
        <v>0</v>
      </c>
      <c r="I2537" s="2"/>
      <c r="J2537" s="2"/>
    </row>
    <row r="2538">
      <c r="A2538" s="2"/>
      <c r="B2538" s="2"/>
      <c r="C2538" s="2"/>
      <c r="D2538" s="21">
        <v>831544.0</v>
      </c>
      <c r="E2538" s="4"/>
      <c r="F2538" s="22" t="s">
        <v>344</v>
      </c>
      <c r="G2538" s="26" t="str">
        <f t="shared" si="66"/>
        <v>SUBCUENTA</v>
      </c>
      <c r="H2538" s="31">
        <f>SUMIFS(REGISTROS!$L$2:$L$665,REGISTROS!$E$2:$E$665,PUC!E2538)</f>
        <v>0</v>
      </c>
      <c r="I2538" s="2"/>
      <c r="J2538" s="2"/>
    </row>
    <row r="2539">
      <c r="A2539" s="2"/>
      <c r="B2539" s="2"/>
      <c r="C2539" s="2"/>
      <c r="D2539" s="21">
        <v>831548.0</v>
      </c>
      <c r="E2539" s="4"/>
      <c r="F2539" s="22" t="s">
        <v>345</v>
      </c>
      <c r="G2539" s="26" t="str">
        <f t="shared" si="66"/>
        <v>SUBCUENTA</v>
      </c>
      <c r="H2539" s="31">
        <f>SUMIFS(REGISTROS!$L$2:$L$665,REGISTROS!$E$2:$E$665,PUC!E2539)</f>
        <v>0</v>
      </c>
      <c r="I2539" s="2"/>
      <c r="J2539" s="2"/>
    </row>
    <row r="2540">
      <c r="A2540" s="2"/>
      <c r="B2540" s="2"/>
      <c r="C2540" s="2"/>
      <c r="D2540" s="21">
        <v>831552.0</v>
      </c>
      <c r="E2540" s="4"/>
      <c r="F2540" s="22" t="s">
        <v>346</v>
      </c>
      <c r="G2540" s="26" t="str">
        <f t="shared" si="66"/>
        <v>CUENTA</v>
      </c>
      <c r="H2540" s="31">
        <f>SUMIFS(REGISTROS!$L$2:$L$665,REGISTROS!$E$2:$E$665,PUC!E2540)</f>
        <v>0</v>
      </c>
      <c r="I2540" s="2"/>
      <c r="J2540" s="2"/>
    </row>
    <row r="2541">
      <c r="A2541" s="2"/>
      <c r="B2541" s="2"/>
      <c r="C2541" s="2"/>
      <c r="D2541" s="21">
        <v>831556.0</v>
      </c>
      <c r="E2541" s="4"/>
      <c r="F2541" s="22" t="s">
        <v>670</v>
      </c>
      <c r="G2541" s="26" t="str">
        <f t="shared" si="66"/>
        <v/>
      </c>
      <c r="H2541" s="31">
        <f>SUMIFS(REGISTROS!$L$2:$L$665,REGISTROS!$E$2:$E$665,PUC!E2541)</f>
        <v>0</v>
      </c>
      <c r="I2541" s="2"/>
      <c r="J2541" s="2"/>
    </row>
    <row r="2542">
      <c r="A2542" s="2"/>
      <c r="B2542" s="2"/>
      <c r="C2542" s="2"/>
      <c r="D2542" s="21">
        <v>831560.0</v>
      </c>
      <c r="E2542" s="4"/>
      <c r="F2542" s="22" t="s">
        <v>500</v>
      </c>
      <c r="G2542" s="26" t="str">
        <f t="shared" si="66"/>
        <v>CUENTA</v>
      </c>
      <c r="H2542" s="31">
        <f>SUMIFS(REGISTROS!$L$2:$L$665,REGISTROS!$E$2:$E$665,PUC!E2542)</f>
        <v>0</v>
      </c>
      <c r="I2542" s="2"/>
      <c r="J2542" s="2"/>
    </row>
    <row r="2543">
      <c r="A2543" s="2"/>
      <c r="B2543" s="2"/>
      <c r="C2543" s="2"/>
      <c r="D2543" s="21">
        <v>831562.0</v>
      </c>
      <c r="E2543" s="4"/>
      <c r="F2543" s="22" t="s">
        <v>315</v>
      </c>
      <c r="G2543" s="26" t="str">
        <f t="shared" si="66"/>
        <v>SUBCUENTA</v>
      </c>
      <c r="H2543" s="31">
        <f>SUMIFS(REGISTROS!$L$2:$L$665,REGISTROS!$E$2:$E$665,PUC!E2543)</f>
        <v>0</v>
      </c>
      <c r="I2543" s="2"/>
      <c r="J2543" s="2"/>
    </row>
    <row r="2544">
      <c r="A2544" s="2"/>
      <c r="B2544" s="2"/>
      <c r="C2544" s="2"/>
      <c r="D2544" s="21">
        <v>831564.0</v>
      </c>
      <c r="E2544" s="4"/>
      <c r="F2544" s="22" t="s">
        <v>550</v>
      </c>
      <c r="G2544" s="26" t="str">
        <f t="shared" si="66"/>
        <v>SUBCUENTA</v>
      </c>
      <c r="H2544" s="31">
        <f>SUMIFS(REGISTROS!$L$2:$L$665,REGISTROS!$E$2:$E$665,PUC!E2544)</f>
        <v>0</v>
      </c>
      <c r="I2544" s="2"/>
      <c r="J2544" s="2"/>
    </row>
    <row r="2545">
      <c r="A2545" s="2"/>
      <c r="B2545" s="2"/>
      <c r="C2545" s="2"/>
      <c r="D2545" s="21">
        <v>831568.0</v>
      </c>
      <c r="E2545" s="4"/>
      <c r="F2545" s="22" t="s">
        <v>333</v>
      </c>
      <c r="G2545" s="26" t="str">
        <f t="shared" si="66"/>
        <v>SUBCUENTA</v>
      </c>
      <c r="H2545" s="31">
        <f>SUMIFS(REGISTROS!$L$2:$L$665,REGISTROS!$E$2:$E$665,PUC!E2545)</f>
        <v>0</v>
      </c>
      <c r="I2545" s="2"/>
      <c r="J2545" s="2"/>
    </row>
    <row r="2546">
      <c r="A2546" s="2"/>
      <c r="B2546" s="2"/>
      <c r="C2546" s="2"/>
      <c r="D2546" s="21">
        <v>831572.0</v>
      </c>
      <c r="E2546" s="4"/>
      <c r="F2546" s="22" t="s">
        <v>635</v>
      </c>
      <c r="G2546" s="26" t="str">
        <f t="shared" si="66"/>
        <v>SUBCUENTA</v>
      </c>
      <c r="H2546" s="31">
        <f>SUMIFS(REGISTROS!$L$2:$L$665,REGISTROS!$E$2:$E$665,PUC!E2546)</f>
        <v>0</v>
      </c>
      <c r="I2546" s="2"/>
      <c r="J2546" s="2"/>
    </row>
    <row r="2547">
      <c r="A2547" s="2"/>
      <c r="B2547" s="2"/>
      <c r="C2547" s="2"/>
      <c r="D2547" s="21">
        <v>831576.0</v>
      </c>
      <c r="E2547" s="4"/>
      <c r="F2547" s="22" t="s">
        <v>334</v>
      </c>
      <c r="G2547" s="26" t="str">
        <f t="shared" si="66"/>
        <v>SUBCUENTA</v>
      </c>
      <c r="H2547" s="31">
        <f>SUMIFS(REGISTROS!$L$2:$L$665,REGISTROS!$E$2:$E$665,PUC!E2547)</f>
        <v>0</v>
      </c>
      <c r="I2547" s="2"/>
      <c r="J2547" s="2"/>
    </row>
    <row r="2548">
      <c r="A2548" s="2"/>
      <c r="B2548" s="2"/>
      <c r="C2548" s="2"/>
      <c r="D2548" s="21">
        <v>831580.0</v>
      </c>
      <c r="E2548" s="4"/>
      <c r="F2548" s="22" t="s">
        <v>639</v>
      </c>
      <c r="G2548" s="26" t="str">
        <f t="shared" si="66"/>
        <v>SUBCUENTA</v>
      </c>
      <c r="H2548" s="31">
        <f>SUMIFS(REGISTROS!$L$2:$L$665,REGISTROS!$E$2:$E$665,PUC!E2548)</f>
        <v>0</v>
      </c>
      <c r="I2548" s="2"/>
      <c r="J2548" s="2"/>
    </row>
    <row r="2549">
      <c r="A2549" s="2"/>
      <c r="B2549" s="2"/>
      <c r="C2549" s="2"/>
      <c r="D2549" s="21">
        <v>831584.0</v>
      </c>
      <c r="E2549" s="4"/>
      <c r="F2549" s="22" t="s">
        <v>296</v>
      </c>
      <c r="G2549" s="26" t="str">
        <f t="shared" si="66"/>
        <v>SUBCUENTA</v>
      </c>
      <c r="H2549" s="31">
        <f>SUMIFS(REGISTROS!$L$2:$L$665,REGISTROS!$E$2:$E$665,PUC!E2549)</f>
        <v>0</v>
      </c>
      <c r="I2549" s="2"/>
      <c r="J2549" s="2"/>
    </row>
    <row r="2550">
      <c r="A2550" s="2"/>
      <c r="B2550" s="2"/>
      <c r="C2550" s="2"/>
      <c r="D2550" s="21">
        <v>831599.0</v>
      </c>
      <c r="E2550" s="4"/>
      <c r="F2550" s="22" t="s">
        <v>95</v>
      </c>
      <c r="G2550" s="26" t="str">
        <f t="shared" si="66"/>
        <v>CUENTA</v>
      </c>
      <c r="H2550" s="31">
        <f>SUMIFS(REGISTROS!$L$2:$L$665,REGISTROS!$E$2:$E$665,PUC!E2550)</f>
        <v>0</v>
      </c>
      <c r="I2550" s="2"/>
      <c r="J2550" s="2"/>
    </row>
    <row r="2551">
      <c r="A2551" s="2"/>
      <c r="B2551" s="2"/>
      <c r="C2551" s="2"/>
      <c r="D2551" s="21">
        <v>8320.0</v>
      </c>
      <c r="E2551" s="4"/>
      <c r="F2551" s="22" t="s">
        <v>1898</v>
      </c>
      <c r="G2551" s="26" t="str">
        <f t="shared" si="66"/>
        <v>SUBCUENTA</v>
      </c>
      <c r="H2551" s="31">
        <f>SUMIFS(REGISTROS!$L$2:$L$665,REGISTROS!$E$2:$E$665,PUC!E2551)</f>
        <v>0</v>
      </c>
      <c r="I2551" s="2"/>
      <c r="J2551" s="2"/>
    </row>
    <row r="2552">
      <c r="A2552" s="2"/>
      <c r="B2552" s="2"/>
      <c r="C2552" s="2"/>
      <c r="D2552" s="21">
        <v>832005.0</v>
      </c>
      <c r="E2552" s="4"/>
      <c r="F2552" s="22" t="s">
        <v>1899</v>
      </c>
      <c r="G2552" s="26" t="str">
        <f t="shared" si="66"/>
        <v>SUBCUENTA</v>
      </c>
      <c r="H2552" s="31">
        <f>SUMIFS(REGISTROS!$L$2:$L$665,REGISTROS!$E$2:$E$665,PUC!E2552)</f>
        <v>0</v>
      </c>
      <c r="I2552" s="2"/>
      <c r="J2552" s="2"/>
    </row>
    <row r="2553">
      <c r="A2553" s="2"/>
      <c r="B2553" s="2"/>
      <c r="C2553" s="2"/>
      <c r="D2553" s="21">
        <v>832010.0</v>
      </c>
      <c r="E2553" s="4"/>
      <c r="F2553" s="22" t="s">
        <v>1900</v>
      </c>
      <c r="G2553" s="26" t="str">
        <f t="shared" si="66"/>
        <v>SUBCUENTA</v>
      </c>
      <c r="H2553" s="31">
        <f>SUMIFS(REGISTROS!$L$2:$L$665,REGISTROS!$E$2:$E$665,PUC!E2553)</f>
        <v>0</v>
      </c>
      <c r="I2553" s="2"/>
      <c r="J2553" s="2"/>
    </row>
    <row r="2554">
      <c r="A2554" s="2"/>
      <c r="B2554" s="2"/>
      <c r="C2554" s="2"/>
      <c r="D2554" s="21">
        <v>8325.0</v>
      </c>
      <c r="E2554" s="4"/>
      <c r="F2554" s="22" t="s">
        <v>1901</v>
      </c>
      <c r="G2554" s="26" t="str">
        <f t="shared" si="66"/>
        <v>SUBCUENTA</v>
      </c>
      <c r="H2554" s="31">
        <f>SUMIFS(REGISTROS!$L$2:$L$665,REGISTROS!$E$2:$E$665,PUC!E2554)</f>
        <v>0</v>
      </c>
      <c r="I2554" s="2"/>
      <c r="J2554" s="2"/>
    </row>
    <row r="2555">
      <c r="A2555" s="2"/>
      <c r="B2555" s="2"/>
      <c r="C2555" s="2"/>
      <c r="D2555" s="21">
        <v>832505.0</v>
      </c>
      <c r="E2555" s="4"/>
      <c r="F2555" s="22" t="s">
        <v>41</v>
      </c>
      <c r="G2555" s="26" t="str">
        <f t="shared" si="66"/>
        <v>SUBCUENTA</v>
      </c>
      <c r="H2555" s="31">
        <f>SUMIFS(REGISTROS!$L$2:$L$665,REGISTROS!$E$2:$E$665,PUC!E2555)</f>
        <v>0</v>
      </c>
      <c r="I2555" s="2"/>
      <c r="J2555" s="2"/>
    </row>
    <row r="2556">
      <c r="A2556" s="2"/>
      <c r="B2556" s="2"/>
      <c r="C2556" s="2"/>
      <c r="D2556" s="21">
        <v>832510.0</v>
      </c>
      <c r="E2556" s="4"/>
      <c r="F2556" s="22" t="s">
        <v>172</v>
      </c>
      <c r="G2556" s="26" t="str">
        <f t="shared" si="66"/>
        <v>SUBCUENTA</v>
      </c>
      <c r="H2556" s="31">
        <f>SUMIFS(REGISTROS!$L$2:$L$665,REGISTROS!$E$2:$E$665,PUC!E2556)</f>
        <v>0</v>
      </c>
      <c r="I2556" s="2"/>
      <c r="J2556" s="2"/>
    </row>
    <row r="2557">
      <c r="A2557" s="2"/>
      <c r="B2557" s="2"/>
      <c r="C2557" s="2"/>
      <c r="D2557" s="21">
        <v>832595.0</v>
      </c>
      <c r="E2557" s="4"/>
      <c r="F2557" s="22" t="s">
        <v>791</v>
      </c>
      <c r="G2557" s="26" t="str">
        <f t="shared" si="66"/>
        <v>GRUPO</v>
      </c>
      <c r="H2557" s="31">
        <f>SUMIFS(REGISTROS!$L$2:$L$665,REGISTROS!$E$2:$E$665,PUC!E2557)</f>
        <v>0</v>
      </c>
      <c r="I2557" s="2"/>
      <c r="J2557" s="2"/>
    </row>
    <row r="2558">
      <c r="A2558" s="2"/>
      <c r="B2558" s="2"/>
      <c r="C2558" s="2"/>
      <c r="D2558" s="21">
        <v>8330.0</v>
      </c>
      <c r="E2558" s="4"/>
      <c r="F2558" s="22" t="s">
        <v>1902</v>
      </c>
      <c r="G2558" s="26" t="str">
        <f t="shared" si="66"/>
        <v/>
      </c>
      <c r="H2558" s="31">
        <f>SUMIFS(REGISTROS!$L$2:$L$665,REGISTROS!$E$2:$E$665,PUC!E2558)</f>
        <v>0</v>
      </c>
      <c r="I2558" s="2"/>
      <c r="J2558" s="2"/>
    </row>
    <row r="2559">
      <c r="A2559" s="2"/>
      <c r="B2559" s="2"/>
      <c r="C2559" s="2"/>
      <c r="D2559" s="21">
        <v>833005.0</v>
      </c>
      <c r="E2559" s="4"/>
      <c r="F2559" s="22" t="s">
        <v>109</v>
      </c>
      <c r="G2559" s="26" t="str">
        <f t="shared" si="66"/>
        <v/>
      </c>
      <c r="H2559" s="31">
        <f>SUMIFS(REGISTROS!$L$2:$L$665,REGISTROS!$E$2:$E$665,PUC!E2559)</f>
        <v>0</v>
      </c>
      <c r="I2559" s="2"/>
      <c r="J2559" s="2"/>
    </row>
    <row r="2560">
      <c r="A2560" s="2"/>
      <c r="B2560" s="2"/>
      <c r="C2560" s="2"/>
      <c r="D2560" s="21">
        <v>833095.0</v>
      </c>
      <c r="E2560" s="4"/>
      <c r="F2560" s="22" t="s">
        <v>114</v>
      </c>
      <c r="G2560" s="26" t="str">
        <f t="shared" si="66"/>
        <v>GRUPO</v>
      </c>
      <c r="H2560" s="31">
        <f>SUMIFS(REGISTROS!$L$2:$L$665,REGISTROS!$E$2:$E$665,PUC!E2560)</f>
        <v>0</v>
      </c>
      <c r="I2560" s="2"/>
      <c r="J2560" s="2"/>
    </row>
    <row r="2561">
      <c r="A2561" s="2"/>
      <c r="B2561" s="2"/>
      <c r="C2561" s="2"/>
      <c r="D2561" s="21">
        <v>8335.0</v>
      </c>
      <c r="E2561" s="4"/>
      <c r="F2561" s="22" t="s">
        <v>1903</v>
      </c>
      <c r="G2561" s="26" t="str">
        <f t="shared" si="66"/>
        <v/>
      </c>
      <c r="H2561" s="31">
        <f>SUMIFS(REGISTROS!$L$2:$L$665,REGISTROS!$E$2:$E$665,PUC!E2561)</f>
        <v>0</v>
      </c>
      <c r="I2561" s="2"/>
      <c r="J2561" s="2"/>
    </row>
    <row r="2562">
      <c r="A2562" s="2"/>
      <c r="B2562" s="2"/>
      <c r="C2562" s="2"/>
      <c r="D2562" s="21" t="s">
        <v>1904</v>
      </c>
      <c r="E2562" s="4"/>
      <c r="F2562" s="22"/>
      <c r="G2562" s="26" t="str">
        <f t="shared" si="66"/>
        <v/>
      </c>
      <c r="H2562" s="31">
        <f>SUMIFS(REGISTROS!$L$2:$L$665,REGISTROS!$E$2:$E$665,PUC!E2562)</f>
        <v>0</v>
      </c>
      <c r="I2562" s="2"/>
      <c r="J2562" s="2"/>
    </row>
    <row r="2563">
      <c r="A2563" s="2"/>
      <c r="B2563" s="2"/>
      <c r="C2563" s="2"/>
      <c r="D2563" s="21">
        <v>8395.0</v>
      </c>
      <c r="E2563" s="4"/>
      <c r="F2563" s="22" t="s">
        <v>1905</v>
      </c>
      <c r="G2563" s="26" t="str">
        <f t="shared" si="66"/>
        <v>GRUPO</v>
      </c>
      <c r="H2563" s="31">
        <f>SUMIFS(REGISTROS!$L$2:$L$665,REGISTROS!$E$2:$E$665,PUC!E2563)</f>
        <v>0</v>
      </c>
      <c r="I2563" s="2"/>
      <c r="J2563" s="2"/>
    </row>
    <row r="2564">
      <c r="A2564" s="2"/>
      <c r="B2564" s="2"/>
      <c r="C2564" s="2"/>
      <c r="D2564" s="21">
        <v>839505.0</v>
      </c>
      <c r="E2564" s="4"/>
      <c r="F2564" s="22" t="s">
        <v>1906</v>
      </c>
      <c r="G2564" s="26" t="str">
        <f t="shared" si="66"/>
        <v/>
      </c>
      <c r="H2564" s="31">
        <f>SUMIFS(REGISTROS!$L$2:$L$665,REGISTROS!$E$2:$E$665,PUC!E2564)</f>
        <v>0</v>
      </c>
      <c r="I2564" s="2"/>
      <c r="J2564" s="2"/>
    </row>
    <row r="2565">
      <c r="A2565" s="2"/>
      <c r="B2565" s="2"/>
      <c r="C2565" s="2"/>
      <c r="D2565" s="21">
        <v>839510.0</v>
      </c>
      <c r="E2565" s="4"/>
      <c r="F2565" s="22" t="s">
        <v>1907</v>
      </c>
      <c r="G2565" s="26" t="str">
        <f t="shared" si="66"/>
        <v/>
      </c>
      <c r="H2565" s="31">
        <f>SUMIFS(REGISTROS!$L$2:$L$665,REGISTROS!$E$2:$E$665,PUC!E2565)</f>
        <v>0</v>
      </c>
      <c r="I2565" s="2"/>
      <c r="J2565" s="2"/>
    </row>
    <row r="2566">
      <c r="A2566" s="2"/>
      <c r="B2566" s="2"/>
      <c r="C2566" s="2"/>
      <c r="D2566" s="21">
        <v>839515.0</v>
      </c>
      <c r="E2566" s="4"/>
      <c r="F2566" s="22" t="s">
        <v>1908</v>
      </c>
      <c r="G2566" s="26" t="str">
        <f t="shared" si="66"/>
        <v>CLASE</v>
      </c>
      <c r="H2566" s="31">
        <f>SUMIFS(REGISTROS!$L$2:$L$665,REGISTROS!$E$2:$E$665,PUC!E2566)</f>
        <v>0</v>
      </c>
      <c r="I2566" s="2"/>
      <c r="J2566" s="2"/>
    </row>
    <row r="2567">
      <c r="A2567" s="2"/>
      <c r="B2567" s="2"/>
      <c r="C2567" s="2"/>
      <c r="D2567" s="21">
        <v>839520.0</v>
      </c>
      <c r="E2567" s="4"/>
      <c r="F2567" s="22" t="s">
        <v>1909</v>
      </c>
      <c r="G2567" s="26" t="str">
        <f t="shared" si="66"/>
        <v>GRUPO</v>
      </c>
      <c r="H2567" s="31">
        <f>SUMIFS(REGISTROS!$L$2:$L$665,REGISTROS!$E$2:$E$665,PUC!E2567)</f>
        <v>0</v>
      </c>
      <c r="I2567" s="2"/>
      <c r="J2567" s="2"/>
    </row>
    <row r="2568">
      <c r="A2568" s="2"/>
      <c r="B2568" s="2"/>
      <c r="C2568" s="2"/>
      <c r="D2568" s="21">
        <v>839525.0</v>
      </c>
      <c r="E2568" s="4"/>
      <c r="F2568" s="22" t="s">
        <v>1910</v>
      </c>
      <c r="G2568" s="26" t="str">
        <f t="shared" si="66"/>
        <v>CUENTA</v>
      </c>
      <c r="H2568" s="31">
        <f>SUMIFS(REGISTROS!$L$2:$L$665,REGISTROS!$E$2:$E$665,PUC!E2568)</f>
        <v>0</v>
      </c>
      <c r="I2568" s="2"/>
      <c r="J2568" s="2"/>
    </row>
    <row r="2569">
      <c r="A2569" s="2"/>
      <c r="B2569" s="2"/>
      <c r="C2569" s="2"/>
      <c r="D2569" s="21">
        <v>839595.0</v>
      </c>
      <c r="E2569" s="4"/>
      <c r="F2569" s="22" t="s">
        <v>169</v>
      </c>
      <c r="G2569" s="26" t="str">
        <f t="shared" si="66"/>
        <v>SUBCUENTA</v>
      </c>
      <c r="H2569" s="31">
        <f>SUMIFS(REGISTROS!$L$2:$L$665,REGISTROS!$E$2:$E$665,PUC!E2569)</f>
        <v>0</v>
      </c>
      <c r="I2569" s="2"/>
      <c r="J2569" s="2"/>
    </row>
    <row r="2570">
      <c r="A2570" s="2"/>
      <c r="B2570" s="2"/>
      <c r="C2570" s="2"/>
      <c r="D2570" s="21">
        <v>839599.0</v>
      </c>
      <c r="E2570" s="4"/>
      <c r="F2570" s="22" t="s">
        <v>95</v>
      </c>
      <c r="G2570" s="26" t="str">
        <f t="shared" si="66"/>
        <v>SUBCUENTA</v>
      </c>
      <c r="H2570" s="31">
        <f>SUMIFS(REGISTROS!$L$2:$L$665,REGISTROS!$E$2:$E$665,PUC!E2570)</f>
        <v>0</v>
      </c>
      <c r="I2570" s="2"/>
      <c r="J2570" s="2"/>
    </row>
    <row r="2571">
      <c r="A2571" s="2"/>
      <c r="B2571" s="2"/>
      <c r="C2571" s="2"/>
      <c r="D2571" s="21">
        <v>8399.0</v>
      </c>
      <c r="E2571" s="4"/>
      <c r="F2571" s="22" t="s">
        <v>1911</v>
      </c>
      <c r="G2571" s="26" t="str">
        <f t="shared" si="66"/>
        <v>SUBCUENTA</v>
      </c>
      <c r="H2571" s="31">
        <f>SUMIFS(REGISTROS!$L$2:$L$665,REGISTROS!$E$2:$E$665,PUC!E2571)</f>
        <v>0</v>
      </c>
      <c r="I2571" s="2"/>
      <c r="J2571" s="2"/>
    </row>
    <row r="2572">
      <c r="A2572" s="2"/>
      <c r="B2572" s="2"/>
      <c r="C2572" s="2"/>
      <c r="D2572" s="21">
        <v>839905.0</v>
      </c>
      <c r="E2572" s="4"/>
      <c r="F2572" s="22" t="s">
        <v>41</v>
      </c>
      <c r="G2572" s="26" t="str">
        <f t="shared" si="66"/>
        <v>CUENTA</v>
      </c>
      <c r="H2572" s="31">
        <f>SUMIFS(REGISTROS!$L$2:$L$665,REGISTROS!$E$2:$E$665,PUC!E2572)</f>
        <v>0</v>
      </c>
      <c r="I2572" s="2"/>
      <c r="J2572" s="2"/>
    </row>
    <row r="2573">
      <c r="A2573" s="2"/>
      <c r="B2573" s="2"/>
      <c r="C2573" s="2"/>
      <c r="D2573" s="21">
        <v>839910.0</v>
      </c>
      <c r="E2573" s="4"/>
      <c r="F2573" s="22" t="s">
        <v>272</v>
      </c>
      <c r="G2573" s="26" t="str">
        <f t="shared" si="66"/>
        <v>SUBCUENTA</v>
      </c>
      <c r="H2573" s="31">
        <f>SUMIFS(REGISTROS!$L$2:$L$665,REGISTROS!$E$2:$E$665,PUC!E2573)</f>
        <v>0</v>
      </c>
      <c r="I2573" s="2"/>
      <c r="J2573" s="2"/>
    </row>
    <row r="2574">
      <c r="A2574" s="2"/>
      <c r="B2574" s="2"/>
      <c r="C2574" s="2"/>
      <c r="D2574" s="21">
        <v>839915.0</v>
      </c>
      <c r="E2574" s="4"/>
      <c r="F2574" s="22" t="s">
        <v>323</v>
      </c>
      <c r="G2574" s="26" t="str">
        <f t="shared" si="66"/>
        <v>SUBCUENTA</v>
      </c>
      <c r="H2574" s="31">
        <f>SUMIFS(REGISTROS!$L$2:$L$665,REGISTROS!$E$2:$E$665,PUC!E2574)</f>
        <v>0</v>
      </c>
      <c r="I2574" s="2"/>
      <c r="J2574" s="2"/>
    </row>
    <row r="2575">
      <c r="A2575" s="2"/>
      <c r="B2575" s="2"/>
      <c r="C2575" s="2"/>
      <c r="D2575" s="21">
        <v>839920.0</v>
      </c>
      <c r="E2575" s="4"/>
      <c r="F2575" s="22" t="s">
        <v>736</v>
      </c>
      <c r="G2575" s="26" t="str">
        <f t="shared" si="66"/>
        <v>SUBCUENTA</v>
      </c>
      <c r="H2575" s="31">
        <f>SUMIFS(REGISTROS!$L$2:$L$665,REGISTROS!$E$2:$E$665,PUC!E2575)</f>
        <v>0</v>
      </c>
      <c r="I2575" s="2"/>
      <c r="J2575" s="2"/>
    </row>
    <row r="2576">
      <c r="A2576" s="2"/>
      <c r="B2576" s="2"/>
      <c r="C2576" s="2"/>
      <c r="D2576" s="21">
        <v>839925.0</v>
      </c>
      <c r="E2576" s="4"/>
      <c r="F2576" s="22" t="s">
        <v>764</v>
      </c>
      <c r="G2576" s="26" t="str">
        <f t="shared" si="66"/>
        <v>SUBCUENTA</v>
      </c>
      <c r="H2576" s="31">
        <f>SUMIFS(REGISTROS!$L$2:$L$665,REGISTROS!$E$2:$E$665,PUC!E2576)</f>
        <v>0</v>
      </c>
      <c r="I2576" s="2"/>
      <c r="J2576" s="2"/>
    </row>
    <row r="2577">
      <c r="A2577" s="2"/>
      <c r="B2577" s="2"/>
      <c r="C2577" s="2"/>
      <c r="D2577" s="21">
        <v>839995.0</v>
      </c>
      <c r="E2577" s="4"/>
      <c r="F2577" s="22" t="s">
        <v>791</v>
      </c>
      <c r="G2577" s="26" t="str">
        <f t="shared" si="66"/>
        <v>SUBCUENTA</v>
      </c>
      <c r="H2577" s="31">
        <f>SUMIFS(REGISTROS!$L$2:$L$665,REGISTROS!$E$2:$E$665,PUC!E2577)</f>
        <v>0</v>
      </c>
      <c r="I2577" s="2"/>
      <c r="J2577" s="2"/>
    </row>
    <row r="2578">
      <c r="A2578" s="2"/>
      <c r="B2578" s="2"/>
      <c r="C2578" s="2"/>
      <c r="D2578" s="21">
        <v>84.0</v>
      </c>
      <c r="E2578" s="4"/>
      <c r="F2578" s="22" t="s">
        <v>1912</v>
      </c>
      <c r="G2578" s="26" t="str">
        <f t="shared" si="66"/>
        <v>CUENTA</v>
      </c>
      <c r="H2578" s="31">
        <f>SUMIFS(REGISTROS!$L$2:$L$665,REGISTROS!$E$2:$E$665,PUC!E2578)</f>
        <v>0</v>
      </c>
      <c r="I2578" s="2"/>
      <c r="J2578" s="2"/>
    </row>
    <row r="2579">
      <c r="A2579" s="2"/>
      <c r="B2579" s="2"/>
      <c r="C2579" s="2"/>
      <c r="D2579" s="21" t="s">
        <v>1913</v>
      </c>
      <c r="E2579" s="4"/>
      <c r="F2579" s="22"/>
      <c r="G2579" s="26" t="str">
        <f t="shared" si="66"/>
        <v>SUBCUENTA</v>
      </c>
      <c r="H2579" s="31">
        <f>SUMIFS(REGISTROS!$L$2:$L$665,REGISTROS!$E$2:$E$665,PUC!E2579)</f>
        <v>0</v>
      </c>
      <c r="I2579" s="2"/>
      <c r="J2579" s="2"/>
    </row>
    <row r="2580">
      <c r="A2580" s="2"/>
      <c r="B2580" s="2"/>
      <c r="C2580" s="2"/>
      <c r="D2580" s="21" t="s">
        <v>1914</v>
      </c>
      <c r="E2580" s="4"/>
      <c r="F2580" s="22"/>
      <c r="G2580" s="26" t="str">
        <f t="shared" si="66"/>
        <v>SUBCUENTA</v>
      </c>
      <c r="H2580" s="31">
        <f>SUMIFS(REGISTROS!$L$2:$L$665,REGISTROS!$E$2:$E$665,PUC!E2580)</f>
        <v>0</v>
      </c>
      <c r="I2580" s="2"/>
      <c r="J2580" s="2"/>
    </row>
    <row r="2581">
      <c r="A2581" s="2"/>
      <c r="B2581" s="2"/>
      <c r="C2581" s="2"/>
      <c r="D2581" s="21">
        <v>85.0</v>
      </c>
      <c r="E2581" s="4"/>
      <c r="F2581" s="22" t="s">
        <v>1915</v>
      </c>
      <c r="G2581" s="26" t="str">
        <f t="shared" si="66"/>
        <v>SUBCUENTA</v>
      </c>
      <c r="H2581" s="31">
        <f>SUMIFS(REGISTROS!$L$2:$L$665,REGISTROS!$E$2:$E$665,PUC!E2581)</f>
        <v>0</v>
      </c>
      <c r="I2581" s="2"/>
      <c r="J2581" s="2"/>
    </row>
    <row r="2582">
      <c r="A2582" s="2"/>
      <c r="B2582" s="2"/>
      <c r="C2582" s="2"/>
      <c r="D2582" s="21" t="s">
        <v>1916</v>
      </c>
      <c r="E2582" s="4"/>
      <c r="F2582" s="22"/>
      <c r="G2582" s="26" t="str">
        <f t="shared" si="66"/>
        <v>SUBCUENTA</v>
      </c>
      <c r="H2582" s="31">
        <f>SUMIFS(REGISTROS!$L$2:$L$665,REGISTROS!$E$2:$E$665,PUC!E2582)</f>
        <v>0</v>
      </c>
      <c r="I2582" s="2"/>
      <c r="J2582" s="2"/>
    </row>
    <row r="2583">
      <c r="A2583" s="2"/>
      <c r="B2583" s="2"/>
      <c r="C2583" s="2"/>
      <c r="D2583" s="21" t="s">
        <v>1917</v>
      </c>
      <c r="E2583" s="4"/>
      <c r="F2583" s="22"/>
      <c r="G2583" s="26" t="str">
        <f t="shared" si="66"/>
        <v>SUBCUENTA</v>
      </c>
      <c r="H2583" s="31">
        <f>SUMIFS(REGISTROS!$L$2:$L$665,REGISTROS!$E$2:$E$665,PUC!E2583)</f>
        <v>0</v>
      </c>
      <c r="I2583" s="2"/>
      <c r="J2583" s="2"/>
    </row>
    <row r="2584">
      <c r="A2584" s="2"/>
      <c r="B2584" s="2"/>
      <c r="C2584" s="2"/>
      <c r="D2584" s="21">
        <v>86.0</v>
      </c>
      <c r="E2584" s="4"/>
      <c r="F2584" s="22" t="s">
        <v>1918</v>
      </c>
      <c r="G2584" s="26" t="str">
        <f t="shared" si="66"/>
        <v>SUBCUENTA</v>
      </c>
      <c r="H2584" s="31">
        <f>SUMIFS(REGISTROS!$L$2:$L$665,REGISTROS!$E$2:$E$665,PUC!E2584)</f>
        <v>0</v>
      </c>
      <c r="I2584" s="2"/>
      <c r="J2584" s="2"/>
    </row>
    <row r="2585">
      <c r="A2585" s="2"/>
      <c r="B2585" s="2"/>
      <c r="C2585" s="2"/>
      <c r="D2585" s="21" t="s">
        <v>1919</v>
      </c>
      <c r="E2585" s="4"/>
      <c r="F2585" s="22"/>
      <c r="G2585" s="26" t="str">
        <f t="shared" si="66"/>
        <v>CUENTA</v>
      </c>
      <c r="H2585" s="31">
        <f>SUMIFS(REGISTROS!$L$2:$L$665,REGISTROS!$E$2:$E$665,PUC!E2585)</f>
        <v>0</v>
      </c>
      <c r="I2585" s="2"/>
      <c r="J2585" s="2"/>
    </row>
    <row r="2586">
      <c r="A2586" s="2"/>
      <c r="B2586" s="2"/>
      <c r="C2586" s="2"/>
      <c r="D2586" s="21" t="s">
        <v>1920</v>
      </c>
      <c r="E2586" s="4"/>
      <c r="F2586" s="22"/>
      <c r="G2586" s="26" t="str">
        <f t="shared" si="66"/>
        <v>SUBCUENTA</v>
      </c>
      <c r="H2586" s="31">
        <f>SUMIFS(REGISTROS!$L$2:$L$665,REGISTROS!$E$2:$E$665,PUC!E2586)</f>
        <v>0</v>
      </c>
      <c r="I2586" s="2"/>
      <c r="J2586" s="2"/>
    </row>
    <row r="2587">
      <c r="A2587" s="2"/>
      <c r="B2587" s="2"/>
      <c r="C2587" s="2"/>
      <c r="D2587" s="21">
        <v>9.0</v>
      </c>
      <c r="E2587" s="4"/>
      <c r="F2587" s="22" t="s">
        <v>1921</v>
      </c>
      <c r="G2587" s="26" t="str">
        <f t="shared" si="66"/>
        <v>SUBCUENTA</v>
      </c>
      <c r="H2587" s="31">
        <f>SUMIFS(REGISTROS!$L$2:$L$665,REGISTROS!$E$2:$E$665,PUC!E2587)</f>
        <v>0</v>
      </c>
      <c r="I2587" s="2"/>
      <c r="J2587" s="2"/>
    </row>
    <row r="2588">
      <c r="A2588" s="2"/>
      <c r="B2588" s="2"/>
      <c r="C2588" s="2"/>
      <c r="D2588" s="21">
        <v>91.0</v>
      </c>
      <c r="E2588" s="4"/>
      <c r="F2588" s="22" t="s">
        <v>1922</v>
      </c>
      <c r="G2588" s="26" t="str">
        <f t="shared" si="66"/>
        <v>SUBCUENTA</v>
      </c>
      <c r="H2588" s="31">
        <f>SUMIFS(REGISTROS!$L$2:$L$665,REGISTROS!$E$2:$E$665,PUC!E2588)</f>
        <v>0</v>
      </c>
      <c r="I2588" s="2"/>
      <c r="J2588" s="2"/>
    </row>
    <row r="2589">
      <c r="A2589" s="2"/>
      <c r="B2589" s="2"/>
      <c r="C2589" s="2"/>
      <c r="D2589" s="21">
        <v>9105.0</v>
      </c>
      <c r="E2589" s="4"/>
      <c r="F2589" s="22" t="s">
        <v>1923</v>
      </c>
      <c r="G2589" s="26" t="str">
        <f t="shared" si="66"/>
        <v>SUBCUENTA</v>
      </c>
      <c r="H2589" s="31">
        <f>SUMIFS(REGISTROS!$L$2:$L$665,REGISTROS!$E$2:$E$665,PUC!E2589)</f>
        <v>0</v>
      </c>
      <c r="I2589" s="2"/>
      <c r="J2589" s="2"/>
    </row>
    <row r="2590">
      <c r="A2590" s="2"/>
      <c r="B2590" s="2"/>
      <c r="C2590" s="2"/>
      <c r="D2590" s="21">
        <v>910505.0</v>
      </c>
      <c r="E2590" s="4"/>
      <c r="F2590" s="22" t="s">
        <v>1875</v>
      </c>
      <c r="G2590" s="26" t="str">
        <f t="shared" si="66"/>
        <v>CUENTA</v>
      </c>
      <c r="H2590" s="31">
        <f>SUMIFS(REGISTROS!$L$2:$L$665,REGISTROS!$E$2:$E$665,PUC!E2590)</f>
        <v>0</v>
      </c>
      <c r="I2590" s="2"/>
      <c r="J2590" s="2"/>
    </row>
    <row r="2591">
      <c r="A2591" s="2"/>
      <c r="B2591" s="2"/>
      <c r="C2591" s="2"/>
      <c r="D2591" s="21">
        <v>910510.0</v>
      </c>
      <c r="E2591" s="4"/>
      <c r="F2591" s="22" t="s">
        <v>1876</v>
      </c>
      <c r="G2591" s="26" t="str">
        <f t="shared" si="66"/>
        <v/>
      </c>
      <c r="H2591" s="31">
        <f>SUMIFS(REGISTROS!$L$2:$L$665,REGISTROS!$E$2:$E$665,PUC!E2591)</f>
        <v>0</v>
      </c>
      <c r="I2591" s="2"/>
      <c r="J2591" s="2"/>
    </row>
    <row r="2592">
      <c r="A2592" s="2"/>
      <c r="B2592" s="2"/>
      <c r="C2592" s="2"/>
      <c r="D2592" s="21">
        <v>910599.0</v>
      </c>
      <c r="E2592" s="4"/>
      <c r="F2592" s="22" t="s">
        <v>95</v>
      </c>
      <c r="G2592" s="26" t="str">
        <f t="shared" si="66"/>
        <v>CUENTA</v>
      </c>
      <c r="H2592" s="31">
        <f>SUMIFS(REGISTROS!$L$2:$L$665,REGISTROS!$E$2:$E$665,PUC!E2592)</f>
        <v>0</v>
      </c>
      <c r="I2592" s="2"/>
      <c r="J2592" s="2"/>
    </row>
    <row r="2593">
      <c r="A2593" s="2"/>
      <c r="B2593" s="2"/>
      <c r="C2593" s="2"/>
      <c r="D2593" s="21">
        <v>9110.0</v>
      </c>
      <c r="E2593" s="4"/>
      <c r="F2593" s="22" t="s">
        <v>1924</v>
      </c>
      <c r="G2593" s="26" t="str">
        <f t="shared" si="66"/>
        <v/>
      </c>
      <c r="H2593" s="31">
        <f>SUMIFS(REGISTROS!$L$2:$L$665,REGISTROS!$E$2:$E$665,PUC!E2593)</f>
        <v>0</v>
      </c>
      <c r="I2593" s="2"/>
      <c r="J2593" s="2"/>
    </row>
    <row r="2594">
      <c r="A2594" s="2"/>
      <c r="B2594" s="2"/>
      <c r="C2594" s="2"/>
      <c r="D2594" s="21">
        <v>911005.0</v>
      </c>
      <c r="E2594" s="4"/>
      <c r="F2594" s="22" t="s">
        <v>1875</v>
      </c>
      <c r="G2594" s="26" t="str">
        <f t="shared" si="66"/>
        <v>CUENTA</v>
      </c>
      <c r="H2594" s="31">
        <f>SUMIFS(REGISTROS!$L$2:$L$665,REGISTROS!$E$2:$E$665,PUC!E2594)</f>
        <v>0</v>
      </c>
      <c r="I2594" s="2"/>
      <c r="J2594" s="2"/>
    </row>
    <row r="2595">
      <c r="A2595" s="2"/>
      <c r="B2595" s="2"/>
      <c r="C2595" s="2"/>
      <c r="D2595" s="21">
        <v>911010.0</v>
      </c>
      <c r="E2595" s="4"/>
      <c r="F2595" s="22" t="s">
        <v>1876</v>
      </c>
      <c r="G2595" s="26" t="str">
        <f t="shared" si="66"/>
        <v/>
      </c>
      <c r="H2595" s="31">
        <f>SUMIFS(REGISTROS!$L$2:$L$665,REGISTROS!$E$2:$E$665,PUC!E2595)</f>
        <v>0</v>
      </c>
      <c r="I2595" s="2"/>
      <c r="J2595" s="2"/>
    </row>
    <row r="2596">
      <c r="A2596" s="2"/>
      <c r="B2596" s="2"/>
      <c r="C2596" s="2"/>
      <c r="D2596" s="21">
        <v>911015.0</v>
      </c>
      <c r="E2596" s="4"/>
      <c r="F2596" s="22" t="s">
        <v>1878</v>
      </c>
      <c r="G2596" s="26" t="str">
        <f t="shared" si="66"/>
        <v>CUENTA</v>
      </c>
      <c r="H2596" s="31">
        <f>SUMIFS(REGISTROS!$L$2:$L$665,REGISTROS!$E$2:$E$665,PUC!E2596)</f>
        <v>0</v>
      </c>
      <c r="I2596" s="2"/>
      <c r="J2596" s="2"/>
    </row>
    <row r="2597">
      <c r="A2597" s="2"/>
      <c r="B2597" s="2"/>
      <c r="C2597" s="2"/>
      <c r="D2597" s="21">
        <v>911020.0</v>
      </c>
      <c r="E2597" s="4"/>
      <c r="F2597" s="22" t="s">
        <v>1879</v>
      </c>
      <c r="G2597" s="26" t="str">
        <f t="shared" si="66"/>
        <v/>
      </c>
      <c r="H2597" s="31">
        <f>SUMIFS(REGISTROS!$L$2:$L$665,REGISTROS!$E$2:$E$665,PUC!E2597)</f>
        <v>0</v>
      </c>
      <c r="I2597" s="2"/>
      <c r="J2597" s="2"/>
    </row>
    <row r="2598">
      <c r="A2598" s="2"/>
      <c r="B2598" s="2"/>
      <c r="C2598" s="2"/>
      <c r="D2598" s="21">
        <v>911099.0</v>
      </c>
      <c r="E2598" s="4"/>
      <c r="F2598" s="22" t="s">
        <v>95</v>
      </c>
      <c r="G2598" s="26" t="str">
        <f t="shared" si="66"/>
        <v>GRUPO</v>
      </c>
      <c r="H2598" s="31">
        <f>SUMIFS(REGISTROS!$L$2:$L$665,REGISTROS!$E$2:$E$665,PUC!E2598)</f>
        <v>0</v>
      </c>
      <c r="I2598" s="2"/>
      <c r="J2598" s="2"/>
    </row>
    <row r="2599">
      <c r="A2599" s="2"/>
      <c r="B2599" s="2"/>
      <c r="C2599" s="2"/>
      <c r="D2599" s="21">
        <v>9115.0</v>
      </c>
      <c r="E2599" s="4"/>
      <c r="F2599" s="22" t="s">
        <v>1925</v>
      </c>
      <c r="G2599" s="26" t="str">
        <f t="shared" si="66"/>
        <v/>
      </c>
      <c r="H2599" s="31">
        <f>SUMIFS(REGISTROS!$L$2:$L$665,REGISTROS!$E$2:$E$665,PUC!E2599)</f>
        <v>0</v>
      </c>
      <c r="I2599" s="2"/>
      <c r="J2599" s="2"/>
    </row>
    <row r="2600">
      <c r="A2600" s="2"/>
      <c r="B2600" s="2"/>
      <c r="C2600" s="2"/>
      <c r="D2600" s="21">
        <v>911505.0</v>
      </c>
      <c r="E2600" s="4"/>
      <c r="F2600" s="22" t="s">
        <v>1881</v>
      </c>
      <c r="G2600" s="26" t="str">
        <f t="shared" si="66"/>
        <v/>
      </c>
      <c r="H2600" s="31">
        <f>SUMIFS(REGISTROS!$L$2:$L$665,REGISTROS!$E$2:$E$665,PUC!E2600)</f>
        <v>0</v>
      </c>
      <c r="I2600" s="2"/>
      <c r="J2600" s="2"/>
    </row>
    <row r="2601">
      <c r="A2601" s="2"/>
      <c r="B2601" s="2"/>
      <c r="C2601" s="2"/>
      <c r="D2601" s="21">
        <v>911510.0</v>
      </c>
      <c r="E2601" s="4"/>
      <c r="F2601" s="22" t="s">
        <v>1882</v>
      </c>
      <c r="G2601" s="26" t="str">
        <f t="shared" si="66"/>
        <v>GRUPO</v>
      </c>
      <c r="H2601" s="31">
        <f>SUMIFS(REGISTROS!$L$2:$L$665,REGISTROS!$E$2:$E$665,PUC!E2601)</f>
        <v>0</v>
      </c>
      <c r="I2601" s="2"/>
      <c r="J2601" s="2"/>
    </row>
    <row r="2602">
      <c r="A2602" s="2"/>
      <c r="B2602" s="2"/>
      <c r="C2602" s="2"/>
      <c r="D2602" s="21">
        <v>911515.0</v>
      </c>
      <c r="E2602" s="4"/>
      <c r="F2602" s="22" t="s">
        <v>1883</v>
      </c>
      <c r="G2602" s="26" t="str">
        <f t="shared" si="66"/>
        <v>CUENTA</v>
      </c>
      <c r="H2602" s="31">
        <f>SUMIFS(REGISTROS!$L$2:$L$665,REGISTROS!$E$2:$E$665,PUC!E2602)</f>
        <v>0</v>
      </c>
      <c r="I2602" s="2"/>
      <c r="J2602" s="2"/>
    </row>
    <row r="2603">
      <c r="A2603" s="2"/>
      <c r="B2603" s="2"/>
      <c r="C2603" s="2"/>
      <c r="D2603" s="21">
        <v>911520.0</v>
      </c>
      <c r="E2603" s="4"/>
      <c r="F2603" s="22" t="s">
        <v>1884</v>
      </c>
      <c r="G2603" s="26" t="str">
        <f t="shared" si="66"/>
        <v>SUBCUENTA</v>
      </c>
      <c r="H2603" s="31">
        <f>SUMIFS(REGISTROS!$L$2:$L$665,REGISTROS!$E$2:$E$665,PUC!E2603)</f>
        <v>0</v>
      </c>
      <c r="I2603" s="2"/>
      <c r="J2603" s="2"/>
    </row>
    <row r="2604">
      <c r="A2604" s="2"/>
      <c r="B2604" s="2"/>
      <c r="C2604" s="2"/>
      <c r="D2604" s="21">
        <v>911525.0</v>
      </c>
      <c r="E2604" s="4"/>
      <c r="F2604" s="22" t="s">
        <v>1926</v>
      </c>
      <c r="G2604" s="26" t="str">
        <f t="shared" si="66"/>
        <v>SUBCUENTA</v>
      </c>
      <c r="H2604" s="31">
        <f>SUMIFS(REGISTROS!$L$2:$L$665,REGISTROS!$E$2:$E$665,PUC!E2604)</f>
        <v>0</v>
      </c>
      <c r="I2604" s="2"/>
      <c r="J2604" s="2"/>
    </row>
    <row r="2605">
      <c r="A2605" s="2"/>
      <c r="B2605" s="2"/>
      <c r="C2605" s="2"/>
      <c r="D2605" s="21">
        <v>911599.0</v>
      </c>
      <c r="E2605" s="4"/>
      <c r="F2605" s="22" t="s">
        <v>95</v>
      </c>
      <c r="G2605" s="26" t="str">
        <f t="shared" si="66"/>
        <v>CLASE</v>
      </c>
      <c r="H2605" s="31">
        <f>SUMIFS(REGISTROS!$L$2:$L$665,REGISTROS!$E$2:$E$665,PUC!E2605)</f>
        <v>0</v>
      </c>
      <c r="I2605" s="2"/>
      <c r="J2605" s="2"/>
    </row>
    <row r="2606">
      <c r="A2606" s="2"/>
      <c r="B2606" s="2"/>
      <c r="C2606" s="2"/>
      <c r="D2606" s="21">
        <v>9120.0</v>
      </c>
      <c r="E2606" s="4"/>
      <c r="F2606" s="22" t="s">
        <v>1885</v>
      </c>
      <c r="G2606" s="26" t="str">
        <f t="shared" si="66"/>
        <v>SUBCUENTA</v>
      </c>
      <c r="H2606" s="31">
        <f>SUMIFS(REGISTROS!$L$2:$L$665,REGISTROS!$E$2:$E$665,PUC!E2606)</f>
        <v>0</v>
      </c>
      <c r="I2606" s="2"/>
      <c r="J2606" s="2"/>
    </row>
    <row r="2607">
      <c r="A2607" s="2"/>
      <c r="B2607" s="2"/>
      <c r="C2607" s="2"/>
      <c r="D2607" s="21">
        <v>912005.0</v>
      </c>
      <c r="E2607" s="4"/>
      <c r="F2607" s="22" t="s">
        <v>1011</v>
      </c>
      <c r="G2607" s="26" t="str">
        <f t="shared" si="66"/>
        <v>SUBCUENTA</v>
      </c>
      <c r="H2607" s="31">
        <f>SUMIFS(REGISTROS!$L$2:$L$665,REGISTROS!$E$2:$E$665,PUC!E2607)</f>
        <v>0</v>
      </c>
      <c r="I2607" s="2"/>
      <c r="J2607" s="2"/>
    </row>
    <row r="2608">
      <c r="A2608" s="2"/>
      <c r="B2608" s="2"/>
      <c r="C2608" s="2"/>
      <c r="D2608" s="21">
        <v>912010.0</v>
      </c>
      <c r="E2608" s="4"/>
      <c r="F2608" s="22" t="s">
        <v>1012</v>
      </c>
      <c r="G2608" s="26" t="str">
        <f t="shared" si="66"/>
        <v>SUBCUENTA</v>
      </c>
      <c r="H2608" s="31">
        <f>SUMIFS(REGISTROS!$L$2:$L$665,REGISTROS!$E$2:$E$665,PUC!E2608)</f>
        <v>0</v>
      </c>
      <c r="I2608" s="2"/>
      <c r="J2608" s="2"/>
    </row>
    <row r="2609">
      <c r="A2609" s="2"/>
      <c r="B2609" s="2"/>
      <c r="C2609" s="2"/>
      <c r="D2609" s="21">
        <v>912015.0</v>
      </c>
      <c r="E2609" s="4"/>
      <c r="F2609" s="22" t="s">
        <v>1927</v>
      </c>
      <c r="G2609" s="26" t="str">
        <f t="shared" si="66"/>
        <v>SUBCUENTA</v>
      </c>
      <c r="H2609" s="31">
        <f>SUMIFS(REGISTROS!$L$2:$L$665,REGISTROS!$E$2:$E$665,PUC!E2609)</f>
        <v>0</v>
      </c>
      <c r="I2609" s="2"/>
      <c r="J2609" s="2"/>
    </row>
    <row r="2610">
      <c r="A2610" s="2"/>
      <c r="B2610" s="2"/>
      <c r="C2610" s="2"/>
      <c r="D2610" s="21">
        <v>912020.0</v>
      </c>
      <c r="E2610" s="4"/>
      <c r="F2610" s="22" t="s">
        <v>1928</v>
      </c>
      <c r="G2610" s="26" t="str">
        <f t="shared" si="66"/>
        <v>SUBCUENTA</v>
      </c>
      <c r="H2610" s="31">
        <f>SUMIFS(REGISTROS!$L$2:$L$665,REGISTROS!$E$2:$E$665,PUC!E2610)</f>
        <v>0</v>
      </c>
      <c r="I2610" s="2"/>
      <c r="J2610" s="2"/>
    </row>
    <row r="2611">
      <c r="A2611" s="2"/>
      <c r="B2611" s="2"/>
      <c r="C2611" s="2"/>
      <c r="D2611" s="21">
        <v>9125.0</v>
      </c>
      <c r="E2611" s="4"/>
      <c r="F2611" s="22" t="s">
        <v>271</v>
      </c>
      <c r="G2611" s="26" t="str">
        <f t="shared" si="66"/>
        <v>SUBCUENTA</v>
      </c>
      <c r="H2611" s="31">
        <f>SUMIFS(REGISTROS!$L$2:$L$665,REGISTROS!$E$2:$E$665,PUC!E2611)</f>
        <v>0</v>
      </c>
      <c r="I2611" s="2"/>
      <c r="J2611" s="2"/>
    </row>
    <row r="2612">
      <c r="A2612" s="2"/>
      <c r="B2612" s="2"/>
      <c r="C2612" s="2"/>
      <c r="D2612" s="21" t="s">
        <v>1929</v>
      </c>
      <c r="E2612" s="4"/>
      <c r="F2612" s="22"/>
      <c r="G2612" s="26" t="str">
        <f t="shared" si="66"/>
        <v>SUBCUENTA</v>
      </c>
      <c r="H2612" s="31">
        <f>SUMIFS(REGISTROS!$L$2:$L$665,REGISTROS!$E$2:$E$665,PUC!E2612)</f>
        <v>0</v>
      </c>
      <c r="I2612" s="2"/>
      <c r="J2612" s="2"/>
    </row>
    <row r="2613">
      <c r="A2613" s="2"/>
      <c r="B2613" s="2"/>
      <c r="C2613" s="2"/>
      <c r="D2613" s="21">
        <v>9130.0</v>
      </c>
      <c r="E2613" s="4"/>
      <c r="F2613" s="22" t="s">
        <v>1930</v>
      </c>
      <c r="G2613" s="26" t="str">
        <f t="shared" si="66"/>
        <v>SUBCUENTA</v>
      </c>
      <c r="H2613" s="31">
        <f>SUMIFS(REGISTROS!$L$2:$L$665,REGISTROS!$E$2:$E$665,PUC!E2613)</f>
        <v>0</v>
      </c>
      <c r="I2613" s="2"/>
      <c r="J2613" s="2"/>
    </row>
    <row r="2614">
      <c r="A2614" s="2"/>
      <c r="B2614" s="2"/>
      <c r="C2614" s="2"/>
      <c r="D2614" s="21" t="s">
        <v>1931</v>
      </c>
      <c r="E2614" s="4"/>
      <c r="F2614" s="22"/>
      <c r="G2614" s="26" t="str">
        <f t="shared" si="66"/>
        <v>CUENTA</v>
      </c>
      <c r="H2614" s="31">
        <f>SUMIFS(REGISTROS!$L$2:$L$665,REGISTROS!$E$2:$E$665,PUC!E2614)</f>
        <v>0</v>
      </c>
      <c r="I2614" s="2"/>
      <c r="J2614" s="2"/>
    </row>
    <row r="2615">
      <c r="A2615" s="2"/>
      <c r="B2615" s="2"/>
      <c r="C2615" s="2"/>
      <c r="D2615" s="21">
        <v>9135.0</v>
      </c>
      <c r="E2615" s="4"/>
      <c r="F2615" s="22" t="s">
        <v>162</v>
      </c>
      <c r="G2615" s="26" t="str">
        <f t="shared" si="66"/>
        <v>SUBCUENTA</v>
      </c>
      <c r="H2615" s="31">
        <f>SUMIFS(REGISTROS!$L$2:$L$665,REGISTROS!$E$2:$E$665,PUC!E2615)</f>
        <v>0</v>
      </c>
      <c r="I2615" s="2"/>
      <c r="J2615" s="2"/>
    </row>
    <row r="2616">
      <c r="A2616" s="2"/>
      <c r="B2616" s="2"/>
      <c r="C2616" s="2"/>
      <c r="D2616" s="21" t="s">
        <v>1932</v>
      </c>
      <c r="E2616" s="4"/>
      <c r="F2616" s="22"/>
      <c r="G2616" s="26" t="str">
        <f t="shared" si="66"/>
        <v>SUBCUENTA</v>
      </c>
      <c r="H2616" s="31">
        <f>SUMIFS(REGISTROS!$L$2:$L$665,REGISTROS!$E$2:$E$665,PUC!E2616)</f>
        <v>0</v>
      </c>
      <c r="I2616" s="2"/>
      <c r="J2616" s="2"/>
    </row>
    <row r="2617">
      <c r="A2617" s="2"/>
      <c r="B2617" s="2"/>
      <c r="C2617" s="2"/>
      <c r="D2617" s="21">
        <v>9195.0</v>
      </c>
      <c r="E2617" s="4"/>
      <c r="F2617" s="22" t="s">
        <v>1933</v>
      </c>
      <c r="G2617" s="26" t="str">
        <f t="shared" si="66"/>
        <v>SUBCUENTA</v>
      </c>
      <c r="H2617" s="31">
        <f>SUMIFS(REGISTROS!$L$2:$L$665,REGISTROS!$E$2:$E$665,PUC!E2617)</f>
        <v>0</v>
      </c>
      <c r="I2617" s="2"/>
      <c r="J2617" s="2"/>
    </row>
    <row r="2618">
      <c r="A2618" s="2"/>
      <c r="B2618" s="2"/>
      <c r="C2618" s="2"/>
      <c r="D2618" s="21" t="s">
        <v>1934</v>
      </c>
      <c r="E2618" s="4"/>
      <c r="F2618" s="22"/>
      <c r="G2618" s="26" t="str">
        <f t="shared" si="66"/>
        <v>SUBCUENTA</v>
      </c>
      <c r="H2618" s="31">
        <f>SUMIFS(REGISTROS!$L$2:$L$665,REGISTROS!$E$2:$E$665,PUC!E2618)</f>
        <v>0</v>
      </c>
      <c r="I2618" s="2"/>
      <c r="J2618" s="2"/>
    </row>
    <row r="2619">
      <c r="A2619" s="2"/>
      <c r="B2619" s="2"/>
      <c r="C2619" s="2"/>
      <c r="D2619" s="21">
        <v>92.0</v>
      </c>
      <c r="E2619" s="4"/>
      <c r="F2619" s="22" t="s">
        <v>1935</v>
      </c>
      <c r="G2619" s="26" t="str">
        <f t="shared" si="66"/>
        <v>SUBCUENTA</v>
      </c>
      <c r="H2619" s="31">
        <f>SUMIFS(REGISTROS!$L$2:$L$665,REGISTROS!$E$2:$E$665,PUC!E2619)</f>
        <v>0</v>
      </c>
      <c r="I2619" s="2"/>
      <c r="J2619" s="2"/>
    </row>
    <row r="2620">
      <c r="A2620" s="2"/>
      <c r="B2620" s="2"/>
      <c r="C2620" s="2"/>
      <c r="D2620" s="21" t="s">
        <v>1936</v>
      </c>
      <c r="E2620" s="4"/>
      <c r="F2620" s="22"/>
      <c r="G2620" s="26" t="str">
        <f t="shared" si="66"/>
        <v>GRUPO</v>
      </c>
      <c r="H2620" s="31">
        <f>SUMIFS(REGISTROS!$L$2:$L$665,REGISTROS!$E$2:$E$665,PUC!E2620)</f>
        <v>0</v>
      </c>
      <c r="I2620" s="2"/>
      <c r="J2620" s="2"/>
    </row>
    <row r="2621">
      <c r="A2621" s="2"/>
      <c r="B2621" s="2"/>
      <c r="C2621" s="2"/>
      <c r="D2621" s="21" t="s">
        <v>1937</v>
      </c>
      <c r="E2621" s="4"/>
      <c r="F2621" s="22"/>
      <c r="G2621" s="26" t="str">
        <f t="shared" si="66"/>
        <v/>
      </c>
      <c r="H2621" s="31">
        <f>SUMIFS(REGISTROS!$L$2:$L$665,REGISTROS!$E$2:$E$665,PUC!E2621)</f>
        <v>0</v>
      </c>
      <c r="I2621" s="2"/>
      <c r="J2621" s="2"/>
    </row>
    <row r="2622">
      <c r="A2622" s="2"/>
      <c r="B2622" s="2"/>
      <c r="C2622" s="2"/>
      <c r="D2622" s="21">
        <v>93.0</v>
      </c>
      <c r="E2622" s="4"/>
      <c r="F2622" s="22" t="s">
        <v>1938</v>
      </c>
      <c r="G2622" s="26" t="str">
        <f t="shared" si="66"/>
        <v/>
      </c>
      <c r="H2622" s="31">
        <f>SUMIFS(REGISTROS!$L$2:$L$665,REGISTROS!$E$2:$E$665,PUC!E2622)</f>
        <v>0</v>
      </c>
      <c r="I2622" s="2"/>
      <c r="J2622" s="2"/>
    </row>
    <row r="2623">
      <c r="A2623" s="2"/>
      <c r="B2623" s="2"/>
      <c r="C2623" s="2"/>
      <c r="D2623" s="21">
        <v>9305.0</v>
      </c>
      <c r="E2623" s="4"/>
      <c r="F2623" s="22" t="s">
        <v>1939</v>
      </c>
      <c r="G2623" s="26" t="str">
        <f t="shared" si="66"/>
        <v>GRUPO</v>
      </c>
      <c r="H2623" s="31">
        <f>SUMIFS(REGISTROS!$L$2:$L$665,REGISTROS!$E$2:$E$665,PUC!E2623)</f>
        <v>0</v>
      </c>
      <c r="I2623" s="2"/>
      <c r="J2623" s="2"/>
    </row>
    <row r="2624">
      <c r="A2624" s="2"/>
      <c r="B2624" s="2"/>
      <c r="C2624" s="2"/>
      <c r="D2624" s="21">
        <v>930505.0</v>
      </c>
      <c r="E2624" s="4"/>
      <c r="F2624" s="22" t="s">
        <v>1876</v>
      </c>
      <c r="G2624" s="26" t="str">
        <f t="shared" si="66"/>
        <v/>
      </c>
      <c r="H2624" s="31">
        <f>SUMIFS(REGISTROS!$L$2:$L$665,REGISTROS!$E$2:$E$665,PUC!E2624)</f>
        <v>0</v>
      </c>
      <c r="I2624" s="2"/>
      <c r="J2624" s="2"/>
    </row>
    <row r="2625">
      <c r="A2625" s="2"/>
      <c r="B2625" s="2"/>
      <c r="C2625" s="2"/>
      <c r="D2625" s="21">
        <v>930510.0</v>
      </c>
      <c r="E2625" s="4"/>
      <c r="F2625" s="22" t="s">
        <v>1878</v>
      </c>
      <c r="G2625" s="26" t="str">
        <f t="shared" si="66"/>
        <v/>
      </c>
      <c r="H2625" s="31">
        <f>SUMIFS(REGISTROS!$L$2:$L$665,REGISTROS!$E$2:$E$665,PUC!E2625)</f>
        <v>0</v>
      </c>
      <c r="I2625" s="2"/>
      <c r="J2625" s="2"/>
    </row>
    <row r="2626">
      <c r="A2626" s="2"/>
      <c r="B2626" s="2"/>
      <c r="C2626" s="2"/>
      <c r="D2626" s="21">
        <v>5.0</v>
      </c>
      <c r="E2626" s="4"/>
      <c r="F2626" s="22" t="s">
        <v>1940</v>
      </c>
      <c r="G2626" s="26" t="str">
        <f t="shared" si="66"/>
        <v>GRUPO</v>
      </c>
      <c r="H2626" s="31">
        <f>SUMIFS(REGISTROS!$L$2:$L$665,REGISTROS!$E$2:$E$665,PUC!E2626)</f>
        <v>0</v>
      </c>
      <c r="I2626" s="2"/>
      <c r="J2626" s="2"/>
    </row>
    <row r="2627">
      <c r="A2627" s="2"/>
      <c r="B2627" s="2"/>
      <c r="C2627" s="2"/>
      <c r="D2627" s="21">
        <v>939505.0</v>
      </c>
      <c r="E2627" s="4"/>
      <c r="F2627" s="22" t="s">
        <v>1941</v>
      </c>
      <c r="G2627" s="26" t="str">
        <f t="shared" si="66"/>
        <v/>
      </c>
      <c r="H2627" s="31">
        <f>SUMIFS(REGISTROS!$L$2:$L$665,REGISTROS!$E$2:$E$665,PUC!E2627)</f>
        <v>0</v>
      </c>
      <c r="I2627" s="2"/>
      <c r="J2627" s="2"/>
    </row>
    <row r="2628">
      <c r="A2628" s="2"/>
      <c r="B2628" s="2"/>
      <c r="C2628" s="2"/>
      <c r="D2628" s="21">
        <v>939510.0</v>
      </c>
      <c r="E2628" s="4"/>
      <c r="F2628" s="22" t="s">
        <v>1942</v>
      </c>
      <c r="G2628" s="118" t="str">
        <f t="shared" si="66"/>
        <v/>
      </c>
      <c r="H2628" s="31">
        <f>SUMIFS(REGISTROS!$L$2:$L$665,REGISTROS!$E$2:$E$665,PUC!E2628)</f>
        <v>0</v>
      </c>
      <c r="I2628" s="2"/>
      <c r="J2628" s="2"/>
    </row>
    <row r="2629">
      <c r="A2629" s="2"/>
      <c r="B2629" s="2"/>
      <c r="C2629" s="2"/>
      <c r="D2629" s="21">
        <v>939515.0</v>
      </c>
      <c r="E2629" s="4"/>
      <c r="F2629" s="22" t="s">
        <v>1943</v>
      </c>
      <c r="G2629" s="2"/>
      <c r="H2629" s="31"/>
      <c r="I2629" s="2"/>
      <c r="J2629" s="2"/>
    </row>
    <row r="2630">
      <c r="A2630" s="2"/>
      <c r="B2630" s="2"/>
      <c r="C2630" s="2"/>
      <c r="D2630" s="21">
        <v>939520.0</v>
      </c>
      <c r="E2630" s="4"/>
      <c r="F2630" s="22" t="s">
        <v>1944</v>
      </c>
      <c r="G2630" s="2"/>
      <c r="H2630" s="31"/>
      <c r="I2630" s="2"/>
      <c r="J2630" s="2"/>
    </row>
    <row r="2631">
      <c r="A2631" s="2"/>
      <c r="B2631" s="2"/>
      <c r="C2631" s="2"/>
      <c r="D2631" s="21">
        <v>939525.0</v>
      </c>
      <c r="E2631" s="4"/>
      <c r="F2631" s="22" t="s">
        <v>1945</v>
      </c>
      <c r="G2631" s="2"/>
      <c r="H2631" s="31"/>
      <c r="I2631" s="2"/>
      <c r="J2631" s="2"/>
    </row>
    <row r="2632">
      <c r="A2632" s="2"/>
      <c r="B2632" s="2"/>
      <c r="C2632" s="2"/>
      <c r="D2632" s="21">
        <v>939530.0</v>
      </c>
      <c r="E2632" s="4"/>
      <c r="F2632" s="22" t="s">
        <v>1946</v>
      </c>
      <c r="G2632" s="2"/>
      <c r="H2632" s="31"/>
      <c r="I2632" s="2"/>
      <c r="J2632" s="2"/>
    </row>
    <row r="2633">
      <c r="A2633" s="2"/>
      <c r="B2633" s="2"/>
      <c r="C2633" s="2"/>
      <c r="D2633" s="21">
        <v>939535.0</v>
      </c>
      <c r="E2633" s="4"/>
      <c r="F2633" s="22" t="s">
        <v>1947</v>
      </c>
      <c r="G2633" s="2"/>
      <c r="H2633" s="31"/>
      <c r="I2633" s="2"/>
      <c r="J2633" s="2"/>
    </row>
    <row r="2634">
      <c r="A2634" s="2"/>
      <c r="B2634" s="2"/>
      <c r="C2634" s="2"/>
      <c r="D2634" s="21">
        <v>939599.0</v>
      </c>
      <c r="E2634" s="4"/>
      <c r="F2634" s="22" t="s">
        <v>95</v>
      </c>
      <c r="G2634" s="2"/>
      <c r="H2634" s="31"/>
      <c r="I2634" s="2"/>
      <c r="J2634" s="2"/>
    </row>
    <row r="2635">
      <c r="A2635" s="2"/>
      <c r="B2635" s="2"/>
      <c r="C2635" s="2"/>
      <c r="D2635" s="21">
        <v>9399.0</v>
      </c>
      <c r="E2635" s="4"/>
      <c r="F2635" s="22" t="s">
        <v>1948</v>
      </c>
      <c r="G2635" s="2"/>
      <c r="H2635" s="31"/>
      <c r="I2635" s="2"/>
      <c r="J2635" s="2"/>
    </row>
    <row r="2636">
      <c r="A2636" s="2"/>
      <c r="B2636" s="2"/>
      <c r="C2636" s="2"/>
      <c r="D2636" s="21">
        <v>939905.0</v>
      </c>
      <c r="E2636" s="4"/>
      <c r="F2636" s="22" t="s">
        <v>1079</v>
      </c>
      <c r="G2636" s="2"/>
      <c r="H2636" s="31"/>
      <c r="I2636" s="2"/>
      <c r="J2636" s="2"/>
    </row>
    <row r="2637">
      <c r="A2637" s="2"/>
      <c r="B2637" s="2"/>
      <c r="C2637" s="2"/>
      <c r="D2637" s="21">
        <v>939910.0</v>
      </c>
      <c r="E2637" s="4"/>
      <c r="F2637" s="22" t="s">
        <v>1102</v>
      </c>
      <c r="G2637" s="2"/>
      <c r="H2637" s="31"/>
      <c r="I2637" s="2"/>
      <c r="J2637" s="2"/>
    </row>
    <row r="2638">
      <c r="A2638" s="2"/>
      <c r="B2638" s="2"/>
      <c r="C2638" s="2"/>
      <c r="D2638" s="21">
        <v>939915.0</v>
      </c>
      <c r="E2638" s="4"/>
      <c r="F2638" s="22" t="s">
        <v>1114</v>
      </c>
      <c r="G2638" s="2"/>
      <c r="H2638" s="31"/>
      <c r="I2638" s="2"/>
      <c r="J2638" s="2"/>
    </row>
    <row r="2639">
      <c r="A2639" s="2"/>
      <c r="B2639" s="2"/>
      <c r="C2639" s="2"/>
      <c r="D2639" s="21">
        <v>939925.0</v>
      </c>
      <c r="E2639" s="4"/>
      <c r="F2639" s="22" t="s">
        <v>1949</v>
      </c>
      <c r="G2639" s="2"/>
      <c r="H2639" s="31"/>
      <c r="I2639" s="2"/>
      <c r="J2639" s="2"/>
    </row>
    <row r="2640">
      <c r="A2640" s="2"/>
      <c r="B2640" s="2"/>
      <c r="C2640" s="2"/>
      <c r="D2640" s="21">
        <v>939930.0</v>
      </c>
      <c r="E2640" s="4"/>
      <c r="F2640" s="22" t="s">
        <v>1156</v>
      </c>
      <c r="G2640" s="2"/>
      <c r="H2640" s="31"/>
      <c r="I2640" s="2"/>
      <c r="J2640" s="2"/>
    </row>
    <row r="2641">
      <c r="A2641" s="2"/>
      <c r="B2641" s="2"/>
      <c r="C2641" s="2"/>
      <c r="D2641" s="21">
        <v>94.0</v>
      </c>
      <c r="E2641" s="4"/>
      <c r="F2641" s="22" t="s">
        <v>1950</v>
      </c>
      <c r="G2641" s="2"/>
      <c r="H2641" s="31"/>
      <c r="I2641" s="2"/>
      <c r="J2641" s="2"/>
    </row>
    <row r="2642">
      <c r="A2642" s="2"/>
      <c r="B2642" s="2"/>
      <c r="C2642" s="2"/>
      <c r="D2642" s="21" t="s">
        <v>1951</v>
      </c>
      <c r="E2642" s="4"/>
      <c r="F2642" s="22"/>
      <c r="G2642" s="2"/>
      <c r="H2642" s="31"/>
      <c r="I2642" s="2"/>
      <c r="J2642" s="2"/>
    </row>
    <row r="2643">
      <c r="A2643" s="2"/>
      <c r="B2643" s="2"/>
      <c r="C2643" s="2"/>
      <c r="D2643" s="21" t="s">
        <v>1952</v>
      </c>
      <c r="E2643" s="4"/>
      <c r="F2643" s="22"/>
      <c r="G2643" s="2"/>
      <c r="H2643" s="31"/>
      <c r="I2643" s="2"/>
      <c r="J2643" s="2"/>
    </row>
    <row r="2644">
      <c r="A2644" s="2"/>
      <c r="B2644" s="2"/>
      <c r="C2644" s="2"/>
      <c r="D2644" s="21">
        <v>95.0</v>
      </c>
      <c r="E2644" s="4"/>
      <c r="F2644" s="22" t="s">
        <v>1953</v>
      </c>
      <c r="G2644" s="2"/>
      <c r="H2644" s="31"/>
      <c r="I2644" s="2"/>
      <c r="J2644" s="2"/>
    </row>
    <row r="2645">
      <c r="A2645" s="2"/>
      <c r="B2645" s="2"/>
      <c r="C2645" s="2"/>
      <c r="D2645" s="21" t="s">
        <v>1954</v>
      </c>
      <c r="E2645" s="4"/>
      <c r="F2645" s="22"/>
      <c r="G2645" s="2"/>
      <c r="H2645" s="31"/>
      <c r="I2645" s="2"/>
      <c r="J2645" s="2"/>
    </row>
    <row r="2646">
      <c r="A2646" s="2"/>
      <c r="B2646" s="2"/>
      <c r="C2646" s="2"/>
      <c r="D2646" s="21" t="s">
        <v>1955</v>
      </c>
      <c r="E2646" s="4"/>
      <c r="F2646" s="22"/>
      <c r="G2646" s="2"/>
      <c r="H2646" s="31"/>
      <c r="I2646" s="2"/>
      <c r="J2646" s="2"/>
    </row>
    <row r="2647">
      <c r="A2647" s="2"/>
      <c r="B2647" s="2"/>
      <c r="C2647" s="2"/>
      <c r="D2647" s="21">
        <v>96.0</v>
      </c>
      <c r="E2647" s="4"/>
      <c r="F2647" s="22" t="s">
        <v>1956</v>
      </c>
      <c r="G2647" s="2"/>
      <c r="H2647" s="31"/>
      <c r="I2647" s="2"/>
      <c r="J2647" s="2"/>
    </row>
    <row r="2648">
      <c r="A2648" s="2"/>
      <c r="B2648" s="2"/>
      <c r="C2648" s="2"/>
      <c r="D2648" s="21" t="s">
        <v>1957</v>
      </c>
      <c r="E2648" s="4"/>
      <c r="F2648" s="22"/>
      <c r="G2648" s="2"/>
      <c r="H2648" s="31"/>
      <c r="I2648" s="2"/>
      <c r="J2648" s="2"/>
    </row>
    <row r="2649">
      <c r="A2649" s="2"/>
      <c r="B2649" s="2"/>
      <c r="C2649" s="2"/>
      <c r="D2649" s="119" t="s">
        <v>1958</v>
      </c>
      <c r="E2649" s="4"/>
      <c r="F2649" s="120"/>
      <c r="G2649" s="2"/>
      <c r="H2649" s="31"/>
      <c r="I2649" s="2"/>
      <c r="J2649" s="2"/>
    </row>
  </sheetData>
  <autoFilter ref="$A$2:$J$2628"/>
  <conditionalFormatting sqref="G3:G2649">
    <cfRule type="containsText" dxfId="0" priority="1" operator="containsText" text="SUBCUENTA">
      <formula>NOT(ISERROR(SEARCH(("SUBCUENTA"),(G3))))</formula>
    </cfRule>
  </conditionalFormatting>
  <conditionalFormatting sqref="G3:G2649">
    <cfRule type="containsText" dxfId="1" priority="2" operator="containsText" text="CUENTA">
      <formula>NOT(ISERROR(SEARCH(("CUENTA"),(G3))))</formula>
    </cfRule>
  </conditionalFormatting>
  <conditionalFormatting sqref="G3:G2649">
    <cfRule type="containsText" dxfId="1" priority="3" operator="containsText" text="CUENA">
      <formula>NOT(ISERROR(SEARCH(("CUENA"),(G3))))</formula>
    </cfRule>
  </conditionalFormatting>
  <conditionalFormatting sqref="G3:G2649">
    <cfRule type="containsText" dxfId="2" priority="4" operator="containsText" text="CLASE">
      <formula>NOT(ISERROR(SEARCH(("CLASE"),(G3))))</formula>
    </cfRule>
  </conditionalFormatting>
  <conditionalFormatting sqref="G3:G2628">
    <cfRule type="containsText" dxfId="3" priority="5" operator="containsText" text="GRUPO">
      <formula>NOT(ISERROR(SEARCH(("GRUPO"),(G3))))</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43"/>
    <col customWidth="1" min="2" max="2" width="15.57"/>
    <col customWidth="1" min="3" max="3" width="16.71"/>
    <col customWidth="1" min="4" max="4" width="26.29"/>
    <col customWidth="1" min="5" max="5" width="10.57"/>
    <col customWidth="1" min="6" max="26" width="9.14"/>
  </cols>
  <sheetData>
    <row r="1">
      <c r="B1" s="1"/>
      <c r="C1" s="1"/>
      <c r="D1" s="1"/>
    </row>
    <row r="2">
      <c r="B2" s="1"/>
      <c r="C2" s="1"/>
      <c r="D2" s="1"/>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c r="E88" s="84" t="s">
        <v>526</v>
      </c>
    </row>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c r="E142" s="84" t="s">
        <v>568</v>
      </c>
    </row>
    <row r="143"/>
    <row r="144"/>
    <row r="145"/>
    <row r="146"/>
    <row r="147"/>
    <row r="148"/>
    <row r="149"/>
    <row r="150"/>
    <row r="151"/>
    <row r="152"/>
    <row r="153"/>
    <row r="154">
      <c r="E154" s="1">
        <v>8734747.0</v>
      </c>
      <c r="F154" t="s">
        <v>577</v>
      </c>
    </row>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c r="E205" s="84" t="s">
        <v>568</v>
      </c>
    </row>
    <row r="206"/>
    <row r="207"/>
    <row r="208">
      <c r="E208" s="84" t="s">
        <v>568</v>
      </c>
    </row>
    <row r="209"/>
    <row r="210"/>
    <row r="211">
      <c r="E211" s="84" t="s">
        <v>568</v>
      </c>
    </row>
    <row r="212"/>
    <row r="213"/>
    <row r="214"/>
    <row r="215"/>
    <row r="216"/>
    <row r="217">
      <c r="E217" s="84" t="s">
        <v>568</v>
      </c>
    </row>
    <row r="218"/>
    <row r="219"/>
    <row r="220"/>
    <row r="221"/>
    <row r="222"/>
    <row r="223"/>
    <row r="224"/>
    <row r="225"/>
    <row r="226">
      <c r="A226" s="83"/>
      <c r="B226" s="1"/>
      <c r="C226" s="1"/>
      <c r="D226" s="1"/>
    </row>
    <row r="228">
      <c r="B228" s="1"/>
      <c r="C228" s="1"/>
      <c r="D228" s="1"/>
    </row>
    <row r="229">
      <c r="B229" s="1"/>
      <c r="C229" s="1"/>
      <c r="D229" s="1"/>
    </row>
    <row r="230">
      <c r="B230" s="1"/>
      <c r="C230" s="1"/>
      <c r="D230" s="1"/>
    </row>
    <row r="231">
      <c r="B231" s="1"/>
      <c r="C231" s="1"/>
      <c r="D231" s="1"/>
    </row>
    <row r="232">
      <c r="B232" s="1"/>
      <c r="C232" s="1"/>
      <c r="D232" s="1"/>
    </row>
    <row r="233">
      <c r="B233" s="1"/>
      <c r="C233" s="1"/>
      <c r="D233" s="1"/>
    </row>
    <row r="234">
      <c r="B234" s="1"/>
      <c r="C234" s="1"/>
      <c r="D234" s="1"/>
    </row>
    <row r="235">
      <c r="B235" s="1"/>
      <c r="C235" s="1"/>
      <c r="D235" s="1"/>
    </row>
    <row r="236">
      <c r="B236" s="1"/>
      <c r="C236" s="1"/>
      <c r="D236" s="1"/>
    </row>
    <row r="237">
      <c r="B237" s="1"/>
      <c r="C237" s="1"/>
      <c r="D237" s="1"/>
    </row>
    <row r="238">
      <c r="B238" s="1"/>
      <c r="C238" s="1"/>
      <c r="D238" s="1"/>
    </row>
    <row r="239">
      <c r="B239" s="1"/>
      <c r="C239" s="1"/>
      <c r="D239" s="1"/>
    </row>
    <row r="240">
      <c r="B240" s="1"/>
      <c r="C240" s="1"/>
      <c r="D240" s="1"/>
    </row>
    <row r="241">
      <c r="B241" s="1"/>
      <c r="C241" s="1"/>
      <c r="D241" s="1"/>
    </row>
    <row r="242">
      <c r="B242" s="1"/>
      <c r="C242" s="1"/>
      <c r="D242" s="1"/>
    </row>
    <row r="243">
      <c r="B243" s="1"/>
      <c r="C243" s="1"/>
      <c r="D243" s="1"/>
    </row>
    <row r="244">
      <c r="B244" s="1"/>
      <c r="C244" s="1"/>
      <c r="D244" s="1"/>
    </row>
    <row r="245">
      <c r="B245" s="1"/>
      <c r="C245" s="1"/>
      <c r="D245" s="1"/>
    </row>
    <row r="246">
      <c r="B246" s="1"/>
      <c r="C246" s="1"/>
      <c r="D246" s="1"/>
    </row>
    <row r="247">
      <c r="B247" s="1"/>
      <c r="C247" s="1"/>
      <c r="D247" s="1"/>
    </row>
    <row r="248">
      <c r="B248" s="1"/>
      <c r="C248" s="1"/>
      <c r="D248" s="1"/>
    </row>
    <row r="249">
      <c r="B249" s="1"/>
      <c r="C249" s="1"/>
      <c r="D249" s="1"/>
    </row>
    <row r="250">
      <c r="B250" s="1"/>
      <c r="C250" s="1"/>
      <c r="D250" s="1"/>
    </row>
    <row r="251">
      <c r="B251" s="1"/>
      <c r="C251" s="1"/>
      <c r="D251" s="1"/>
    </row>
    <row r="252">
      <c r="B252" s="1"/>
      <c r="C252" s="1"/>
      <c r="D252" s="1"/>
    </row>
    <row r="253">
      <c r="B253" s="1"/>
      <c r="C253" s="1"/>
      <c r="D253" s="1"/>
    </row>
    <row r="254">
      <c r="B254" s="1"/>
      <c r="C254" s="1"/>
      <c r="D254" s="1"/>
    </row>
    <row r="255">
      <c r="B255" s="1"/>
      <c r="C255" s="1"/>
      <c r="D255" s="1"/>
    </row>
    <row r="256">
      <c r="B256" s="1"/>
      <c r="C256" s="1"/>
      <c r="D256" s="1"/>
    </row>
    <row r="257">
      <c r="B257" s="1"/>
      <c r="C257" s="1"/>
      <c r="D257" s="1"/>
    </row>
    <row r="258">
      <c r="B258" s="1"/>
      <c r="C258" s="1"/>
      <c r="D258" s="1"/>
    </row>
    <row r="259">
      <c r="B259" s="1"/>
      <c r="C259" s="1"/>
      <c r="D259" s="1"/>
    </row>
    <row r="260">
      <c r="B260" s="1"/>
      <c r="C260" s="1"/>
      <c r="D260" s="1"/>
    </row>
    <row r="261">
      <c r="B261" s="1"/>
      <c r="C261" s="1"/>
      <c r="D261" s="1"/>
    </row>
    <row r="262">
      <c r="B262" s="1"/>
      <c r="C262" s="1"/>
      <c r="D262" s="1"/>
    </row>
    <row r="263">
      <c r="B263" s="1"/>
      <c r="C263" s="1"/>
      <c r="D263" s="1"/>
    </row>
    <row r="264">
      <c r="B264" s="1"/>
      <c r="C264" s="1"/>
      <c r="D264" s="1"/>
    </row>
    <row r="265">
      <c r="B265" s="1"/>
      <c r="C265" s="1"/>
      <c r="D265" s="1"/>
    </row>
    <row r="266">
      <c r="B266" s="1"/>
      <c r="C266" s="1"/>
      <c r="D266" s="1"/>
    </row>
    <row r="267">
      <c r="B267" s="1"/>
      <c r="C267" s="1"/>
      <c r="D267" s="1"/>
    </row>
    <row r="268">
      <c r="B268" s="1"/>
      <c r="C268" s="1"/>
      <c r="D268" s="1"/>
    </row>
    <row r="269">
      <c r="B269" s="1"/>
      <c r="C269" s="1"/>
      <c r="D269" s="1"/>
    </row>
    <row r="270">
      <c r="B270" s="1"/>
      <c r="C270" s="1"/>
      <c r="D270" s="1"/>
    </row>
    <row r="271">
      <c r="B271" s="1"/>
      <c r="C271" s="1"/>
      <c r="D271" s="1"/>
    </row>
    <row r="272">
      <c r="B272" s="1"/>
      <c r="C272" s="1"/>
      <c r="D272" s="1"/>
    </row>
    <row r="273">
      <c r="B273" s="1"/>
      <c r="C273" s="1"/>
      <c r="D273" s="1"/>
    </row>
    <row r="274">
      <c r="B274" s="1"/>
      <c r="C274" s="1"/>
      <c r="D274" s="1"/>
    </row>
    <row r="275">
      <c r="B275" s="1"/>
      <c r="C275" s="1"/>
      <c r="D275" s="1"/>
    </row>
    <row r="276">
      <c r="B276" s="1"/>
      <c r="C276" s="1"/>
      <c r="D276" s="1"/>
    </row>
    <row r="277">
      <c r="B277" s="1"/>
      <c r="C277" s="1"/>
      <c r="D277" s="1"/>
    </row>
    <row r="278">
      <c r="B278" s="1"/>
      <c r="C278" s="1"/>
      <c r="D278" s="1"/>
    </row>
    <row r="279">
      <c r="B279" s="1"/>
      <c r="C279" s="1"/>
      <c r="D279" s="1"/>
    </row>
    <row r="280">
      <c r="B280" s="1"/>
      <c r="C280" s="1"/>
      <c r="D280" s="1"/>
    </row>
    <row r="281">
      <c r="B281" s="1"/>
      <c r="C281" s="1"/>
      <c r="D281" s="1"/>
    </row>
    <row r="282">
      <c r="B282" s="1"/>
      <c r="C282" s="1"/>
      <c r="D282" s="1"/>
    </row>
    <row r="283">
      <c r="B283" s="1"/>
      <c r="C283" s="1"/>
      <c r="D283" s="1"/>
    </row>
    <row r="284">
      <c r="B284" s="1"/>
      <c r="C284" s="1"/>
      <c r="D284" s="1"/>
    </row>
    <row r="285">
      <c r="B285" s="1"/>
      <c r="C285" s="1"/>
      <c r="D285" s="1"/>
    </row>
    <row r="286">
      <c r="B286" s="1"/>
      <c r="C286" s="1"/>
      <c r="D286" s="1"/>
    </row>
    <row r="287">
      <c r="B287" s="1"/>
      <c r="C287" s="1"/>
      <c r="D287" s="1"/>
    </row>
    <row r="288">
      <c r="B288" s="1"/>
      <c r="C288" s="1"/>
      <c r="D288" s="1"/>
    </row>
    <row r="289">
      <c r="B289" s="1"/>
      <c r="C289" s="1"/>
      <c r="D289" s="1"/>
    </row>
    <row r="290">
      <c r="B290" s="1"/>
      <c r="C290" s="1"/>
      <c r="D290" s="1"/>
    </row>
    <row r="291">
      <c r="B291" s="1"/>
      <c r="C291" s="1"/>
      <c r="D291" s="1"/>
    </row>
    <row r="292">
      <c r="B292" s="1"/>
      <c r="C292" s="1"/>
      <c r="D292" s="1"/>
    </row>
    <row r="293">
      <c r="B293" s="1"/>
      <c r="C293" s="1"/>
      <c r="D293" s="1"/>
    </row>
    <row r="294">
      <c r="B294" s="1"/>
      <c r="C294" s="1"/>
      <c r="D294" s="1"/>
    </row>
    <row r="295">
      <c r="B295" s="1"/>
      <c r="C295" s="1"/>
      <c r="D295" s="1"/>
    </row>
    <row r="296">
      <c r="B296" s="1"/>
      <c r="C296" s="1"/>
      <c r="D296" s="1"/>
    </row>
    <row r="297">
      <c r="B297" s="1"/>
      <c r="C297" s="1"/>
      <c r="D297" s="1"/>
    </row>
    <row r="298">
      <c r="B298" s="1"/>
      <c r="C298" s="1"/>
      <c r="D298" s="1"/>
    </row>
    <row r="299">
      <c r="B299" s="1"/>
      <c r="C299" s="1"/>
      <c r="D299" s="1"/>
    </row>
    <row r="300">
      <c r="B300" s="1"/>
      <c r="C300" s="1"/>
      <c r="D300" s="1"/>
    </row>
    <row r="301">
      <c r="B301" s="1"/>
      <c r="C301" s="1"/>
      <c r="D301" s="1"/>
    </row>
    <row r="302">
      <c r="B302" s="1"/>
      <c r="C302" s="1"/>
      <c r="D302" s="1"/>
    </row>
    <row r="303">
      <c r="B303" s="1"/>
      <c r="C303" s="1"/>
      <c r="D303" s="1"/>
    </row>
    <row r="304">
      <c r="B304" s="1"/>
      <c r="C304" s="1"/>
      <c r="D304" s="1"/>
    </row>
    <row r="305">
      <c r="B305" s="1"/>
      <c r="C305" s="1"/>
      <c r="D305" s="1"/>
    </row>
    <row r="306">
      <c r="B306" s="1"/>
      <c r="C306" s="1"/>
      <c r="D306" s="1"/>
    </row>
    <row r="307">
      <c r="B307" s="1"/>
      <c r="C307" s="1"/>
      <c r="D307" s="1"/>
    </row>
    <row r="308">
      <c r="B308" s="1"/>
      <c r="C308" s="1"/>
      <c r="D308" s="1"/>
    </row>
    <row r="309">
      <c r="B309" s="1"/>
      <c r="C309" s="1"/>
      <c r="D309" s="1"/>
    </row>
    <row r="310">
      <c r="B310" s="1"/>
      <c r="C310" s="1"/>
      <c r="D310" s="1"/>
    </row>
    <row r="311">
      <c r="B311" s="1"/>
      <c r="C311" s="1"/>
      <c r="D311" s="1"/>
    </row>
    <row r="312">
      <c r="B312" s="1"/>
      <c r="C312" s="1"/>
      <c r="D312" s="1"/>
    </row>
    <row r="313">
      <c r="B313" s="1"/>
      <c r="C313" s="1"/>
      <c r="D313" s="1"/>
    </row>
    <row r="314">
      <c r="B314" s="1"/>
      <c r="C314" s="1"/>
      <c r="D314" s="1"/>
    </row>
    <row r="315">
      <c r="B315" s="1"/>
      <c r="C315" s="1"/>
      <c r="D315" s="1"/>
    </row>
    <row r="316">
      <c r="B316" s="1"/>
      <c r="C316" s="1"/>
      <c r="D316" s="1"/>
    </row>
    <row r="317">
      <c r="B317" s="1"/>
      <c r="C317" s="1"/>
      <c r="D317" s="1"/>
    </row>
    <row r="318">
      <c r="B318" s="1"/>
      <c r="C318" s="1"/>
      <c r="D318" s="1"/>
    </row>
    <row r="319">
      <c r="B319" s="1"/>
      <c r="C319" s="1"/>
      <c r="D319" s="1"/>
    </row>
    <row r="320">
      <c r="B320" s="1"/>
      <c r="C320" s="1"/>
      <c r="D320" s="1"/>
    </row>
    <row r="321">
      <c r="B321" s="1"/>
      <c r="C321" s="1"/>
      <c r="D321" s="1"/>
    </row>
    <row r="322">
      <c r="B322" s="1"/>
      <c r="C322" s="1"/>
      <c r="D322" s="1"/>
    </row>
    <row r="323">
      <c r="B323" s="1"/>
      <c r="C323" s="1"/>
      <c r="D323" s="1"/>
    </row>
    <row r="324">
      <c r="B324" s="1"/>
      <c r="C324" s="1"/>
      <c r="D324" s="1"/>
    </row>
    <row r="325">
      <c r="B325" s="1"/>
      <c r="C325" s="1"/>
      <c r="D325" s="1"/>
    </row>
    <row r="326">
      <c r="B326" s="1"/>
      <c r="C326" s="1"/>
      <c r="D326" s="1"/>
    </row>
    <row r="327">
      <c r="B327" s="1"/>
      <c r="C327" s="1"/>
      <c r="D327" s="1"/>
    </row>
    <row r="328">
      <c r="B328" s="1"/>
      <c r="C328" s="1"/>
      <c r="D328" s="1"/>
    </row>
    <row r="329">
      <c r="B329" s="1"/>
      <c r="C329" s="1"/>
      <c r="D329" s="1"/>
    </row>
    <row r="330">
      <c r="B330" s="1"/>
      <c r="C330" s="1"/>
      <c r="D330" s="1"/>
    </row>
    <row r="331">
      <c r="B331" s="1"/>
      <c r="C331" s="1"/>
      <c r="D331" s="1"/>
    </row>
    <row r="332">
      <c r="B332" s="1"/>
      <c r="C332" s="1"/>
      <c r="D332" s="1"/>
    </row>
    <row r="333">
      <c r="B333" s="1"/>
      <c r="C333" s="1"/>
      <c r="D333" s="1"/>
    </row>
    <row r="334">
      <c r="B334" s="1"/>
      <c r="C334" s="1"/>
      <c r="D334" s="1"/>
    </row>
    <row r="335">
      <c r="B335" s="1"/>
      <c r="C335" s="1"/>
      <c r="D335" s="1"/>
    </row>
    <row r="336">
      <c r="B336" s="1"/>
      <c r="C336" s="1"/>
      <c r="D336" s="1"/>
    </row>
    <row r="337">
      <c r="B337" s="1"/>
      <c r="C337" s="1"/>
      <c r="D337" s="1"/>
    </row>
    <row r="338">
      <c r="B338" s="1"/>
      <c r="C338" s="1"/>
      <c r="D338" s="1"/>
    </row>
    <row r="339">
      <c r="B339" s="1"/>
      <c r="C339" s="1"/>
      <c r="D339" s="1"/>
    </row>
    <row r="340">
      <c r="B340" s="1"/>
      <c r="C340" s="1"/>
      <c r="D340" s="1"/>
    </row>
    <row r="341">
      <c r="B341" s="1"/>
      <c r="C341" s="1"/>
      <c r="D341" s="1"/>
    </row>
    <row r="342">
      <c r="B342" s="1"/>
      <c r="C342" s="1"/>
      <c r="D342" s="1"/>
    </row>
    <row r="343">
      <c r="B343" s="1"/>
      <c r="C343" s="1"/>
      <c r="D343" s="1"/>
    </row>
    <row r="344">
      <c r="B344" s="1"/>
      <c r="C344" s="1"/>
      <c r="D344" s="1"/>
    </row>
    <row r="345">
      <c r="B345" s="1"/>
      <c r="C345" s="1"/>
      <c r="D345" s="1"/>
    </row>
    <row r="346">
      <c r="B346" s="1"/>
      <c r="C346" s="1"/>
      <c r="D346" s="1"/>
    </row>
    <row r="347">
      <c r="B347" s="1"/>
      <c r="C347" s="1"/>
      <c r="D347" s="1"/>
    </row>
    <row r="348">
      <c r="B348" s="1"/>
      <c r="C348" s="1"/>
      <c r="D348" s="1"/>
    </row>
    <row r="349">
      <c r="B349" s="1"/>
      <c r="C349" s="1"/>
      <c r="D349" s="1"/>
    </row>
    <row r="350">
      <c r="B350" s="1"/>
      <c r="C350" s="1"/>
      <c r="D350" s="1"/>
    </row>
    <row r="351">
      <c r="B351" s="1"/>
      <c r="C351" s="1"/>
      <c r="D351" s="1"/>
    </row>
    <row r="352">
      <c r="B352" s="1"/>
      <c r="C352" s="1"/>
      <c r="D352" s="1"/>
    </row>
    <row r="353">
      <c r="B353" s="1"/>
      <c r="C353" s="1"/>
      <c r="D353" s="1"/>
    </row>
    <row r="354">
      <c r="B354" s="1"/>
      <c r="C354" s="1"/>
      <c r="D354" s="1"/>
    </row>
    <row r="355">
      <c r="B355" s="1"/>
      <c r="C355" s="1"/>
      <c r="D355" s="1"/>
    </row>
    <row r="356">
      <c r="B356" s="1"/>
      <c r="C356" s="1"/>
      <c r="D356" s="1"/>
    </row>
    <row r="357">
      <c r="B357" s="1"/>
      <c r="C357" s="1"/>
      <c r="D357" s="1"/>
    </row>
    <row r="358">
      <c r="B358" s="1"/>
      <c r="C358" s="1"/>
      <c r="D358" s="1"/>
    </row>
    <row r="359">
      <c r="B359" s="1"/>
      <c r="C359" s="1"/>
      <c r="D359" s="1"/>
    </row>
    <row r="360">
      <c r="B360" s="1"/>
      <c r="C360" s="1"/>
      <c r="D360" s="1"/>
    </row>
    <row r="361">
      <c r="B361" s="1"/>
      <c r="C361" s="1"/>
      <c r="D361" s="1"/>
    </row>
    <row r="362">
      <c r="B362" s="1"/>
      <c r="C362" s="1"/>
      <c r="D362" s="1"/>
    </row>
    <row r="363">
      <c r="B363" s="1"/>
      <c r="C363" s="1"/>
      <c r="D363" s="1"/>
    </row>
    <row r="364">
      <c r="B364" s="1"/>
      <c r="C364" s="1"/>
      <c r="D364" s="1"/>
    </row>
    <row r="365">
      <c r="B365" s="1"/>
      <c r="C365" s="1"/>
      <c r="D365" s="1"/>
    </row>
    <row r="366">
      <c r="B366" s="1"/>
      <c r="C366" s="1"/>
      <c r="D366" s="1"/>
    </row>
    <row r="367">
      <c r="B367" s="1"/>
      <c r="C367" s="1"/>
      <c r="D367" s="1"/>
    </row>
    <row r="368">
      <c r="B368" s="1"/>
      <c r="C368" s="1"/>
      <c r="D368" s="1"/>
    </row>
    <row r="369">
      <c r="B369" s="1"/>
      <c r="C369" s="1"/>
      <c r="D369" s="1"/>
    </row>
    <row r="370">
      <c r="B370" s="1"/>
      <c r="C370" s="1"/>
      <c r="D370" s="1"/>
    </row>
    <row r="371">
      <c r="B371" s="1"/>
      <c r="C371" s="1"/>
      <c r="D371" s="1"/>
    </row>
    <row r="372">
      <c r="B372" s="1"/>
      <c r="C372" s="1"/>
      <c r="D372" s="1"/>
    </row>
    <row r="373">
      <c r="B373" s="1"/>
      <c r="C373" s="1"/>
      <c r="D373" s="1"/>
    </row>
    <row r="374">
      <c r="B374" s="1"/>
      <c r="C374" s="1"/>
      <c r="D374" s="1"/>
    </row>
    <row r="375">
      <c r="B375" s="1"/>
      <c r="C375" s="1"/>
      <c r="D375" s="1"/>
    </row>
    <row r="376">
      <c r="B376" s="1"/>
      <c r="C376" s="1"/>
      <c r="D376" s="1"/>
    </row>
    <row r="377">
      <c r="B377" s="1"/>
      <c r="C377" s="1"/>
      <c r="D377" s="1"/>
    </row>
    <row r="378">
      <c r="B378" s="1"/>
      <c r="C378" s="1"/>
      <c r="D378" s="1"/>
    </row>
    <row r="379">
      <c r="B379" s="1"/>
      <c r="C379" s="1"/>
      <c r="D379" s="1"/>
    </row>
    <row r="380">
      <c r="B380" s="1"/>
      <c r="C380" s="1"/>
      <c r="D380" s="1"/>
    </row>
    <row r="381">
      <c r="B381" s="1"/>
      <c r="C381" s="1"/>
      <c r="D381" s="1"/>
    </row>
    <row r="382">
      <c r="B382" s="1"/>
      <c r="C382" s="1"/>
      <c r="D382" s="1"/>
    </row>
    <row r="383">
      <c r="B383" s="1"/>
      <c r="C383" s="1"/>
      <c r="D383" s="1"/>
    </row>
    <row r="384">
      <c r="B384" s="1"/>
      <c r="C384" s="1"/>
      <c r="D384" s="1"/>
    </row>
    <row r="385">
      <c r="B385" s="1"/>
      <c r="C385" s="1"/>
      <c r="D385" s="1"/>
    </row>
    <row r="386">
      <c r="B386" s="1"/>
      <c r="C386" s="1"/>
      <c r="D386" s="1"/>
    </row>
    <row r="387">
      <c r="B387" s="1"/>
      <c r="C387" s="1"/>
      <c r="D387" s="1"/>
    </row>
    <row r="388">
      <c r="B388" s="1"/>
      <c r="C388" s="1"/>
      <c r="D388" s="1"/>
    </row>
    <row r="389">
      <c r="B389" s="1"/>
      <c r="C389" s="1"/>
      <c r="D389" s="1"/>
    </row>
    <row r="390">
      <c r="B390" s="1"/>
      <c r="C390" s="1"/>
      <c r="D390" s="1"/>
    </row>
    <row r="391">
      <c r="B391" s="1"/>
      <c r="C391" s="1"/>
      <c r="D391" s="1"/>
    </row>
    <row r="392">
      <c r="B392" s="1"/>
      <c r="C392" s="1"/>
      <c r="D392" s="1"/>
    </row>
    <row r="393">
      <c r="B393" s="1"/>
      <c r="C393" s="1"/>
      <c r="D393" s="1"/>
    </row>
    <row r="394">
      <c r="B394" s="1"/>
      <c r="C394" s="1"/>
      <c r="D394" s="1"/>
    </row>
    <row r="395">
      <c r="B395" s="1"/>
      <c r="C395" s="1"/>
      <c r="D395" s="1"/>
    </row>
    <row r="396">
      <c r="B396" s="1"/>
      <c r="C396" s="1"/>
      <c r="D396" s="1"/>
    </row>
    <row r="397">
      <c r="B397" s="1"/>
      <c r="C397" s="1"/>
      <c r="D397" s="1"/>
    </row>
    <row r="398">
      <c r="B398" s="1"/>
      <c r="C398" s="1"/>
      <c r="D398" s="1"/>
    </row>
    <row r="399">
      <c r="B399" s="1"/>
      <c r="C399" s="1"/>
      <c r="D399" s="1"/>
    </row>
    <row r="400">
      <c r="B400" s="1"/>
      <c r="C400" s="1"/>
      <c r="D400" s="1"/>
    </row>
    <row r="401">
      <c r="B401" s="1"/>
      <c r="C401" s="1"/>
      <c r="D401" s="1"/>
    </row>
    <row r="402">
      <c r="B402" s="1"/>
      <c r="C402" s="1"/>
      <c r="D402" s="1"/>
    </row>
    <row r="403">
      <c r="B403" s="1"/>
      <c r="C403" s="1"/>
      <c r="D403" s="1"/>
    </row>
    <row r="404">
      <c r="B404" s="1"/>
      <c r="C404" s="1"/>
      <c r="D404" s="1"/>
    </row>
    <row r="405">
      <c r="B405" s="1"/>
      <c r="C405" s="1"/>
      <c r="D405" s="1"/>
    </row>
    <row r="406">
      <c r="B406" s="1"/>
      <c r="C406" s="1"/>
      <c r="D406" s="1"/>
    </row>
    <row r="407">
      <c r="B407" s="1"/>
      <c r="C407" s="1"/>
      <c r="D407" s="1"/>
    </row>
    <row r="408">
      <c r="B408" s="1"/>
      <c r="C408" s="1"/>
      <c r="D408" s="1"/>
    </row>
    <row r="409">
      <c r="B409" s="1"/>
      <c r="C409" s="1"/>
      <c r="D409" s="1"/>
    </row>
    <row r="410">
      <c r="B410" s="1"/>
      <c r="C410" s="1"/>
      <c r="D410" s="1"/>
    </row>
    <row r="411">
      <c r="B411" s="1"/>
      <c r="C411" s="1"/>
      <c r="D411" s="1"/>
    </row>
    <row r="412">
      <c r="B412" s="1"/>
      <c r="C412" s="1"/>
      <c r="D412" s="1"/>
    </row>
    <row r="413">
      <c r="B413" s="1"/>
      <c r="C413" s="1"/>
      <c r="D413" s="1"/>
    </row>
    <row r="414">
      <c r="B414" s="1"/>
      <c r="C414" s="1"/>
      <c r="D414" s="1"/>
    </row>
    <row r="415">
      <c r="B415" s="1"/>
      <c r="C415" s="1"/>
      <c r="D415" s="1"/>
    </row>
    <row r="416">
      <c r="B416" s="1"/>
      <c r="C416" s="1"/>
      <c r="D416" s="1"/>
    </row>
    <row r="417">
      <c r="B417" s="1"/>
      <c r="C417" s="1"/>
      <c r="D417" s="1"/>
    </row>
    <row r="418">
      <c r="B418" s="1"/>
      <c r="C418" s="1"/>
      <c r="D418" s="1"/>
    </row>
    <row r="419">
      <c r="B419" s="1"/>
      <c r="C419" s="1"/>
      <c r="D419" s="1"/>
    </row>
    <row r="420">
      <c r="B420" s="1"/>
      <c r="C420" s="1"/>
      <c r="D420" s="1"/>
    </row>
    <row r="421">
      <c r="B421" s="1"/>
      <c r="C421" s="1"/>
      <c r="D421" s="1"/>
    </row>
    <row r="422">
      <c r="B422" s="1"/>
      <c r="C422" s="1"/>
      <c r="D422" s="1"/>
    </row>
    <row r="423">
      <c r="B423" s="1"/>
      <c r="C423" s="1"/>
      <c r="D423" s="1"/>
    </row>
    <row r="424">
      <c r="B424" s="1"/>
      <c r="C424" s="1"/>
      <c r="D424" s="1"/>
    </row>
    <row r="425">
      <c r="B425" s="1"/>
      <c r="C425" s="1"/>
      <c r="D425" s="1"/>
    </row>
    <row r="426">
      <c r="B426" s="1"/>
      <c r="C426" s="1"/>
      <c r="D426" s="1"/>
    </row>
    <row r="427">
      <c r="B427" s="1"/>
      <c r="C427" s="1"/>
      <c r="D427" s="1"/>
    </row>
    <row r="428">
      <c r="B428" s="1"/>
      <c r="C428" s="1"/>
      <c r="D428" s="1"/>
    </row>
    <row r="429">
      <c r="B429" s="1"/>
      <c r="C429" s="1"/>
      <c r="D429" s="1"/>
    </row>
    <row r="430">
      <c r="B430" s="1"/>
      <c r="C430" s="1"/>
      <c r="D430" s="1"/>
    </row>
    <row r="431">
      <c r="B431" s="1"/>
      <c r="C431" s="1"/>
      <c r="D431" s="1"/>
    </row>
    <row r="432">
      <c r="B432" s="1"/>
      <c r="C432" s="1"/>
      <c r="D432" s="1"/>
    </row>
    <row r="433">
      <c r="B433" s="1"/>
      <c r="C433" s="1"/>
      <c r="D433" s="1"/>
    </row>
    <row r="434">
      <c r="B434" s="1"/>
      <c r="C434" s="1"/>
      <c r="D434" s="1"/>
    </row>
    <row r="435">
      <c r="B435" s="1"/>
      <c r="C435" s="1"/>
      <c r="D435" s="1"/>
    </row>
    <row r="436">
      <c r="B436" s="1"/>
      <c r="C436" s="1"/>
      <c r="D436" s="1"/>
    </row>
    <row r="437">
      <c r="B437" s="1"/>
      <c r="C437" s="1"/>
      <c r="D437" s="1"/>
    </row>
    <row r="438">
      <c r="B438" s="1"/>
      <c r="C438" s="1"/>
      <c r="D438" s="1"/>
    </row>
    <row r="439">
      <c r="B439" s="1"/>
      <c r="C439" s="1"/>
      <c r="D439" s="1"/>
    </row>
    <row r="440">
      <c r="B440" s="1"/>
      <c r="C440" s="1"/>
      <c r="D440" s="1"/>
    </row>
    <row r="441">
      <c r="B441" s="1"/>
      <c r="C441" s="1"/>
      <c r="D441" s="1"/>
    </row>
    <row r="442">
      <c r="B442" s="1"/>
      <c r="C442" s="1"/>
      <c r="D442" s="1"/>
    </row>
    <row r="443">
      <c r="B443" s="1"/>
      <c r="C443" s="1"/>
      <c r="D443" s="1"/>
    </row>
    <row r="444">
      <c r="B444" s="1"/>
      <c r="C444" s="1"/>
      <c r="D444" s="1"/>
    </row>
    <row r="445">
      <c r="B445" s="1"/>
      <c r="C445" s="1"/>
      <c r="D445" s="1"/>
    </row>
    <row r="446">
      <c r="B446" s="1"/>
      <c r="C446" s="1"/>
      <c r="D446" s="1"/>
    </row>
    <row r="447">
      <c r="B447" s="1"/>
      <c r="C447" s="1"/>
      <c r="D447" s="1"/>
    </row>
    <row r="448">
      <c r="B448" s="1"/>
      <c r="C448" s="1"/>
      <c r="D448" s="1"/>
    </row>
    <row r="449">
      <c r="B449" s="1"/>
      <c r="C449" s="1"/>
      <c r="D449" s="1"/>
    </row>
    <row r="450">
      <c r="B450" s="1"/>
      <c r="C450" s="1"/>
      <c r="D450" s="1"/>
    </row>
    <row r="451">
      <c r="B451" s="1"/>
      <c r="C451" s="1"/>
      <c r="D451" s="1"/>
    </row>
    <row r="452">
      <c r="B452" s="1"/>
      <c r="C452" s="1"/>
      <c r="D452" s="1"/>
    </row>
    <row r="453">
      <c r="B453" s="1"/>
      <c r="C453" s="1"/>
      <c r="D453" s="1"/>
    </row>
    <row r="454">
      <c r="B454" s="1"/>
      <c r="C454" s="1"/>
      <c r="D454" s="1"/>
    </row>
    <row r="455">
      <c r="B455" s="1"/>
      <c r="C455" s="1"/>
      <c r="D455" s="1"/>
    </row>
    <row r="456">
      <c r="B456" s="1"/>
      <c r="C456" s="1"/>
      <c r="D456" s="1"/>
    </row>
    <row r="457">
      <c r="B457" s="1"/>
      <c r="C457" s="1"/>
      <c r="D457" s="1"/>
    </row>
    <row r="458">
      <c r="B458" s="1"/>
      <c r="C458" s="1"/>
      <c r="D458" s="1"/>
    </row>
    <row r="459">
      <c r="B459" s="1"/>
      <c r="C459" s="1"/>
      <c r="D459" s="1"/>
    </row>
    <row r="460">
      <c r="B460" s="1"/>
      <c r="C460" s="1"/>
      <c r="D460" s="1"/>
    </row>
    <row r="461">
      <c r="B461" s="1"/>
      <c r="C461" s="1"/>
      <c r="D461" s="1"/>
    </row>
    <row r="462">
      <c r="B462" s="1"/>
      <c r="C462" s="1"/>
      <c r="D462" s="1"/>
    </row>
    <row r="463">
      <c r="B463" s="1"/>
      <c r="C463" s="1"/>
      <c r="D463" s="1"/>
    </row>
    <row r="464">
      <c r="B464" s="1"/>
      <c r="C464" s="1"/>
      <c r="D464" s="1"/>
    </row>
    <row r="465">
      <c r="B465" s="1"/>
      <c r="C465" s="1"/>
      <c r="D465" s="1"/>
    </row>
    <row r="466">
      <c r="B466" s="1"/>
      <c r="C466" s="1"/>
      <c r="D466" s="1"/>
    </row>
    <row r="467">
      <c r="B467" s="1"/>
      <c r="C467" s="1"/>
      <c r="D467" s="1"/>
    </row>
    <row r="468">
      <c r="B468" s="1"/>
      <c r="C468" s="1"/>
      <c r="D468" s="1"/>
    </row>
    <row r="469">
      <c r="B469" s="1"/>
      <c r="C469" s="1"/>
      <c r="D469" s="1"/>
    </row>
    <row r="470">
      <c r="B470" s="1"/>
      <c r="C470" s="1"/>
      <c r="D470" s="1"/>
    </row>
    <row r="471">
      <c r="B471" s="1"/>
      <c r="C471" s="1"/>
      <c r="D471" s="1"/>
    </row>
    <row r="472">
      <c r="B472" s="1"/>
      <c r="C472" s="1"/>
      <c r="D472" s="1"/>
    </row>
    <row r="473">
      <c r="B473" s="1"/>
      <c r="C473" s="1"/>
      <c r="D473" s="1"/>
    </row>
    <row r="474">
      <c r="B474" s="1"/>
      <c r="C474" s="1"/>
      <c r="D474" s="1"/>
    </row>
    <row r="475">
      <c r="B475" s="1"/>
      <c r="C475" s="1"/>
      <c r="D475" s="1"/>
    </row>
    <row r="476">
      <c r="B476" s="1"/>
      <c r="C476" s="1"/>
      <c r="D476" s="1"/>
    </row>
    <row r="477">
      <c r="B477" s="1"/>
      <c r="C477" s="1"/>
      <c r="D477" s="1"/>
    </row>
    <row r="478">
      <c r="B478" s="1"/>
      <c r="C478" s="1"/>
      <c r="D478" s="1"/>
    </row>
    <row r="479">
      <c r="B479" s="1"/>
      <c r="C479" s="1"/>
      <c r="D479" s="1"/>
    </row>
    <row r="480">
      <c r="B480" s="1"/>
      <c r="C480" s="1"/>
      <c r="D480" s="1"/>
    </row>
    <row r="481">
      <c r="B481" s="1"/>
      <c r="C481" s="1"/>
      <c r="D481" s="1"/>
    </row>
    <row r="482">
      <c r="B482" s="1"/>
      <c r="C482" s="1"/>
      <c r="D482" s="1"/>
    </row>
    <row r="483">
      <c r="B483" s="1"/>
      <c r="C483" s="1"/>
      <c r="D483" s="1"/>
    </row>
    <row r="484">
      <c r="B484" s="1"/>
      <c r="C484" s="1"/>
      <c r="D484" s="1"/>
    </row>
    <row r="485">
      <c r="B485" s="1"/>
      <c r="C485" s="1"/>
      <c r="D485" s="1"/>
    </row>
    <row r="486">
      <c r="B486" s="1"/>
      <c r="C486" s="1"/>
      <c r="D486" s="1"/>
    </row>
    <row r="487">
      <c r="B487" s="1"/>
      <c r="C487" s="1"/>
      <c r="D487" s="1"/>
    </row>
    <row r="488">
      <c r="B488" s="1"/>
      <c r="C488" s="1"/>
      <c r="D488" s="1"/>
    </row>
    <row r="489">
      <c r="B489" s="1"/>
      <c r="C489" s="1"/>
      <c r="D489" s="1"/>
    </row>
    <row r="490">
      <c r="B490" s="1"/>
      <c r="C490" s="1"/>
      <c r="D490" s="1"/>
    </row>
    <row r="491">
      <c r="B491" s="1"/>
      <c r="C491" s="1"/>
      <c r="D491" s="1"/>
    </row>
    <row r="492">
      <c r="B492" s="1"/>
      <c r="C492" s="1"/>
      <c r="D492" s="1"/>
    </row>
    <row r="493">
      <c r="B493" s="1"/>
      <c r="C493" s="1"/>
      <c r="D493" s="1"/>
    </row>
    <row r="494">
      <c r="B494" s="1"/>
      <c r="C494" s="1"/>
      <c r="D494" s="1"/>
    </row>
    <row r="495">
      <c r="B495" s="1"/>
      <c r="C495" s="1"/>
      <c r="D495" s="1"/>
    </row>
    <row r="496">
      <c r="B496" s="1"/>
      <c r="C496" s="1"/>
      <c r="D496" s="1"/>
    </row>
    <row r="497">
      <c r="B497" s="1"/>
      <c r="C497" s="1"/>
      <c r="D497" s="1"/>
    </row>
    <row r="498">
      <c r="B498" s="1"/>
      <c r="C498" s="1"/>
      <c r="D498" s="1"/>
    </row>
    <row r="499">
      <c r="B499" s="1"/>
      <c r="C499" s="1"/>
      <c r="D499" s="1"/>
    </row>
    <row r="500">
      <c r="B500" s="1"/>
      <c r="C500" s="1"/>
      <c r="D500" s="1"/>
    </row>
    <row r="501">
      <c r="B501" s="1"/>
      <c r="C501" s="1"/>
      <c r="D501" s="1"/>
    </row>
    <row r="502">
      <c r="B502" s="1"/>
      <c r="C502" s="1"/>
      <c r="D502" s="1"/>
    </row>
    <row r="503">
      <c r="B503" s="1"/>
      <c r="C503" s="1"/>
      <c r="D503" s="1"/>
    </row>
    <row r="504">
      <c r="B504" s="1"/>
      <c r="C504" s="1"/>
      <c r="D504" s="1"/>
    </row>
    <row r="505">
      <c r="B505" s="1"/>
      <c r="C505" s="1"/>
      <c r="D505" s="1"/>
    </row>
    <row r="506">
      <c r="B506" s="1"/>
      <c r="C506" s="1"/>
      <c r="D506" s="1"/>
    </row>
    <row r="507">
      <c r="B507" s="1"/>
      <c r="C507" s="1"/>
      <c r="D507" s="1"/>
    </row>
    <row r="508">
      <c r="B508" s="1"/>
      <c r="C508" s="1"/>
      <c r="D508" s="1"/>
    </row>
    <row r="509">
      <c r="B509" s="1"/>
      <c r="C509" s="1"/>
      <c r="D509" s="1"/>
    </row>
    <row r="510">
      <c r="B510" s="1"/>
      <c r="C510" s="1"/>
      <c r="D510" s="1"/>
    </row>
    <row r="511">
      <c r="B511" s="1"/>
      <c r="C511" s="1"/>
      <c r="D511" s="1"/>
    </row>
    <row r="512">
      <c r="B512" s="1"/>
      <c r="C512" s="1"/>
      <c r="D512" s="1"/>
    </row>
    <row r="513">
      <c r="B513" s="1"/>
      <c r="C513" s="1"/>
      <c r="D513" s="1"/>
    </row>
    <row r="514">
      <c r="B514" s="1"/>
      <c r="C514" s="1"/>
      <c r="D514" s="1"/>
    </row>
    <row r="515">
      <c r="B515" s="1"/>
      <c r="C515" s="1"/>
      <c r="D515" s="1"/>
    </row>
    <row r="516">
      <c r="B516" s="1"/>
      <c r="C516" s="1"/>
      <c r="D516" s="1"/>
    </row>
    <row r="517">
      <c r="B517" s="1"/>
      <c r="C517" s="1"/>
      <c r="D517" s="1"/>
    </row>
    <row r="518">
      <c r="B518" s="1"/>
      <c r="C518" s="1"/>
      <c r="D518" s="1"/>
    </row>
    <row r="519">
      <c r="B519" s="1"/>
      <c r="C519" s="1"/>
      <c r="D519" s="1"/>
    </row>
    <row r="520">
      <c r="B520" s="1"/>
      <c r="C520" s="1"/>
      <c r="D520" s="1"/>
    </row>
    <row r="521">
      <c r="B521" s="1"/>
      <c r="C521" s="1"/>
      <c r="D521" s="1"/>
    </row>
    <row r="522">
      <c r="B522" s="1"/>
      <c r="C522" s="1"/>
      <c r="D522" s="1"/>
    </row>
    <row r="523">
      <c r="B523" s="1"/>
      <c r="C523" s="1"/>
      <c r="D523" s="1"/>
    </row>
    <row r="524">
      <c r="B524" s="1"/>
      <c r="C524" s="1"/>
      <c r="D524" s="1"/>
    </row>
    <row r="525">
      <c r="B525" s="1"/>
      <c r="C525" s="1"/>
      <c r="D525" s="1"/>
    </row>
    <row r="526">
      <c r="B526" s="1"/>
      <c r="C526" s="1"/>
      <c r="D526" s="1"/>
    </row>
    <row r="527">
      <c r="B527" s="1"/>
      <c r="C527" s="1"/>
      <c r="D527" s="1"/>
    </row>
    <row r="528">
      <c r="B528" s="1"/>
      <c r="C528" s="1"/>
      <c r="D528" s="1"/>
    </row>
    <row r="529">
      <c r="B529" s="1"/>
      <c r="C529" s="1"/>
      <c r="D529" s="1"/>
    </row>
    <row r="530">
      <c r="B530" s="1"/>
      <c r="C530" s="1"/>
      <c r="D530" s="1"/>
    </row>
    <row r="531">
      <c r="B531" s="1"/>
      <c r="C531" s="1"/>
      <c r="D531" s="1"/>
    </row>
    <row r="532">
      <c r="B532" s="1"/>
      <c r="C532" s="1"/>
      <c r="D532" s="1"/>
    </row>
    <row r="533">
      <c r="B533" s="1"/>
      <c r="C533" s="1"/>
      <c r="D533" s="1"/>
    </row>
    <row r="534">
      <c r="B534" s="1"/>
      <c r="C534" s="1"/>
      <c r="D534" s="1"/>
    </row>
    <row r="535">
      <c r="B535" s="1"/>
      <c r="C535" s="1"/>
      <c r="D535" s="1"/>
    </row>
    <row r="536">
      <c r="B536" s="1"/>
      <c r="C536" s="1"/>
      <c r="D536" s="1"/>
    </row>
    <row r="537">
      <c r="B537" s="1"/>
      <c r="C537" s="1"/>
      <c r="D537" s="1"/>
    </row>
    <row r="538">
      <c r="B538" s="1"/>
      <c r="C538" s="1"/>
      <c r="D538" s="1"/>
    </row>
    <row r="539">
      <c r="B539" s="1"/>
      <c r="C539" s="1"/>
      <c r="D539" s="1"/>
    </row>
    <row r="540">
      <c r="B540" s="1"/>
      <c r="C540" s="1"/>
      <c r="D540" s="1"/>
    </row>
    <row r="541">
      <c r="B541" s="1"/>
      <c r="C541" s="1"/>
      <c r="D541" s="1"/>
    </row>
    <row r="542">
      <c r="B542" s="1"/>
      <c r="C542" s="1"/>
      <c r="D542" s="1"/>
    </row>
    <row r="543">
      <c r="B543" s="1"/>
      <c r="C543" s="1"/>
      <c r="D543" s="1"/>
    </row>
    <row r="544">
      <c r="B544" s="1"/>
      <c r="C544" s="1"/>
      <c r="D544" s="1"/>
    </row>
    <row r="545">
      <c r="B545" s="1"/>
      <c r="C545" s="1"/>
      <c r="D545" s="1"/>
    </row>
    <row r="546">
      <c r="B546" s="1"/>
      <c r="C546" s="1"/>
      <c r="D546" s="1"/>
    </row>
    <row r="547">
      <c r="B547" s="1"/>
      <c r="C547" s="1"/>
      <c r="D547" s="1"/>
    </row>
    <row r="548">
      <c r="B548" s="1"/>
      <c r="C548" s="1"/>
      <c r="D548" s="1"/>
    </row>
    <row r="549">
      <c r="B549" s="1"/>
      <c r="C549" s="1"/>
      <c r="D549" s="1"/>
    </row>
    <row r="550">
      <c r="B550" s="1"/>
      <c r="C550" s="1"/>
      <c r="D550" s="1"/>
    </row>
    <row r="551">
      <c r="B551" s="1"/>
      <c r="C551" s="1"/>
      <c r="D551" s="1"/>
    </row>
    <row r="552">
      <c r="B552" s="1"/>
      <c r="C552" s="1"/>
      <c r="D552" s="1"/>
    </row>
    <row r="553">
      <c r="B553" s="1"/>
      <c r="C553" s="1"/>
      <c r="D553" s="1"/>
    </row>
    <row r="554">
      <c r="B554" s="1"/>
      <c r="C554" s="1"/>
      <c r="D554" s="1"/>
    </row>
    <row r="555">
      <c r="B555" s="1"/>
      <c r="C555" s="1"/>
      <c r="D555" s="1"/>
    </row>
    <row r="556">
      <c r="B556" s="1"/>
      <c r="C556" s="1"/>
      <c r="D556" s="1"/>
    </row>
    <row r="557">
      <c r="B557" s="1"/>
      <c r="C557" s="1"/>
      <c r="D557" s="1"/>
    </row>
    <row r="558">
      <c r="B558" s="1"/>
      <c r="C558" s="1"/>
      <c r="D558" s="1"/>
    </row>
    <row r="559">
      <c r="B559" s="1"/>
      <c r="C559" s="1"/>
      <c r="D559" s="1"/>
    </row>
    <row r="560">
      <c r="B560" s="1"/>
      <c r="C560" s="1"/>
      <c r="D560" s="1"/>
    </row>
    <row r="561">
      <c r="B561" s="1"/>
      <c r="C561" s="1"/>
      <c r="D561" s="1"/>
    </row>
    <row r="562">
      <c r="B562" s="1"/>
      <c r="C562" s="1"/>
      <c r="D562" s="1"/>
    </row>
    <row r="563">
      <c r="B563" s="1"/>
      <c r="C563" s="1"/>
      <c r="D563" s="1"/>
    </row>
    <row r="564">
      <c r="B564" s="1"/>
      <c r="C564" s="1"/>
      <c r="D564" s="1"/>
    </row>
    <row r="565">
      <c r="B565" s="1"/>
      <c r="C565" s="1"/>
      <c r="D565" s="1"/>
    </row>
    <row r="566">
      <c r="B566" s="1"/>
      <c r="C566" s="1"/>
      <c r="D566" s="1"/>
    </row>
    <row r="567">
      <c r="B567" s="1"/>
      <c r="C567" s="1"/>
      <c r="D567" s="1"/>
    </row>
    <row r="568">
      <c r="B568" s="1"/>
      <c r="C568" s="1"/>
      <c r="D568" s="1"/>
    </row>
    <row r="569">
      <c r="B569" s="1"/>
      <c r="C569" s="1"/>
      <c r="D569" s="1"/>
    </row>
    <row r="570">
      <c r="B570" s="1"/>
      <c r="C570" s="1"/>
      <c r="D570" s="1"/>
    </row>
    <row r="571">
      <c r="B571" s="1"/>
      <c r="C571" s="1"/>
      <c r="D571" s="1"/>
    </row>
    <row r="572">
      <c r="B572" s="1"/>
      <c r="C572" s="1"/>
      <c r="D572" s="1"/>
    </row>
    <row r="573">
      <c r="B573" s="1"/>
      <c r="C573" s="1"/>
      <c r="D573" s="1"/>
    </row>
    <row r="574">
      <c r="B574" s="1"/>
      <c r="C574" s="1"/>
      <c r="D574" s="1"/>
    </row>
    <row r="575">
      <c r="B575" s="1"/>
      <c r="C575" s="1"/>
      <c r="D575" s="1"/>
    </row>
    <row r="576">
      <c r="B576" s="1"/>
      <c r="C576" s="1"/>
      <c r="D576" s="1"/>
    </row>
    <row r="577">
      <c r="B577" s="1"/>
      <c r="C577" s="1"/>
      <c r="D577" s="1"/>
    </row>
    <row r="578">
      <c r="B578" s="1"/>
      <c r="C578" s="1"/>
      <c r="D578" s="1"/>
    </row>
    <row r="579">
      <c r="B579" s="1"/>
      <c r="C579" s="1"/>
      <c r="D579" s="1"/>
    </row>
    <row r="580">
      <c r="B580" s="1"/>
      <c r="C580" s="1"/>
      <c r="D580" s="1"/>
    </row>
    <row r="581">
      <c r="B581" s="1"/>
      <c r="C581" s="1"/>
      <c r="D581" s="1"/>
    </row>
    <row r="582">
      <c r="B582" s="1"/>
      <c r="C582" s="1"/>
      <c r="D582" s="1"/>
    </row>
    <row r="583">
      <c r="B583" s="1"/>
      <c r="C583" s="1"/>
      <c r="D583" s="1"/>
    </row>
    <row r="584">
      <c r="B584" s="1"/>
      <c r="C584" s="1"/>
      <c r="D584" s="1"/>
    </row>
    <row r="585">
      <c r="B585" s="1"/>
      <c r="C585" s="1"/>
      <c r="D585" s="1"/>
    </row>
    <row r="586">
      <c r="B586" s="1"/>
      <c r="C586" s="1"/>
      <c r="D586" s="1"/>
    </row>
    <row r="587">
      <c r="B587" s="1"/>
      <c r="C587" s="1"/>
      <c r="D587" s="1"/>
    </row>
    <row r="588">
      <c r="B588" s="1"/>
      <c r="C588" s="1"/>
      <c r="D588" s="1"/>
    </row>
    <row r="589">
      <c r="B589" s="1"/>
      <c r="C589" s="1"/>
      <c r="D589" s="1"/>
    </row>
    <row r="590">
      <c r="B590" s="1"/>
      <c r="C590" s="1"/>
      <c r="D590" s="1"/>
    </row>
    <row r="591">
      <c r="B591" s="1"/>
      <c r="C591" s="1"/>
      <c r="D591" s="1"/>
    </row>
    <row r="592">
      <c r="B592" s="1"/>
      <c r="C592" s="1"/>
      <c r="D592" s="1"/>
    </row>
    <row r="593">
      <c r="B593" s="1"/>
      <c r="C593" s="1"/>
      <c r="D593" s="1"/>
    </row>
    <row r="594">
      <c r="B594" s="1"/>
      <c r="C594" s="1"/>
      <c r="D594" s="1"/>
    </row>
    <row r="595">
      <c r="B595" s="1"/>
      <c r="C595" s="1"/>
      <c r="D595" s="1"/>
    </row>
    <row r="596">
      <c r="B596" s="1"/>
      <c r="C596" s="1"/>
      <c r="D596" s="1"/>
    </row>
    <row r="597">
      <c r="B597" s="1"/>
      <c r="C597" s="1"/>
      <c r="D597" s="1"/>
    </row>
    <row r="598">
      <c r="B598" s="1"/>
      <c r="C598" s="1"/>
      <c r="D598" s="1"/>
    </row>
    <row r="599">
      <c r="B599" s="1"/>
      <c r="C599" s="1"/>
      <c r="D599" s="1"/>
    </row>
    <row r="600">
      <c r="B600" s="1"/>
      <c r="C600" s="1"/>
      <c r="D600" s="1"/>
    </row>
    <row r="601">
      <c r="B601" s="1"/>
      <c r="C601" s="1"/>
      <c r="D601" s="1"/>
    </row>
    <row r="602">
      <c r="B602" s="1"/>
      <c r="C602" s="1"/>
      <c r="D602" s="1"/>
    </row>
    <row r="603">
      <c r="B603" s="1"/>
      <c r="C603" s="1"/>
      <c r="D603" s="1"/>
    </row>
    <row r="604">
      <c r="B604" s="1"/>
      <c r="C604" s="1"/>
      <c r="D604" s="1"/>
    </row>
    <row r="605">
      <c r="B605" s="1"/>
      <c r="C605" s="1"/>
      <c r="D605" s="1"/>
    </row>
    <row r="606">
      <c r="B606" s="1"/>
      <c r="C606" s="1"/>
      <c r="D606" s="1"/>
    </row>
    <row r="607">
      <c r="B607" s="1"/>
      <c r="C607" s="1"/>
      <c r="D607" s="1"/>
    </row>
    <row r="608">
      <c r="B608" s="1"/>
      <c r="C608" s="1"/>
      <c r="D608" s="1"/>
    </row>
    <row r="609">
      <c r="B609" s="1"/>
      <c r="C609" s="1"/>
      <c r="D609" s="1"/>
    </row>
    <row r="610">
      <c r="B610" s="1"/>
      <c r="C610" s="1"/>
      <c r="D610" s="1"/>
    </row>
    <row r="611">
      <c r="B611" s="1"/>
      <c r="C611" s="1"/>
      <c r="D611" s="1"/>
    </row>
    <row r="612">
      <c r="B612" s="1"/>
      <c r="C612" s="1"/>
      <c r="D612" s="1"/>
    </row>
    <row r="613">
      <c r="B613" s="1"/>
      <c r="C613" s="1"/>
      <c r="D613" s="1"/>
    </row>
    <row r="614">
      <c r="B614" s="1"/>
      <c r="C614" s="1"/>
      <c r="D614" s="1"/>
    </row>
    <row r="615">
      <c r="B615" s="1"/>
      <c r="C615" s="1"/>
      <c r="D615" s="1"/>
    </row>
    <row r="616">
      <c r="B616" s="1"/>
      <c r="C616" s="1"/>
      <c r="D616" s="1"/>
    </row>
    <row r="617">
      <c r="B617" s="1"/>
      <c r="C617" s="1"/>
      <c r="D617" s="1"/>
    </row>
    <row r="618">
      <c r="B618" s="1"/>
      <c r="C618" s="1"/>
      <c r="D618" s="1"/>
    </row>
    <row r="619">
      <c r="B619" s="1"/>
      <c r="C619" s="1"/>
      <c r="D619" s="1"/>
    </row>
    <row r="620">
      <c r="B620" s="1"/>
      <c r="C620" s="1"/>
      <c r="D620" s="1"/>
    </row>
    <row r="621">
      <c r="B621" s="1"/>
      <c r="C621" s="1"/>
      <c r="D621" s="1"/>
    </row>
    <row r="622">
      <c r="B622" s="1"/>
      <c r="C622" s="1"/>
      <c r="D622" s="1"/>
    </row>
    <row r="623">
      <c r="B623" s="1"/>
      <c r="C623" s="1"/>
      <c r="D623" s="1"/>
    </row>
    <row r="624">
      <c r="B624" s="1"/>
      <c r="C624" s="1"/>
      <c r="D624" s="1"/>
    </row>
    <row r="625">
      <c r="B625" s="1"/>
      <c r="C625" s="1"/>
      <c r="D625" s="1"/>
    </row>
    <row r="626">
      <c r="B626" s="1"/>
      <c r="C626" s="1"/>
      <c r="D626" s="1"/>
    </row>
    <row r="627">
      <c r="B627" s="1"/>
      <c r="C627" s="1"/>
      <c r="D627" s="1"/>
    </row>
    <row r="628">
      <c r="B628" s="1"/>
      <c r="C628" s="1"/>
      <c r="D628" s="1"/>
    </row>
    <row r="629">
      <c r="B629" s="1"/>
      <c r="C629" s="1"/>
      <c r="D629" s="1"/>
    </row>
    <row r="630">
      <c r="B630" s="1"/>
      <c r="C630" s="1"/>
      <c r="D630" s="1"/>
    </row>
    <row r="631">
      <c r="B631" s="1"/>
      <c r="C631" s="1"/>
      <c r="D631" s="1"/>
    </row>
    <row r="632">
      <c r="B632" s="1"/>
      <c r="C632" s="1"/>
      <c r="D632" s="1"/>
    </row>
    <row r="633">
      <c r="B633" s="1"/>
      <c r="C633" s="1"/>
      <c r="D633" s="1"/>
    </row>
    <row r="634">
      <c r="B634" s="1"/>
      <c r="C634" s="1"/>
      <c r="D634" s="1"/>
    </row>
    <row r="635">
      <c r="B635" s="1"/>
      <c r="C635" s="1"/>
      <c r="D635" s="1"/>
    </row>
    <row r="636">
      <c r="B636" s="1"/>
      <c r="C636" s="1"/>
      <c r="D636" s="1"/>
    </row>
    <row r="637">
      <c r="B637" s="1"/>
      <c r="C637" s="1"/>
      <c r="D637" s="1"/>
    </row>
    <row r="638">
      <c r="B638" s="1"/>
      <c r="C638" s="1"/>
      <c r="D638" s="1"/>
    </row>
    <row r="639">
      <c r="B639" s="1"/>
      <c r="C639" s="1"/>
      <c r="D639" s="1"/>
    </row>
    <row r="640">
      <c r="B640" s="1"/>
      <c r="C640" s="1"/>
      <c r="D640" s="1"/>
    </row>
    <row r="641">
      <c r="B641" s="1"/>
      <c r="C641" s="1"/>
      <c r="D641" s="1"/>
    </row>
    <row r="642">
      <c r="B642" s="1"/>
      <c r="C642" s="1"/>
      <c r="D642" s="1"/>
    </row>
    <row r="643">
      <c r="B643" s="1"/>
      <c r="C643" s="1"/>
      <c r="D643" s="1"/>
    </row>
    <row r="644">
      <c r="B644" s="1"/>
      <c r="C644" s="1"/>
      <c r="D644" s="1"/>
    </row>
    <row r="645">
      <c r="B645" s="1"/>
      <c r="C645" s="1"/>
      <c r="D645" s="1"/>
    </row>
    <row r="646">
      <c r="B646" s="1"/>
      <c r="C646" s="1"/>
      <c r="D646" s="1"/>
    </row>
    <row r="647">
      <c r="B647" s="1"/>
      <c r="C647" s="1"/>
      <c r="D647" s="1"/>
    </row>
    <row r="648">
      <c r="B648" s="1"/>
      <c r="C648" s="1"/>
      <c r="D648" s="1"/>
    </row>
    <row r="649">
      <c r="B649" s="1"/>
      <c r="C649" s="1"/>
      <c r="D649" s="1"/>
    </row>
    <row r="650">
      <c r="B650" s="1"/>
      <c r="C650" s="1"/>
      <c r="D650" s="1"/>
    </row>
    <row r="651">
      <c r="B651" s="1"/>
      <c r="C651" s="1"/>
      <c r="D651" s="1"/>
    </row>
    <row r="652">
      <c r="B652" s="1"/>
      <c r="C652" s="1"/>
      <c r="D652" s="1"/>
    </row>
    <row r="653">
      <c r="B653" s="1"/>
      <c r="C653" s="1"/>
      <c r="D653" s="1"/>
    </row>
    <row r="654">
      <c r="B654" s="1"/>
      <c r="C654" s="1"/>
      <c r="D654" s="1"/>
    </row>
    <row r="655">
      <c r="B655" s="1"/>
      <c r="C655" s="1"/>
      <c r="D655" s="1"/>
    </row>
    <row r="656">
      <c r="B656" s="1"/>
      <c r="C656" s="1"/>
      <c r="D656" s="1"/>
    </row>
    <row r="657">
      <c r="B657" s="1"/>
      <c r="C657" s="1"/>
      <c r="D657" s="1"/>
    </row>
    <row r="658">
      <c r="B658" s="1"/>
      <c r="C658" s="1"/>
      <c r="D658" s="1"/>
    </row>
    <row r="659">
      <c r="B659" s="1"/>
      <c r="C659" s="1"/>
      <c r="D659" s="1"/>
    </row>
    <row r="660">
      <c r="B660" s="1"/>
      <c r="C660" s="1"/>
      <c r="D660" s="1"/>
    </row>
    <row r="661">
      <c r="B661" s="1"/>
      <c r="C661" s="1"/>
      <c r="D661" s="1"/>
    </row>
    <row r="662">
      <c r="B662" s="1"/>
      <c r="C662" s="1"/>
      <c r="D662" s="1"/>
    </row>
    <row r="663">
      <c r="B663" s="1"/>
      <c r="C663" s="1"/>
      <c r="D663" s="1"/>
    </row>
    <row r="664">
      <c r="B664" s="1"/>
      <c r="C664" s="1"/>
      <c r="D664" s="1"/>
    </row>
    <row r="665">
      <c r="B665" s="1"/>
      <c r="C665" s="1"/>
      <c r="D665" s="1"/>
    </row>
    <row r="666">
      <c r="B666" s="1"/>
      <c r="C666" s="1"/>
      <c r="D666" s="1"/>
    </row>
    <row r="667">
      <c r="B667" s="1"/>
      <c r="C667" s="1"/>
      <c r="D667" s="1"/>
    </row>
    <row r="668">
      <c r="B668" s="1"/>
      <c r="C668" s="1"/>
      <c r="D668" s="1"/>
    </row>
    <row r="669">
      <c r="B669" s="1"/>
      <c r="C669" s="1"/>
      <c r="D669" s="1"/>
    </row>
    <row r="670">
      <c r="B670" s="1"/>
      <c r="C670" s="1"/>
      <c r="D670" s="1"/>
    </row>
    <row r="671">
      <c r="B671" s="1"/>
      <c r="C671" s="1"/>
      <c r="D671" s="1"/>
    </row>
    <row r="672">
      <c r="B672" s="1"/>
      <c r="C672" s="1"/>
      <c r="D672" s="1"/>
    </row>
    <row r="673">
      <c r="B673" s="1"/>
      <c r="C673" s="1"/>
      <c r="D673" s="1"/>
    </row>
    <row r="674">
      <c r="B674" s="1"/>
      <c r="C674" s="1"/>
      <c r="D674" s="1"/>
    </row>
    <row r="675">
      <c r="B675" s="1"/>
      <c r="C675" s="1"/>
      <c r="D675" s="1"/>
    </row>
    <row r="676">
      <c r="B676" s="1"/>
      <c r="C676" s="1"/>
      <c r="D676" s="1"/>
    </row>
    <row r="677">
      <c r="B677" s="1"/>
      <c r="C677" s="1"/>
      <c r="D677" s="1"/>
    </row>
    <row r="678">
      <c r="B678" s="1"/>
      <c r="C678" s="1"/>
      <c r="D678" s="1"/>
    </row>
    <row r="679">
      <c r="B679" s="1"/>
      <c r="C679" s="1"/>
      <c r="D679" s="1"/>
    </row>
    <row r="680">
      <c r="B680" s="1"/>
      <c r="C680" s="1"/>
      <c r="D680" s="1"/>
    </row>
    <row r="681">
      <c r="B681" s="1"/>
      <c r="C681" s="1"/>
      <c r="D681" s="1"/>
    </row>
    <row r="682">
      <c r="B682" s="1"/>
      <c r="C682" s="1"/>
      <c r="D682" s="1"/>
    </row>
    <row r="683">
      <c r="B683" s="1"/>
      <c r="C683" s="1"/>
      <c r="D683" s="1"/>
    </row>
    <row r="684">
      <c r="B684" s="1"/>
      <c r="C684" s="1"/>
      <c r="D684" s="1"/>
    </row>
    <row r="685">
      <c r="B685" s="1"/>
      <c r="C685" s="1"/>
      <c r="D685" s="1"/>
    </row>
    <row r="686">
      <c r="B686" s="1"/>
      <c r="C686" s="1"/>
      <c r="D686" s="1"/>
    </row>
    <row r="687">
      <c r="B687" s="1"/>
      <c r="C687" s="1"/>
      <c r="D687" s="1"/>
    </row>
    <row r="688">
      <c r="B688" s="1"/>
      <c r="C688" s="1"/>
      <c r="D688" s="1"/>
    </row>
    <row r="689">
      <c r="B689" s="1"/>
      <c r="C689" s="1"/>
      <c r="D689" s="1"/>
    </row>
    <row r="690">
      <c r="B690" s="1"/>
      <c r="C690" s="1"/>
      <c r="D690" s="1"/>
    </row>
    <row r="691">
      <c r="B691" s="1"/>
      <c r="C691" s="1"/>
      <c r="D691" s="1"/>
    </row>
    <row r="692">
      <c r="B692" s="1"/>
      <c r="C692" s="1"/>
      <c r="D692" s="1"/>
    </row>
    <row r="693">
      <c r="B693" s="1"/>
      <c r="C693" s="1"/>
      <c r="D693" s="1"/>
    </row>
    <row r="694">
      <c r="B694" s="1"/>
      <c r="C694" s="1"/>
      <c r="D694" s="1"/>
    </row>
    <row r="695">
      <c r="B695" s="1"/>
      <c r="C695" s="1"/>
      <c r="D695" s="1"/>
    </row>
    <row r="696">
      <c r="B696" s="1"/>
      <c r="C696" s="1"/>
      <c r="D696" s="1"/>
    </row>
    <row r="697">
      <c r="B697" s="1"/>
      <c r="C697" s="1"/>
      <c r="D697" s="1"/>
    </row>
    <row r="698">
      <c r="B698" s="1"/>
      <c r="C698" s="1"/>
      <c r="D698" s="1"/>
    </row>
    <row r="699">
      <c r="B699" s="1"/>
      <c r="C699" s="1"/>
      <c r="D699" s="1"/>
    </row>
    <row r="700">
      <c r="B700" s="1"/>
      <c r="C700" s="1"/>
      <c r="D700" s="1"/>
    </row>
    <row r="701">
      <c r="B701" s="1"/>
      <c r="C701" s="1"/>
      <c r="D701" s="1"/>
    </row>
    <row r="702">
      <c r="B702" s="1"/>
      <c r="C702" s="1"/>
      <c r="D702" s="1"/>
    </row>
    <row r="703">
      <c r="B703" s="1"/>
      <c r="C703" s="1"/>
      <c r="D703" s="1"/>
    </row>
    <row r="704">
      <c r="B704" s="1"/>
      <c r="C704" s="1"/>
      <c r="D704" s="1"/>
    </row>
    <row r="705">
      <c r="B705" s="1"/>
      <c r="C705" s="1"/>
      <c r="D705" s="1"/>
    </row>
    <row r="706">
      <c r="B706" s="1"/>
      <c r="C706" s="1"/>
      <c r="D706" s="1"/>
    </row>
    <row r="707">
      <c r="B707" s="1"/>
      <c r="C707" s="1"/>
      <c r="D707" s="1"/>
    </row>
    <row r="708">
      <c r="B708" s="1"/>
      <c r="C708" s="1"/>
      <c r="D708" s="1"/>
    </row>
    <row r="709">
      <c r="B709" s="1"/>
      <c r="C709" s="1"/>
      <c r="D709" s="1"/>
    </row>
    <row r="710">
      <c r="B710" s="1"/>
      <c r="C710" s="1"/>
      <c r="D710" s="1"/>
    </row>
    <row r="711">
      <c r="B711" s="1"/>
      <c r="C711" s="1"/>
      <c r="D711" s="1"/>
    </row>
    <row r="712">
      <c r="B712" s="1"/>
      <c r="C712" s="1"/>
      <c r="D712" s="1"/>
    </row>
    <row r="713">
      <c r="B713" s="1"/>
      <c r="C713" s="1"/>
      <c r="D713" s="1"/>
    </row>
    <row r="714">
      <c r="B714" s="1"/>
      <c r="C714" s="1"/>
      <c r="D714" s="1"/>
    </row>
    <row r="715">
      <c r="B715" s="1"/>
      <c r="C715" s="1"/>
      <c r="D715" s="1"/>
    </row>
    <row r="716">
      <c r="B716" s="1"/>
      <c r="C716" s="1"/>
      <c r="D716" s="1"/>
    </row>
    <row r="717">
      <c r="B717" s="1"/>
      <c r="C717" s="1"/>
      <c r="D717" s="1"/>
    </row>
    <row r="718">
      <c r="B718" s="1"/>
      <c r="C718" s="1"/>
      <c r="D718" s="1"/>
    </row>
    <row r="719">
      <c r="B719" s="1"/>
      <c r="C719" s="1"/>
      <c r="D719" s="1"/>
    </row>
    <row r="720">
      <c r="B720" s="1"/>
      <c r="C720" s="1"/>
      <c r="D720" s="1"/>
    </row>
    <row r="721">
      <c r="B721" s="1"/>
      <c r="C721" s="1"/>
      <c r="D721" s="1"/>
    </row>
    <row r="722">
      <c r="B722" s="1"/>
      <c r="C722" s="1"/>
      <c r="D722" s="1"/>
    </row>
    <row r="723">
      <c r="B723" s="1"/>
      <c r="C723" s="1"/>
      <c r="D723" s="1"/>
    </row>
    <row r="724">
      <c r="B724" s="1"/>
      <c r="C724" s="1"/>
      <c r="D724" s="1"/>
    </row>
    <row r="725">
      <c r="B725" s="1"/>
      <c r="C725" s="1"/>
      <c r="D725" s="1"/>
    </row>
    <row r="726">
      <c r="B726" s="1"/>
      <c r="C726" s="1"/>
      <c r="D726" s="1"/>
    </row>
    <row r="727">
      <c r="B727" s="1"/>
      <c r="C727" s="1"/>
      <c r="D727" s="1"/>
    </row>
    <row r="728">
      <c r="B728" s="1"/>
      <c r="C728" s="1"/>
      <c r="D728" s="1"/>
    </row>
    <row r="729">
      <c r="B729" s="1"/>
      <c r="C729" s="1"/>
      <c r="D729" s="1"/>
    </row>
    <row r="730">
      <c r="B730" s="1"/>
      <c r="C730" s="1"/>
      <c r="D730" s="1"/>
    </row>
    <row r="731">
      <c r="B731" s="1"/>
      <c r="C731" s="1"/>
      <c r="D731" s="1"/>
    </row>
    <row r="732">
      <c r="B732" s="1"/>
      <c r="C732" s="1"/>
      <c r="D732" s="1"/>
    </row>
    <row r="733">
      <c r="B733" s="1"/>
      <c r="C733" s="1"/>
      <c r="D733" s="1"/>
    </row>
    <row r="734">
      <c r="B734" s="1"/>
      <c r="C734" s="1"/>
      <c r="D734" s="1"/>
    </row>
    <row r="735">
      <c r="B735" s="1"/>
      <c r="C735" s="1"/>
      <c r="D735" s="1"/>
    </row>
    <row r="736">
      <c r="B736" s="1"/>
      <c r="C736" s="1"/>
      <c r="D736" s="1"/>
    </row>
    <row r="737">
      <c r="B737" s="1"/>
      <c r="C737" s="1"/>
      <c r="D737" s="1"/>
    </row>
    <row r="738">
      <c r="B738" s="1"/>
      <c r="C738" s="1"/>
      <c r="D738" s="1"/>
    </row>
    <row r="739">
      <c r="B739" s="1"/>
      <c r="C739" s="1"/>
      <c r="D739" s="1"/>
    </row>
    <row r="740">
      <c r="B740" s="1"/>
      <c r="C740" s="1"/>
      <c r="D740" s="1"/>
    </row>
    <row r="741">
      <c r="B741" s="1"/>
      <c r="C741" s="1"/>
      <c r="D741" s="1"/>
    </row>
    <row r="742">
      <c r="B742" s="1"/>
      <c r="C742" s="1"/>
      <c r="D742" s="1"/>
    </row>
    <row r="743">
      <c r="B743" s="1"/>
      <c r="C743" s="1"/>
      <c r="D743" s="1"/>
    </row>
    <row r="744">
      <c r="B744" s="1"/>
      <c r="C744" s="1"/>
      <c r="D744" s="1"/>
    </row>
    <row r="745">
      <c r="B745" s="1"/>
      <c r="C745" s="1"/>
      <c r="D745" s="1"/>
    </row>
    <row r="746">
      <c r="B746" s="1"/>
      <c r="C746" s="1"/>
      <c r="D746" s="1"/>
    </row>
    <row r="747">
      <c r="B747" s="1"/>
      <c r="C747" s="1"/>
      <c r="D747" s="1"/>
    </row>
    <row r="748">
      <c r="B748" s="1"/>
      <c r="C748" s="1"/>
      <c r="D748" s="1"/>
    </row>
    <row r="749">
      <c r="B749" s="1"/>
      <c r="C749" s="1"/>
      <c r="D749" s="1"/>
    </row>
    <row r="750">
      <c r="B750" s="1"/>
      <c r="C750" s="1"/>
      <c r="D750" s="1"/>
    </row>
    <row r="751">
      <c r="B751" s="1"/>
      <c r="C751" s="1"/>
      <c r="D751" s="1"/>
    </row>
    <row r="752">
      <c r="B752" s="1"/>
      <c r="C752" s="1"/>
      <c r="D752" s="1"/>
    </row>
    <row r="753">
      <c r="B753" s="1"/>
      <c r="C753" s="1"/>
      <c r="D753" s="1"/>
    </row>
    <row r="754">
      <c r="B754" s="1"/>
      <c r="C754" s="1"/>
      <c r="D754" s="1"/>
    </row>
    <row r="755">
      <c r="B755" s="1"/>
      <c r="C755" s="1"/>
      <c r="D755" s="1"/>
    </row>
    <row r="756">
      <c r="B756" s="1"/>
      <c r="C756" s="1"/>
      <c r="D756" s="1"/>
    </row>
    <row r="757">
      <c r="B757" s="1"/>
      <c r="C757" s="1"/>
      <c r="D757" s="1"/>
    </row>
    <row r="758">
      <c r="B758" s="1"/>
      <c r="C758" s="1"/>
      <c r="D758" s="1"/>
    </row>
    <row r="759">
      <c r="B759" s="1"/>
      <c r="C759" s="1"/>
      <c r="D759" s="1"/>
    </row>
    <row r="760">
      <c r="B760" s="1"/>
      <c r="C760" s="1"/>
      <c r="D760" s="1"/>
    </row>
    <row r="761">
      <c r="B761" s="1"/>
      <c r="C761" s="1"/>
      <c r="D761" s="1"/>
    </row>
    <row r="762">
      <c r="B762" s="1"/>
      <c r="C762" s="1"/>
      <c r="D762" s="1"/>
    </row>
    <row r="763">
      <c r="B763" s="1"/>
      <c r="C763" s="1"/>
      <c r="D763" s="1"/>
    </row>
    <row r="764">
      <c r="B764" s="1"/>
      <c r="C764" s="1"/>
      <c r="D764" s="1"/>
    </row>
    <row r="765">
      <c r="B765" s="1"/>
      <c r="C765" s="1"/>
      <c r="D765" s="1"/>
    </row>
    <row r="766">
      <c r="B766" s="1"/>
      <c r="C766" s="1"/>
      <c r="D766" s="1"/>
    </row>
    <row r="767">
      <c r="B767" s="1"/>
      <c r="C767" s="1"/>
      <c r="D767" s="1"/>
    </row>
    <row r="768">
      <c r="B768" s="1"/>
      <c r="C768" s="1"/>
      <c r="D768" s="1"/>
    </row>
    <row r="769">
      <c r="B769" s="1"/>
      <c r="C769" s="1"/>
      <c r="D769" s="1"/>
    </row>
    <row r="770">
      <c r="B770" s="1"/>
      <c r="C770" s="1"/>
      <c r="D770" s="1"/>
    </row>
    <row r="771">
      <c r="B771" s="1"/>
      <c r="C771" s="1"/>
      <c r="D771" s="1"/>
    </row>
    <row r="772">
      <c r="B772" s="1"/>
      <c r="C772" s="1"/>
      <c r="D772" s="1"/>
    </row>
    <row r="773">
      <c r="B773" s="1"/>
      <c r="C773" s="1"/>
      <c r="D773" s="1"/>
    </row>
    <row r="774">
      <c r="B774" s="1"/>
      <c r="C774" s="1"/>
      <c r="D774" s="1"/>
    </row>
    <row r="775">
      <c r="B775" s="1"/>
      <c r="C775" s="1"/>
      <c r="D775" s="1"/>
    </row>
    <row r="776">
      <c r="B776" s="1"/>
      <c r="C776" s="1"/>
      <c r="D776" s="1"/>
    </row>
    <row r="777">
      <c r="B777" s="1"/>
      <c r="C777" s="1"/>
      <c r="D777" s="1"/>
    </row>
    <row r="778">
      <c r="B778" s="1"/>
      <c r="C778" s="1"/>
      <c r="D778" s="1"/>
    </row>
    <row r="779">
      <c r="B779" s="1"/>
      <c r="C779" s="1"/>
      <c r="D779" s="1"/>
    </row>
    <row r="780">
      <c r="B780" s="1"/>
      <c r="C780" s="1"/>
      <c r="D780" s="1"/>
    </row>
    <row r="781">
      <c r="B781" s="1"/>
      <c r="C781" s="1"/>
      <c r="D781" s="1"/>
    </row>
    <row r="782">
      <c r="B782" s="1"/>
      <c r="C782" s="1"/>
      <c r="D782" s="1"/>
    </row>
    <row r="783">
      <c r="B783" s="1"/>
      <c r="C783" s="1"/>
      <c r="D783" s="1"/>
    </row>
    <row r="784">
      <c r="B784" s="1"/>
      <c r="C784" s="1"/>
      <c r="D784" s="1"/>
    </row>
    <row r="785">
      <c r="B785" s="1"/>
      <c r="C785" s="1"/>
      <c r="D785" s="1"/>
    </row>
    <row r="786">
      <c r="B786" s="1"/>
      <c r="C786" s="1"/>
      <c r="D786" s="1"/>
    </row>
    <row r="787">
      <c r="B787" s="1"/>
      <c r="C787" s="1"/>
      <c r="D787" s="1"/>
    </row>
    <row r="788">
      <c r="B788" s="1"/>
      <c r="C788" s="1"/>
      <c r="D788" s="1"/>
    </row>
    <row r="789">
      <c r="B789" s="1"/>
      <c r="C789" s="1"/>
      <c r="D789" s="1"/>
    </row>
    <row r="790">
      <c r="B790" s="1"/>
      <c r="C790" s="1"/>
      <c r="D790" s="1"/>
    </row>
    <row r="791">
      <c r="B791" s="1"/>
      <c r="C791" s="1"/>
      <c r="D791" s="1"/>
    </row>
    <row r="792">
      <c r="B792" s="1"/>
      <c r="C792" s="1"/>
      <c r="D792" s="1"/>
    </row>
    <row r="793">
      <c r="B793" s="1"/>
      <c r="C793" s="1"/>
      <c r="D793" s="1"/>
    </row>
    <row r="794">
      <c r="B794" s="1"/>
      <c r="C794" s="1"/>
      <c r="D794" s="1"/>
    </row>
    <row r="795">
      <c r="B795" s="1"/>
      <c r="C795" s="1"/>
      <c r="D795" s="1"/>
    </row>
    <row r="796">
      <c r="B796" s="1"/>
      <c r="C796" s="1"/>
      <c r="D796" s="1"/>
    </row>
    <row r="797">
      <c r="B797" s="1"/>
      <c r="C797" s="1"/>
      <c r="D797" s="1"/>
    </row>
    <row r="798">
      <c r="B798" s="1"/>
      <c r="C798" s="1"/>
      <c r="D798" s="1"/>
    </row>
    <row r="799">
      <c r="B799" s="1"/>
      <c r="C799" s="1"/>
      <c r="D799" s="1"/>
    </row>
    <row r="800">
      <c r="B800" s="1"/>
      <c r="C800" s="1"/>
      <c r="D800" s="1"/>
    </row>
    <row r="801">
      <c r="B801" s="1"/>
      <c r="C801" s="1"/>
      <c r="D801" s="1"/>
    </row>
    <row r="802">
      <c r="B802" s="1"/>
      <c r="C802" s="1"/>
      <c r="D802" s="1"/>
    </row>
    <row r="803">
      <c r="B803" s="1"/>
      <c r="C803" s="1"/>
      <c r="D803" s="1"/>
    </row>
    <row r="804">
      <c r="B804" s="1"/>
      <c r="C804" s="1"/>
      <c r="D804" s="1"/>
    </row>
    <row r="805">
      <c r="B805" s="1"/>
      <c r="C805" s="1"/>
      <c r="D805" s="1"/>
    </row>
    <row r="806">
      <c r="B806" s="1"/>
      <c r="C806" s="1"/>
      <c r="D806" s="1"/>
    </row>
    <row r="807">
      <c r="B807" s="1"/>
      <c r="C807" s="1"/>
      <c r="D807" s="1"/>
    </row>
    <row r="808">
      <c r="B808" s="1"/>
      <c r="C808" s="1"/>
      <c r="D808" s="1"/>
    </row>
    <row r="809">
      <c r="B809" s="1"/>
      <c r="C809" s="1"/>
      <c r="D809" s="1"/>
    </row>
    <row r="810">
      <c r="B810" s="1"/>
      <c r="C810" s="1"/>
      <c r="D810" s="1"/>
    </row>
    <row r="811">
      <c r="B811" s="1"/>
      <c r="C811" s="1"/>
      <c r="D811" s="1"/>
    </row>
    <row r="812">
      <c r="B812" s="1"/>
      <c r="C812" s="1"/>
      <c r="D812" s="1"/>
    </row>
    <row r="813">
      <c r="B813" s="1"/>
      <c r="C813" s="1"/>
      <c r="D813" s="1"/>
    </row>
    <row r="814">
      <c r="B814" s="1"/>
      <c r="C814" s="1"/>
      <c r="D814" s="1"/>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0"/>
    <col customWidth="1" min="2" max="2" width="5.43"/>
    <col customWidth="1" min="3" max="3" width="5.71"/>
    <col customWidth="1" min="4" max="4" width="11.57"/>
    <col customWidth="1" min="5" max="5" width="10.71"/>
    <col customWidth="1" min="6" max="6" width="26.0"/>
    <col customWidth="1" min="7" max="7" width="12.0"/>
    <col customWidth="1" min="8" max="8" width="31.86"/>
    <col customWidth="1" min="9" max="9" width="18.71"/>
    <col customWidth="1" min="10" max="10" width="15.57"/>
    <col customWidth="1" min="11" max="11" width="15.0"/>
    <col customWidth="1" min="12" max="12" width="16.14"/>
    <col customWidth="1" min="13" max="13" width="14.71"/>
    <col customWidth="1" min="14" max="14" width="7.14"/>
    <col customWidth="1" min="15" max="15" width="17.57"/>
    <col customWidth="1" min="16" max="16" width="14.0"/>
    <col customWidth="1" min="17" max="17" width="9.29"/>
    <col customWidth="1" min="18" max="18" width="9.57"/>
    <col customWidth="1" min="19" max="19" width="9.14"/>
    <col customWidth="1" min="20" max="20" width="30.0"/>
    <col customWidth="1" min="21" max="21" width="9.14"/>
    <col customWidth="1" min="22" max="22" width="10.29"/>
    <col customWidth="1" min="23" max="26" width="9.14"/>
  </cols>
  <sheetData>
    <row r="1" ht="36.0" customHeight="1">
      <c r="A1" s="65" t="s">
        <v>407</v>
      </c>
      <c r="B1" s="66" t="s">
        <v>408</v>
      </c>
      <c r="C1" s="66" t="s">
        <v>409</v>
      </c>
      <c r="D1" s="66" t="s">
        <v>410</v>
      </c>
      <c r="E1" s="66" t="s">
        <v>3</v>
      </c>
      <c r="F1" s="66" t="s">
        <v>411</v>
      </c>
      <c r="G1" s="66" t="s">
        <v>412</v>
      </c>
      <c r="H1" s="66" t="s">
        <v>413</v>
      </c>
      <c r="I1" s="66" t="s">
        <v>414</v>
      </c>
      <c r="J1" s="67" t="s">
        <v>415</v>
      </c>
      <c r="K1" s="67" t="s">
        <v>417</v>
      </c>
      <c r="L1" s="66" t="s">
        <v>418</v>
      </c>
      <c r="M1" s="66" t="s">
        <v>419</v>
      </c>
      <c r="N1" s="66" t="s">
        <v>420</v>
      </c>
      <c r="O1" s="66" t="s">
        <v>421</v>
      </c>
      <c r="P1" s="66" t="s">
        <v>422</v>
      </c>
      <c r="Q1" s="66" t="s">
        <v>423</v>
      </c>
      <c r="R1" s="66" t="s">
        <v>424</v>
      </c>
      <c r="S1" s="66" t="s">
        <v>425</v>
      </c>
      <c r="T1" s="66" t="s">
        <v>426</v>
      </c>
      <c r="U1" s="66" t="s">
        <v>427</v>
      </c>
      <c r="V1" s="66" t="s">
        <v>428</v>
      </c>
      <c r="W1" s="66" t="s">
        <v>428</v>
      </c>
      <c r="X1" s="66" t="s">
        <v>428</v>
      </c>
    </row>
    <row r="2">
      <c r="A2" s="68">
        <v>1.0</v>
      </c>
      <c r="B2" s="7" t="s">
        <v>429</v>
      </c>
      <c r="C2" s="69">
        <v>1.0</v>
      </c>
      <c r="D2" s="70">
        <v>42484.0</v>
      </c>
      <c r="E2" s="7">
        <v>3.1050501E7</v>
      </c>
      <c r="F2" s="7" t="str">
        <f>VLOOKUP(E2,PUC!E:F,2,FALSE)</f>
        <v>CAPITAL AUTORIZADO</v>
      </c>
      <c r="G2" s="7">
        <v>9.00965937E8</v>
      </c>
      <c r="H2" s="7" t="str">
        <f>VLOOKUP(G2,TERCEROS!$A:$O,9,FALSE)</f>
        <v>JED SOLUCIONES INMOBILIARIAS SAS</v>
      </c>
      <c r="I2" s="7" t="s">
        <v>432</v>
      </c>
      <c r="J2" s="71">
        <v>0.0</v>
      </c>
      <c r="K2" s="71">
        <v>4.0E7</v>
      </c>
      <c r="L2" s="72">
        <f t="shared" ref="L2:L661" si="1">J2-K2</f>
        <v>-40000000</v>
      </c>
      <c r="M2" s="73"/>
      <c r="N2" s="73">
        <v>1.0</v>
      </c>
      <c r="O2" s="73" t="str">
        <f>+VLOOKUP(N2,VALD.!$G:$H,2,FALSE)</f>
        <v>ADMINISTRACIÓN</v>
      </c>
      <c r="P2" s="7"/>
      <c r="Q2" s="69"/>
      <c r="R2" s="69"/>
      <c r="S2" s="7"/>
      <c r="T2" s="7"/>
      <c r="U2" s="7"/>
      <c r="V2" s="74"/>
      <c r="W2" s="7"/>
      <c r="X2" s="75"/>
    </row>
    <row r="3">
      <c r="A3" s="68">
        <v>2.0</v>
      </c>
      <c r="B3" s="7" t="s">
        <v>429</v>
      </c>
      <c r="C3" s="69">
        <v>1.0</v>
      </c>
      <c r="D3" s="70">
        <v>42484.0</v>
      </c>
      <c r="E3" s="7">
        <v>3.1051001E7</v>
      </c>
      <c r="F3" s="7" t="str">
        <f>VLOOKUP(E3,PUC!E:F,2,FALSE)</f>
        <v>CAPITAL POR SUSCRIBIR (DB) </v>
      </c>
      <c r="G3" s="7">
        <v>9.00965937E8</v>
      </c>
      <c r="H3" s="7" t="str">
        <f>VLOOKUP(G3,TERCEROS!$A:$O,9,FALSE)</f>
        <v>JED SOLUCIONES INMOBILIARIAS SAS</v>
      </c>
      <c r="I3" s="7" t="s">
        <v>432</v>
      </c>
      <c r="J3" s="71">
        <v>4.0E7</v>
      </c>
      <c r="K3" s="71">
        <v>0.0</v>
      </c>
      <c r="L3" s="72">
        <f t="shared" si="1"/>
        <v>40000000</v>
      </c>
      <c r="M3" s="73"/>
      <c r="N3" s="73">
        <v>1.0</v>
      </c>
      <c r="O3" s="73" t="str">
        <f>+VLOOKUP(N3,VALD.!$G:$H,2,FALSE)</f>
        <v>ADMINISTRACIÓN</v>
      </c>
      <c r="P3" s="7"/>
      <c r="Q3" s="69"/>
      <c r="R3" s="69"/>
      <c r="S3" s="7"/>
      <c r="T3" s="7"/>
      <c r="U3" s="7"/>
      <c r="V3" s="74"/>
      <c r="W3" s="7"/>
      <c r="X3" s="75"/>
    </row>
    <row r="4">
      <c r="A4" s="68">
        <v>3.0</v>
      </c>
      <c r="B4" s="7" t="s">
        <v>429</v>
      </c>
      <c r="C4" s="69">
        <v>2.0</v>
      </c>
      <c r="D4" s="70">
        <v>42484.0</v>
      </c>
      <c r="E4" s="7">
        <v>3.1051001E7</v>
      </c>
      <c r="F4" s="7" t="str">
        <f>VLOOKUP(E4,PUC!E:F,2,FALSE)</f>
        <v>CAPITAL POR SUSCRIBIR (DB) </v>
      </c>
      <c r="G4" s="7">
        <v>9.00965937E8</v>
      </c>
      <c r="H4" s="7" t="str">
        <f>VLOOKUP(G4,TERCEROS!$A:$O,9,FALSE)</f>
        <v>JED SOLUCIONES INMOBILIARIAS SAS</v>
      </c>
      <c r="I4" s="7" t="s">
        <v>438</v>
      </c>
      <c r="J4" s="71">
        <v>0.0</v>
      </c>
      <c r="K4" s="71">
        <v>1.5E7</v>
      </c>
      <c r="L4" s="72">
        <f t="shared" si="1"/>
        <v>-15000000</v>
      </c>
      <c r="M4" s="73"/>
      <c r="N4" s="73">
        <v>1.0</v>
      </c>
      <c r="O4" s="73" t="str">
        <f>+VLOOKUP(N4,VALD.!$G:$H,2,FALSE)</f>
        <v>ADMINISTRACIÓN</v>
      </c>
      <c r="P4" s="7"/>
      <c r="Q4" s="69"/>
      <c r="R4" s="69"/>
      <c r="S4" s="7"/>
      <c r="T4" s="7"/>
      <c r="U4" s="7"/>
      <c r="V4" s="74"/>
      <c r="W4" s="7"/>
      <c r="X4" s="75"/>
    </row>
    <row r="5">
      <c r="A5" s="68">
        <v>4.0</v>
      </c>
      <c r="B5" s="7" t="s">
        <v>429</v>
      </c>
      <c r="C5" s="69">
        <v>2.0</v>
      </c>
      <c r="D5" s="70">
        <v>42484.0</v>
      </c>
      <c r="E5" s="7">
        <v>3.1051501E7</v>
      </c>
      <c r="F5" s="7" t="str">
        <f>VLOOKUP(E5,PUC!E:F,2,FALSE)</f>
        <v>CAPITAL SUSCRITO POR COBRAR (DB) </v>
      </c>
      <c r="G5" s="7">
        <v>1.019017174E9</v>
      </c>
      <c r="H5" s="7" t="str">
        <f>VLOOKUP(G5,TERCEROS!$A:$O,9,FALSE)</f>
        <v>RAMIREZ RODRIGUEZ DIEGO FERNANDO</v>
      </c>
      <c r="I5" s="7" t="s">
        <v>438</v>
      </c>
      <c r="J5" s="71">
        <v>5000000.0</v>
      </c>
      <c r="K5" s="71">
        <v>0.0</v>
      </c>
      <c r="L5" s="72">
        <f t="shared" si="1"/>
        <v>5000000</v>
      </c>
      <c r="M5" s="73"/>
      <c r="N5" s="73">
        <v>1.0</v>
      </c>
      <c r="O5" s="73" t="str">
        <f>+VLOOKUP(N5,VALD.!$G:$H,2,FALSE)</f>
        <v>ADMINISTRACIÓN</v>
      </c>
      <c r="P5" s="7"/>
      <c r="Q5" s="69"/>
      <c r="R5" s="69"/>
      <c r="S5" s="7"/>
      <c r="T5" s="7"/>
      <c r="U5" s="7"/>
      <c r="V5" s="74"/>
      <c r="W5" s="7"/>
      <c r="X5" s="75"/>
    </row>
    <row r="6">
      <c r="A6" s="68">
        <v>5.0</v>
      </c>
      <c r="B6" s="7" t="s">
        <v>429</v>
      </c>
      <c r="C6" s="69">
        <v>2.0</v>
      </c>
      <c r="D6" s="70">
        <v>42484.0</v>
      </c>
      <c r="E6" s="7">
        <v>3.1051501E7</v>
      </c>
      <c r="F6" s="7" t="str">
        <f>VLOOKUP(E6,PUC!E:F,2,FALSE)</f>
        <v>CAPITAL SUSCRITO POR COBRAR (DB) </v>
      </c>
      <c r="G6" s="7">
        <v>1.010170307E9</v>
      </c>
      <c r="H6" s="7" t="str">
        <f>VLOOKUP(G6,TERCEROS!$A:$O,9,FALSE)</f>
        <v>RODRIGUEZ MORENO EVELYN</v>
      </c>
      <c r="I6" s="7" t="s">
        <v>438</v>
      </c>
      <c r="J6" s="71">
        <v>5000000.0</v>
      </c>
      <c r="K6" s="71">
        <v>0.0</v>
      </c>
      <c r="L6" s="72">
        <f t="shared" si="1"/>
        <v>5000000</v>
      </c>
      <c r="M6" s="73"/>
      <c r="N6" s="73">
        <v>1.0</v>
      </c>
      <c r="O6" s="73" t="str">
        <f>+VLOOKUP(N6,VALD.!$G:$H,2,FALSE)</f>
        <v>ADMINISTRACIÓN</v>
      </c>
      <c r="P6" s="7"/>
      <c r="Q6" s="69"/>
      <c r="R6" s="69"/>
      <c r="S6" s="7"/>
      <c r="T6" s="7"/>
      <c r="U6" s="7"/>
      <c r="V6" s="74"/>
      <c r="W6" s="7"/>
      <c r="X6" s="75"/>
    </row>
    <row r="7">
      <c r="A7" s="76">
        <v>6.0</v>
      </c>
      <c r="B7" s="7" t="s">
        <v>429</v>
      </c>
      <c r="C7" s="69">
        <v>2.0</v>
      </c>
      <c r="D7" s="70">
        <v>42484.0</v>
      </c>
      <c r="E7" s="7">
        <v>3.1051501E7</v>
      </c>
      <c r="F7" s="7" t="str">
        <f>VLOOKUP(E7,PUC!E:F,2,FALSE)</f>
        <v>CAPITAL SUSCRITO POR COBRAR (DB) </v>
      </c>
      <c r="G7" s="7">
        <v>7532074.0</v>
      </c>
      <c r="H7" s="7" t="str">
        <f>VLOOKUP(G7,TERCEROS!$A:$O,9,FALSE)</f>
        <v>RODRIGUEZ RAMIREZ JAVIER ANTONIO</v>
      </c>
      <c r="I7" s="7" t="s">
        <v>438</v>
      </c>
      <c r="J7" s="71">
        <v>5000000.0</v>
      </c>
      <c r="K7" s="77">
        <v>0.0</v>
      </c>
      <c r="L7" s="72">
        <f t="shared" si="1"/>
        <v>5000000</v>
      </c>
      <c r="M7" s="78"/>
      <c r="N7" s="73">
        <v>1.0</v>
      </c>
      <c r="O7" s="73" t="str">
        <f>+VLOOKUP(N7,VALD.!$G:$H,2,FALSE)</f>
        <v>ADMINISTRACIÓN</v>
      </c>
      <c r="P7" s="79"/>
      <c r="Q7" s="80"/>
      <c r="R7" s="80"/>
      <c r="S7" s="79"/>
      <c r="T7" s="79"/>
      <c r="U7" s="79"/>
      <c r="V7" s="81"/>
      <c r="W7" s="79"/>
      <c r="X7" s="82"/>
      <c r="Y7" s="79"/>
      <c r="Z7" s="79"/>
    </row>
    <row r="8">
      <c r="A8" s="68">
        <v>7.0</v>
      </c>
      <c r="B8" s="7" t="s">
        <v>429</v>
      </c>
      <c r="C8" s="69">
        <v>3.0</v>
      </c>
      <c r="D8" s="70">
        <v>42484.0</v>
      </c>
      <c r="E8" s="7">
        <v>3.1051501E7</v>
      </c>
      <c r="F8" s="7" t="str">
        <f>VLOOKUP(E8,PUC!E:F,2,FALSE)</f>
        <v>CAPITAL SUSCRITO POR COBRAR (DB) </v>
      </c>
      <c r="G8" s="7">
        <v>1.019017174E9</v>
      </c>
      <c r="H8" s="7" t="str">
        <f>VLOOKUP(G8,TERCEROS!$A:$O,9,FALSE)</f>
        <v>RAMIREZ RODRIGUEZ DIEGO FERNANDO</v>
      </c>
      <c r="I8" s="7" t="s">
        <v>450</v>
      </c>
      <c r="J8" s="77">
        <v>0.0</v>
      </c>
      <c r="K8" s="71">
        <v>5000000.0</v>
      </c>
      <c r="L8" s="72">
        <f t="shared" si="1"/>
        <v>-5000000</v>
      </c>
      <c r="M8" s="78"/>
      <c r="N8" s="73">
        <v>1.0</v>
      </c>
      <c r="O8" s="73" t="str">
        <f>+VLOOKUP(N8,VALD.!$G:$H,2,FALSE)</f>
        <v>ADMINISTRACIÓN</v>
      </c>
      <c r="P8" s="79"/>
      <c r="Q8" s="80"/>
      <c r="R8" s="80"/>
      <c r="S8" s="79"/>
      <c r="T8" s="79"/>
      <c r="U8" s="79"/>
      <c r="V8" s="81"/>
      <c r="W8" s="79"/>
      <c r="X8" s="82"/>
      <c r="Y8" s="79"/>
      <c r="Z8" s="79"/>
    </row>
    <row r="9">
      <c r="A9" s="68">
        <v>8.0</v>
      </c>
      <c r="B9" s="7" t="s">
        <v>429</v>
      </c>
      <c r="C9" s="69">
        <v>3.0</v>
      </c>
      <c r="D9" s="70">
        <v>42484.0</v>
      </c>
      <c r="E9" s="7">
        <v>3.1051501E7</v>
      </c>
      <c r="F9" s="7" t="str">
        <f>VLOOKUP(E9,PUC!E:F,2,FALSE)</f>
        <v>CAPITAL SUSCRITO POR COBRAR (DB) </v>
      </c>
      <c r="G9" s="7">
        <v>1.010170307E9</v>
      </c>
      <c r="H9" s="7" t="str">
        <f>VLOOKUP(G9,TERCEROS!$A:$O,9,FALSE)</f>
        <v>RODRIGUEZ MORENO EVELYN</v>
      </c>
      <c r="I9" s="7" t="s">
        <v>450</v>
      </c>
      <c r="J9" s="77">
        <v>0.0</v>
      </c>
      <c r="K9" s="71">
        <v>5000000.0</v>
      </c>
      <c r="L9" s="72">
        <f t="shared" si="1"/>
        <v>-5000000</v>
      </c>
      <c r="M9" s="78"/>
      <c r="N9" s="73">
        <v>1.0</v>
      </c>
      <c r="O9" s="73" t="str">
        <f>+VLOOKUP(N9,VALD.!$G:$H,2,FALSE)</f>
        <v>ADMINISTRACIÓN</v>
      </c>
      <c r="P9" s="79"/>
      <c r="Q9" s="80"/>
      <c r="R9" s="80"/>
      <c r="S9" s="79"/>
      <c r="T9" s="79"/>
      <c r="U9" s="79"/>
      <c r="V9" s="81"/>
      <c r="W9" s="79"/>
      <c r="X9" s="82"/>
      <c r="Y9" s="79"/>
      <c r="Z9" s="79"/>
    </row>
    <row r="10">
      <c r="A10" s="76">
        <v>9.0</v>
      </c>
      <c r="B10" s="7" t="s">
        <v>429</v>
      </c>
      <c r="C10" s="69">
        <v>3.0</v>
      </c>
      <c r="D10" s="70">
        <v>42484.0</v>
      </c>
      <c r="E10" s="7">
        <v>3.1051501E7</v>
      </c>
      <c r="F10" s="7" t="str">
        <f>VLOOKUP(E10,PUC!E:F,2,FALSE)</f>
        <v>CAPITAL SUSCRITO POR COBRAR (DB) </v>
      </c>
      <c r="G10" s="7">
        <v>7532074.0</v>
      </c>
      <c r="H10" s="7" t="str">
        <f>VLOOKUP(G10,TERCEROS!$A:$O,9,FALSE)</f>
        <v>RODRIGUEZ RAMIREZ JAVIER ANTONIO</v>
      </c>
      <c r="I10" s="7" t="s">
        <v>450</v>
      </c>
      <c r="J10" s="77">
        <v>0.0</v>
      </c>
      <c r="K10" s="71">
        <v>5000000.0</v>
      </c>
      <c r="L10" s="72">
        <f t="shared" si="1"/>
        <v>-5000000</v>
      </c>
      <c r="M10" s="78"/>
      <c r="N10" s="73">
        <v>1.0</v>
      </c>
      <c r="O10" s="73" t="str">
        <f>+VLOOKUP(N10,VALD.!$G:$H,2,FALSE)</f>
        <v>ADMINISTRACIÓN</v>
      </c>
      <c r="P10" s="79"/>
      <c r="Q10" s="80"/>
      <c r="R10" s="80"/>
      <c r="S10" s="79"/>
      <c r="T10" s="79"/>
      <c r="U10" s="79"/>
      <c r="V10" s="81"/>
      <c r="W10" s="79"/>
      <c r="X10" s="82"/>
      <c r="Y10" s="79"/>
      <c r="Z10" s="79"/>
    </row>
    <row r="11">
      <c r="A11" s="68">
        <v>10.0</v>
      </c>
      <c r="B11" s="7" t="s">
        <v>429</v>
      </c>
      <c r="C11" s="69">
        <v>3.0</v>
      </c>
      <c r="D11" s="70">
        <v>42484.0</v>
      </c>
      <c r="E11" s="7">
        <v>1.3251001E7</v>
      </c>
      <c r="F11" s="7" t="str">
        <f>VLOOKUP(E11,PUC!E:F,2,FALSE)</f>
        <v>CXC A ACCIONISTAS</v>
      </c>
      <c r="G11" s="7">
        <v>1.019017174E9</v>
      </c>
      <c r="H11" s="7" t="str">
        <f>VLOOKUP(G11,TERCEROS!$A:$O,9,FALSE)</f>
        <v>RAMIREZ RODRIGUEZ DIEGO FERNANDO</v>
      </c>
      <c r="I11" s="7" t="s">
        <v>480</v>
      </c>
      <c r="J11" s="71">
        <v>5000000.0</v>
      </c>
      <c r="K11" s="71">
        <v>0.0</v>
      </c>
      <c r="L11" s="72">
        <f t="shared" si="1"/>
        <v>5000000</v>
      </c>
      <c r="M11" s="78"/>
      <c r="N11" s="73">
        <v>1.0</v>
      </c>
      <c r="O11" s="73" t="str">
        <f>+VLOOKUP(N11,VALD.!$G:$H,2,FALSE)</f>
        <v>ADMINISTRACIÓN</v>
      </c>
      <c r="P11" s="79"/>
      <c r="Q11" s="80"/>
      <c r="R11" s="80"/>
      <c r="S11" s="79"/>
      <c r="T11" s="79"/>
      <c r="U11" s="79"/>
      <c r="V11" s="81"/>
      <c r="W11" s="79"/>
      <c r="X11" s="82"/>
      <c r="Y11" s="79"/>
      <c r="Z11" s="79"/>
    </row>
    <row r="12">
      <c r="A12" s="68">
        <v>11.0</v>
      </c>
      <c r="B12" s="7" t="s">
        <v>429</v>
      </c>
      <c r="C12" s="69">
        <v>3.0</v>
      </c>
      <c r="D12" s="70">
        <v>42484.0</v>
      </c>
      <c r="E12" s="7">
        <v>1.3251001E7</v>
      </c>
      <c r="F12" s="7" t="str">
        <f>VLOOKUP(E12,PUC!E:F,2,FALSE)</f>
        <v>CXC A ACCIONISTAS</v>
      </c>
      <c r="G12" s="7">
        <v>1.010170307E9</v>
      </c>
      <c r="H12" s="7" t="str">
        <f>VLOOKUP(G12,TERCEROS!$A:$O,9,FALSE)</f>
        <v>RODRIGUEZ MORENO EVELYN</v>
      </c>
      <c r="I12" s="7" t="s">
        <v>480</v>
      </c>
      <c r="J12" s="71">
        <v>5000000.0</v>
      </c>
      <c r="K12" s="71">
        <v>0.0</v>
      </c>
      <c r="L12" s="72">
        <f t="shared" si="1"/>
        <v>5000000</v>
      </c>
      <c r="M12" s="78"/>
      <c r="N12" s="73">
        <v>1.0</v>
      </c>
      <c r="O12" s="73" t="str">
        <f>+VLOOKUP(N12,VALD.!$G:$H,2,FALSE)</f>
        <v>ADMINISTRACIÓN</v>
      </c>
      <c r="P12" s="79"/>
      <c r="Q12" s="80"/>
      <c r="R12" s="80"/>
      <c r="S12" s="79"/>
      <c r="T12" s="79"/>
      <c r="U12" s="79"/>
      <c r="V12" s="81"/>
      <c r="W12" s="79"/>
      <c r="X12" s="82"/>
      <c r="Y12" s="79"/>
      <c r="Z12" s="79"/>
    </row>
    <row r="13">
      <c r="A13" s="76">
        <v>12.0</v>
      </c>
      <c r="B13" s="7" t="s">
        <v>429</v>
      </c>
      <c r="C13" s="69">
        <v>3.0</v>
      </c>
      <c r="D13" s="70">
        <v>42484.0</v>
      </c>
      <c r="E13" s="7">
        <v>1.3251001E7</v>
      </c>
      <c r="F13" s="7" t="str">
        <f>VLOOKUP(E13,PUC!E:F,2,FALSE)</f>
        <v>CXC A ACCIONISTAS</v>
      </c>
      <c r="G13" s="7">
        <v>7532074.0</v>
      </c>
      <c r="H13" s="7" t="str">
        <f>VLOOKUP(G13,TERCEROS!$A:$O,9,FALSE)</f>
        <v>RODRIGUEZ RAMIREZ JAVIER ANTONIO</v>
      </c>
      <c r="I13" s="7" t="s">
        <v>480</v>
      </c>
      <c r="J13" s="71">
        <v>5000000.0</v>
      </c>
      <c r="K13" s="77">
        <v>0.0</v>
      </c>
      <c r="L13" s="72">
        <f t="shared" si="1"/>
        <v>5000000</v>
      </c>
      <c r="M13" s="78"/>
      <c r="N13" s="73">
        <v>1.0</v>
      </c>
      <c r="O13" s="73" t="str">
        <f>+VLOOKUP(N13,VALD.!$G:$H,2,FALSE)</f>
        <v>ADMINISTRACIÓN</v>
      </c>
      <c r="P13" s="79"/>
      <c r="Q13" s="80"/>
      <c r="R13" s="80"/>
      <c r="S13" s="79"/>
      <c r="T13" s="79"/>
      <c r="U13" s="79"/>
      <c r="V13" s="81"/>
      <c r="W13" s="79"/>
      <c r="X13" s="82"/>
      <c r="Y13" s="79"/>
      <c r="Z13" s="79"/>
    </row>
    <row r="14">
      <c r="A14" s="68">
        <v>13.0</v>
      </c>
      <c r="B14" s="7" t="s">
        <v>515</v>
      </c>
      <c r="C14" s="69">
        <v>2.0</v>
      </c>
      <c r="D14" s="70">
        <v>42604.0</v>
      </c>
      <c r="E14" s="7">
        <v>4.1556001E7</v>
      </c>
      <c r="F14" s="7" t="str">
        <f>VLOOKUP(E14,PUC!E:F,2,FALSE)</f>
        <v>OPERARIA DE ASEO</v>
      </c>
      <c r="G14" s="7">
        <v>9.00244743E8</v>
      </c>
      <c r="H14" s="7" t="str">
        <f>VLOOKUP(G14,TERCEROS!$A:$O,9,FALSE)</f>
        <v>ALIANZA GRUPO INMOBILIARIO SAS</v>
      </c>
      <c r="I14" s="7" t="s">
        <v>522</v>
      </c>
      <c r="J14" s="77">
        <v>0.0</v>
      </c>
      <c r="K14" s="71">
        <v>4172999.0</v>
      </c>
      <c r="L14" s="72">
        <f t="shared" si="1"/>
        <v>-4172999</v>
      </c>
      <c r="M14" s="78" t="s">
        <v>525</v>
      </c>
      <c r="N14" s="73">
        <v>2.0</v>
      </c>
      <c r="O14" s="73" t="str">
        <f>+VLOOKUP(N14,VALD.!$G:$H,2,FALSE)</f>
        <v>SERVICIOS DE ASEO</v>
      </c>
      <c r="P14" s="79"/>
      <c r="Q14" s="80"/>
      <c r="R14" s="80"/>
      <c r="S14" s="79"/>
      <c r="T14" s="79"/>
      <c r="U14" s="79"/>
      <c r="V14" s="81"/>
      <c r="W14" s="79"/>
      <c r="X14" s="82"/>
      <c r="Y14" s="79"/>
      <c r="Z14" s="79"/>
    </row>
    <row r="15">
      <c r="A15" s="68">
        <v>14.0</v>
      </c>
      <c r="B15" s="7" t="s">
        <v>515</v>
      </c>
      <c r="C15" s="69">
        <v>2.0</v>
      </c>
      <c r="D15" s="70">
        <v>42604.0</v>
      </c>
      <c r="E15" s="7">
        <v>2.4080505E7</v>
      </c>
      <c r="F15" s="7" t="str">
        <f>VLOOKUP(E15,PUC!E:F,2,FALSE)</f>
        <v>IVA GENERADO AIU 16%</v>
      </c>
      <c r="G15" s="7">
        <v>9.00244743E8</v>
      </c>
      <c r="H15" s="7" t="str">
        <f>VLOOKUP(G15,TERCEROS!$A:$O,9,FALSE)</f>
        <v>ALIANZA GRUPO INMOBILIARIO SAS</v>
      </c>
      <c r="I15" s="7" t="s">
        <v>522</v>
      </c>
      <c r="J15" s="71">
        <v>0.0</v>
      </c>
      <c r="K15" s="71">
        <v>66767.0</v>
      </c>
      <c r="L15" s="72">
        <f t="shared" si="1"/>
        <v>-66767</v>
      </c>
      <c r="M15" s="78"/>
      <c r="N15" s="73">
        <v>2.0</v>
      </c>
      <c r="O15" s="73" t="str">
        <f>+VLOOKUP(N15,VALD.!$G:$H,2,FALSE)</f>
        <v>SERVICIOS DE ASEO</v>
      </c>
      <c r="P15" s="79"/>
      <c r="Q15" s="80"/>
      <c r="R15" s="80"/>
      <c r="S15" s="79"/>
      <c r="T15" s="79"/>
      <c r="U15" s="79"/>
      <c r="V15" s="81"/>
      <c r="W15" s="79"/>
      <c r="X15" s="82"/>
      <c r="Y15" s="79"/>
      <c r="Z15" s="79"/>
    </row>
    <row r="16">
      <c r="A16" s="76">
        <v>15.0</v>
      </c>
      <c r="B16" s="7" t="s">
        <v>515</v>
      </c>
      <c r="C16" s="69">
        <v>2.0</v>
      </c>
      <c r="D16" s="70">
        <v>42604.0</v>
      </c>
      <c r="E16" s="7">
        <v>1.3551502E7</v>
      </c>
      <c r="F16" s="7" t="str">
        <f>VLOOKUP(E16,PUC!E:F,2,FALSE)</f>
        <v>RETENCIONES EN LA FUENTE POR EMPRESAS DE ASEO Y VIGILANCIA 2% AIU </v>
      </c>
      <c r="G16" s="7">
        <v>9.00244743E8</v>
      </c>
      <c r="H16" s="7" t="str">
        <f>VLOOKUP(G16,TERCEROS!$A:$O,9,FALSE)</f>
        <v>ALIANZA GRUPO INMOBILIARIO SAS</v>
      </c>
      <c r="I16" s="7" t="s">
        <v>522</v>
      </c>
      <c r="J16" s="71">
        <v>8345.0</v>
      </c>
      <c r="K16" s="71">
        <v>0.0</v>
      </c>
      <c r="L16" s="72">
        <f t="shared" si="1"/>
        <v>8345</v>
      </c>
      <c r="M16" s="78"/>
      <c r="N16" s="73">
        <v>2.0</v>
      </c>
      <c r="O16" s="73" t="str">
        <f>+VLOOKUP(N16,VALD.!$G:$H,2,FALSE)</f>
        <v>SERVICIOS DE ASEO</v>
      </c>
      <c r="P16" s="79"/>
      <c r="Q16" s="80"/>
      <c r="R16" s="80"/>
      <c r="S16" s="79"/>
      <c r="T16" s="79"/>
      <c r="U16" s="79"/>
      <c r="V16" s="81"/>
      <c r="W16" s="79"/>
      <c r="X16" s="82"/>
      <c r="Y16" s="79"/>
      <c r="Z16" s="79"/>
    </row>
    <row r="17" hidden="1">
      <c r="A17" s="68">
        <v>16.0</v>
      </c>
      <c r="B17" s="7" t="s">
        <v>515</v>
      </c>
      <c r="C17" s="69">
        <v>2.0</v>
      </c>
      <c r="D17" s="70">
        <v>42604.0</v>
      </c>
      <c r="E17" s="7">
        <v>1.3050501E7</v>
      </c>
      <c r="F17" s="7" t="str">
        <f>VLOOKUP(E17,PUC!E:F,2,FALSE)</f>
        <v>DEUDORES NACIONALES</v>
      </c>
      <c r="G17" s="7">
        <v>9.00244743E8</v>
      </c>
      <c r="H17" s="7" t="str">
        <f>VLOOKUP(G17,TERCEROS!$A:$O,9,FALSE)</f>
        <v>ALIANZA GRUPO INMOBILIARIO SAS</v>
      </c>
      <c r="I17" s="7" t="s">
        <v>522</v>
      </c>
      <c r="J17" s="71">
        <v>4231421.0</v>
      </c>
      <c r="K17" s="71">
        <v>0.0</v>
      </c>
      <c r="L17" s="72">
        <f t="shared" si="1"/>
        <v>4231421</v>
      </c>
      <c r="M17" s="78"/>
      <c r="N17" s="73">
        <v>2.0</v>
      </c>
      <c r="O17" s="73" t="str">
        <f>+VLOOKUP(N17,VALD.!$G:$H,2,FALSE)</f>
        <v>SERVICIOS DE ASEO</v>
      </c>
      <c r="P17" s="79"/>
      <c r="Q17" s="80" t="s">
        <v>472</v>
      </c>
      <c r="R17" s="80"/>
      <c r="S17" s="79"/>
      <c r="T17" s="79"/>
      <c r="U17" s="79"/>
      <c r="V17" s="81"/>
      <c r="W17" s="79"/>
      <c r="X17" s="82"/>
      <c r="Y17" s="79"/>
      <c r="Z17" s="79"/>
    </row>
    <row r="18">
      <c r="A18" s="68">
        <v>17.0</v>
      </c>
      <c r="B18" s="7" t="s">
        <v>515</v>
      </c>
      <c r="C18" s="69">
        <v>3.0</v>
      </c>
      <c r="D18" s="70">
        <v>42604.0</v>
      </c>
      <c r="E18" s="7">
        <v>4.1556001E7</v>
      </c>
      <c r="F18" s="7" t="str">
        <f>VLOOKUP(E18,PUC!E:F,2,FALSE)</f>
        <v>OPERARIA DE ASEO</v>
      </c>
      <c r="G18" s="7">
        <v>9.00891202E8</v>
      </c>
      <c r="H18" s="7" t="str">
        <f>VLOOKUP(G18,TERCEROS!$A:$O,9,FALSE)</f>
        <v>CONJUNTO RESIDENCIAL PANORAMIA PARK P.H</v>
      </c>
      <c r="I18" s="7" t="s">
        <v>522</v>
      </c>
      <c r="J18" s="71">
        <v>0.0</v>
      </c>
      <c r="K18" s="71">
        <v>4173000.0</v>
      </c>
      <c r="L18" s="72">
        <f t="shared" si="1"/>
        <v>-4173000</v>
      </c>
      <c r="M18" s="78" t="s">
        <v>525</v>
      </c>
      <c r="N18" s="73">
        <v>2.0</v>
      </c>
      <c r="O18" s="73" t="str">
        <f>+VLOOKUP(N18,VALD.!$G:$H,2,FALSE)</f>
        <v>SERVICIOS DE ASEO</v>
      </c>
      <c r="P18" s="79"/>
      <c r="Q18" s="80"/>
      <c r="R18" s="80"/>
      <c r="S18" s="79"/>
      <c r="T18" s="79"/>
      <c r="U18" s="79"/>
      <c r="V18" s="81"/>
      <c r="W18" s="79"/>
      <c r="X18" s="82"/>
      <c r="Y18" s="79"/>
      <c r="Z18" s="79"/>
    </row>
    <row r="19">
      <c r="A19" s="76">
        <v>18.0</v>
      </c>
      <c r="B19" s="7" t="s">
        <v>515</v>
      </c>
      <c r="C19" s="69">
        <v>3.0</v>
      </c>
      <c r="D19" s="70">
        <v>42604.0</v>
      </c>
      <c r="E19" s="7">
        <v>2.4080505E7</v>
      </c>
      <c r="F19" s="7" t="str">
        <f>VLOOKUP(E19,PUC!E:F,2,FALSE)</f>
        <v>IVA GENERADO AIU 16%</v>
      </c>
      <c r="G19" s="7">
        <v>9.00891202E8</v>
      </c>
      <c r="H19" s="7" t="str">
        <f>VLOOKUP(G19,TERCEROS!$A:$O,9,FALSE)</f>
        <v>CONJUNTO RESIDENCIAL PANORAMIA PARK P.H</v>
      </c>
      <c r="I19" s="7" t="s">
        <v>522</v>
      </c>
      <c r="J19" s="71">
        <v>0.0</v>
      </c>
      <c r="K19" s="71">
        <v>66768.0</v>
      </c>
      <c r="L19" s="72">
        <f t="shared" si="1"/>
        <v>-66768</v>
      </c>
      <c r="M19" s="78"/>
      <c r="N19" s="73">
        <v>2.0</v>
      </c>
      <c r="O19" s="73" t="str">
        <f>+VLOOKUP(N19,VALD.!$G:$H,2,FALSE)</f>
        <v>SERVICIOS DE ASEO</v>
      </c>
      <c r="P19" s="79"/>
      <c r="Q19" s="80"/>
      <c r="R19" s="80"/>
      <c r="S19" s="79"/>
      <c r="T19" s="79"/>
      <c r="U19" s="79"/>
      <c r="V19" s="81"/>
      <c r="W19" s="79"/>
      <c r="X19" s="82"/>
      <c r="Y19" s="79"/>
      <c r="Z19" s="79"/>
    </row>
    <row r="20">
      <c r="A20" s="68">
        <v>19.0</v>
      </c>
      <c r="B20" s="7" t="s">
        <v>515</v>
      </c>
      <c r="C20" s="69">
        <v>3.0</v>
      </c>
      <c r="D20" s="70">
        <v>42604.0</v>
      </c>
      <c r="E20" s="7">
        <v>1.3551502E7</v>
      </c>
      <c r="F20" s="7" t="str">
        <f>VLOOKUP(E20,PUC!E:F,2,FALSE)</f>
        <v>RETENCIONES EN LA FUENTE POR EMPRESAS DE ASEO Y VIGILANCIA 2% AIU </v>
      </c>
      <c r="G20" s="7">
        <v>9.00891202E8</v>
      </c>
      <c r="H20" s="7" t="str">
        <f>VLOOKUP(G20,TERCEROS!$A:$O,9,FALSE)</f>
        <v>CONJUNTO RESIDENCIAL PANORAMIA PARK P.H</v>
      </c>
      <c r="I20" s="7" t="s">
        <v>522</v>
      </c>
      <c r="J20" s="71">
        <v>8346.0</v>
      </c>
      <c r="K20" s="71">
        <v>0.0</v>
      </c>
      <c r="L20" s="72">
        <f t="shared" si="1"/>
        <v>8346</v>
      </c>
      <c r="M20" s="78"/>
      <c r="N20" s="73">
        <v>2.0</v>
      </c>
      <c r="O20" s="73" t="str">
        <f>+VLOOKUP(N20,VALD.!$G:$H,2,FALSE)</f>
        <v>SERVICIOS DE ASEO</v>
      </c>
      <c r="P20" s="79"/>
      <c r="Q20" s="80"/>
      <c r="R20" s="80"/>
      <c r="S20" s="79"/>
      <c r="T20" s="79"/>
      <c r="U20" s="79"/>
      <c r="V20" s="81"/>
      <c r="W20" s="79"/>
      <c r="X20" s="82"/>
      <c r="Y20" s="79"/>
      <c r="Z20" s="79"/>
    </row>
    <row r="21" hidden="1">
      <c r="A21" s="68">
        <v>20.0</v>
      </c>
      <c r="B21" s="7" t="s">
        <v>515</v>
      </c>
      <c r="C21" s="69">
        <v>3.0</v>
      </c>
      <c r="D21" s="70">
        <v>42604.0</v>
      </c>
      <c r="E21" s="7">
        <v>1.3050501E7</v>
      </c>
      <c r="F21" s="7" t="str">
        <f>VLOOKUP(E21,PUC!E:F,2,FALSE)</f>
        <v>DEUDORES NACIONALES</v>
      </c>
      <c r="G21" s="7">
        <v>9.00891202E8</v>
      </c>
      <c r="H21" s="7" t="str">
        <f>VLOOKUP(G21,TERCEROS!$A:$O,9,FALSE)</f>
        <v>CONJUNTO RESIDENCIAL PANORAMIA PARK P.H</v>
      </c>
      <c r="I21" s="7" t="s">
        <v>522</v>
      </c>
      <c r="J21" s="71">
        <v>4231422.0</v>
      </c>
      <c r="K21" s="71">
        <v>0.0</v>
      </c>
      <c r="L21" s="72">
        <f t="shared" si="1"/>
        <v>4231422</v>
      </c>
      <c r="M21" s="78"/>
      <c r="N21" s="73">
        <v>2.0</v>
      </c>
      <c r="O21" s="73" t="str">
        <f>+VLOOKUP(N21,VALD.!$G:$H,2,FALSE)</f>
        <v>SERVICIOS DE ASEO</v>
      </c>
      <c r="P21" s="79"/>
      <c r="Q21" s="80" t="s">
        <v>494</v>
      </c>
      <c r="R21" s="80"/>
      <c r="S21" s="79"/>
      <c r="T21" s="79"/>
      <c r="U21" s="79"/>
      <c r="V21" s="81"/>
      <c r="W21" s="79"/>
      <c r="X21" s="82"/>
      <c r="Y21" s="79"/>
      <c r="Z21" s="79"/>
    </row>
    <row r="22">
      <c r="A22" s="68">
        <v>21.0</v>
      </c>
      <c r="B22" s="7" t="s">
        <v>515</v>
      </c>
      <c r="C22" s="69">
        <v>6.0</v>
      </c>
      <c r="D22" s="70">
        <v>42606.0</v>
      </c>
      <c r="E22" s="7">
        <v>4.1556001E7</v>
      </c>
      <c r="F22" s="7" t="str">
        <f>VLOOKUP(E22,PUC!E:F,2,FALSE)</f>
        <v>OPERARIA DE ASEO</v>
      </c>
      <c r="G22" s="7">
        <v>9.00244743E8</v>
      </c>
      <c r="H22" s="7" t="str">
        <f>VLOOKUP(G22,TERCEROS!$A:$O,9,FALSE)</f>
        <v>ALIANZA GRUPO INMOBILIARIO SAS</v>
      </c>
      <c r="I22" s="7" t="s">
        <v>522</v>
      </c>
      <c r="J22" s="71">
        <v>0.0</v>
      </c>
      <c r="K22" s="71">
        <v>685898.0</v>
      </c>
      <c r="L22" s="72">
        <f t="shared" si="1"/>
        <v>-685898</v>
      </c>
      <c r="M22" s="78" t="s">
        <v>525</v>
      </c>
      <c r="N22" s="73">
        <v>2.0</v>
      </c>
      <c r="O22" s="73" t="str">
        <f>+VLOOKUP(N22,VALD.!$G:$H,2,FALSE)</f>
        <v>SERVICIOS DE ASEO</v>
      </c>
      <c r="P22" s="79"/>
      <c r="Q22" s="80"/>
      <c r="R22" s="80"/>
      <c r="S22" s="79"/>
      <c r="T22" s="79"/>
      <c r="U22" s="79"/>
      <c r="V22" s="81"/>
      <c r="W22" s="79"/>
      <c r="X22" s="82"/>
      <c r="Y22" s="79"/>
      <c r="Z22" s="79"/>
    </row>
    <row r="23">
      <c r="A23" s="76">
        <v>22.0</v>
      </c>
      <c r="B23" s="7" t="s">
        <v>515</v>
      </c>
      <c r="C23" s="69">
        <v>6.0</v>
      </c>
      <c r="D23" s="70">
        <v>42606.0</v>
      </c>
      <c r="E23" s="7">
        <v>2.4080505E7</v>
      </c>
      <c r="F23" s="7" t="str">
        <f>VLOOKUP(E23,PUC!E:F,2,FALSE)</f>
        <v>IVA GENERADO AIU 16%</v>
      </c>
      <c r="G23" s="7">
        <v>9.00244743E8</v>
      </c>
      <c r="H23" s="7" t="str">
        <f>VLOOKUP(G23,TERCEROS!$A:$O,9,FALSE)</f>
        <v>ALIANZA GRUPO INMOBILIARIO SAS</v>
      </c>
      <c r="I23" s="7" t="s">
        <v>522</v>
      </c>
      <c r="J23" s="71">
        <v>0.0</v>
      </c>
      <c r="K23" s="71">
        <v>10974.0</v>
      </c>
      <c r="L23" s="72">
        <f t="shared" si="1"/>
        <v>-10974</v>
      </c>
      <c r="M23" s="78"/>
      <c r="N23" s="73">
        <v>2.0</v>
      </c>
      <c r="O23" s="73" t="str">
        <f>+VLOOKUP(N23,VALD.!$G:$H,2,FALSE)</f>
        <v>SERVICIOS DE ASEO</v>
      </c>
      <c r="P23" s="79"/>
      <c r="Q23" s="80"/>
      <c r="R23" s="80"/>
      <c r="S23" s="79"/>
      <c r="T23" s="79"/>
      <c r="U23" s="79"/>
      <c r="V23" s="81"/>
      <c r="W23" s="79"/>
      <c r="X23" s="82"/>
      <c r="Y23" s="79"/>
      <c r="Z23" s="79"/>
    </row>
    <row r="24">
      <c r="A24" s="68">
        <v>23.0</v>
      </c>
      <c r="B24" s="7" t="s">
        <v>515</v>
      </c>
      <c r="C24" s="69">
        <v>6.0</v>
      </c>
      <c r="D24" s="70">
        <v>42606.0</v>
      </c>
      <c r="E24" s="7">
        <v>1.3551502E7</v>
      </c>
      <c r="F24" s="7" t="str">
        <f>VLOOKUP(E24,PUC!E:F,2,FALSE)</f>
        <v>RETENCIONES EN LA FUENTE POR EMPRESAS DE ASEO Y VIGILANCIA 2% AIU </v>
      </c>
      <c r="G24" s="7">
        <v>9.00244743E8</v>
      </c>
      <c r="H24" s="7" t="str">
        <f>VLOOKUP(G24,TERCEROS!$A:$O,9,FALSE)</f>
        <v>ALIANZA GRUPO INMOBILIARIO SAS</v>
      </c>
      <c r="I24" s="7" t="s">
        <v>522</v>
      </c>
      <c r="J24" s="71">
        <v>1372.0</v>
      </c>
      <c r="K24" s="71">
        <v>0.0</v>
      </c>
      <c r="L24" s="72">
        <f t="shared" si="1"/>
        <v>1372</v>
      </c>
      <c r="M24" s="78"/>
      <c r="N24" s="73">
        <v>2.0</v>
      </c>
      <c r="O24" s="73" t="str">
        <f>+VLOOKUP(N24,VALD.!$G:$H,2,FALSE)</f>
        <v>SERVICIOS DE ASEO</v>
      </c>
      <c r="P24" s="79"/>
      <c r="Q24" s="80"/>
      <c r="R24" s="80"/>
      <c r="S24" s="79"/>
      <c r="T24" s="79"/>
      <c r="U24" s="79"/>
      <c r="V24" s="81"/>
      <c r="W24" s="79"/>
      <c r="X24" s="82"/>
      <c r="Y24" s="79"/>
      <c r="Z24" s="79"/>
    </row>
    <row r="25" hidden="1">
      <c r="A25" s="68">
        <v>24.0</v>
      </c>
      <c r="B25" s="7" t="s">
        <v>515</v>
      </c>
      <c r="C25" s="69">
        <v>6.0</v>
      </c>
      <c r="D25" s="70">
        <v>42606.0</v>
      </c>
      <c r="E25" s="7">
        <v>1.3050501E7</v>
      </c>
      <c r="F25" s="7" t="str">
        <f>VLOOKUP(E25,PUC!E:F,2,FALSE)</f>
        <v>DEUDORES NACIONALES</v>
      </c>
      <c r="G25" s="7">
        <v>9.00244743E8</v>
      </c>
      <c r="H25" s="7" t="str">
        <f>VLOOKUP(G25,TERCEROS!$A:$O,9,FALSE)</f>
        <v>ALIANZA GRUPO INMOBILIARIO SAS</v>
      </c>
      <c r="I25" s="7" t="s">
        <v>522</v>
      </c>
      <c r="J25" s="71">
        <v>695500.0</v>
      </c>
      <c r="K25" s="71">
        <v>0.0</v>
      </c>
      <c r="L25" s="72">
        <f t="shared" si="1"/>
        <v>695500</v>
      </c>
      <c r="M25" s="78"/>
      <c r="N25" s="73">
        <v>2.0</v>
      </c>
      <c r="O25" s="73" t="str">
        <f>+VLOOKUP(N25,VALD.!$G:$H,2,FALSE)</f>
        <v>SERVICIOS DE ASEO</v>
      </c>
      <c r="P25" s="79"/>
      <c r="Q25" s="80" t="s">
        <v>564</v>
      </c>
      <c r="R25" s="80"/>
      <c r="S25" s="79"/>
      <c r="T25" s="79"/>
      <c r="U25" s="79"/>
      <c r="V25" s="81"/>
      <c r="W25" s="79"/>
      <c r="X25" s="82"/>
      <c r="Y25" s="79"/>
      <c r="Z25" s="79"/>
    </row>
    <row r="26">
      <c r="A26" s="68">
        <v>25.0</v>
      </c>
      <c r="B26" s="7" t="s">
        <v>515</v>
      </c>
      <c r="C26" s="69">
        <v>7.0</v>
      </c>
      <c r="D26" s="70">
        <v>42636.0</v>
      </c>
      <c r="E26" s="7">
        <v>4.1556001E7</v>
      </c>
      <c r="F26" s="7" t="str">
        <f>VLOOKUP(E26,PUC!E:F,2,FALSE)</f>
        <v>OPERARIA DE ASEO</v>
      </c>
      <c r="G26" s="7">
        <v>9.00891202E8</v>
      </c>
      <c r="H26" s="7" t="str">
        <f>VLOOKUP(G26,TERCEROS!$A:$O,9,FALSE)</f>
        <v>CONJUNTO RESIDENCIAL PANORAMIA PARK P.H</v>
      </c>
      <c r="I26" s="7" t="s">
        <v>522</v>
      </c>
      <c r="J26" s="71">
        <v>0.0</v>
      </c>
      <c r="K26" s="71">
        <v>4206300.0</v>
      </c>
      <c r="L26" s="72">
        <f t="shared" si="1"/>
        <v>-4206300</v>
      </c>
      <c r="M26" s="78" t="s">
        <v>525</v>
      </c>
      <c r="N26" s="73">
        <v>2.0</v>
      </c>
      <c r="O26" s="73" t="str">
        <f>+VLOOKUP(N26,VALD.!$G:$H,2,FALSE)</f>
        <v>SERVICIOS DE ASEO</v>
      </c>
      <c r="P26" s="79"/>
      <c r="Q26" s="80"/>
      <c r="R26" s="80"/>
      <c r="S26" s="79"/>
      <c r="T26" s="79"/>
      <c r="U26" s="79"/>
      <c r="V26" s="81"/>
      <c r="W26" s="79"/>
      <c r="X26" s="82"/>
      <c r="Y26" s="79"/>
      <c r="Z26" s="79"/>
    </row>
    <row r="27">
      <c r="A27" s="76">
        <v>26.0</v>
      </c>
      <c r="B27" s="7" t="s">
        <v>515</v>
      </c>
      <c r="C27" s="69">
        <v>7.0</v>
      </c>
      <c r="D27" s="70">
        <v>42636.0</v>
      </c>
      <c r="E27" s="7">
        <v>2.4080505E7</v>
      </c>
      <c r="F27" s="7" t="str">
        <f>VLOOKUP(E27,PUC!E:F,2,FALSE)</f>
        <v>IVA GENERADO AIU 16%</v>
      </c>
      <c r="G27" s="7">
        <v>9.00891202E8</v>
      </c>
      <c r="H27" s="7" t="str">
        <f>VLOOKUP(G27,TERCEROS!$A:$O,9,FALSE)</f>
        <v>CONJUNTO RESIDENCIAL PANORAMIA PARK P.H</v>
      </c>
      <c r="I27" s="7" t="s">
        <v>522</v>
      </c>
      <c r="J27" s="71">
        <v>0.0</v>
      </c>
      <c r="K27" s="71">
        <v>33650.0</v>
      </c>
      <c r="L27" s="72">
        <f t="shared" si="1"/>
        <v>-33650</v>
      </c>
      <c r="M27" s="78"/>
      <c r="N27" s="73">
        <v>2.0</v>
      </c>
      <c r="O27" s="73" t="str">
        <f>+VLOOKUP(N27,VALD.!$G:$H,2,FALSE)</f>
        <v>SERVICIOS DE ASEO</v>
      </c>
      <c r="P27" s="79"/>
      <c r="Q27" s="80"/>
      <c r="R27" s="80"/>
      <c r="S27" s="79"/>
      <c r="T27" s="79"/>
      <c r="U27" s="79"/>
      <c r="V27" s="81"/>
      <c r="W27" s="79"/>
      <c r="X27" s="82"/>
      <c r="Y27" s="79"/>
      <c r="Z27" s="79"/>
    </row>
    <row r="28">
      <c r="A28" s="68">
        <v>27.0</v>
      </c>
      <c r="B28" s="7" t="s">
        <v>515</v>
      </c>
      <c r="C28" s="69">
        <v>7.0</v>
      </c>
      <c r="D28" s="70">
        <v>42636.0</v>
      </c>
      <c r="E28" s="7">
        <v>1.3551502E7</v>
      </c>
      <c r="F28" s="7" t="str">
        <f>VLOOKUP(E28,PUC!E:F,2,FALSE)</f>
        <v>RETENCIONES EN LA FUENTE POR EMPRESAS DE ASEO Y VIGILANCIA 2% AIU </v>
      </c>
      <c r="G28" s="7">
        <v>9.00891202E8</v>
      </c>
      <c r="H28" s="7" t="str">
        <f>VLOOKUP(G28,TERCEROS!$A:$O,9,FALSE)</f>
        <v>CONJUNTO RESIDENCIAL PANORAMIA PARK P.H</v>
      </c>
      <c r="I28" s="7" t="s">
        <v>522</v>
      </c>
      <c r="J28" s="71">
        <v>8412.0</v>
      </c>
      <c r="K28" s="71">
        <v>0.0</v>
      </c>
      <c r="L28" s="72">
        <f t="shared" si="1"/>
        <v>8412</v>
      </c>
      <c r="M28" s="78"/>
      <c r="N28" s="73">
        <v>2.0</v>
      </c>
      <c r="O28" s="73" t="str">
        <f>+VLOOKUP(N28,VALD.!$G:$H,2,FALSE)</f>
        <v>SERVICIOS DE ASEO</v>
      </c>
      <c r="P28" s="79"/>
      <c r="Q28" s="80"/>
      <c r="R28" s="80"/>
      <c r="S28" s="79"/>
      <c r="T28" s="79"/>
      <c r="U28" s="79"/>
      <c r="V28" s="81"/>
      <c r="W28" s="79"/>
      <c r="X28" s="82"/>
      <c r="Y28" s="79"/>
      <c r="Z28" s="79"/>
    </row>
    <row r="29" hidden="1">
      <c r="A29" s="68">
        <v>28.0</v>
      </c>
      <c r="B29" s="7" t="s">
        <v>515</v>
      </c>
      <c r="C29" s="69">
        <v>7.0</v>
      </c>
      <c r="D29" s="70">
        <v>42636.0</v>
      </c>
      <c r="E29" s="7">
        <v>1.3050501E7</v>
      </c>
      <c r="F29" s="7" t="str">
        <f>VLOOKUP(E29,PUC!E:F,2,FALSE)</f>
        <v>DEUDORES NACIONALES</v>
      </c>
      <c r="G29" s="7">
        <v>9.00891202E8</v>
      </c>
      <c r="H29" s="7" t="str">
        <f>VLOOKUP(G29,TERCEROS!$A:$O,9,FALSE)</f>
        <v>CONJUNTO RESIDENCIAL PANORAMIA PARK P.H</v>
      </c>
      <c r="I29" s="7" t="s">
        <v>522</v>
      </c>
      <c r="J29" s="71">
        <v>4231538.0</v>
      </c>
      <c r="K29" s="71">
        <v>0.0</v>
      </c>
      <c r="L29" s="72">
        <f t="shared" si="1"/>
        <v>4231538</v>
      </c>
      <c r="M29" s="78"/>
      <c r="N29" s="73">
        <v>2.0</v>
      </c>
      <c r="O29" s="73" t="str">
        <f>+VLOOKUP(N29,VALD.!$G:$H,2,FALSE)</f>
        <v>SERVICIOS DE ASEO</v>
      </c>
      <c r="P29" s="79"/>
      <c r="Q29" s="80" t="s">
        <v>587</v>
      </c>
      <c r="R29" s="80"/>
      <c r="S29" s="79"/>
      <c r="T29" s="79"/>
      <c r="U29" s="79"/>
      <c r="V29" s="81"/>
      <c r="W29" s="79"/>
      <c r="X29" s="82"/>
      <c r="Y29" s="79"/>
      <c r="Z29" s="79"/>
    </row>
    <row r="30">
      <c r="A30" s="68">
        <v>29.0</v>
      </c>
      <c r="B30" s="7" t="s">
        <v>515</v>
      </c>
      <c r="C30" s="69">
        <v>8.0</v>
      </c>
      <c r="D30" s="70">
        <v>42636.0</v>
      </c>
      <c r="E30" s="7">
        <v>4.1556001E7</v>
      </c>
      <c r="F30" s="7" t="str">
        <f>VLOOKUP(E30,PUC!E:F,2,FALSE)</f>
        <v>OPERARIA DE ASEO</v>
      </c>
      <c r="G30" s="7">
        <v>9.00244743E8</v>
      </c>
      <c r="H30" s="7" t="str">
        <f>VLOOKUP(G30,TERCEROS!$A:$O,9,FALSE)</f>
        <v>ALIANZA GRUPO INMOBILIARIO SAS</v>
      </c>
      <c r="I30" s="7" t="s">
        <v>522</v>
      </c>
      <c r="J30" s="71">
        <v>0.0</v>
      </c>
      <c r="K30" s="71">
        <v>4206300.0</v>
      </c>
      <c r="L30" s="72">
        <f t="shared" si="1"/>
        <v>-4206300</v>
      </c>
      <c r="M30" s="78" t="s">
        <v>525</v>
      </c>
      <c r="N30" s="73">
        <v>2.0</v>
      </c>
      <c r="O30" s="73" t="str">
        <f>+VLOOKUP(N30,VALD.!$G:$H,2,FALSE)</f>
        <v>SERVICIOS DE ASEO</v>
      </c>
      <c r="P30" s="79"/>
      <c r="Q30" s="80"/>
      <c r="R30" s="80"/>
      <c r="S30" s="79"/>
      <c r="T30" s="79"/>
      <c r="U30" s="79"/>
      <c r="V30" s="81"/>
      <c r="W30" s="79"/>
      <c r="X30" s="82"/>
      <c r="Y30" s="79"/>
      <c r="Z30" s="79"/>
    </row>
    <row r="31">
      <c r="A31" s="68">
        <v>30.0</v>
      </c>
      <c r="B31" s="7" t="s">
        <v>515</v>
      </c>
      <c r="C31" s="69">
        <v>8.0</v>
      </c>
      <c r="D31" s="70">
        <v>42636.0</v>
      </c>
      <c r="E31" s="7">
        <v>2.4080505E7</v>
      </c>
      <c r="F31" s="7" t="str">
        <f>VLOOKUP(E31,PUC!E:F,2,FALSE)</f>
        <v>IVA GENERADO AIU 16%</v>
      </c>
      <c r="G31" s="7">
        <v>9.00244743E8</v>
      </c>
      <c r="H31" s="7" t="str">
        <f>VLOOKUP(G31,TERCEROS!$A:$O,9,FALSE)</f>
        <v>ALIANZA GRUPO INMOBILIARIO SAS</v>
      </c>
      <c r="I31" s="7" t="s">
        <v>522</v>
      </c>
      <c r="J31" s="71">
        <v>0.0</v>
      </c>
      <c r="K31" s="71">
        <v>33650.0</v>
      </c>
      <c r="L31" s="72">
        <f t="shared" si="1"/>
        <v>-33650</v>
      </c>
      <c r="M31" s="78"/>
      <c r="N31" s="73">
        <v>2.0</v>
      </c>
      <c r="O31" s="73" t="str">
        <f>+VLOOKUP(N31,VALD.!$G:$H,2,FALSE)</f>
        <v>SERVICIOS DE ASEO</v>
      </c>
      <c r="P31" s="79"/>
      <c r="Q31" s="80"/>
      <c r="R31" s="80"/>
      <c r="S31" s="79"/>
      <c r="T31" s="79"/>
      <c r="U31" s="79"/>
      <c r="V31" s="81"/>
      <c r="W31" s="79"/>
      <c r="X31" s="82"/>
      <c r="Y31" s="79"/>
      <c r="Z31" s="79"/>
    </row>
    <row r="32">
      <c r="A32" s="68">
        <v>31.0</v>
      </c>
      <c r="B32" s="7" t="s">
        <v>515</v>
      </c>
      <c r="C32" s="69">
        <v>8.0</v>
      </c>
      <c r="D32" s="70">
        <v>42636.0</v>
      </c>
      <c r="E32" s="7">
        <v>1.3551502E7</v>
      </c>
      <c r="F32" s="7" t="str">
        <f>VLOOKUP(E32,PUC!E:F,2,FALSE)</f>
        <v>RETENCIONES EN LA FUENTE POR EMPRESAS DE ASEO Y VIGILANCIA 2% AIU </v>
      </c>
      <c r="G32" s="7">
        <v>9.00244743E8</v>
      </c>
      <c r="H32" s="7" t="str">
        <f>VLOOKUP(G32,TERCEROS!$A:$O,9,FALSE)</f>
        <v>ALIANZA GRUPO INMOBILIARIO SAS</v>
      </c>
      <c r="I32" s="7" t="s">
        <v>522</v>
      </c>
      <c r="J32" s="71">
        <v>8412.0</v>
      </c>
      <c r="K32" s="71">
        <v>0.0</v>
      </c>
      <c r="L32" s="72">
        <f t="shared" si="1"/>
        <v>8412</v>
      </c>
      <c r="M32" s="78"/>
      <c r="N32" s="73">
        <v>2.0</v>
      </c>
      <c r="O32" s="73" t="str">
        <f>+VLOOKUP(N32,VALD.!$G:$H,2,FALSE)</f>
        <v>SERVICIOS DE ASEO</v>
      </c>
      <c r="P32" s="79"/>
      <c r="Q32" s="80"/>
      <c r="R32" s="80"/>
      <c r="S32" s="79"/>
      <c r="T32" s="79"/>
      <c r="U32" s="79"/>
      <c r="V32" s="81"/>
      <c r="W32" s="79"/>
      <c r="X32" s="82"/>
      <c r="Y32" s="79"/>
      <c r="Z32" s="79"/>
    </row>
    <row r="33" hidden="1">
      <c r="A33" s="68">
        <v>32.0</v>
      </c>
      <c r="B33" s="7" t="s">
        <v>515</v>
      </c>
      <c r="C33" s="69">
        <v>8.0</v>
      </c>
      <c r="D33" s="70">
        <v>42636.0</v>
      </c>
      <c r="E33" s="7">
        <v>1.3050501E7</v>
      </c>
      <c r="F33" s="7" t="str">
        <f>VLOOKUP(E33,PUC!E:F,2,FALSE)</f>
        <v>DEUDORES NACIONALES</v>
      </c>
      <c r="G33" s="7">
        <v>9.00244743E8</v>
      </c>
      <c r="H33" s="7" t="str">
        <f>VLOOKUP(G33,TERCEROS!$A:$O,9,FALSE)</f>
        <v>ALIANZA GRUPO INMOBILIARIO SAS</v>
      </c>
      <c r="I33" s="7" t="s">
        <v>522</v>
      </c>
      <c r="J33" s="71">
        <v>4231538.0</v>
      </c>
      <c r="K33" s="71">
        <v>0.0</v>
      </c>
      <c r="L33" s="72">
        <f t="shared" si="1"/>
        <v>4231538</v>
      </c>
      <c r="M33" s="78"/>
      <c r="N33" s="73">
        <v>2.0</v>
      </c>
      <c r="O33" s="73" t="str">
        <f>+VLOOKUP(N33,VALD.!$G:$H,2,FALSE)</f>
        <v>SERVICIOS DE ASEO</v>
      </c>
      <c r="P33" s="79"/>
      <c r="Q33" s="80" t="s">
        <v>605</v>
      </c>
      <c r="R33" s="80"/>
      <c r="S33" s="79"/>
      <c r="T33" s="79"/>
      <c r="U33" s="79"/>
      <c r="V33" s="81"/>
      <c r="W33" s="79"/>
      <c r="X33" s="82"/>
      <c r="Y33" s="79"/>
      <c r="Z33" s="79"/>
    </row>
    <row r="34">
      <c r="A34" s="68">
        <v>33.0</v>
      </c>
      <c r="B34" s="7" t="s">
        <v>515</v>
      </c>
      <c r="C34" s="69">
        <v>9.0</v>
      </c>
      <c r="D34" s="70">
        <v>42636.0</v>
      </c>
      <c r="E34" s="7">
        <v>4.1556001E7</v>
      </c>
      <c r="F34" s="7" t="str">
        <f>VLOOKUP(E34,PUC!E:F,2,FALSE)</f>
        <v>OPERARIA DE ASEO</v>
      </c>
      <c r="G34" s="7">
        <v>9.00244743E8</v>
      </c>
      <c r="H34" s="7" t="str">
        <f>VLOOKUP(G34,TERCEROS!$A:$O,9,FALSE)</f>
        <v>ALIANZA GRUPO INMOBILIARIO SAS</v>
      </c>
      <c r="I34" s="7" t="s">
        <v>522</v>
      </c>
      <c r="J34" s="71">
        <v>0.0</v>
      </c>
      <c r="K34" s="71">
        <v>691300.0</v>
      </c>
      <c r="L34" s="72">
        <f t="shared" si="1"/>
        <v>-691300</v>
      </c>
      <c r="M34" s="78" t="s">
        <v>525</v>
      </c>
      <c r="N34" s="73">
        <v>2.0</v>
      </c>
      <c r="O34" s="73" t="str">
        <f>+VLOOKUP(N34,VALD.!$G:$H,2,FALSE)</f>
        <v>SERVICIOS DE ASEO</v>
      </c>
      <c r="P34" s="79"/>
      <c r="Q34" s="80"/>
      <c r="R34" s="80"/>
      <c r="S34" s="79"/>
      <c r="T34" s="79"/>
      <c r="U34" s="79"/>
      <c r="V34" s="81"/>
      <c r="W34" s="79"/>
      <c r="X34" s="82"/>
      <c r="Y34" s="79"/>
      <c r="Z34" s="79"/>
    </row>
    <row r="35">
      <c r="A35" s="68">
        <v>34.0</v>
      </c>
      <c r="B35" s="7" t="s">
        <v>515</v>
      </c>
      <c r="C35" s="69">
        <v>9.0</v>
      </c>
      <c r="D35" s="70">
        <v>42636.0</v>
      </c>
      <c r="E35" s="7">
        <v>2.4080505E7</v>
      </c>
      <c r="F35" s="7" t="str">
        <f>VLOOKUP(E35,PUC!E:F,2,FALSE)</f>
        <v>IVA GENERADO AIU 16%</v>
      </c>
      <c r="G35" s="7">
        <v>9.00244743E8</v>
      </c>
      <c r="H35" s="7" t="str">
        <f>VLOOKUP(G35,TERCEROS!$A:$O,9,FALSE)</f>
        <v>ALIANZA GRUPO INMOBILIARIO SAS</v>
      </c>
      <c r="I35" s="7" t="s">
        <v>522</v>
      </c>
      <c r="J35" s="71">
        <v>0.0</v>
      </c>
      <c r="K35" s="71">
        <v>5530.0</v>
      </c>
      <c r="L35" s="72">
        <f t="shared" si="1"/>
        <v>-5530</v>
      </c>
      <c r="M35" s="78"/>
      <c r="N35" s="73">
        <v>2.0</v>
      </c>
      <c r="O35" s="73" t="str">
        <f>+VLOOKUP(N35,VALD.!$G:$H,2,FALSE)</f>
        <v>SERVICIOS DE ASEO</v>
      </c>
      <c r="P35" s="79"/>
      <c r="Q35" s="80"/>
      <c r="R35" s="80"/>
      <c r="S35" s="79"/>
      <c r="T35" s="79"/>
      <c r="U35" s="79"/>
      <c r="V35" s="81"/>
      <c r="W35" s="79"/>
      <c r="X35" s="82"/>
      <c r="Y35" s="79"/>
      <c r="Z35" s="79"/>
    </row>
    <row r="36">
      <c r="A36" s="68">
        <v>35.0</v>
      </c>
      <c r="B36" s="7" t="s">
        <v>515</v>
      </c>
      <c r="C36" s="69">
        <v>9.0</v>
      </c>
      <c r="D36" s="70">
        <v>42636.0</v>
      </c>
      <c r="E36" s="7">
        <v>1.3551502E7</v>
      </c>
      <c r="F36" s="7" t="str">
        <f>VLOOKUP(E36,PUC!E:F,2,FALSE)</f>
        <v>RETENCIONES EN LA FUENTE POR EMPRESAS DE ASEO Y VIGILANCIA 2% AIU </v>
      </c>
      <c r="G36" s="7">
        <v>9.00244743E8</v>
      </c>
      <c r="H36" s="7" t="str">
        <f>VLOOKUP(G36,TERCEROS!$A:$O,9,FALSE)</f>
        <v>ALIANZA GRUPO INMOBILIARIO SAS</v>
      </c>
      <c r="I36" s="7" t="s">
        <v>522</v>
      </c>
      <c r="J36" s="71">
        <v>1382.0</v>
      </c>
      <c r="K36" s="71">
        <v>0.0</v>
      </c>
      <c r="L36" s="72">
        <f t="shared" si="1"/>
        <v>1382</v>
      </c>
      <c r="M36" s="78"/>
      <c r="N36" s="73">
        <v>2.0</v>
      </c>
      <c r="O36" s="73" t="str">
        <f>+VLOOKUP(N36,VALD.!$G:$H,2,FALSE)</f>
        <v>SERVICIOS DE ASEO</v>
      </c>
      <c r="P36" s="79"/>
      <c r="Q36" s="80"/>
      <c r="R36" s="80"/>
      <c r="S36" s="79"/>
      <c r="T36" s="79"/>
      <c r="U36" s="79"/>
      <c r="V36" s="81"/>
      <c r="W36" s="79"/>
      <c r="X36" s="82"/>
      <c r="Y36" s="79"/>
      <c r="Z36" s="79"/>
    </row>
    <row r="37">
      <c r="A37" s="68">
        <v>36.0</v>
      </c>
      <c r="B37" s="7" t="s">
        <v>515</v>
      </c>
      <c r="C37" s="69">
        <v>9.0</v>
      </c>
      <c r="D37" s="70">
        <v>42636.0</v>
      </c>
      <c r="E37" s="7">
        <v>1.3050501E7</v>
      </c>
      <c r="F37" s="7" t="str">
        <f>VLOOKUP(E37,PUC!E:F,2,FALSE)</f>
        <v>DEUDORES NACIONALES</v>
      </c>
      <c r="G37" s="7">
        <v>9.00244743E8</v>
      </c>
      <c r="H37" s="7" t="str">
        <f>VLOOKUP(G37,TERCEROS!$A:$O,9,FALSE)</f>
        <v>ALIANZA GRUPO INMOBILIARIO SAS</v>
      </c>
      <c r="I37" s="7" t="s">
        <v>522</v>
      </c>
      <c r="J37" s="71">
        <v>695448.0</v>
      </c>
      <c r="K37" s="71">
        <v>0.0</v>
      </c>
      <c r="L37" s="72">
        <f t="shared" si="1"/>
        <v>695448</v>
      </c>
      <c r="M37" s="78"/>
      <c r="N37" s="73">
        <v>2.0</v>
      </c>
      <c r="O37" s="73" t="str">
        <f>+VLOOKUP(N37,VALD.!$G:$H,2,FALSE)</f>
        <v>SERVICIOS DE ASEO</v>
      </c>
      <c r="P37" s="79"/>
      <c r="Q37" s="80" t="s">
        <v>632</v>
      </c>
      <c r="R37" s="80"/>
      <c r="S37" s="79"/>
      <c r="T37" s="79"/>
      <c r="U37" s="79"/>
      <c r="V37" s="81"/>
      <c r="W37" s="79"/>
      <c r="X37" s="82"/>
      <c r="Y37" s="79"/>
      <c r="Z37" s="79"/>
    </row>
    <row r="38">
      <c r="A38" s="68">
        <v>37.0</v>
      </c>
      <c r="B38" s="7" t="s">
        <v>515</v>
      </c>
      <c r="C38" s="69">
        <v>10.0</v>
      </c>
      <c r="D38" s="70">
        <v>42636.0</v>
      </c>
      <c r="E38" s="7">
        <v>4.1556001E7</v>
      </c>
      <c r="F38" s="7" t="str">
        <f>VLOOKUP(E38,PUC!E:F,2,FALSE)</f>
        <v>OPERARIA DE ASEO</v>
      </c>
      <c r="G38" s="7">
        <v>9.00891202E8</v>
      </c>
      <c r="H38" s="7" t="str">
        <f>VLOOKUP(G38,TERCEROS!$A:$O,9,FALSE)</f>
        <v>CONJUNTO RESIDENCIAL PANORAMIA PARK P.H</v>
      </c>
      <c r="I38" s="7" t="s">
        <v>522</v>
      </c>
      <c r="J38" s="71">
        <v>0.0</v>
      </c>
      <c r="K38" s="71">
        <v>467366.0</v>
      </c>
      <c r="L38" s="72">
        <f t="shared" si="1"/>
        <v>-467366</v>
      </c>
      <c r="M38" s="78" t="s">
        <v>525</v>
      </c>
      <c r="N38" s="73">
        <v>2.0</v>
      </c>
      <c r="O38" s="73" t="str">
        <f>+VLOOKUP(N38,VALD.!$G:$H,2,FALSE)</f>
        <v>SERVICIOS DE ASEO</v>
      </c>
      <c r="P38" s="79"/>
      <c r="Q38" s="80"/>
      <c r="R38" s="80"/>
      <c r="S38" s="79"/>
      <c r="T38" s="79"/>
      <c r="U38" s="79"/>
      <c r="V38" s="81"/>
      <c r="W38" s="79"/>
      <c r="X38" s="82"/>
      <c r="Y38" s="79"/>
      <c r="Z38" s="79"/>
    </row>
    <row r="39">
      <c r="A39" s="68">
        <v>38.0</v>
      </c>
      <c r="B39" s="7" t="s">
        <v>515</v>
      </c>
      <c r="C39" s="69">
        <v>10.0</v>
      </c>
      <c r="D39" s="70">
        <v>42636.0</v>
      </c>
      <c r="E39" s="7">
        <v>2.4080505E7</v>
      </c>
      <c r="F39" s="7" t="str">
        <f>VLOOKUP(E39,PUC!E:F,2,FALSE)</f>
        <v>IVA GENERADO AIU 16%</v>
      </c>
      <c r="G39" s="7">
        <v>9.00891202E8</v>
      </c>
      <c r="H39" s="7" t="str">
        <f>VLOOKUP(G39,TERCEROS!$A:$O,9,FALSE)</f>
        <v>CONJUNTO RESIDENCIAL PANORAMIA PARK P.H</v>
      </c>
      <c r="I39" s="7" t="s">
        <v>522</v>
      </c>
      <c r="J39" s="71">
        <v>0.0</v>
      </c>
      <c r="K39" s="71">
        <v>3738.0</v>
      </c>
      <c r="L39" s="72">
        <f t="shared" si="1"/>
        <v>-3738</v>
      </c>
      <c r="M39" s="78"/>
      <c r="N39" s="73">
        <v>2.0</v>
      </c>
      <c r="O39" s="73" t="str">
        <f>+VLOOKUP(N39,VALD.!$G:$H,2,FALSE)</f>
        <v>SERVICIOS DE ASEO</v>
      </c>
      <c r="P39" s="79"/>
      <c r="Q39" s="80"/>
      <c r="R39" s="80"/>
      <c r="S39" s="79"/>
      <c r="T39" s="79"/>
      <c r="U39" s="79"/>
      <c r="V39" s="81"/>
      <c r="W39" s="79"/>
      <c r="X39" s="82"/>
      <c r="Y39" s="79"/>
      <c r="Z39" s="79"/>
    </row>
    <row r="40">
      <c r="A40" s="68">
        <v>39.0</v>
      </c>
      <c r="B40" s="7" t="s">
        <v>515</v>
      </c>
      <c r="C40" s="69">
        <v>10.0</v>
      </c>
      <c r="D40" s="70">
        <v>42636.0</v>
      </c>
      <c r="E40" s="7">
        <v>1.3551502E7</v>
      </c>
      <c r="F40" s="7" t="str">
        <f>VLOOKUP(E40,PUC!E:F,2,FALSE)</f>
        <v>RETENCIONES EN LA FUENTE POR EMPRESAS DE ASEO Y VIGILANCIA 2% AIU </v>
      </c>
      <c r="G40" s="7">
        <v>9.00891202E8</v>
      </c>
      <c r="H40" s="7" t="str">
        <f>VLOOKUP(G40,TERCEROS!$A:$O,9,FALSE)</f>
        <v>CONJUNTO RESIDENCIAL PANORAMIA PARK P.H</v>
      </c>
      <c r="I40" s="7" t="s">
        <v>522</v>
      </c>
      <c r="J40" s="71">
        <v>935.0</v>
      </c>
      <c r="K40" s="71">
        <v>0.0</v>
      </c>
      <c r="L40" s="72">
        <f t="shared" si="1"/>
        <v>935</v>
      </c>
      <c r="M40" s="78"/>
      <c r="N40" s="73">
        <v>2.0</v>
      </c>
      <c r="O40" s="73" t="str">
        <f>+VLOOKUP(N40,VALD.!$G:$H,2,FALSE)</f>
        <v>SERVICIOS DE ASEO</v>
      </c>
      <c r="P40" s="79"/>
      <c r="Q40" s="80"/>
      <c r="R40" s="80"/>
      <c r="S40" s="79"/>
      <c r="T40" s="79"/>
      <c r="U40" s="79"/>
      <c r="V40" s="81"/>
      <c r="W40" s="79"/>
      <c r="X40" s="82"/>
      <c r="Y40" s="79"/>
      <c r="Z40" s="79"/>
    </row>
    <row r="41" hidden="1">
      <c r="A41" s="68">
        <v>40.0</v>
      </c>
      <c r="B41" s="7" t="s">
        <v>515</v>
      </c>
      <c r="C41" s="69">
        <v>10.0</v>
      </c>
      <c r="D41" s="70">
        <v>42636.0</v>
      </c>
      <c r="E41" s="7">
        <v>1.3050501E7</v>
      </c>
      <c r="F41" s="7" t="str">
        <f>VLOOKUP(E41,PUC!E:F,2,FALSE)</f>
        <v>DEUDORES NACIONALES</v>
      </c>
      <c r="G41" s="7">
        <v>9.00891202E8</v>
      </c>
      <c r="H41" s="7" t="str">
        <f>VLOOKUP(G41,TERCEROS!$A:$O,9,FALSE)</f>
        <v>CONJUNTO RESIDENCIAL PANORAMIA PARK P.H</v>
      </c>
      <c r="I41" s="7" t="s">
        <v>522</v>
      </c>
      <c r="J41" s="71">
        <v>470169.0</v>
      </c>
      <c r="K41" s="71">
        <v>0.0</v>
      </c>
      <c r="L41" s="72">
        <f t="shared" si="1"/>
        <v>470169</v>
      </c>
      <c r="M41" s="78"/>
      <c r="N41" s="73">
        <v>2.0</v>
      </c>
      <c r="O41" s="73" t="str">
        <f>+VLOOKUP(N41,VALD.!$G:$H,2,FALSE)</f>
        <v>SERVICIOS DE ASEO</v>
      </c>
      <c r="P41" s="79"/>
      <c r="Q41" s="80" t="s">
        <v>451</v>
      </c>
      <c r="R41" s="80"/>
      <c r="S41" s="79"/>
      <c r="T41" s="79"/>
      <c r="U41" s="79"/>
      <c r="V41" s="81"/>
      <c r="W41" s="79"/>
      <c r="X41" s="82"/>
      <c r="Y41" s="79"/>
      <c r="Z41" s="79"/>
    </row>
    <row r="42">
      <c r="A42" s="68"/>
      <c r="B42" s="7" t="s">
        <v>515</v>
      </c>
      <c r="C42" s="69">
        <v>11.0</v>
      </c>
      <c r="D42" s="70">
        <v>42637.0</v>
      </c>
      <c r="E42" s="7">
        <v>4.1556001E7</v>
      </c>
      <c r="F42" s="7" t="str">
        <f>VLOOKUP(E42,PUC!E:F,2,FALSE)</f>
        <v>OPERARIA DE ASEO</v>
      </c>
      <c r="G42" s="7">
        <v>9.00244743E8</v>
      </c>
      <c r="H42" s="7" t="str">
        <f>VLOOKUP(G42,TERCEROS!$A:$O,9,FALSE)</f>
        <v>ALIANZA GRUPO INMOBILIARIO SAS</v>
      </c>
      <c r="I42" s="7" t="s">
        <v>522</v>
      </c>
      <c r="J42" s="71">
        <v>0.0</v>
      </c>
      <c r="K42" s="71">
        <v>691300.0</v>
      </c>
      <c r="L42" s="72">
        <f t="shared" si="1"/>
        <v>-691300</v>
      </c>
      <c r="M42" s="78" t="s">
        <v>525</v>
      </c>
      <c r="N42" s="73">
        <v>2.0</v>
      </c>
      <c r="O42" s="73" t="str">
        <f>+VLOOKUP(N42,VALD.!$G:$H,2,FALSE)</f>
        <v>SERVICIOS DE ASEO</v>
      </c>
      <c r="P42" s="79"/>
      <c r="Q42" s="80"/>
      <c r="R42" s="80"/>
      <c r="S42" s="79"/>
      <c r="T42" s="79"/>
      <c r="U42" s="79"/>
      <c r="V42" s="81"/>
      <c r="W42" s="79"/>
      <c r="X42" s="82"/>
      <c r="Y42" s="79"/>
      <c r="Z42" s="79"/>
    </row>
    <row r="43">
      <c r="A43" s="68"/>
      <c r="B43" s="7" t="s">
        <v>515</v>
      </c>
      <c r="C43" s="69">
        <v>11.0</v>
      </c>
      <c r="D43" s="70">
        <v>42637.0</v>
      </c>
      <c r="E43" s="7">
        <v>2.4080505E7</v>
      </c>
      <c r="F43" s="7" t="str">
        <f>VLOOKUP(E43,PUC!E:F,2,FALSE)</f>
        <v>IVA GENERADO AIU 16%</v>
      </c>
      <c r="G43" s="7">
        <v>9.00244743E8</v>
      </c>
      <c r="H43" s="7" t="str">
        <f>VLOOKUP(G43,TERCEROS!$A:$O,9,FALSE)</f>
        <v>ALIANZA GRUPO INMOBILIARIO SAS</v>
      </c>
      <c r="I43" s="7" t="s">
        <v>522</v>
      </c>
      <c r="J43" s="71">
        <v>0.0</v>
      </c>
      <c r="K43" s="71">
        <v>5530.0</v>
      </c>
      <c r="L43" s="72">
        <f t="shared" si="1"/>
        <v>-5530</v>
      </c>
      <c r="M43" s="78"/>
      <c r="N43" s="73">
        <v>2.0</v>
      </c>
      <c r="O43" s="73" t="str">
        <f>+VLOOKUP(N43,VALD.!$G:$H,2,FALSE)</f>
        <v>SERVICIOS DE ASEO</v>
      </c>
      <c r="P43" s="79"/>
      <c r="Q43" s="80"/>
      <c r="R43" s="80"/>
      <c r="S43" s="79"/>
      <c r="T43" s="79"/>
      <c r="U43" s="79"/>
      <c r="V43" s="81"/>
      <c r="W43" s="79"/>
      <c r="X43" s="82"/>
      <c r="Y43" s="79"/>
      <c r="Z43" s="79"/>
    </row>
    <row r="44">
      <c r="A44" s="68"/>
      <c r="B44" s="7" t="s">
        <v>515</v>
      </c>
      <c r="C44" s="69">
        <v>11.0</v>
      </c>
      <c r="D44" s="70">
        <v>42637.0</v>
      </c>
      <c r="E44" s="7">
        <v>1.3551502E7</v>
      </c>
      <c r="F44" s="7" t="str">
        <f>VLOOKUP(E44,PUC!E:F,2,FALSE)</f>
        <v>RETENCIONES EN LA FUENTE POR EMPRESAS DE ASEO Y VIGILANCIA 2% AIU </v>
      </c>
      <c r="G44" s="7">
        <v>9.00244743E8</v>
      </c>
      <c r="H44" s="7" t="str">
        <f>VLOOKUP(G44,TERCEROS!$A:$O,9,FALSE)</f>
        <v>ALIANZA GRUPO INMOBILIARIO SAS</v>
      </c>
      <c r="I44" s="7" t="s">
        <v>522</v>
      </c>
      <c r="J44" s="71">
        <v>1382.0</v>
      </c>
      <c r="K44" s="71">
        <v>0.0</v>
      </c>
      <c r="L44" s="72">
        <f t="shared" si="1"/>
        <v>1382</v>
      </c>
      <c r="M44" s="78"/>
      <c r="N44" s="73">
        <v>2.0</v>
      </c>
      <c r="O44" s="73" t="str">
        <f>+VLOOKUP(N44,VALD.!$G:$H,2,FALSE)</f>
        <v>SERVICIOS DE ASEO</v>
      </c>
      <c r="P44" s="79"/>
      <c r="Q44" s="80"/>
      <c r="R44" s="80"/>
      <c r="S44" s="79"/>
      <c r="T44" s="79"/>
      <c r="U44" s="79"/>
      <c r="V44" s="81"/>
      <c r="W44" s="79"/>
      <c r="X44" s="82"/>
      <c r="Y44" s="79"/>
      <c r="Z44" s="79"/>
    </row>
    <row r="45" hidden="1">
      <c r="A45" s="68"/>
      <c r="B45" s="7" t="s">
        <v>515</v>
      </c>
      <c r="C45" s="69">
        <v>11.0</v>
      </c>
      <c r="D45" s="70">
        <v>42637.0</v>
      </c>
      <c r="E45" s="7">
        <v>1.3050501E7</v>
      </c>
      <c r="F45" s="7" t="str">
        <f>VLOOKUP(E45,PUC!E:F,2,FALSE)</f>
        <v>DEUDORES NACIONALES</v>
      </c>
      <c r="G45" s="7">
        <v>9.00244743E8</v>
      </c>
      <c r="H45" s="7" t="str">
        <f>VLOOKUP(G45,TERCEROS!$A:$O,9,FALSE)</f>
        <v>ALIANZA GRUPO INMOBILIARIO SAS</v>
      </c>
      <c r="I45" s="7" t="s">
        <v>522</v>
      </c>
      <c r="J45" s="71">
        <v>695448.0</v>
      </c>
      <c r="K45" s="71">
        <v>0.0</v>
      </c>
      <c r="L45" s="72">
        <f t="shared" si="1"/>
        <v>695448</v>
      </c>
      <c r="M45" s="78"/>
      <c r="N45" s="73">
        <v>2.0</v>
      </c>
      <c r="O45" s="73" t="str">
        <f>+VLOOKUP(N45,VALD.!$G:$H,2,FALSE)</f>
        <v>SERVICIOS DE ASEO</v>
      </c>
      <c r="P45" s="79"/>
      <c r="Q45" s="80" t="s">
        <v>456</v>
      </c>
      <c r="R45" s="80"/>
      <c r="S45" s="79"/>
      <c r="T45" s="79"/>
      <c r="U45" s="79"/>
      <c r="V45" s="81"/>
      <c r="W45" s="79"/>
      <c r="X45" s="82"/>
      <c r="Y45" s="79"/>
      <c r="Z45" s="79"/>
    </row>
    <row r="46">
      <c r="A46" s="68"/>
      <c r="B46" s="7" t="s">
        <v>515</v>
      </c>
      <c r="C46" s="69">
        <v>12.0</v>
      </c>
      <c r="D46" s="70">
        <v>42667.0</v>
      </c>
      <c r="E46" s="7">
        <v>4.1556001E7</v>
      </c>
      <c r="F46" s="7" t="str">
        <f>VLOOKUP(E46,PUC!E:F,2,FALSE)</f>
        <v>OPERARIA DE ASEO</v>
      </c>
      <c r="G46" s="7">
        <v>9.00891202E8</v>
      </c>
      <c r="H46" s="7" t="str">
        <f>VLOOKUP(G46,TERCEROS!$A:$O,9,FALSE)</f>
        <v>CONJUNTO RESIDENCIAL PANORAMIA PARK P.H</v>
      </c>
      <c r="I46" s="7" t="s">
        <v>522</v>
      </c>
      <c r="J46" s="71">
        <v>0.0</v>
      </c>
      <c r="K46" s="71">
        <v>4206300.0</v>
      </c>
      <c r="L46" s="72">
        <f t="shared" si="1"/>
        <v>-4206300</v>
      </c>
      <c r="M46" s="78" t="s">
        <v>525</v>
      </c>
      <c r="N46" s="73">
        <v>2.0</v>
      </c>
      <c r="O46" s="73" t="str">
        <f>+VLOOKUP(N46,VALD.!$G:$H,2,FALSE)</f>
        <v>SERVICIOS DE ASEO</v>
      </c>
      <c r="P46" s="79"/>
      <c r="Q46" s="80"/>
      <c r="R46" s="80"/>
      <c r="S46" s="79"/>
      <c r="T46" s="79"/>
      <c r="U46" s="79"/>
      <c r="V46" s="81"/>
      <c r="W46" s="79"/>
      <c r="X46" s="82"/>
      <c r="Y46" s="79"/>
      <c r="Z46" s="79"/>
    </row>
    <row r="47">
      <c r="A47" s="68"/>
      <c r="B47" s="7" t="s">
        <v>515</v>
      </c>
      <c r="C47" s="69">
        <v>12.0</v>
      </c>
      <c r="D47" s="70">
        <v>42667.0</v>
      </c>
      <c r="E47" s="7">
        <v>2.4080505E7</v>
      </c>
      <c r="F47" s="7" t="str">
        <f>VLOOKUP(E47,PUC!E:F,2,FALSE)</f>
        <v>IVA GENERADO AIU 16%</v>
      </c>
      <c r="G47" s="7">
        <v>9.00891202E8</v>
      </c>
      <c r="H47" s="7" t="str">
        <f>VLOOKUP(G47,TERCEROS!$A:$O,9,FALSE)</f>
        <v>CONJUNTO RESIDENCIAL PANORAMIA PARK P.H</v>
      </c>
      <c r="I47" s="7" t="s">
        <v>522</v>
      </c>
      <c r="J47" s="71">
        <v>0.0</v>
      </c>
      <c r="K47" s="71">
        <v>33650.0</v>
      </c>
      <c r="L47" s="72">
        <f t="shared" si="1"/>
        <v>-33650</v>
      </c>
      <c r="M47" s="78"/>
      <c r="N47" s="73">
        <v>2.0</v>
      </c>
      <c r="O47" s="73" t="str">
        <f>+VLOOKUP(N47,VALD.!$G:$H,2,FALSE)</f>
        <v>SERVICIOS DE ASEO</v>
      </c>
      <c r="P47" s="79"/>
      <c r="Q47" s="80"/>
      <c r="R47" s="80"/>
      <c r="S47" s="79"/>
      <c r="T47" s="79"/>
      <c r="U47" s="79"/>
      <c r="V47" s="81"/>
      <c r="W47" s="79"/>
      <c r="X47" s="82"/>
      <c r="Y47" s="79"/>
      <c r="Z47" s="79"/>
    </row>
    <row r="48">
      <c r="A48" s="68"/>
      <c r="B48" s="7" t="s">
        <v>515</v>
      </c>
      <c r="C48" s="69">
        <v>12.0</v>
      </c>
      <c r="D48" s="70">
        <v>42667.0</v>
      </c>
      <c r="E48" s="7">
        <v>1.3551502E7</v>
      </c>
      <c r="F48" s="7" t="str">
        <f>VLOOKUP(E48,PUC!E:F,2,FALSE)</f>
        <v>RETENCIONES EN LA FUENTE POR EMPRESAS DE ASEO Y VIGILANCIA 2% AIU </v>
      </c>
      <c r="G48" s="7">
        <v>9.00891202E8</v>
      </c>
      <c r="H48" s="7" t="str">
        <f>VLOOKUP(G48,TERCEROS!$A:$O,9,FALSE)</f>
        <v>CONJUNTO RESIDENCIAL PANORAMIA PARK P.H</v>
      </c>
      <c r="I48" s="7" t="s">
        <v>522</v>
      </c>
      <c r="J48" s="71">
        <v>8412.0</v>
      </c>
      <c r="K48" s="71">
        <v>0.0</v>
      </c>
      <c r="L48" s="72">
        <f t="shared" si="1"/>
        <v>8412</v>
      </c>
      <c r="M48" s="78"/>
      <c r="N48" s="73">
        <v>2.0</v>
      </c>
      <c r="O48" s="73" t="str">
        <f>+VLOOKUP(N48,VALD.!$G:$H,2,FALSE)</f>
        <v>SERVICIOS DE ASEO</v>
      </c>
      <c r="P48" s="79"/>
      <c r="Q48" s="80"/>
      <c r="R48" s="80"/>
      <c r="S48" s="79"/>
      <c r="T48" s="79"/>
      <c r="U48" s="79"/>
      <c r="V48" s="81"/>
      <c r="W48" s="79"/>
      <c r="X48" s="82"/>
      <c r="Y48" s="79"/>
      <c r="Z48" s="79"/>
    </row>
    <row r="49" hidden="1">
      <c r="A49" s="68"/>
      <c r="B49" s="7" t="s">
        <v>515</v>
      </c>
      <c r="C49" s="69">
        <v>12.0</v>
      </c>
      <c r="D49" s="70">
        <v>42667.0</v>
      </c>
      <c r="E49" s="7">
        <v>1.3050501E7</v>
      </c>
      <c r="F49" s="7" t="str">
        <f>VLOOKUP(E49,PUC!E:F,2,FALSE)</f>
        <v>DEUDORES NACIONALES</v>
      </c>
      <c r="G49" s="7">
        <v>9.00891202E8</v>
      </c>
      <c r="H49" s="7" t="str">
        <f>VLOOKUP(G49,TERCEROS!$A:$O,9,FALSE)</f>
        <v>CONJUNTO RESIDENCIAL PANORAMIA PARK P.H</v>
      </c>
      <c r="I49" s="7" t="s">
        <v>522</v>
      </c>
      <c r="J49" s="71">
        <v>4231538.0</v>
      </c>
      <c r="K49" s="71">
        <v>0.0</v>
      </c>
      <c r="L49" s="72">
        <f t="shared" si="1"/>
        <v>4231538</v>
      </c>
      <c r="M49" s="78"/>
      <c r="N49" s="73">
        <v>2.0</v>
      </c>
      <c r="O49" s="73" t="str">
        <f>+VLOOKUP(N49,VALD.!$G:$H,2,FALSE)</f>
        <v>SERVICIOS DE ASEO</v>
      </c>
      <c r="P49" s="79"/>
      <c r="Q49" s="80" t="s">
        <v>461</v>
      </c>
      <c r="R49" s="80"/>
      <c r="S49" s="79"/>
      <c r="T49" s="79"/>
      <c r="U49" s="79"/>
      <c r="V49" s="81"/>
      <c r="W49" s="79"/>
      <c r="X49" s="82"/>
      <c r="Y49" s="79"/>
      <c r="Z49" s="79"/>
    </row>
    <row r="50">
      <c r="A50" s="68"/>
      <c r="B50" s="7" t="s">
        <v>515</v>
      </c>
      <c r="C50" s="69">
        <v>13.0</v>
      </c>
      <c r="D50" s="70">
        <v>42667.0</v>
      </c>
      <c r="E50" s="7">
        <v>4.1556001E7</v>
      </c>
      <c r="F50" s="7" t="str">
        <f>VLOOKUP(E50,PUC!E:F,2,FALSE)</f>
        <v>OPERARIA DE ASEO</v>
      </c>
      <c r="G50" s="7">
        <v>9.00244743E8</v>
      </c>
      <c r="H50" s="7" t="str">
        <f>VLOOKUP(G50,TERCEROS!$A:$O,9,FALSE)</f>
        <v>ALIANZA GRUPO INMOBILIARIO SAS</v>
      </c>
      <c r="I50" s="7" t="s">
        <v>522</v>
      </c>
      <c r="J50" s="71">
        <v>0.0</v>
      </c>
      <c r="K50" s="71">
        <v>4206300.0</v>
      </c>
      <c r="L50" s="72">
        <f t="shared" si="1"/>
        <v>-4206300</v>
      </c>
      <c r="M50" s="78" t="s">
        <v>525</v>
      </c>
      <c r="N50" s="73">
        <v>2.0</v>
      </c>
      <c r="O50" s="73" t="str">
        <f>+VLOOKUP(N50,VALD.!$G:$H,2,FALSE)</f>
        <v>SERVICIOS DE ASEO</v>
      </c>
      <c r="P50" s="79"/>
      <c r="Q50" s="80"/>
      <c r="R50" s="80"/>
      <c r="S50" s="79"/>
      <c r="T50" s="79"/>
      <c r="U50" s="79"/>
      <c r="V50" s="81"/>
      <c r="W50" s="79"/>
      <c r="X50" s="82"/>
      <c r="Y50" s="79"/>
      <c r="Z50" s="79"/>
    </row>
    <row r="51">
      <c r="A51" s="68"/>
      <c r="B51" s="7" t="s">
        <v>515</v>
      </c>
      <c r="C51" s="69">
        <v>13.0</v>
      </c>
      <c r="D51" s="70">
        <v>42667.0</v>
      </c>
      <c r="E51" s="7">
        <v>2.4080505E7</v>
      </c>
      <c r="F51" s="7" t="str">
        <f>VLOOKUP(E51,PUC!E:F,2,FALSE)</f>
        <v>IVA GENERADO AIU 16%</v>
      </c>
      <c r="G51" s="7">
        <v>9.00244743E8</v>
      </c>
      <c r="H51" s="7" t="str">
        <f>VLOOKUP(G51,TERCEROS!$A:$O,9,FALSE)</f>
        <v>ALIANZA GRUPO INMOBILIARIO SAS</v>
      </c>
      <c r="I51" s="7" t="s">
        <v>522</v>
      </c>
      <c r="J51" s="71">
        <v>0.0</v>
      </c>
      <c r="K51" s="71">
        <v>33650.0</v>
      </c>
      <c r="L51" s="72">
        <f t="shared" si="1"/>
        <v>-33650</v>
      </c>
      <c r="M51" s="78"/>
      <c r="N51" s="73">
        <v>2.0</v>
      </c>
      <c r="O51" s="73" t="str">
        <f>+VLOOKUP(N51,VALD.!$G:$H,2,FALSE)</f>
        <v>SERVICIOS DE ASEO</v>
      </c>
      <c r="P51" s="79"/>
      <c r="Q51" s="80"/>
      <c r="R51" s="80"/>
      <c r="S51" s="79"/>
      <c r="T51" s="79"/>
      <c r="U51" s="79"/>
      <c r="V51" s="81"/>
      <c r="W51" s="79"/>
      <c r="X51" s="82"/>
      <c r="Y51" s="79"/>
      <c r="Z51" s="79"/>
    </row>
    <row r="52">
      <c r="A52" s="68"/>
      <c r="B52" s="7" t="s">
        <v>515</v>
      </c>
      <c r="C52" s="69">
        <v>13.0</v>
      </c>
      <c r="D52" s="70">
        <v>42667.0</v>
      </c>
      <c r="E52" s="7">
        <v>1.3551502E7</v>
      </c>
      <c r="F52" s="7" t="str">
        <f>VLOOKUP(E52,PUC!E:F,2,FALSE)</f>
        <v>RETENCIONES EN LA FUENTE POR EMPRESAS DE ASEO Y VIGILANCIA 2% AIU </v>
      </c>
      <c r="G52" s="7">
        <v>9.00244743E8</v>
      </c>
      <c r="H52" s="7" t="str">
        <f>VLOOKUP(G52,TERCEROS!$A:$O,9,FALSE)</f>
        <v>ALIANZA GRUPO INMOBILIARIO SAS</v>
      </c>
      <c r="I52" s="7" t="s">
        <v>522</v>
      </c>
      <c r="J52" s="71">
        <v>8412.0</v>
      </c>
      <c r="K52" s="71">
        <v>0.0</v>
      </c>
      <c r="L52" s="72">
        <f t="shared" si="1"/>
        <v>8412</v>
      </c>
      <c r="M52" s="78"/>
      <c r="N52" s="73">
        <v>2.0</v>
      </c>
      <c r="O52" s="73" t="str">
        <f>+VLOOKUP(N52,VALD.!$G:$H,2,FALSE)</f>
        <v>SERVICIOS DE ASEO</v>
      </c>
      <c r="P52" s="79"/>
      <c r="Q52" s="80"/>
      <c r="R52" s="80"/>
      <c r="S52" s="79"/>
      <c r="T52" s="79"/>
      <c r="U52" s="79"/>
      <c r="V52" s="81"/>
      <c r="W52" s="79"/>
      <c r="X52" s="82"/>
      <c r="Y52" s="79"/>
      <c r="Z52" s="79"/>
    </row>
    <row r="53" hidden="1">
      <c r="A53" s="68"/>
      <c r="B53" s="7" t="s">
        <v>515</v>
      </c>
      <c r="C53" s="69">
        <v>13.0</v>
      </c>
      <c r="D53" s="70">
        <v>42667.0</v>
      </c>
      <c r="E53" s="7">
        <v>1.3050501E7</v>
      </c>
      <c r="F53" s="7" t="str">
        <f>VLOOKUP(E53,PUC!E:F,2,FALSE)</f>
        <v>DEUDORES NACIONALES</v>
      </c>
      <c r="G53" s="7">
        <v>9.00244743E8</v>
      </c>
      <c r="H53" s="7" t="str">
        <f>VLOOKUP(G53,TERCEROS!$A:$O,9,FALSE)</f>
        <v>ALIANZA GRUPO INMOBILIARIO SAS</v>
      </c>
      <c r="I53" s="7" t="s">
        <v>522</v>
      </c>
      <c r="J53" s="71">
        <v>4231538.0</v>
      </c>
      <c r="K53" s="71">
        <v>0.0</v>
      </c>
      <c r="L53" s="72">
        <f t="shared" si="1"/>
        <v>4231538</v>
      </c>
      <c r="M53" s="78"/>
      <c r="N53" s="73">
        <v>2.0</v>
      </c>
      <c r="O53" s="73" t="str">
        <f>+VLOOKUP(N53,VALD.!$G:$H,2,FALSE)</f>
        <v>SERVICIOS DE ASEO</v>
      </c>
      <c r="P53" s="79"/>
      <c r="Q53" s="80" t="s">
        <v>463</v>
      </c>
      <c r="R53" s="80"/>
      <c r="S53" s="79"/>
      <c r="T53" s="79"/>
      <c r="U53" s="79"/>
      <c r="V53" s="81"/>
      <c r="W53" s="79"/>
      <c r="X53" s="82"/>
      <c r="Y53" s="79"/>
      <c r="Z53" s="79"/>
    </row>
    <row r="54">
      <c r="A54" s="68"/>
      <c r="B54" s="7" t="s">
        <v>515</v>
      </c>
      <c r="C54" s="69">
        <v>14.0</v>
      </c>
      <c r="D54" s="70">
        <v>42693.0</v>
      </c>
      <c r="E54" s="7">
        <v>4.1556001E7</v>
      </c>
      <c r="F54" s="7" t="str">
        <f>VLOOKUP(E54,PUC!E:F,2,FALSE)</f>
        <v>OPERARIA DE ASEO</v>
      </c>
      <c r="G54" s="7">
        <v>9.00891202E8</v>
      </c>
      <c r="H54" s="7" t="str">
        <f>VLOOKUP(G54,TERCEROS!$A:$O,9,FALSE)</f>
        <v>CONJUNTO RESIDENCIAL PANORAMIA PARK P.H</v>
      </c>
      <c r="I54" s="7" t="s">
        <v>522</v>
      </c>
      <c r="J54" s="71">
        <v>0.0</v>
      </c>
      <c r="K54" s="71">
        <v>6215976.0</v>
      </c>
      <c r="L54" s="72">
        <f t="shared" si="1"/>
        <v>-6215976</v>
      </c>
      <c r="M54" s="78" t="s">
        <v>525</v>
      </c>
      <c r="N54" s="73">
        <v>2.0</v>
      </c>
      <c r="O54" s="73" t="str">
        <f>+VLOOKUP(N54,VALD.!$G:$H,2,FALSE)</f>
        <v>SERVICIOS DE ASEO</v>
      </c>
      <c r="P54" s="79"/>
      <c r="Q54" s="80"/>
      <c r="R54" s="80"/>
      <c r="S54" s="79"/>
      <c r="T54" s="79"/>
      <c r="U54" s="79"/>
      <c r="V54" s="81"/>
      <c r="W54" s="79"/>
      <c r="X54" s="82"/>
      <c r="Y54" s="79"/>
      <c r="Z54" s="79"/>
    </row>
    <row r="55">
      <c r="A55" s="68"/>
      <c r="B55" s="7" t="s">
        <v>515</v>
      </c>
      <c r="C55" s="69">
        <v>14.0</v>
      </c>
      <c r="D55" s="70">
        <v>42693.0</v>
      </c>
      <c r="E55" s="7">
        <v>2.4080505E7</v>
      </c>
      <c r="F55" s="7" t="str">
        <f>VLOOKUP(E55,PUC!E:F,2,FALSE)</f>
        <v>IVA GENERADO AIU 16%</v>
      </c>
      <c r="G55" s="7">
        <v>9.00891202E8</v>
      </c>
      <c r="H55" s="7" t="str">
        <f>VLOOKUP(G55,TERCEROS!$A:$O,9,FALSE)</f>
        <v>CONJUNTO RESIDENCIAL PANORAMIA PARK P.H</v>
      </c>
      <c r="I55" s="7" t="s">
        <v>522</v>
      </c>
      <c r="J55" s="71">
        <v>0.0</v>
      </c>
      <c r="K55" s="71">
        <v>49727.0</v>
      </c>
      <c r="L55" s="72">
        <f t="shared" si="1"/>
        <v>-49727</v>
      </c>
      <c r="M55" s="78"/>
      <c r="N55" s="73">
        <v>2.0</v>
      </c>
      <c r="O55" s="73" t="str">
        <f>+VLOOKUP(N55,VALD.!$G:$H,2,FALSE)</f>
        <v>SERVICIOS DE ASEO</v>
      </c>
      <c r="P55" s="79"/>
      <c r="Q55" s="80"/>
      <c r="R55" s="80"/>
      <c r="S55" s="79"/>
      <c r="T55" s="79"/>
      <c r="U55" s="79"/>
      <c r="V55" s="81"/>
      <c r="W55" s="79"/>
      <c r="X55" s="82"/>
      <c r="Y55" s="79"/>
      <c r="Z55" s="79"/>
    </row>
    <row r="56">
      <c r="A56" s="68"/>
      <c r="B56" s="7" t="s">
        <v>515</v>
      </c>
      <c r="C56" s="69">
        <v>14.0</v>
      </c>
      <c r="D56" s="70">
        <v>42693.0</v>
      </c>
      <c r="E56" s="7">
        <v>1.3551502E7</v>
      </c>
      <c r="F56" s="7" t="str">
        <f>VLOOKUP(E56,PUC!E:F,2,FALSE)</f>
        <v>RETENCIONES EN LA FUENTE POR EMPRESAS DE ASEO Y VIGILANCIA 2% AIU </v>
      </c>
      <c r="G56" s="7">
        <v>9.00891202E8</v>
      </c>
      <c r="H56" s="7" t="str">
        <f>VLOOKUP(G56,TERCEROS!$A:$O,9,FALSE)</f>
        <v>CONJUNTO RESIDENCIAL PANORAMIA PARK P.H</v>
      </c>
      <c r="I56" s="7" t="s">
        <v>522</v>
      </c>
      <c r="J56" s="71">
        <v>12431.0</v>
      </c>
      <c r="K56" s="71">
        <v>0.0</v>
      </c>
      <c r="L56" s="72">
        <f t="shared" si="1"/>
        <v>12431</v>
      </c>
      <c r="M56" s="78"/>
      <c r="N56" s="73">
        <v>2.0</v>
      </c>
      <c r="O56" s="73" t="str">
        <f>+VLOOKUP(N56,VALD.!$G:$H,2,FALSE)</f>
        <v>SERVICIOS DE ASEO</v>
      </c>
      <c r="P56" s="79"/>
      <c r="Q56" s="80"/>
      <c r="R56" s="80"/>
      <c r="S56" s="79"/>
      <c r="T56" s="79"/>
      <c r="U56" s="79"/>
      <c r="V56" s="81"/>
      <c r="W56" s="79"/>
      <c r="X56" s="82"/>
      <c r="Y56" s="79"/>
      <c r="Z56" s="79"/>
    </row>
    <row r="57" hidden="1">
      <c r="A57" s="68"/>
      <c r="B57" s="7" t="s">
        <v>515</v>
      </c>
      <c r="C57" s="69">
        <v>14.0</v>
      </c>
      <c r="D57" s="70">
        <v>42693.0</v>
      </c>
      <c r="E57" s="7">
        <v>1.3050501E7</v>
      </c>
      <c r="F57" s="7" t="str">
        <f>VLOOKUP(E57,PUC!E:F,2,FALSE)</f>
        <v>DEUDORES NACIONALES</v>
      </c>
      <c r="G57" s="7">
        <v>9.00891202E8</v>
      </c>
      <c r="H57" s="7" t="str">
        <f>VLOOKUP(G57,TERCEROS!$A:$O,9,FALSE)</f>
        <v>CONJUNTO RESIDENCIAL PANORAMIA PARK P.H</v>
      </c>
      <c r="I57" s="7" t="s">
        <v>522</v>
      </c>
      <c r="J57" s="71">
        <v>6253272.0</v>
      </c>
      <c r="K57" s="71">
        <v>0.0</v>
      </c>
      <c r="L57" s="72">
        <f t="shared" si="1"/>
        <v>6253272</v>
      </c>
      <c r="M57" s="78"/>
      <c r="N57" s="73">
        <v>2.0</v>
      </c>
      <c r="O57" s="73" t="str">
        <f>+VLOOKUP(N57,VALD.!$G:$H,2,FALSE)</f>
        <v>SERVICIOS DE ASEO</v>
      </c>
      <c r="P57" s="79"/>
      <c r="Q57" s="80" t="s">
        <v>465</v>
      </c>
      <c r="R57" s="80"/>
      <c r="S57" s="79"/>
      <c r="T57" s="79"/>
      <c r="U57" s="79"/>
      <c r="V57" s="81"/>
      <c r="W57" s="79"/>
      <c r="X57" s="82"/>
      <c r="Y57" s="79"/>
      <c r="Z57" s="79"/>
    </row>
    <row r="58">
      <c r="A58" s="68"/>
      <c r="B58" s="7" t="s">
        <v>515</v>
      </c>
      <c r="C58" s="69">
        <v>16.0</v>
      </c>
      <c r="D58" s="70">
        <v>42693.0</v>
      </c>
      <c r="E58" s="7">
        <v>4.1556001E7</v>
      </c>
      <c r="F58" s="7" t="str">
        <f>VLOOKUP(E58,PUC!E:F,2,FALSE)</f>
        <v>OPERARIA DE ASEO</v>
      </c>
      <c r="G58" s="7">
        <v>9.00244743E8</v>
      </c>
      <c r="H58" s="7" t="str">
        <f>VLOOKUP(G58,TERCEROS!$A:$O,9,FALSE)</f>
        <v>ALIANZA GRUPO INMOBILIARIO SAS</v>
      </c>
      <c r="I58" s="7" t="s">
        <v>522</v>
      </c>
      <c r="J58" s="71">
        <v>0.0</v>
      </c>
      <c r="K58" s="71">
        <v>691300.0</v>
      </c>
      <c r="L58" s="72">
        <f t="shared" si="1"/>
        <v>-691300</v>
      </c>
      <c r="M58" s="78" t="s">
        <v>525</v>
      </c>
      <c r="N58" s="73">
        <v>2.0</v>
      </c>
      <c r="O58" s="73" t="str">
        <f>+VLOOKUP(N58,VALD.!$G:$H,2,FALSE)</f>
        <v>SERVICIOS DE ASEO</v>
      </c>
      <c r="P58" s="79"/>
      <c r="Q58" s="80"/>
      <c r="R58" s="80"/>
      <c r="S58" s="79"/>
      <c r="T58" s="79"/>
      <c r="U58" s="79"/>
      <c r="V58" s="81"/>
      <c r="W58" s="79"/>
      <c r="X58" s="82"/>
      <c r="Y58" s="79"/>
      <c r="Z58" s="79"/>
    </row>
    <row r="59">
      <c r="A59" s="68"/>
      <c r="B59" s="7" t="s">
        <v>515</v>
      </c>
      <c r="C59" s="69">
        <v>16.0</v>
      </c>
      <c r="D59" s="70">
        <v>42693.0</v>
      </c>
      <c r="E59" s="7">
        <v>2.4080505E7</v>
      </c>
      <c r="F59" s="7" t="str">
        <f>VLOOKUP(E59,PUC!E:F,2,FALSE)</f>
        <v>IVA GENERADO AIU 16%</v>
      </c>
      <c r="G59" s="7">
        <v>9.00244743E8</v>
      </c>
      <c r="H59" s="7" t="str">
        <f>VLOOKUP(G59,TERCEROS!$A:$O,9,FALSE)</f>
        <v>ALIANZA GRUPO INMOBILIARIO SAS</v>
      </c>
      <c r="I59" s="7" t="s">
        <v>522</v>
      </c>
      <c r="J59" s="71">
        <v>0.0</v>
      </c>
      <c r="K59" s="71">
        <v>5530.0</v>
      </c>
      <c r="L59" s="72">
        <f t="shared" si="1"/>
        <v>-5530</v>
      </c>
      <c r="M59" s="78"/>
      <c r="N59" s="73">
        <v>2.0</v>
      </c>
      <c r="O59" s="73" t="str">
        <f>+VLOOKUP(N59,VALD.!$G:$H,2,FALSE)</f>
        <v>SERVICIOS DE ASEO</v>
      </c>
      <c r="P59" s="79"/>
      <c r="Q59" s="80"/>
      <c r="R59" s="80"/>
      <c r="S59" s="79"/>
      <c r="T59" s="79"/>
      <c r="U59" s="79"/>
      <c r="V59" s="81"/>
      <c r="W59" s="79"/>
      <c r="X59" s="82"/>
      <c r="Y59" s="79"/>
      <c r="Z59" s="79"/>
    </row>
    <row r="60">
      <c r="A60" s="68"/>
      <c r="B60" s="7" t="s">
        <v>515</v>
      </c>
      <c r="C60" s="69">
        <v>16.0</v>
      </c>
      <c r="D60" s="70">
        <v>42693.0</v>
      </c>
      <c r="E60" s="7">
        <v>1.3551502E7</v>
      </c>
      <c r="F60" s="7" t="str">
        <f>VLOOKUP(E60,PUC!E:F,2,FALSE)</f>
        <v>RETENCIONES EN LA FUENTE POR EMPRESAS DE ASEO Y VIGILANCIA 2% AIU </v>
      </c>
      <c r="G60" s="7">
        <v>9.00244743E8</v>
      </c>
      <c r="H60" s="7" t="str">
        <f>VLOOKUP(G60,TERCEROS!$A:$O,9,FALSE)</f>
        <v>ALIANZA GRUPO INMOBILIARIO SAS</v>
      </c>
      <c r="I60" s="7" t="s">
        <v>522</v>
      </c>
      <c r="J60" s="71">
        <v>1382.0</v>
      </c>
      <c r="K60" s="71">
        <v>0.0</v>
      </c>
      <c r="L60" s="72">
        <f t="shared" si="1"/>
        <v>1382</v>
      </c>
      <c r="M60" s="78"/>
      <c r="N60" s="73">
        <v>2.0</v>
      </c>
      <c r="O60" s="73" t="str">
        <f>+VLOOKUP(N60,VALD.!$G:$H,2,FALSE)</f>
        <v>SERVICIOS DE ASEO</v>
      </c>
      <c r="P60" s="79"/>
      <c r="Q60" s="80"/>
      <c r="R60" s="80"/>
      <c r="S60" s="79"/>
      <c r="T60" s="79"/>
      <c r="U60" s="79"/>
      <c r="V60" s="81"/>
      <c r="W60" s="79"/>
      <c r="X60" s="82"/>
      <c r="Y60" s="79"/>
      <c r="Z60" s="79"/>
    </row>
    <row r="61" hidden="1">
      <c r="A61" s="68"/>
      <c r="B61" s="7" t="s">
        <v>515</v>
      </c>
      <c r="C61" s="69">
        <v>16.0</v>
      </c>
      <c r="D61" s="70">
        <v>42693.0</v>
      </c>
      <c r="E61" s="7">
        <v>1.3050501E7</v>
      </c>
      <c r="F61" s="7" t="str">
        <f>VLOOKUP(E61,PUC!E:F,2,FALSE)</f>
        <v>DEUDORES NACIONALES</v>
      </c>
      <c r="G61" s="7">
        <v>9.00244743E8</v>
      </c>
      <c r="H61" s="7" t="str">
        <f>VLOOKUP(G61,TERCEROS!$A:$O,9,FALSE)</f>
        <v>ALIANZA GRUPO INMOBILIARIO SAS</v>
      </c>
      <c r="I61" s="7" t="s">
        <v>522</v>
      </c>
      <c r="J61" s="71">
        <v>695448.0</v>
      </c>
      <c r="K61" s="71">
        <v>0.0</v>
      </c>
      <c r="L61" s="72">
        <f t="shared" si="1"/>
        <v>695448</v>
      </c>
      <c r="M61" s="78"/>
      <c r="N61" s="73">
        <v>2.0</v>
      </c>
      <c r="O61" s="73" t="str">
        <f>+VLOOKUP(N61,VALD.!$G:$H,2,FALSE)</f>
        <v>SERVICIOS DE ASEO</v>
      </c>
      <c r="P61" s="79"/>
      <c r="Q61" s="80" t="s">
        <v>468</v>
      </c>
      <c r="R61" s="80"/>
      <c r="S61" s="79"/>
      <c r="T61" s="79"/>
      <c r="U61" s="79"/>
      <c r="V61" s="81"/>
      <c r="W61" s="79"/>
      <c r="X61" s="82"/>
      <c r="Y61" s="79"/>
      <c r="Z61" s="79"/>
    </row>
    <row r="62">
      <c r="A62" s="68"/>
      <c r="B62" s="7" t="s">
        <v>515</v>
      </c>
      <c r="C62" s="69">
        <v>19.0</v>
      </c>
      <c r="D62" s="70">
        <v>42732.0</v>
      </c>
      <c r="E62" s="7">
        <v>4.1556001E7</v>
      </c>
      <c r="F62" s="7" t="str">
        <f>VLOOKUP(E62,PUC!E:F,2,FALSE)</f>
        <v>OPERARIA DE ASEO</v>
      </c>
      <c r="G62" s="7">
        <v>9.00244743E8</v>
      </c>
      <c r="H62" s="7" t="str">
        <f>VLOOKUP(G62,TERCEROS!$A:$O,9,FALSE)</f>
        <v>ALIANZA GRUPO INMOBILIARIO SAS</v>
      </c>
      <c r="I62" s="7" t="s">
        <v>522</v>
      </c>
      <c r="J62" s="71">
        <v>0.0</v>
      </c>
      <c r="K62" s="71">
        <v>3936175.0</v>
      </c>
      <c r="L62" s="72">
        <f t="shared" si="1"/>
        <v>-3936175</v>
      </c>
      <c r="M62" s="78" t="s">
        <v>525</v>
      </c>
      <c r="N62" s="73">
        <v>2.0</v>
      </c>
      <c r="O62" s="73" t="str">
        <f>+VLOOKUP(N62,VALD.!$G:$H,2,FALSE)</f>
        <v>SERVICIOS DE ASEO</v>
      </c>
      <c r="P62" s="79"/>
      <c r="Q62" s="80"/>
      <c r="R62" s="80"/>
      <c r="S62" s="79"/>
      <c r="T62" s="79"/>
      <c r="U62" s="79"/>
      <c r="V62" s="81"/>
      <c r="W62" s="79"/>
      <c r="X62" s="82"/>
      <c r="Y62" s="79"/>
      <c r="Z62" s="79"/>
    </row>
    <row r="63">
      <c r="A63" s="68"/>
      <c r="B63" s="7" t="s">
        <v>515</v>
      </c>
      <c r="C63" s="69">
        <v>19.0</v>
      </c>
      <c r="D63" s="70">
        <v>42732.0</v>
      </c>
      <c r="E63" s="7">
        <v>2.4080505E7</v>
      </c>
      <c r="F63" s="7" t="str">
        <f>VLOOKUP(E63,PUC!E:F,2,FALSE)</f>
        <v>IVA GENERADO AIU 16%</v>
      </c>
      <c r="G63" s="7">
        <v>9.00244743E8</v>
      </c>
      <c r="H63" s="7" t="str">
        <f>VLOOKUP(G63,TERCEROS!$A:$O,9,FALSE)</f>
        <v>ALIANZA GRUPO INMOBILIARIO SAS</v>
      </c>
      <c r="I63" s="7" t="s">
        <v>522</v>
      </c>
      <c r="J63" s="71">
        <v>0.0</v>
      </c>
      <c r="K63" s="71">
        <v>31489.0</v>
      </c>
      <c r="L63" s="72">
        <f t="shared" si="1"/>
        <v>-31489</v>
      </c>
      <c r="M63" s="78"/>
      <c r="N63" s="73">
        <v>2.0</v>
      </c>
      <c r="O63" s="73" t="str">
        <f>+VLOOKUP(N63,VALD.!$G:$H,2,FALSE)</f>
        <v>SERVICIOS DE ASEO</v>
      </c>
      <c r="P63" s="79"/>
      <c r="Q63" s="80"/>
      <c r="R63" s="80"/>
      <c r="S63" s="79"/>
      <c r="T63" s="79"/>
      <c r="U63" s="79"/>
      <c r="V63" s="81"/>
      <c r="W63" s="79"/>
      <c r="X63" s="82"/>
      <c r="Y63" s="79"/>
      <c r="Z63" s="79"/>
    </row>
    <row r="64">
      <c r="A64" s="68"/>
      <c r="B64" s="7" t="s">
        <v>515</v>
      </c>
      <c r="C64" s="69">
        <v>19.0</v>
      </c>
      <c r="D64" s="70">
        <v>42732.0</v>
      </c>
      <c r="E64" s="7">
        <v>1.3551502E7</v>
      </c>
      <c r="F64" s="7" t="str">
        <f>VLOOKUP(E64,PUC!E:F,2,FALSE)</f>
        <v>RETENCIONES EN LA FUENTE POR EMPRESAS DE ASEO Y VIGILANCIA 2% AIU </v>
      </c>
      <c r="G64" s="7">
        <v>9.00244743E8</v>
      </c>
      <c r="H64" s="7" t="str">
        <f>VLOOKUP(G64,TERCEROS!$A:$O,9,FALSE)</f>
        <v>ALIANZA GRUPO INMOBILIARIO SAS</v>
      </c>
      <c r="I64" s="7" t="s">
        <v>522</v>
      </c>
      <c r="J64" s="71">
        <v>7872.0</v>
      </c>
      <c r="K64" s="71">
        <v>0.0</v>
      </c>
      <c r="L64" s="72">
        <f t="shared" si="1"/>
        <v>7872</v>
      </c>
      <c r="M64" s="78"/>
      <c r="N64" s="73">
        <v>2.0</v>
      </c>
      <c r="O64" s="73" t="str">
        <f>+VLOOKUP(N64,VALD.!$G:$H,2,FALSE)</f>
        <v>SERVICIOS DE ASEO</v>
      </c>
      <c r="P64" s="79"/>
      <c r="Q64" s="80"/>
      <c r="R64" s="80"/>
      <c r="S64" s="79"/>
      <c r="T64" s="79"/>
      <c r="U64" s="79"/>
      <c r="V64" s="81"/>
      <c r="W64" s="79"/>
      <c r="X64" s="82"/>
      <c r="Y64" s="79"/>
      <c r="Z64" s="79"/>
    </row>
    <row r="65" hidden="1">
      <c r="A65" s="68"/>
      <c r="B65" s="7" t="s">
        <v>515</v>
      </c>
      <c r="C65" s="69">
        <v>19.0</v>
      </c>
      <c r="D65" s="70">
        <v>42732.0</v>
      </c>
      <c r="E65" s="7">
        <v>1.3050501E7</v>
      </c>
      <c r="F65" s="7" t="str">
        <f>VLOOKUP(E65,PUC!E:F,2,FALSE)</f>
        <v>DEUDORES NACIONALES</v>
      </c>
      <c r="G65" s="7">
        <v>9.00244743E8</v>
      </c>
      <c r="H65" s="7" t="str">
        <f>VLOOKUP(G65,TERCEROS!$A:$O,9,FALSE)</f>
        <v>ALIANZA GRUPO INMOBILIARIO SAS</v>
      </c>
      <c r="I65" s="7" t="s">
        <v>522</v>
      </c>
      <c r="J65" s="71">
        <v>3959792.0</v>
      </c>
      <c r="K65" s="71">
        <v>0.0</v>
      </c>
      <c r="L65" s="72">
        <f t="shared" si="1"/>
        <v>3959792</v>
      </c>
      <c r="M65" s="78"/>
      <c r="N65" s="73">
        <v>2.0</v>
      </c>
      <c r="O65" s="73" t="str">
        <f>+VLOOKUP(N65,VALD.!$G:$H,2,FALSE)</f>
        <v>SERVICIOS DE ASEO</v>
      </c>
      <c r="P65" s="79"/>
      <c r="Q65" s="80" t="s">
        <v>470</v>
      </c>
      <c r="R65" s="80"/>
      <c r="S65" s="79"/>
      <c r="T65" s="79"/>
      <c r="U65" s="79"/>
      <c r="V65" s="81"/>
      <c r="W65" s="79"/>
      <c r="X65" s="82"/>
      <c r="Y65" s="79"/>
      <c r="Z65" s="79"/>
    </row>
    <row r="66">
      <c r="A66" s="68"/>
      <c r="B66" s="7" t="s">
        <v>515</v>
      </c>
      <c r="C66" s="69">
        <v>20.0</v>
      </c>
      <c r="D66" s="70">
        <v>42731.0</v>
      </c>
      <c r="E66" s="7">
        <v>4.1556001E7</v>
      </c>
      <c r="F66" s="7" t="str">
        <f>VLOOKUP(E66,PUC!E:F,2,FALSE)</f>
        <v>OPERARIA DE ASEO</v>
      </c>
      <c r="G66" s="7">
        <v>9.00244743E8</v>
      </c>
      <c r="H66" s="7" t="str">
        <f>VLOOKUP(G66,TERCEROS!$A:$O,9,FALSE)</f>
        <v>ALIANZA GRUPO INMOBILIARIO SAS</v>
      </c>
      <c r="I66" s="7" t="s">
        <v>522</v>
      </c>
      <c r="J66" s="71">
        <v>0.0</v>
      </c>
      <c r="K66" s="71">
        <v>3906000.0</v>
      </c>
      <c r="L66" s="72">
        <f t="shared" si="1"/>
        <v>-3906000</v>
      </c>
      <c r="M66" s="78" t="s">
        <v>525</v>
      </c>
      <c r="N66" s="73">
        <v>2.0</v>
      </c>
      <c r="O66" s="73" t="str">
        <f>+VLOOKUP(N66,VALD.!$G:$H,2,FALSE)</f>
        <v>SERVICIOS DE ASEO</v>
      </c>
      <c r="P66" s="79"/>
      <c r="Q66" s="80"/>
      <c r="R66" s="80"/>
      <c r="S66" s="79"/>
      <c r="T66" s="79"/>
      <c r="U66" s="79"/>
      <c r="V66" s="81"/>
      <c r="W66" s="79"/>
      <c r="X66" s="82"/>
      <c r="Y66" s="79"/>
      <c r="Z66" s="79"/>
    </row>
    <row r="67">
      <c r="A67" s="68"/>
      <c r="B67" s="7" t="s">
        <v>515</v>
      </c>
      <c r="C67" s="69">
        <v>20.0</v>
      </c>
      <c r="D67" s="70">
        <v>42731.0</v>
      </c>
      <c r="E67" s="7">
        <v>2.4080505E7</v>
      </c>
      <c r="F67" s="7" t="str">
        <f>VLOOKUP(E67,PUC!E:F,2,FALSE)</f>
        <v>IVA GENERADO AIU 16%</v>
      </c>
      <c r="G67" s="7">
        <v>9.00244743E8</v>
      </c>
      <c r="H67" s="7" t="str">
        <f>VLOOKUP(G67,TERCEROS!$A:$O,9,FALSE)</f>
        <v>ALIANZA GRUPO INMOBILIARIO SAS</v>
      </c>
      <c r="I67" s="7" t="s">
        <v>522</v>
      </c>
      <c r="J67" s="71">
        <v>0.0</v>
      </c>
      <c r="K67" s="71">
        <v>62496.0</v>
      </c>
      <c r="L67" s="72">
        <f t="shared" si="1"/>
        <v>-62496</v>
      </c>
      <c r="M67" s="78"/>
      <c r="N67" s="73">
        <v>2.0</v>
      </c>
      <c r="O67" s="73" t="str">
        <f>+VLOOKUP(N67,VALD.!$G:$H,2,FALSE)</f>
        <v>SERVICIOS DE ASEO</v>
      </c>
      <c r="P67" s="79"/>
      <c r="Q67" s="80"/>
      <c r="R67" s="80"/>
      <c r="S67" s="79"/>
      <c r="T67" s="79"/>
      <c r="U67" s="79"/>
      <c r="V67" s="81"/>
      <c r="W67" s="79"/>
      <c r="X67" s="82"/>
      <c r="Y67" s="79"/>
      <c r="Z67" s="79"/>
    </row>
    <row r="68">
      <c r="A68" s="68"/>
      <c r="B68" s="7" t="s">
        <v>515</v>
      </c>
      <c r="C68" s="69">
        <v>20.0</v>
      </c>
      <c r="D68" s="70">
        <v>42731.0</v>
      </c>
      <c r="E68" s="7">
        <v>1.3551502E7</v>
      </c>
      <c r="F68" s="7" t="str">
        <f>VLOOKUP(E68,PUC!E:F,2,FALSE)</f>
        <v>RETENCIONES EN LA FUENTE POR EMPRESAS DE ASEO Y VIGILANCIA 2% AIU </v>
      </c>
      <c r="G68" s="7">
        <v>9.00244743E8</v>
      </c>
      <c r="H68" s="7" t="str">
        <f>VLOOKUP(G68,TERCEROS!$A:$O,9,FALSE)</f>
        <v>ALIANZA GRUPO INMOBILIARIO SAS</v>
      </c>
      <c r="I68" s="7" t="s">
        <v>522</v>
      </c>
      <c r="J68" s="71">
        <v>7812.0</v>
      </c>
      <c r="K68" s="71">
        <v>0.0</v>
      </c>
      <c r="L68" s="72">
        <f t="shared" si="1"/>
        <v>7812</v>
      </c>
      <c r="M68" s="78"/>
      <c r="N68" s="73">
        <v>2.0</v>
      </c>
      <c r="O68" s="73" t="str">
        <f>+VLOOKUP(N68,VALD.!$G:$H,2,FALSE)</f>
        <v>SERVICIOS DE ASEO</v>
      </c>
      <c r="P68" s="79"/>
      <c r="Q68" s="80"/>
      <c r="R68" s="80"/>
      <c r="S68" s="79"/>
      <c r="T68" s="79"/>
      <c r="U68" s="79"/>
      <c r="V68" s="81"/>
      <c r="W68" s="79"/>
      <c r="X68" s="82"/>
      <c r="Y68" s="79"/>
      <c r="Z68" s="79"/>
    </row>
    <row r="69" hidden="1">
      <c r="A69" s="68"/>
      <c r="B69" s="7" t="s">
        <v>515</v>
      </c>
      <c r="C69" s="69">
        <v>20.0</v>
      </c>
      <c r="D69" s="70">
        <v>42731.0</v>
      </c>
      <c r="E69" s="7">
        <v>1.3050501E7</v>
      </c>
      <c r="F69" s="7" t="str">
        <f>VLOOKUP(E69,PUC!E:F,2,FALSE)</f>
        <v>DEUDORES NACIONALES</v>
      </c>
      <c r="G69" s="7">
        <v>9.00244743E8</v>
      </c>
      <c r="H69" s="7" t="str">
        <f>VLOOKUP(G69,TERCEROS!$A:$O,9,FALSE)</f>
        <v>ALIANZA GRUPO INMOBILIARIO SAS</v>
      </c>
      <c r="I69" s="7" t="s">
        <v>522</v>
      </c>
      <c r="J69" s="71">
        <v>3960684.0</v>
      </c>
      <c r="K69" s="71">
        <v>0.0</v>
      </c>
      <c r="L69" s="72">
        <f t="shared" si="1"/>
        <v>3960684</v>
      </c>
      <c r="M69" s="78"/>
      <c r="N69" s="73">
        <v>2.0</v>
      </c>
      <c r="O69" s="73" t="str">
        <f>+VLOOKUP(N69,VALD.!$G:$H,2,FALSE)</f>
        <v>SERVICIOS DE ASEO</v>
      </c>
      <c r="P69" s="79"/>
      <c r="Q69" s="80" t="s">
        <v>474</v>
      </c>
      <c r="R69" s="80"/>
      <c r="S69" s="79"/>
      <c r="T69" s="79"/>
      <c r="U69" s="79"/>
      <c r="V69" s="81"/>
      <c r="W69" s="79"/>
      <c r="X69" s="82"/>
      <c r="Y69" s="79"/>
      <c r="Z69" s="79"/>
    </row>
    <row r="70">
      <c r="A70" s="68"/>
      <c r="B70" s="7" t="s">
        <v>515</v>
      </c>
      <c r="C70" s="69">
        <v>21.0</v>
      </c>
      <c r="D70" s="70">
        <v>42732.0</v>
      </c>
      <c r="E70" s="7">
        <v>4.1556001E7</v>
      </c>
      <c r="F70" s="7" t="str">
        <f>VLOOKUP(E70,PUC!E:F,2,FALSE)</f>
        <v>OPERARIA DE ASEO</v>
      </c>
      <c r="G70" s="7">
        <v>9.00891202E8</v>
      </c>
      <c r="H70" s="7" t="str">
        <f>VLOOKUP(G70,TERCEROS!$A:$O,9,FALSE)</f>
        <v>CONJUNTO RESIDENCIAL PANORAMIA PARK P.H</v>
      </c>
      <c r="I70" s="7" t="s">
        <v>522</v>
      </c>
      <c r="J70" s="71">
        <v>0.0</v>
      </c>
      <c r="K70" s="71">
        <v>8114171.0</v>
      </c>
      <c r="L70" s="72">
        <f t="shared" si="1"/>
        <v>-8114171</v>
      </c>
      <c r="M70" s="78" t="s">
        <v>525</v>
      </c>
      <c r="N70" s="73">
        <v>2.0</v>
      </c>
      <c r="O70" s="73" t="str">
        <f>+VLOOKUP(N70,VALD.!$G:$H,2,FALSE)</f>
        <v>SERVICIOS DE ASEO</v>
      </c>
      <c r="P70" s="79"/>
      <c r="Q70" s="80"/>
      <c r="R70" s="80"/>
      <c r="S70" s="79"/>
      <c r="T70" s="79"/>
      <c r="U70" s="79"/>
      <c r="V70" s="81"/>
      <c r="W70" s="79"/>
      <c r="X70" s="82"/>
      <c r="Y70" s="79"/>
      <c r="Z70" s="79"/>
    </row>
    <row r="71">
      <c r="A71" s="68"/>
      <c r="B71" s="7" t="s">
        <v>515</v>
      </c>
      <c r="C71" s="69">
        <v>21.0</v>
      </c>
      <c r="D71" s="70">
        <v>42732.0</v>
      </c>
      <c r="E71" s="7">
        <v>2.4080505E7</v>
      </c>
      <c r="F71" s="7" t="str">
        <f>VLOOKUP(E71,PUC!E:F,2,FALSE)</f>
        <v>IVA GENERADO AIU 16%</v>
      </c>
      <c r="G71" s="7">
        <v>9.00891202E8</v>
      </c>
      <c r="H71" s="7" t="str">
        <f>VLOOKUP(G71,TERCEROS!$A:$O,9,FALSE)</f>
        <v>CONJUNTO RESIDENCIAL PANORAMIA PARK P.H</v>
      </c>
      <c r="I71" s="7" t="s">
        <v>522</v>
      </c>
      <c r="J71" s="71">
        <v>0.0</v>
      </c>
      <c r="K71" s="71">
        <v>129826.0</v>
      </c>
      <c r="L71" s="72">
        <f t="shared" si="1"/>
        <v>-129826</v>
      </c>
      <c r="M71" s="78"/>
      <c r="N71" s="73">
        <v>2.0</v>
      </c>
      <c r="O71" s="73" t="str">
        <f>+VLOOKUP(N71,VALD.!$G:$H,2,FALSE)</f>
        <v>SERVICIOS DE ASEO</v>
      </c>
      <c r="P71" s="79"/>
      <c r="Q71" s="80"/>
      <c r="R71" s="80"/>
      <c r="S71" s="79"/>
      <c r="T71" s="79"/>
      <c r="U71" s="79"/>
      <c r="V71" s="81"/>
      <c r="W71" s="79"/>
      <c r="X71" s="82"/>
      <c r="Y71" s="79"/>
      <c r="Z71" s="79"/>
    </row>
    <row r="72">
      <c r="A72" s="68"/>
      <c r="B72" s="7" t="s">
        <v>515</v>
      </c>
      <c r="C72" s="69">
        <v>21.0</v>
      </c>
      <c r="D72" s="70">
        <v>42732.0</v>
      </c>
      <c r="E72" s="7">
        <v>1.3551502E7</v>
      </c>
      <c r="F72" s="7" t="str">
        <f>VLOOKUP(E72,PUC!E:F,2,FALSE)</f>
        <v>RETENCIONES EN LA FUENTE POR EMPRESAS DE ASEO Y VIGILANCIA 2% AIU </v>
      </c>
      <c r="G72" s="7">
        <v>9.00891202E8</v>
      </c>
      <c r="H72" s="7" t="str">
        <f>VLOOKUP(G72,TERCEROS!$A:$O,9,FALSE)</f>
        <v>CONJUNTO RESIDENCIAL PANORAMIA PARK P.H</v>
      </c>
      <c r="I72" s="7" t="s">
        <v>522</v>
      </c>
      <c r="J72" s="71">
        <v>16228.0</v>
      </c>
      <c r="K72" s="71">
        <v>0.0</v>
      </c>
      <c r="L72" s="72">
        <f t="shared" si="1"/>
        <v>16228</v>
      </c>
      <c r="M72" s="78"/>
      <c r="N72" s="73">
        <v>2.0</v>
      </c>
      <c r="O72" s="73" t="str">
        <f>+VLOOKUP(N72,VALD.!$G:$H,2,FALSE)</f>
        <v>SERVICIOS DE ASEO</v>
      </c>
      <c r="P72" s="79"/>
      <c r="Q72" s="80"/>
      <c r="R72" s="80"/>
      <c r="S72" s="79"/>
      <c r="T72" s="79"/>
      <c r="U72" s="79"/>
      <c r="V72" s="81"/>
      <c r="W72" s="79"/>
      <c r="X72" s="82"/>
      <c r="Y72" s="79"/>
      <c r="Z72" s="79"/>
    </row>
    <row r="73" hidden="1">
      <c r="A73" s="68"/>
      <c r="B73" s="7" t="s">
        <v>515</v>
      </c>
      <c r="C73" s="69">
        <v>21.0</v>
      </c>
      <c r="D73" s="70">
        <v>42732.0</v>
      </c>
      <c r="E73" s="7">
        <v>1.3050501E7</v>
      </c>
      <c r="F73" s="7" t="str">
        <f>VLOOKUP(E73,PUC!E:F,2,FALSE)</f>
        <v>DEUDORES NACIONALES</v>
      </c>
      <c r="G73" s="7">
        <v>9.00891202E8</v>
      </c>
      <c r="H73" s="7" t="str">
        <f>VLOOKUP(G73,TERCEROS!$A:$O,9,FALSE)</f>
        <v>CONJUNTO RESIDENCIAL PANORAMIA PARK P.H</v>
      </c>
      <c r="I73" s="7" t="s">
        <v>522</v>
      </c>
      <c r="J73" s="71">
        <v>8227769.0</v>
      </c>
      <c r="K73" s="71">
        <v>0.0</v>
      </c>
      <c r="L73" s="72">
        <f t="shared" si="1"/>
        <v>8227769</v>
      </c>
      <c r="M73" s="78"/>
      <c r="N73" s="73">
        <v>2.0</v>
      </c>
      <c r="O73" s="73" t="str">
        <f>+VLOOKUP(N73,VALD.!$G:$H,2,FALSE)</f>
        <v>SERVICIOS DE ASEO</v>
      </c>
      <c r="P73" s="79"/>
      <c r="Q73" s="80" t="s">
        <v>477</v>
      </c>
      <c r="R73" s="80"/>
      <c r="S73" s="79"/>
      <c r="T73" s="79"/>
      <c r="U73" s="79"/>
      <c r="V73" s="81"/>
      <c r="W73" s="79"/>
      <c r="X73" s="82"/>
      <c r="Y73" s="79"/>
      <c r="Z73" s="79"/>
    </row>
    <row r="74">
      <c r="A74" s="68"/>
      <c r="B74" s="7" t="s">
        <v>515</v>
      </c>
      <c r="C74" s="69">
        <v>22.0</v>
      </c>
      <c r="D74" s="70">
        <v>42732.0</v>
      </c>
      <c r="E74" s="7">
        <v>4.1556001E7</v>
      </c>
      <c r="F74" s="7" t="str">
        <f>VLOOKUP(E74,PUC!E:F,2,FALSE)</f>
        <v>OPERARIA DE ASEO</v>
      </c>
      <c r="G74" s="7">
        <v>9.00244743E8</v>
      </c>
      <c r="H74" s="7" t="str">
        <f>VLOOKUP(G74,TERCEROS!$A:$O,9,FALSE)</f>
        <v>ALIANZA GRUPO INMOBILIARIO SAS</v>
      </c>
      <c r="I74" s="7" t="s">
        <v>522</v>
      </c>
      <c r="J74" s="71">
        <v>0.0</v>
      </c>
      <c r="K74" s="71">
        <v>685898.0</v>
      </c>
      <c r="L74" s="72">
        <f t="shared" si="1"/>
        <v>-685898</v>
      </c>
      <c r="M74" s="78" t="s">
        <v>525</v>
      </c>
      <c r="N74" s="73">
        <v>2.0</v>
      </c>
      <c r="O74" s="73" t="str">
        <f>+VLOOKUP(N74,VALD.!$G:$H,2,FALSE)</f>
        <v>SERVICIOS DE ASEO</v>
      </c>
      <c r="P74" s="79"/>
      <c r="Q74" s="80"/>
      <c r="R74" s="80"/>
      <c r="S74" s="79"/>
      <c r="T74" s="79"/>
      <c r="U74" s="79"/>
      <c r="V74" s="81"/>
      <c r="W74" s="79"/>
      <c r="X74" s="82"/>
      <c r="Y74" s="79"/>
      <c r="Z74" s="79"/>
    </row>
    <row r="75">
      <c r="A75" s="68"/>
      <c r="B75" s="7" t="s">
        <v>515</v>
      </c>
      <c r="C75" s="69">
        <v>22.0</v>
      </c>
      <c r="D75" s="70">
        <v>42732.0</v>
      </c>
      <c r="E75" s="7">
        <v>2.4080505E7</v>
      </c>
      <c r="F75" s="7" t="str">
        <f>VLOOKUP(E75,PUC!E:F,2,FALSE)</f>
        <v>IVA GENERADO AIU 16%</v>
      </c>
      <c r="G75" s="7">
        <v>9.00244743E8</v>
      </c>
      <c r="H75" s="7" t="str">
        <f>VLOOKUP(G75,TERCEROS!$A:$O,9,FALSE)</f>
        <v>ALIANZA GRUPO INMOBILIARIO SAS</v>
      </c>
      <c r="I75" s="7" t="s">
        <v>522</v>
      </c>
      <c r="J75" s="71">
        <v>0.0</v>
      </c>
      <c r="K75" s="71">
        <v>10974.0</v>
      </c>
      <c r="L75" s="72">
        <f t="shared" si="1"/>
        <v>-10974</v>
      </c>
      <c r="M75" s="78"/>
      <c r="N75" s="73">
        <v>2.0</v>
      </c>
      <c r="O75" s="73" t="str">
        <f>+VLOOKUP(N75,VALD.!$G:$H,2,FALSE)</f>
        <v>SERVICIOS DE ASEO</v>
      </c>
      <c r="P75" s="79"/>
      <c r="Q75" s="80"/>
      <c r="R75" s="80"/>
      <c r="S75" s="79"/>
      <c r="T75" s="79"/>
      <c r="U75" s="79"/>
      <c r="V75" s="81"/>
      <c r="W75" s="79"/>
      <c r="X75" s="82"/>
      <c r="Y75" s="79"/>
      <c r="Z75" s="79"/>
    </row>
    <row r="76">
      <c r="A76" s="68"/>
      <c r="B76" s="7" t="s">
        <v>515</v>
      </c>
      <c r="C76" s="69">
        <v>22.0</v>
      </c>
      <c r="D76" s="70">
        <v>42732.0</v>
      </c>
      <c r="E76" s="7">
        <v>1.3551502E7</v>
      </c>
      <c r="F76" s="7" t="str">
        <f>VLOOKUP(E76,PUC!E:F,2,FALSE)</f>
        <v>RETENCIONES EN LA FUENTE POR EMPRESAS DE ASEO Y VIGILANCIA 2% AIU </v>
      </c>
      <c r="G76" s="7">
        <v>9.00244743E8</v>
      </c>
      <c r="H76" s="7" t="str">
        <f>VLOOKUP(G76,TERCEROS!$A:$O,9,FALSE)</f>
        <v>ALIANZA GRUPO INMOBILIARIO SAS</v>
      </c>
      <c r="I76" s="7" t="s">
        <v>522</v>
      </c>
      <c r="J76" s="71">
        <v>1372.0</v>
      </c>
      <c r="K76" s="71">
        <v>0.0</v>
      </c>
      <c r="L76" s="72">
        <f t="shared" si="1"/>
        <v>1372</v>
      </c>
      <c r="M76" s="78"/>
      <c r="N76" s="73">
        <v>2.0</v>
      </c>
      <c r="O76" s="73" t="str">
        <f>+VLOOKUP(N76,VALD.!$G:$H,2,FALSE)</f>
        <v>SERVICIOS DE ASEO</v>
      </c>
      <c r="P76" s="79"/>
      <c r="Q76" s="80"/>
      <c r="R76" s="80"/>
      <c r="S76" s="79"/>
      <c r="T76" s="79"/>
      <c r="U76" s="79"/>
      <c r="V76" s="81"/>
      <c r="W76" s="79"/>
      <c r="X76" s="82"/>
      <c r="Y76" s="79"/>
      <c r="Z76" s="79"/>
    </row>
    <row r="77" hidden="1">
      <c r="A77" s="68"/>
      <c r="B77" s="7" t="s">
        <v>515</v>
      </c>
      <c r="C77" s="69">
        <v>22.0</v>
      </c>
      <c r="D77" s="70">
        <v>42732.0</v>
      </c>
      <c r="E77" s="7">
        <v>1.3050501E7</v>
      </c>
      <c r="F77" s="7" t="str">
        <f>VLOOKUP(E77,PUC!E:F,2,FALSE)</f>
        <v>DEUDORES NACIONALES</v>
      </c>
      <c r="G77" s="7">
        <v>9.00244743E8</v>
      </c>
      <c r="H77" s="7" t="str">
        <f>VLOOKUP(G77,TERCEROS!$A:$O,9,FALSE)</f>
        <v>ALIANZA GRUPO INMOBILIARIO SAS</v>
      </c>
      <c r="I77" s="7" t="s">
        <v>522</v>
      </c>
      <c r="J77" s="71">
        <v>695500.0</v>
      </c>
      <c r="K77" s="71">
        <v>0.0</v>
      </c>
      <c r="L77" s="72">
        <f t="shared" si="1"/>
        <v>695500</v>
      </c>
      <c r="M77" s="78"/>
      <c r="N77" s="73">
        <v>2.0</v>
      </c>
      <c r="O77" s="73" t="str">
        <f>+VLOOKUP(N77,VALD.!$G:$H,2,FALSE)</f>
        <v>SERVICIOS DE ASEO</v>
      </c>
      <c r="P77" s="79"/>
      <c r="Q77" s="80" t="s">
        <v>479</v>
      </c>
      <c r="R77" s="80"/>
      <c r="S77" s="79"/>
      <c r="T77" s="79"/>
      <c r="U77" s="79"/>
      <c r="V77" s="81"/>
      <c r="W77" s="79"/>
      <c r="X77" s="82"/>
      <c r="Y77" s="79"/>
      <c r="Z77" s="79"/>
    </row>
    <row r="78">
      <c r="A78" s="68"/>
      <c r="B78" s="7" t="s">
        <v>515</v>
      </c>
      <c r="C78" s="69">
        <v>23.0</v>
      </c>
      <c r="D78" s="70">
        <v>42732.0</v>
      </c>
      <c r="E78" s="7">
        <v>4.1556001E7</v>
      </c>
      <c r="F78" s="7" t="str">
        <f>VLOOKUP(E78,PUC!E:F,2,FALSE)</f>
        <v>OPERARIA DE ASEO</v>
      </c>
      <c r="G78" s="7">
        <v>9.00244743E8</v>
      </c>
      <c r="H78" s="7" t="str">
        <f>VLOOKUP(G78,TERCEROS!$A:$O,9,FALSE)</f>
        <v>ALIANZA GRUPO INMOBILIARIO SAS</v>
      </c>
      <c r="I78" s="7" t="s">
        <v>522</v>
      </c>
      <c r="J78" s="71">
        <v>0.0</v>
      </c>
      <c r="K78" s="71">
        <v>3936175.0</v>
      </c>
      <c r="L78" s="72">
        <f t="shared" si="1"/>
        <v>-3936175</v>
      </c>
      <c r="M78" s="78" t="s">
        <v>525</v>
      </c>
      <c r="N78" s="73">
        <v>2.0</v>
      </c>
      <c r="O78" s="73" t="str">
        <f>+VLOOKUP(N78,VALD.!$G:$H,2,FALSE)</f>
        <v>SERVICIOS DE ASEO</v>
      </c>
      <c r="P78" s="79"/>
      <c r="Q78" s="80"/>
      <c r="R78" s="80"/>
      <c r="S78" s="79"/>
      <c r="T78" s="79"/>
      <c r="U78" s="79"/>
      <c r="V78" s="81"/>
      <c r="W78" s="79"/>
      <c r="X78" s="82"/>
      <c r="Y78" s="79"/>
      <c r="Z78" s="79"/>
    </row>
    <row r="79">
      <c r="A79" s="68"/>
      <c r="B79" s="7" t="s">
        <v>515</v>
      </c>
      <c r="C79" s="69">
        <v>23.0</v>
      </c>
      <c r="D79" s="70">
        <v>42732.0</v>
      </c>
      <c r="E79" s="7">
        <v>2.4080505E7</v>
      </c>
      <c r="F79" s="7" t="str">
        <f>VLOOKUP(E79,PUC!E:F,2,FALSE)</f>
        <v>IVA GENERADO AIU 16%</v>
      </c>
      <c r="G79" s="7">
        <v>9.00244743E8</v>
      </c>
      <c r="H79" s="7" t="str">
        <f>VLOOKUP(G79,TERCEROS!$A:$O,9,FALSE)</f>
        <v>ALIANZA GRUPO INMOBILIARIO SAS</v>
      </c>
      <c r="I79" s="7" t="s">
        <v>522</v>
      </c>
      <c r="J79" s="71">
        <v>0.0</v>
      </c>
      <c r="K79" s="71">
        <v>31489.0</v>
      </c>
      <c r="L79" s="72">
        <f t="shared" si="1"/>
        <v>-31489</v>
      </c>
      <c r="M79" s="78"/>
      <c r="N79" s="73">
        <v>2.0</v>
      </c>
      <c r="O79" s="73" t="str">
        <f>+VLOOKUP(N79,VALD.!$G:$H,2,FALSE)</f>
        <v>SERVICIOS DE ASEO</v>
      </c>
      <c r="P79" s="79"/>
      <c r="Q79" s="80"/>
      <c r="R79" s="80"/>
      <c r="S79" s="79"/>
      <c r="T79" s="79"/>
      <c r="U79" s="79"/>
      <c r="V79" s="81"/>
      <c r="W79" s="79"/>
      <c r="X79" s="82"/>
      <c r="Y79" s="79"/>
      <c r="Z79" s="79"/>
    </row>
    <row r="80">
      <c r="A80" s="68"/>
      <c r="B80" s="7" t="s">
        <v>515</v>
      </c>
      <c r="C80" s="69">
        <v>23.0</v>
      </c>
      <c r="D80" s="70">
        <v>42732.0</v>
      </c>
      <c r="E80" s="7">
        <v>1.3551502E7</v>
      </c>
      <c r="F80" s="7" t="str">
        <f>VLOOKUP(E80,PUC!E:F,2,FALSE)</f>
        <v>RETENCIONES EN LA FUENTE POR EMPRESAS DE ASEO Y VIGILANCIA 2% AIU </v>
      </c>
      <c r="G80" s="7">
        <v>9.00244743E8</v>
      </c>
      <c r="H80" s="7" t="str">
        <f>VLOOKUP(G80,TERCEROS!$A:$O,9,FALSE)</f>
        <v>ALIANZA GRUPO INMOBILIARIO SAS</v>
      </c>
      <c r="I80" s="7" t="s">
        <v>522</v>
      </c>
      <c r="J80" s="71">
        <v>7872.0</v>
      </c>
      <c r="K80" s="71">
        <v>0.0</v>
      </c>
      <c r="L80" s="72">
        <f t="shared" si="1"/>
        <v>7872</v>
      </c>
      <c r="M80" s="78"/>
      <c r="N80" s="73">
        <v>2.0</v>
      </c>
      <c r="O80" s="73" t="str">
        <f>+VLOOKUP(N80,VALD.!$G:$H,2,FALSE)</f>
        <v>SERVICIOS DE ASEO</v>
      </c>
      <c r="P80" s="79"/>
      <c r="Q80" s="80"/>
      <c r="R80" s="80"/>
      <c r="S80" s="79"/>
      <c r="T80" s="79"/>
      <c r="U80" s="79"/>
      <c r="V80" s="81"/>
      <c r="W80" s="79"/>
      <c r="X80" s="82"/>
      <c r="Y80" s="79"/>
      <c r="Z80" s="79"/>
    </row>
    <row r="81" hidden="1">
      <c r="A81" s="68"/>
      <c r="B81" s="7" t="s">
        <v>515</v>
      </c>
      <c r="C81" s="69">
        <v>23.0</v>
      </c>
      <c r="D81" s="70">
        <v>42732.0</v>
      </c>
      <c r="E81" s="7">
        <v>1.3050501E7</v>
      </c>
      <c r="F81" s="7" t="str">
        <f>VLOOKUP(E81,PUC!E:F,2,FALSE)</f>
        <v>DEUDORES NACIONALES</v>
      </c>
      <c r="G81" s="7">
        <v>9.00244743E8</v>
      </c>
      <c r="H81" s="7" t="str">
        <f>VLOOKUP(G81,TERCEROS!$A:$O,9,FALSE)</f>
        <v>ALIANZA GRUPO INMOBILIARIO SAS</v>
      </c>
      <c r="I81" s="7" t="s">
        <v>522</v>
      </c>
      <c r="J81" s="71">
        <v>3959792.0</v>
      </c>
      <c r="K81" s="71">
        <v>0.0</v>
      </c>
      <c r="L81" s="72">
        <f t="shared" si="1"/>
        <v>3959792</v>
      </c>
      <c r="M81" s="78"/>
      <c r="N81" s="73">
        <v>2.0</v>
      </c>
      <c r="O81" s="73" t="str">
        <f>+VLOOKUP(N81,VALD.!$G:$H,2,FALSE)</f>
        <v>SERVICIOS DE ASEO</v>
      </c>
      <c r="P81" s="79"/>
      <c r="Q81" s="80" t="s">
        <v>482</v>
      </c>
      <c r="R81" s="80"/>
      <c r="S81" s="79"/>
      <c r="T81" s="79"/>
      <c r="U81" s="79"/>
      <c r="V81" s="81"/>
      <c r="W81" s="79"/>
      <c r="X81" s="82"/>
      <c r="Y81" s="79"/>
      <c r="Z81" s="79"/>
    </row>
    <row r="82">
      <c r="A82" s="68"/>
      <c r="B82" s="7" t="s">
        <v>515</v>
      </c>
      <c r="C82" s="69">
        <v>24.0</v>
      </c>
      <c r="D82" s="70">
        <v>42732.0</v>
      </c>
      <c r="E82" s="7">
        <v>4.1556001E7</v>
      </c>
      <c r="F82" s="7" t="str">
        <f>VLOOKUP(E82,PUC!E:F,2,FALSE)</f>
        <v>OPERARIA DE ASEO</v>
      </c>
      <c r="G82" s="7">
        <v>9.00244743E8</v>
      </c>
      <c r="H82" s="7" t="str">
        <f>VLOOKUP(G82,TERCEROS!$A:$O,9,FALSE)</f>
        <v>ALIANZA GRUPO INMOBILIARIO SAS</v>
      </c>
      <c r="I82" s="7" t="s">
        <v>522</v>
      </c>
      <c r="J82" s="71">
        <v>0.0</v>
      </c>
      <c r="K82" s="71">
        <v>1753433.0</v>
      </c>
      <c r="L82" s="72">
        <f t="shared" si="1"/>
        <v>-1753433</v>
      </c>
      <c r="M82" s="78" t="s">
        <v>525</v>
      </c>
      <c r="N82" s="73">
        <v>2.0</v>
      </c>
      <c r="O82" s="73" t="str">
        <f>+VLOOKUP(N82,VALD.!$G:$H,2,FALSE)</f>
        <v>SERVICIOS DE ASEO</v>
      </c>
      <c r="P82" s="79"/>
      <c r="Q82" s="80"/>
      <c r="R82" s="80"/>
      <c r="S82" s="79"/>
      <c r="T82" s="79"/>
      <c r="U82" s="79"/>
      <c r="V82" s="81"/>
      <c r="W82" s="79"/>
      <c r="X82" s="82"/>
      <c r="Y82" s="79"/>
      <c r="Z82" s="79"/>
    </row>
    <row r="83">
      <c r="A83" s="68"/>
      <c r="B83" s="7" t="s">
        <v>515</v>
      </c>
      <c r="C83" s="69">
        <v>24.0</v>
      </c>
      <c r="D83" s="70">
        <v>42732.0</v>
      </c>
      <c r="E83" s="7">
        <v>2.4080505E7</v>
      </c>
      <c r="F83" s="7" t="str">
        <f>VLOOKUP(E83,PUC!E:F,2,FALSE)</f>
        <v>IVA GENERADO AIU 16%</v>
      </c>
      <c r="G83" s="7">
        <v>9.00244743E8</v>
      </c>
      <c r="H83" s="7" t="str">
        <f>VLOOKUP(G83,TERCEROS!$A:$O,9,FALSE)</f>
        <v>ALIANZA GRUPO INMOBILIARIO SAS</v>
      </c>
      <c r="I83" s="7" t="s">
        <v>522</v>
      </c>
      <c r="J83" s="71">
        <v>0.0</v>
      </c>
      <c r="K83" s="71">
        <v>28054.0</v>
      </c>
      <c r="L83" s="72">
        <f t="shared" si="1"/>
        <v>-28054</v>
      </c>
      <c r="M83" s="78"/>
      <c r="N83" s="73">
        <v>2.0</v>
      </c>
      <c r="O83" s="73" t="str">
        <f>+VLOOKUP(N83,VALD.!$G:$H,2,FALSE)</f>
        <v>SERVICIOS DE ASEO</v>
      </c>
      <c r="P83" s="79"/>
      <c r="Q83" s="80"/>
      <c r="R83" s="80"/>
      <c r="S83" s="79"/>
      <c r="T83" s="79"/>
      <c r="U83" s="79"/>
      <c r="V83" s="81"/>
      <c r="W83" s="79"/>
      <c r="X83" s="82"/>
      <c r="Y83" s="79"/>
      <c r="Z83" s="79"/>
    </row>
    <row r="84">
      <c r="A84" s="68"/>
      <c r="B84" s="7" t="s">
        <v>515</v>
      </c>
      <c r="C84" s="69">
        <v>24.0</v>
      </c>
      <c r="D84" s="70">
        <v>42732.0</v>
      </c>
      <c r="E84" s="7">
        <v>1.3551502E7</v>
      </c>
      <c r="F84" s="7" t="str">
        <f>VLOOKUP(E84,PUC!E:F,2,FALSE)</f>
        <v>RETENCIONES EN LA FUENTE POR EMPRESAS DE ASEO Y VIGILANCIA 2% AIU </v>
      </c>
      <c r="G84" s="7">
        <v>9.00244743E8</v>
      </c>
      <c r="H84" s="7" t="str">
        <f>VLOOKUP(G84,TERCEROS!$A:$O,9,FALSE)</f>
        <v>ALIANZA GRUPO INMOBILIARIO SAS</v>
      </c>
      <c r="I84" s="7" t="s">
        <v>522</v>
      </c>
      <c r="J84" s="71">
        <v>3506.0</v>
      </c>
      <c r="K84" s="71">
        <v>0.0</v>
      </c>
      <c r="L84" s="72">
        <f t="shared" si="1"/>
        <v>3506</v>
      </c>
      <c r="M84" s="78"/>
      <c r="N84" s="73">
        <v>2.0</v>
      </c>
      <c r="O84" s="73" t="str">
        <f>+VLOOKUP(N84,VALD.!$G:$H,2,FALSE)</f>
        <v>SERVICIOS DE ASEO</v>
      </c>
      <c r="P84" s="79"/>
      <c r="Q84" s="80"/>
      <c r="R84" s="80"/>
      <c r="S84" s="79"/>
      <c r="T84" s="79"/>
      <c r="U84" s="79"/>
      <c r="V84" s="81"/>
      <c r="W84" s="79"/>
      <c r="X84" s="82"/>
      <c r="Y84" s="79"/>
      <c r="Z84" s="79"/>
    </row>
    <row r="85" hidden="1">
      <c r="A85" s="68"/>
      <c r="B85" s="7" t="s">
        <v>515</v>
      </c>
      <c r="C85" s="69">
        <v>24.0</v>
      </c>
      <c r="D85" s="70">
        <v>42732.0</v>
      </c>
      <c r="E85" s="7">
        <v>1.3050501E7</v>
      </c>
      <c r="F85" s="7" t="str">
        <f>VLOOKUP(E85,PUC!E:F,2,FALSE)</f>
        <v>DEUDORES NACIONALES</v>
      </c>
      <c r="G85" s="7">
        <v>9.00244743E8</v>
      </c>
      <c r="H85" s="7" t="str">
        <f>VLOOKUP(G85,TERCEROS!$A:$O,9,FALSE)</f>
        <v>ALIANZA GRUPO INMOBILIARIO SAS</v>
      </c>
      <c r="I85" s="7" t="s">
        <v>522</v>
      </c>
      <c r="J85" s="71">
        <v>1777981.0</v>
      </c>
      <c r="K85" s="71">
        <v>0.0</v>
      </c>
      <c r="L85" s="72">
        <f t="shared" si="1"/>
        <v>1777981</v>
      </c>
      <c r="M85" s="78"/>
      <c r="N85" s="73">
        <v>2.0</v>
      </c>
      <c r="O85" s="73" t="str">
        <f>+VLOOKUP(N85,VALD.!$G:$H,2,FALSE)</f>
        <v>SERVICIOS DE ASEO</v>
      </c>
      <c r="P85" s="79"/>
      <c r="Q85" s="80" t="s">
        <v>484</v>
      </c>
      <c r="R85" s="80"/>
      <c r="S85" s="79"/>
      <c r="T85" s="79"/>
      <c r="U85" s="79"/>
      <c r="V85" s="81"/>
      <c r="W85" s="79"/>
      <c r="X85" s="82"/>
      <c r="Y85" s="79"/>
      <c r="Z85" s="79"/>
    </row>
    <row r="86">
      <c r="A86" s="68"/>
      <c r="B86" s="7" t="s">
        <v>515</v>
      </c>
      <c r="C86" s="69">
        <v>25.0</v>
      </c>
      <c r="D86" s="70">
        <v>42727.0</v>
      </c>
      <c r="E86" s="7">
        <v>4.1556001E7</v>
      </c>
      <c r="F86" s="7" t="str">
        <f>VLOOKUP(E86,PUC!E:F,2,FALSE)</f>
        <v>OPERARIA DE ASEO</v>
      </c>
      <c r="G86" s="7">
        <v>9.00244743E8</v>
      </c>
      <c r="H86" s="7" t="str">
        <f>VLOOKUP(G86,TERCEROS!$A:$O,9,FALSE)</f>
        <v>ALIANZA GRUPO INMOBILIARIO SAS</v>
      </c>
      <c r="I86" s="7" t="s">
        <v>522</v>
      </c>
      <c r="J86" s="71">
        <v>0.0</v>
      </c>
      <c r="K86" s="71">
        <v>1504533.0</v>
      </c>
      <c r="L86" s="72">
        <f t="shared" si="1"/>
        <v>-1504533</v>
      </c>
      <c r="M86" s="78" t="s">
        <v>525</v>
      </c>
      <c r="N86" s="73">
        <v>2.0</v>
      </c>
      <c r="O86" s="73" t="str">
        <f>+VLOOKUP(N86,VALD.!$G:$H,2,FALSE)</f>
        <v>SERVICIOS DE ASEO</v>
      </c>
      <c r="P86" s="79"/>
      <c r="Q86" s="80"/>
      <c r="R86" s="80"/>
      <c r="S86" s="79"/>
      <c r="T86" s="79"/>
      <c r="U86" s="79"/>
      <c r="V86" s="81"/>
      <c r="W86" s="79"/>
      <c r="X86" s="82"/>
      <c r="Y86" s="79"/>
      <c r="Z86" s="79"/>
    </row>
    <row r="87">
      <c r="A87" s="68"/>
      <c r="B87" s="7" t="s">
        <v>515</v>
      </c>
      <c r="C87" s="69">
        <v>25.0</v>
      </c>
      <c r="D87" s="70">
        <v>42727.0</v>
      </c>
      <c r="E87" s="7">
        <v>2.4080505E7</v>
      </c>
      <c r="F87" s="7" t="str">
        <f>VLOOKUP(E87,PUC!E:F,2,FALSE)</f>
        <v>IVA GENERADO AIU 16%</v>
      </c>
      <c r="G87" s="7">
        <v>9.00244743E8</v>
      </c>
      <c r="H87" s="7" t="str">
        <f>VLOOKUP(G87,TERCEROS!$A:$O,9,FALSE)</f>
        <v>ALIANZA GRUPO INMOBILIARIO SAS</v>
      </c>
      <c r="I87" s="7" t="s">
        <v>522</v>
      </c>
      <c r="J87" s="71">
        <v>0.0</v>
      </c>
      <c r="K87" s="71">
        <v>12012.0</v>
      </c>
      <c r="L87" s="72">
        <f t="shared" si="1"/>
        <v>-12012</v>
      </c>
      <c r="M87" s="78"/>
      <c r="N87" s="73">
        <v>2.0</v>
      </c>
      <c r="O87" s="73" t="str">
        <f>+VLOOKUP(N87,VALD.!$G:$H,2,FALSE)</f>
        <v>SERVICIOS DE ASEO</v>
      </c>
      <c r="P87" s="79"/>
      <c r="Q87" s="80"/>
      <c r="R87" s="80"/>
      <c r="S87" s="79"/>
      <c r="T87" s="79"/>
      <c r="U87" s="79"/>
      <c r="V87" s="81"/>
      <c r="W87" s="79"/>
      <c r="X87" s="82"/>
      <c r="Y87" s="79"/>
      <c r="Z87" s="79"/>
    </row>
    <row r="88">
      <c r="A88" s="68"/>
      <c r="B88" s="7" t="s">
        <v>515</v>
      </c>
      <c r="C88" s="69">
        <v>25.0</v>
      </c>
      <c r="D88" s="70">
        <v>42727.0</v>
      </c>
      <c r="E88" s="7">
        <v>1.3551502E7</v>
      </c>
      <c r="F88" s="7" t="str">
        <f>VLOOKUP(E88,PUC!E:F,2,FALSE)</f>
        <v>RETENCIONES EN LA FUENTE POR EMPRESAS DE ASEO Y VIGILANCIA 2% AIU </v>
      </c>
      <c r="G88" s="7">
        <v>9.00244743E8</v>
      </c>
      <c r="H88" s="7" t="str">
        <f>VLOOKUP(G88,TERCEROS!$A:$O,9,FALSE)</f>
        <v>ALIANZA GRUPO INMOBILIARIO SAS</v>
      </c>
      <c r="I88" s="7" t="s">
        <v>522</v>
      </c>
      <c r="J88" s="71">
        <v>3009.0</v>
      </c>
      <c r="K88" s="71">
        <v>0.0</v>
      </c>
      <c r="L88" s="72">
        <f t="shared" si="1"/>
        <v>3009</v>
      </c>
      <c r="M88" s="78"/>
      <c r="N88" s="73">
        <v>2.0</v>
      </c>
      <c r="O88" s="73" t="str">
        <f>+VLOOKUP(N88,VALD.!$G:$H,2,FALSE)</f>
        <v>SERVICIOS DE ASEO</v>
      </c>
      <c r="P88" s="79"/>
      <c r="Q88" s="80"/>
      <c r="R88" s="80"/>
      <c r="S88" s="79"/>
      <c r="T88" s="79"/>
      <c r="U88" s="79"/>
      <c r="V88" s="81"/>
      <c r="W88" s="79"/>
      <c r="X88" s="82"/>
      <c r="Y88" s="79"/>
      <c r="Z88" s="79"/>
    </row>
    <row r="89" hidden="1">
      <c r="A89" s="68"/>
      <c r="B89" s="7" t="s">
        <v>515</v>
      </c>
      <c r="C89" s="69">
        <v>25.0</v>
      </c>
      <c r="D89" s="70">
        <v>42727.0</v>
      </c>
      <c r="E89" s="7">
        <v>1.3050501E7</v>
      </c>
      <c r="F89" s="7" t="str">
        <f>VLOOKUP(E89,PUC!E:F,2,FALSE)</f>
        <v>DEUDORES NACIONALES</v>
      </c>
      <c r="G89" s="7">
        <v>9.00244743E8</v>
      </c>
      <c r="H89" s="7" t="str">
        <f>VLOOKUP(G89,TERCEROS!$A:$O,9,FALSE)</f>
        <v>ALIANZA GRUPO INMOBILIARIO SAS</v>
      </c>
      <c r="I89" s="7" t="s">
        <v>522</v>
      </c>
      <c r="J89" s="71">
        <v>1513536.0</v>
      </c>
      <c r="K89" s="71">
        <v>0.0</v>
      </c>
      <c r="L89" s="72">
        <f t="shared" si="1"/>
        <v>1513536</v>
      </c>
      <c r="M89" s="78"/>
      <c r="N89" s="73">
        <v>2.0</v>
      </c>
      <c r="O89" s="73" t="str">
        <f>+VLOOKUP(N89,VALD.!$G:$H,2,FALSE)</f>
        <v>SERVICIOS DE ASEO</v>
      </c>
      <c r="P89" s="79"/>
      <c r="Q89" s="80" t="s">
        <v>486</v>
      </c>
      <c r="R89" s="80"/>
      <c r="S89" s="79"/>
      <c r="T89" s="79"/>
      <c r="U89" s="79"/>
      <c r="V89" s="81"/>
      <c r="W89" s="79"/>
      <c r="X89" s="82"/>
      <c r="Y89" s="79"/>
      <c r="Z89" s="79"/>
    </row>
    <row r="90">
      <c r="A90" s="68"/>
      <c r="B90" s="7" t="s">
        <v>515</v>
      </c>
      <c r="C90" s="69">
        <v>27.0</v>
      </c>
      <c r="D90" s="70">
        <v>42770.0</v>
      </c>
      <c r="E90" s="7">
        <v>4.1556001E7</v>
      </c>
      <c r="F90" s="7" t="str">
        <f>VLOOKUP(E90,PUC!E:F,2,FALSE)</f>
        <v>OPERARIA DE ASEO</v>
      </c>
      <c r="G90" s="7">
        <v>9.00244743E8</v>
      </c>
      <c r="H90" s="7" t="str">
        <f>VLOOKUP(G90,TERCEROS!$A:$O,9,FALSE)</f>
        <v>ALIANZA GRUPO INMOBILIARIO SAS</v>
      </c>
      <c r="I90" s="7" t="s">
        <v>522</v>
      </c>
      <c r="J90" s="71">
        <v>0.0</v>
      </c>
      <c r="K90" s="71">
        <v>2738000.0</v>
      </c>
      <c r="L90" s="72">
        <f t="shared" si="1"/>
        <v>-2738000</v>
      </c>
      <c r="M90" s="78" t="s">
        <v>525</v>
      </c>
      <c r="N90" s="73">
        <v>2.0</v>
      </c>
      <c r="O90" s="73" t="str">
        <f>+VLOOKUP(N90,VALD.!$G:$H,2,FALSE)</f>
        <v>SERVICIOS DE ASEO</v>
      </c>
      <c r="P90" s="79"/>
      <c r="Q90" s="80"/>
      <c r="R90" s="80"/>
      <c r="S90" s="79"/>
      <c r="T90" s="79"/>
      <c r="U90" s="79"/>
      <c r="V90" s="81"/>
      <c r="W90" s="79"/>
      <c r="X90" s="82"/>
      <c r="Y90" s="79"/>
      <c r="Z90" s="79"/>
    </row>
    <row r="91">
      <c r="A91" s="68"/>
      <c r="B91" s="7" t="s">
        <v>515</v>
      </c>
      <c r="C91" s="69">
        <v>27.0</v>
      </c>
      <c r="D91" s="70">
        <v>42770.0</v>
      </c>
      <c r="E91" s="7">
        <v>2.4080506E7</v>
      </c>
      <c r="F91" s="7" t="str">
        <f>VLOOKUP(E91,PUC!E:F,2,FALSE)</f>
        <v>IVA GENERADO AIU 19%</v>
      </c>
      <c r="G91" s="7">
        <v>9.00244743E8</v>
      </c>
      <c r="H91" s="7" t="str">
        <f>VLOOKUP(G91,TERCEROS!$A:$O,9,FALSE)</f>
        <v>ALIANZA GRUPO INMOBILIARIO SAS</v>
      </c>
      <c r="I91" s="7" t="s">
        <v>522</v>
      </c>
      <c r="J91" s="71">
        <v>0.0</v>
      </c>
      <c r="K91" s="71">
        <v>52022.0</v>
      </c>
      <c r="L91" s="72">
        <f t="shared" si="1"/>
        <v>-52022</v>
      </c>
      <c r="M91" s="78"/>
      <c r="N91" s="73">
        <v>2.0</v>
      </c>
      <c r="O91" s="73" t="str">
        <f>+VLOOKUP(N91,VALD.!$G:$H,2,FALSE)</f>
        <v>SERVICIOS DE ASEO</v>
      </c>
      <c r="P91" s="79"/>
      <c r="Q91" s="80"/>
      <c r="R91" s="80"/>
      <c r="S91" s="79"/>
      <c r="T91" s="79"/>
      <c r="U91" s="79"/>
      <c r="V91" s="81"/>
      <c r="W91" s="79"/>
      <c r="X91" s="82"/>
      <c r="Y91" s="79"/>
      <c r="Z91" s="79"/>
    </row>
    <row r="92">
      <c r="A92" s="68"/>
      <c r="B92" s="7" t="s">
        <v>515</v>
      </c>
      <c r="C92" s="69">
        <v>27.0</v>
      </c>
      <c r="D92" s="70">
        <v>42770.0</v>
      </c>
      <c r="E92" s="7">
        <v>1.3551801E7</v>
      </c>
      <c r="F92" s="7" t="str">
        <f>VLOOKUP(E92,PUC!E:F,2,FALSE)</f>
        <v>RETENCIÓN DE ICA BOGOTÁ D.C</v>
      </c>
      <c r="G92" s="7">
        <v>9.00244743E8</v>
      </c>
      <c r="H92" s="7" t="str">
        <f>VLOOKUP(G92,TERCEROS!$A:$O,9,FALSE)</f>
        <v>ALIANZA GRUPO INMOBILIARIO SAS</v>
      </c>
      <c r="I92" s="7" t="s">
        <v>522</v>
      </c>
      <c r="J92" s="71">
        <v>2646.0</v>
      </c>
      <c r="K92" s="71">
        <v>0.0</v>
      </c>
      <c r="L92" s="72">
        <f t="shared" si="1"/>
        <v>2646</v>
      </c>
      <c r="M92" s="78" t="s">
        <v>525</v>
      </c>
      <c r="N92" s="73">
        <v>2.0</v>
      </c>
      <c r="O92" s="73" t="str">
        <f>+VLOOKUP(N92,VALD.!$G:$H,2,FALSE)</f>
        <v>SERVICIOS DE ASEO</v>
      </c>
      <c r="P92" s="79"/>
      <c r="Q92" s="80"/>
      <c r="R92" s="80"/>
      <c r="S92" s="79"/>
      <c r="T92" s="79"/>
      <c r="U92" s="79"/>
      <c r="V92" s="81"/>
      <c r="W92" s="79"/>
      <c r="X92" s="82"/>
      <c r="Y92" s="79"/>
      <c r="Z92" s="79"/>
    </row>
    <row r="93">
      <c r="A93" s="68"/>
      <c r="B93" s="7" t="s">
        <v>515</v>
      </c>
      <c r="C93" s="69">
        <v>27.0</v>
      </c>
      <c r="D93" s="70">
        <v>42770.0</v>
      </c>
      <c r="E93" s="7">
        <v>1.3551502E7</v>
      </c>
      <c r="F93" s="7" t="str">
        <f>VLOOKUP(E93,PUC!E:F,2,FALSE)</f>
        <v>RETENCIONES EN LA FUENTE POR EMPRESAS DE ASEO Y VIGILANCIA 2% AIU </v>
      </c>
      <c r="G93" s="7">
        <v>9.00244743E8</v>
      </c>
      <c r="H93" s="7" t="str">
        <f>VLOOKUP(G93,TERCEROS!$A:$O,9,FALSE)</f>
        <v>ALIANZA GRUPO INMOBILIARIO SAS</v>
      </c>
      <c r="I93" s="7" t="s">
        <v>522</v>
      </c>
      <c r="J93" s="71">
        <v>5476.0</v>
      </c>
      <c r="K93" s="71">
        <v>0.0</v>
      </c>
      <c r="L93" s="72">
        <f t="shared" si="1"/>
        <v>5476</v>
      </c>
      <c r="M93" s="78"/>
      <c r="N93" s="73">
        <v>2.0</v>
      </c>
      <c r="O93" s="73" t="str">
        <f>+VLOOKUP(N93,VALD.!$G:$H,2,FALSE)</f>
        <v>SERVICIOS DE ASEO</v>
      </c>
      <c r="P93" s="79"/>
      <c r="Q93" s="80"/>
      <c r="R93" s="80"/>
      <c r="S93" s="79"/>
      <c r="T93" s="79"/>
      <c r="U93" s="79"/>
      <c r="V93" s="81"/>
      <c r="W93" s="79"/>
      <c r="X93" s="82"/>
      <c r="Y93" s="79"/>
      <c r="Z93" s="79"/>
    </row>
    <row r="94" hidden="1">
      <c r="A94" s="68"/>
      <c r="B94" s="7" t="s">
        <v>515</v>
      </c>
      <c r="C94" s="69">
        <v>27.0</v>
      </c>
      <c r="D94" s="70">
        <v>42770.0</v>
      </c>
      <c r="E94" s="7">
        <v>1.3050501E7</v>
      </c>
      <c r="F94" s="7" t="str">
        <f>VLOOKUP(E94,PUC!E:F,2,FALSE)</f>
        <v>DEUDORES NACIONALES</v>
      </c>
      <c r="G94" s="7">
        <v>9.00244743E8</v>
      </c>
      <c r="H94" s="7" t="str">
        <f>VLOOKUP(G94,TERCEROS!$A:$O,9,FALSE)</f>
        <v>ALIANZA GRUPO INMOBILIARIO SAS</v>
      </c>
      <c r="I94" s="7" t="s">
        <v>522</v>
      </c>
      <c r="J94" s="71">
        <v>2781900.0</v>
      </c>
      <c r="K94" s="71">
        <v>0.0</v>
      </c>
      <c r="L94" s="72">
        <f t="shared" si="1"/>
        <v>2781900</v>
      </c>
      <c r="M94" s="78"/>
      <c r="N94" s="73">
        <v>2.0</v>
      </c>
      <c r="O94" s="73" t="str">
        <f>+VLOOKUP(N94,VALD.!$G:$H,2,FALSE)</f>
        <v>SERVICIOS DE ASEO</v>
      </c>
      <c r="P94" s="79"/>
      <c r="Q94" s="80" t="s">
        <v>488</v>
      </c>
      <c r="R94" s="80"/>
      <c r="S94" s="79"/>
      <c r="T94" s="79"/>
      <c r="U94" s="79"/>
      <c r="V94" s="81"/>
      <c r="W94" s="79"/>
      <c r="X94" s="82"/>
      <c r="Y94" s="79"/>
      <c r="Z94" s="79"/>
    </row>
    <row r="95">
      <c r="A95" s="68"/>
      <c r="B95" s="7" t="s">
        <v>515</v>
      </c>
      <c r="C95" s="69">
        <v>28.0</v>
      </c>
      <c r="D95" s="70">
        <v>42770.0</v>
      </c>
      <c r="E95" s="7">
        <v>4.1556001E7</v>
      </c>
      <c r="F95" s="7" t="str">
        <f>VLOOKUP(E95,PUC!E:F,2,FALSE)</f>
        <v>OPERARIA DE ASEO</v>
      </c>
      <c r="G95" s="7">
        <v>9.00244743E8</v>
      </c>
      <c r="H95" s="7" t="str">
        <f>VLOOKUP(G95,TERCEROS!$A:$O,9,FALSE)</f>
        <v>ALIANZA GRUPO INMOBILIARIO SAS</v>
      </c>
      <c r="I95" s="7" t="s">
        <v>522</v>
      </c>
      <c r="J95" s="71">
        <v>0.0</v>
      </c>
      <c r="K95" s="71">
        <v>4170000.0</v>
      </c>
      <c r="L95" s="72">
        <f t="shared" si="1"/>
        <v>-4170000</v>
      </c>
      <c r="M95" s="78" t="s">
        <v>525</v>
      </c>
      <c r="N95" s="73">
        <v>2.0</v>
      </c>
      <c r="O95" s="73" t="str">
        <f>+VLOOKUP(N95,VALD.!$G:$H,2,FALSE)</f>
        <v>SERVICIOS DE ASEO</v>
      </c>
      <c r="P95" s="79"/>
      <c r="Q95" s="80"/>
      <c r="R95" s="80"/>
      <c r="S95" s="79"/>
      <c r="T95" s="79"/>
      <c r="U95" s="79"/>
      <c r="V95" s="81"/>
      <c r="W95" s="79"/>
      <c r="X95" s="82"/>
      <c r="Y95" s="79"/>
      <c r="Z95" s="79"/>
    </row>
    <row r="96">
      <c r="A96" s="68"/>
      <c r="B96" s="7" t="s">
        <v>515</v>
      </c>
      <c r="C96" s="69">
        <v>28.0</v>
      </c>
      <c r="D96" s="70">
        <v>42770.0</v>
      </c>
      <c r="E96" s="7">
        <v>2.4080506E7</v>
      </c>
      <c r="F96" s="7" t="str">
        <f>VLOOKUP(E96,PUC!E:F,2,FALSE)</f>
        <v>IVA GENERADO AIU 19%</v>
      </c>
      <c r="G96" s="7">
        <v>9.00244743E8</v>
      </c>
      <c r="H96" s="7" t="str">
        <f>VLOOKUP(G96,TERCEROS!$A:$O,9,FALSE)</f>
        <v>ALIANZA GRUPO INMOBILIARIO SAS</v>
      </c>
      <c r="I96" s="7" t="s">
        <v>522</v>
      </c>
      <c r="J96" s="71">
        <v>0.0</v>
      </c>
      <c r="K96" s="71">
        <v>79230.0</v>
      </c>
      <c r="L96" s="72">
        <f t="shared" si="1"/>
        <v>-79230</v>
      </c>
      <c r="M96" s="78"/>
      <c r="N96" s="73">
        <v>2.0</v>
      </c>
      <c r="O96" s="73" t="str">
        <f>+VLOOKUP(N96,VALD.!$G:$H,2,FALSE)</f>
        <v>SERVICIOS DE ASEO</v>
      </c>
      <c r="P96" s="79"/>
      <c r="Q96" s="80"/>
      <c r="R96" s="80"/>
      <c r="S96" s="79"/>
      <c r="T96" s="79"/>
      <c r="U96" s="79"/>
      <c r="V96" s="81"/>
      <c r="W96" s="79"/>
      <c r="X96" s="82"/>
      <c r="Y96" s="79"/>
      <c r="Z96" s="79"/>
    </row>
    <row r="97">
      <c r="A97" s="68"/>
      <c r="B97" s="7" t="s">
        <v>515</v>
      </c>
      <c r="C97" s="69">
        <v>28.0</v>
      </c>
      <c r="D97" s="70">
        <v>42770.0</v>
      </c>
      <c r="E97" s="7">
        <v>1.3551801E7</v>
      </c>
      <c r="F97" s="7" t="str">
        <f>VLOOKUP(E97,PUC!E:F,2,FALSE)</f>
        <v>RETENCIÓN DE ICA BOGOTÁ D.C</v>
      </c>
      <c r="G97" s="7">
        <v>9.00244743E8</v>
      </c>
      <c r="H97" s="7" t="str">
        <f>VLOOKUP(G97,TERCEROS!$A:$O,9,FALSE)</f>
        <v>ALIANZA GRUPO INMOBILIARIO SAS</v>
      </c>
      <c r="I97" s="7" t="s">
        <v>522</v>
      </c>
      <c r="J97" s="71">
        <v>4029.0</v>
      </c>
      <c r="K97" s="71">
        <v>0.0</v>
      </c>
      <c r="L97" s="72">
        <f t="shared" si="1"/>
        <v>4029</v>
      </c>
      <c r="M97" s="78" t="s">
        <v>525</v>
      </c>
      <c r="N97" s="73">
        <v>2.0</v>
      </c>
      <c r="O97" s="73" t="str">
        <f>+VLOOKUP(N97,VALD.!$G:$H,2,FALSE)</f>
        <v>SERVICIOS DE ASEO</v>
      </c>
      <c r="P97" s="79"/>
      <c r="Q97" s="80"/>
      <c r="R97" s="80"/>
      <c r="S97" s="79"/>
      <c r="T97" s="79"/>
      <c r="U97" s="79"/>
      <c r="V97" s="81"/>
      <c r="W97" s="79"/>
      <c r="X97" s="82"/>
      <c r="Y97" s="79"/>
      <c r="Z97" s="79"/>
    </row>
    <row r="98">
      <c r="A98" s="68"/>
      <c r="B98" s="7" t="s">
        <v>515</v>
      </c>
      <c r="C98" s="69">
        <v>28.0</v>
      </c>
      <c r="D98" s="70">
        <v>42770.0</v>
      </c>
      <c r="E98" s="7">
        <v>1.3551502E7</v>
      </c>
      <c r="F98" s="7" t="str">
        <f>VLOOKUP(E98,PUC!E:F,2,FALSE)</f>
        <v>RETENCIONES EN LA FUENTE POR EMPRESAS DE ASEO Y VIGILANCIA 2% AIU </v>
      </c>
      <c r="G98" s="7">
        <v>9.00244743E8</v>
      </c>
      <c r="H98" s="7" t="str">
        <f>VLOOKUP(G98,TERCEROS!$A:$O,9,FALSE)</f>
        <v>ALIANZA GRUPO INMOBILIARIO SAS</v>
      </c>
      <c r="I98" s="7" t="s">
        <v>522</v>
      </c>
      <c r="J98" s="71">
        <v>8340.0</v>
      </c>
      <c r="K98" s="71">
        <v>0.0</v>
      </c>
      <c r="L98" s="72">
        <f t="shared" si="1"/>
        <v>8340</v>
      </c>
      <c r="M98" s="78"/>
      <c r="N98" s="73">
        <v>2.0</v>
      </c>
      <c r="O98" s="73" t="str">
        <f>+VLOOKUP(N98,VALD.!$G:$H,2,FALSE)</f>
        <v>SERVICIOS DE ASEO</v>
      </c>
      <c r="P98" s="79"/>
      <c r="Q98" s="80"/>
      <c r="R98" s="80"/>
      <c r="S98" s="79"/>
      <c r="T98" s="79"/>
      <c r="U98" s="79"/>
      <c r="V98" s="81"/>
      <c r="W98" s="79"/>
      <c r="X98" s="82"/>
      <c r="Y98" s="79"/>
      <c r="Z98" s="79"/>
    </row>
    <row r="99" hidden="1">
      <c r="A99" s="68"/>
      <c r="B99" s="7" t="s">
        <v>515</v>
      </c>
      <c r="C99" s="69">
        <v>28.0</v>
      </c>
      <c r="D99" s="70">
        <v>42770.0</v>
      </c>
      <c r="E99" s="7">
        <v>1.3050501E7</v>
      </c>
      <c r="F99" s="7" t="str">
        <f>VLOOKUP(E99,PUC!E:F,2,FALSE)</f>
        <v>DEUDORES NACIONALES</v>
      </c>
      <c r="G99" s="7">
        <v>9.00244743E8</v>
      </c>
      <c r="H99" s="7" t="str">
        <f>VLOOKUP(G99,TERCEROS!$A:$O,9,FALSE)</f>
        <v>ALIANZA GRUPO INMOBILIARIO SAS</v>
      </c>
      <c r="I99" s="7" t="s">
        <v>522</v>
      </c>
      <c r="J99" s="71">
        <v>4236861.0</v>
      </c>
      <c r="K99" s="71">
        <v>0.0</v>
      </c>
      <c r="L99" s="72">
        <f t="shared" si="1"/>
        <v>4236861</v>
      </c>
      <c r="M99" s="78"/>
      <c r="N99" s="73">
        <v>2.0</v>
      </c>
      <c r="O99" s="73" t="str">
        <f>+VLOOKUP(N99,VALD.!$G:$H,2,FALSE)</f>
        <v>SERVICIOS DE ASEO</v>
      </c>
      <c r="P99" s="79"/>
      <c r="Q99" s="80" t="s">
        <v>490</v>
      </c>
      <c r="R99" s="80"/>
      <c r="S99" s="79"/>
      <c r="T99" s="79"/>
      <c r="U99" s="79"/>
      <c r="V99" s="81"/>
      <c r="W99" s="79"/>
      <c r="X99" s="82"/>
      <c r="Y99" s="79"/>
      <c r="Z99" s="79"/>
    </row>
    <row r="100">
      <c r="A100" s="68"/>
      <c r="B100" s="7" t="s">
        <v>515</v>
      </c>
      <c r="C100" s="69">
        <v>29.0</v>
      </c>
      <c r="D100" s="70">
        <v>42770.0</v>
      </c>
      <c r="E100" s="7">
        <v>4.1556001E7</v>
      </c>
      <c r="F100" s="7" t="str">
        <f>VLOOKUP(E100,PUC!E:F,2,FALSE)</f>
        <v>OPERARIA DE ASEO</v>
      </c>
      <c r="G100" s="7">
        <v>9.00244743E8</v>
      </c>
      <c r="H100" s="7" t="str">
        <f>VLOOKUP(G100,TERCEROS!$A:$O,9,FALSE)</f>
        <v>ALIANZA GRUPO INMOBILIARIO SAS</v>
      </c>
      <c r="I100" s="7" t="s">
        <v>522</v>
      </c>
      <c r="J100" s="71">
        <v>0.0</v>
      </c>
      <c r="K100" s="71">
        <v>732500.0</v>
      </c>
      <c r="L100" s="72">
        <f t="shared" si="1"/>
        <v>-732500</v>
      </c>
      <c r="M100" s="78" t="s">
        <v>525</v>
      </c>
      <c r="N100" s="73">
        <v>2.0</v>
      </c>
      <c r="O100" s="73" t="str">
        <f>+VLOOKUP(N100,VALD.!$G:$H,2,FALSE)</f>
        <v>SERVICIOS DE ASEO</v>
      </c>
      <c r="P100" s="79"/>
      <c r="Q100" s="80"/>
      <c r="R100" s="80"/>
      <c r="S100" s="79"/>
      <c r="T100" s="79"/>
      <c r="U100" s="79"/>
      <c r="V100" s="81"/>
      <c r="W100" s="79"/>
      <c r="X100" s="82"/>
      <c r="Y100" s="79"/>
      <c r="Z100" s="79"/>
    </row>
    <row r="101">
      <c r="A101" s="68"/>
      <c r="B101" s="7" t="s">
        <v>515</v>
      </c>
      <c r="C101" s="69">
        <v>29.0</v>
      </c>
      <c r="D101" s="70">
        <v>42770.0</v>
      </c>
      <c r="E101" s="7">
        <v>2.4080506E7</v>
      </c>
      <c r="F101" s="7" t="str">
        <f>VLOOKUP(E101,PUC!E:F,2,FALSE)</f>
        <v>IVA GENERADO AIU 19%</v>
      </c>
      <c r="G101" s="7">
        <v>9.00244743E8</v>
      </c>
      <c r="H101" s="7" t="str">
        <f>VLOOKUP(G101,TERCEROS!$A:$O,9,FALSE)</f>
        <v>ALIANZA GRUPO INMOBILIARIO SAS</v>
      </c>
      <c r="I101" s="7" t="s">
        <v>522</v>
      </c>
      <c r="J101" s="71">
        <v>0.0</v>
      </c>
      <c r="K101" s="71">
        <v>13917.0</v>
      </c>
      <c r="L101" s="72">
        <f t="shared" si="1"/>
        <v>-13917</v>
      </c>
      <c r="M101" s="78"/>
      <c r="N101" s="73">
        <v>2.0</v>
      </c>
      <c r="O101" s="73" t="str">
        <f>+VLOOKUP(N101,VALD.!$G:$H,2,FALSE)</f>
        <v>SERVICIOS DE ASEO</v>
      </c>
      <c r="P101" s="79"/>
      <c r="Q101" s="80"/>
      <c r="R101" s="80"/>
      <c r="S101" s="79"/>
      <c r="T101" s="79"/>
      <c r="U101" s="79"/>
      <c r="V101" s="81"/>
      <c r="W101" s="79"/>
      <c r="X101" s="82"/>
      <c r="Y101" s="79"/>
      <c r="Z101" s="79"/>
    </row>
    <row r="102">
      <c r="A102" s="68"/>
      <c r="B102" s="7" t="s">
        <v>515</v>
      </c>
      <c r="C102" s="69">
        <v>29.0</v>
      </c>
      <c r="D102" s="70">
        <v>42770.0</v>
      </c>
      <c r="E102" s="7">
        <v>1.3551801E7</v>
      </c>
      <c r="F102" s="7" t="str">
        <f>VLOOKUP(E102,PUC!E:F,2,FALSE)</f>
        <v>RETENCIÓN DE ICA BOGOTÁ D.C</v>
      </c>
      <c r="G102" s="7">
        <v>9.00244743E8</v>
      </c>
      <c r="H102" s="7" t="str">
        <f>VLOOKUP(G102,TERCEROS!$A:$O,9,FALSE)</f>
        <v>ALIANZA GRUPO INMOBILIARIO SAS</v>
      </c>
      <c r="I102" s="7" t="s">
        <v>522</v>
      </c>
      <c r="J102" s="71">
        <v>707.0</v>
      </c>
      <c r="K102" s="71">
        <v>0.0</v>
      </c>
      <c r="L102" s="72">
        <f t="shared" si="1"/>
        <v>707</v>
      </c>
      <c r="M102" s="78" t="s">
        <v>525</v>
      </c>
      <c r="N102" s="73">
        <v>2.0</v>
      </c>
      <c r="O102" s="73" t="str">
        <f>+VLOOKUP(N102,VALD.!$G:$H,2,FALSE)</f>
        <v>SERVICIOS DE ASEO</v>
      </c>
      <c r="P102" s="79"/>
      <c r="Q102" s="80"/>
      <c r="R102" s="80"/>
      <c r="S102" s="79"/>
      <c r="T102" s="79"/>
      <c r="U102" s="79"/>
      <c r="V102" s="81"/>
      <c r="W102" s="79"/>
      <c r="X102" s="82"/>
      <c r="Y102" s="79"/>
      <c r="Z102" s="79"/>
    </row>
    <row r="103">
      <c r="A103" s="68"/>
      <c r="B103" s="7" t="s">
        <v>515</v>
      </c>
      <c r="C103" s="69">
        <v>29.0</v>
      </c>
      <c r="D103" s="70">
        <v>42770.0</v>
      </c>
      <c r="E103" s="7">
        <v>1.3551502E7</v>
      </c>
      <c r="F103" s="7" t="str">
        <f>VLOOKUP(E103,PUC!E:F,2,FALSE)</f>
        <v>RETENCIONES EN LA FUENTE POR EMPRESAS DE ASEO Y VIGILANCIA 2% AIU </v>
      </c>
      <c r="G103" s="7">
        <v>9.00244743E8</v>
      </c>
      <c r="H103" s="7" t="str">
        <f>VLOOKUP(G103,TERCEROS!$A:$O,9,FALSE)</f>
        <v>ALIANZA GRUPO INMOBILIARIO SAS</v>
      </c>
      <c r="I103" s="7" t="s">
        <v>522</v>
      </c>
      <c r="J103" s="71">
        <v>1465.0</v>
      </c>
      <c r="K103" s="71">
        <v>0.0</v>
      </c>
      <c r="L103" s="72">
        <f t="shared" si="1"/>
        <v>1465</v>
      </c>
      <c r="M103" s="78"/>
      <c r="N103" s="73">
        <v>2.0</v>
      </c>
      <c r="O103" s="73" t="str">
        <f>+VLOOKUP(N103,VALD.!$G:$H,2,FALSE)</f>
        <v>SERVICIOS DE ASEO</v>
      </c>
      <c r="P103" s="79"/>
      <c r="Q103" s="80"/>
      <c r="R103" s="80"/>
      <c r="S103" s="79"/>
      <c r="T103" s="79"/>
      <c r="U103" s="79"/>
      <c r="V103" s="81"/>
      <c r="W103" s="79"/>
      <c r="X103" s="82"/>
      <c r="Y103" s="79"/>
      <c r="Z103" s="79"/>
    </row>
    <row r="104" hidden="1">
      <c r="A104" s="68"/>
      <c r="B104" s="7" t="s">
        <v>515</v>
      </c>
      <c r="C104" s="69">
        <v>29.0</v>
      </c>
      <c r="D104" s="70">
        <v>42770.0</v>
      </c>
      <c r="E104" s="7">
        <v>1.3050501E7</v>
      </c>
      <c r="F104" s="7" t="str">
        <f>VLOOKUP(E104,PUC!E:F,2,FALSE)</f>
        <v>DEUDORES NACIONALES</v>
      </c>
      <c r="G104" s="7">
        <v>9.00244743E8</v>
      </c>
      <c r="H104" s="7" t="str">
        <f>VLOOKUP(G104,TERCEROS!$A:$O,9,FALSE)</f>
        <v>ALIANZA GRUPO INMOBILIARIO SAS</v>
      </c>
      <c r="I104" s="7" t="s">
        <v>522</v>
      </c>
      <c r="J104" s="71">
        <v>744245.0</v>
      </c>
      <c r="K104" s="71">
        <v>0.0</v>
      </c>
      <c r="L104" s="72">
        <f t="shared" si="1"/>
        <v>744245</v>
      </c>
      <c r="M104" s="78"/>
      <c r="N104" s="73">
        <v>2.0</v>
      </c>
      <c r="O104" s="73" t="str">
        <f>+VLOOKUP(N104,VALD.!$G:$H,2,FALSE)</f>
        <v>SERVICIOS DE ASEO</v>
      </c>
      <c r="P104" s="79"/>
      <c r="Q104" s="80" t="s">
        <v>492</v>
      </c>
      <c r="R104" s="80"/>
      <c r="S104" s="79"/>
      <c r="T104" s="79"/>
      <c r="U104" s="79"/>
      <c r="V104" s="81"/>
      <c r="W104" s="79"/>
      <c r="X104" s="82"/>
      <c r="Y104" s="79"/>
      <c r="Z104" s="79"/>
    </row>
    <row r="105">
      <c r="A105" s="68"/>
      <c r="B105" s="7" t="s">
        <v>515</v>
      </c>
      <c r="C105" s="69">
        <v>30.0</v>
      </c>
      <c r="D105" s="70">
        <v>42770.0</v>
      </c>
      <c r="E105" s="7">
        <v>4.1556001E7</v>
      </c>
      <c r="F105" s="7" t="str">
        <f>VLOOKUP(E105,PUC!E:F,2,FALSE)</f>
        <v>OPERARIA DE ASEO</v>
      </c>
      <c r="G105" s="7">
        <v>9.00891202E8</v>
      </c>
      <c r="H105" s="7" t="str">
        <f>VLOOKUP(G105,TERCEROS!$A:$O,9,FALSE)</f>
        <v>CONJUNTO RESIDENCIAL PANORAMIA PARK P.H</v>
      </c>
      <c r="I105" s="7" t="s">
        <v>522</v>
      </c>
      <c r="J105" s="71">
        <v>0.0</v>
      </c>
      <c r="K105" s="71">
        <v>8930220.0</v>
      </c>
      <c r="L105" s="72">
        <f t="shared" si="1"/>
        <v>-8930220</v>
      </c>
      <c r="M105" s="78" t="s">
        <v>525</v>
      </c>
      <c r="N105" s="73">
        <v>2.0</v>
      </c>
      <c r="O105" s="73" t="str">
        <f>+VLOOKUP(N105,VALD.!$G:$H,2,FALSE)</f>
        <v>SERVICIOS DE ASEO</v>
      </c>
      <c r="P105" s="79"/>
      <c r="Q105" s="80"/>
      <c r="R105" s="80"/>
      <c r="S105" s="79"/>
      <c r="T105" s="79"/>
      <c r="U105" s="79"/>
      <c r="V105" s="81"/>
      <c r="W105" s="79"/>
      <c r="X105" s="82"/>
      <c r="Y105" s="79"/>
      <c r="Z105" s="79"/>
    </row>
    <row r="106">
      <c r="A106" s="68"/>
      <c r="B106" s="7" t="s">
        <v>515</v>
      </c>
      <c r="C106" s="69">
        <v>30.0</v>
      </c>
      <c r="D106" s="70">
        <v>42770.0</v>
      </c>
      <c r="E106" s="7">
        <v>2.4080506E7</v>
      </c>
      <c r="F106" s="7" t="str">
        <f>VLOOKUP(E106,PUC!E:F,2,FALSE)</f>
        <v>IVA GENERADO AIU 19%</v>
      </c>
      <c r="G106" s="7">
        <v>9.00891202E8</v>
      </c>
      <c r="H106" s="7" t="str">
        <f>VLOOKUP(G106,TERCEROS!$A:$O,9,FALSE)</f>
        <v>CONJUNTO RESIDENCIAL PANORAMIA PARK P.H</v>
      </c>
      <c r="I106" s="7" t="s">
        <v>522</v>
      </c>
      <c r="J106" s="71">
        <v>0.0</v>
      </c>
      <c r="K106" s="71">
        <v>169674.0</v>
      </c>
      <c r="L106" s="72">
        <f t="shared" si="1"/>
        <v>-169674</v>
      </c>
      <c r="M106" s="78"/>
      <c r="N106" s="73">
        <v>2.0</v>
      </c>
      <c r="O106" s="73" t="str">
        <f>+VLOOKUP(N106,VALD.!$G:$H,2,FALSE)</f>
        <v>SERVICIOS DE ASEO</v>
      </c>
      <c r="P106" s="79"/>
      <c r="Q106" s="80"/>
      <c r="R106" s="80"/>
      <c r="S106" s="79"/>
      <c r="T106" s="79"/>
      <c r="U106" s="79"/>
      <c r="V106" s="81"/>
      <c r="W106" s="79"/>
      <c r="X106" s="82"/>
      <c r="Y106" s="79"/>
      <c r="Z106" s="79"/>
    </row>
    <row r="107">
      <c r="A107" s="68"/>
      <c r="B107" s="7" t="s">
        <v>515</v>
      </c>
      <c r="C107" s="69">
        <v>30.0</v>
      </c>
      <c r="D107" s="70">
        <v>42770.0</v>
      </c>
      <c r="E107" s="7">
        <v>1.3551801E7</v>
      </c>
      <c r="F107" s="7" t="str">
        <f>VLOOKUP(E107,PUC!E:F,2,FALSE)</f>
        <v>RETENCIÓN DE ICA BOGOTÁ D.C</v>
      </c>
      <c r="G107" s="7">
        <v>9.00891202E8</v>
      </c>
      <c r="H107" s="7" t="str">
        <f>VLOOKUP(G107,TERCEROS!$A:$O,9,FALSE)</f>
        <v>CONJUNTO RESIDENCIAL PANORAMIA PARK P.H</v>
      </c>
      <c r="I107" s="7" t="s">
        <v>522</v>
      </c>
      <c r="J107" s="71">
        <v>8618.0</v>
      </c>
      <c r="K107" s="71">
        <v>0.0</v>
      </c>
      <c r="L107" s="72">
        <f t="shared" si="1"/>
        <v>8618</v>
      </c>
      <c r="M107" s="78" t="s">
        <v>525</v>
      </c>
      <c r="N107" s="73">
        <v>2.0</v>
      </c>
      <c r="O107" s="73" t="str">
        <f>+VLOOKUP(N107,VALD.!$G:$H,2,FALSE)</f>
        <v>SERVICIOS DE ASEO</v>
      </c>
      <c r="P107" s="79"/>
      <c r="Q107" s="80"/>
      <c r="R107" s="80"/>
      <c r="S107" s="79"/>
      <c r="T107" s="79"/>
      <c r="U107" s="79"/>
      <c r="V107" s="81"/>
      <c r="W107" s="79"/>
      <c r="X107" s="82"/>
      <c r="Y107" s="79"/>
      <c r="Z107" s="79"/>
    </row>
    <row r="108">
      <c r="A108" s="68"/>
      <c r="B108" s="7" t="s">
        <v>515</v>
      </c>
      <c r="C108" s="69">
        <v>30.0</v>
      </c>
      <c r="D108" s="70">
        <v>42770.0</v>
      </c>
      <c r="E108" s="7">
        <v>1.3551502E7</v>
      </c>
      <c r="F108" s="7" t="str">
        <f>VLOOKUP(E108,PUC!E:F,2,FALSE)</f>
        <v>RETENCIONES EN LA FUENTE POR EMPRESAS DE ASEO Y VIGILANCIA 2% AIU </v>
      </c>
      <c r="G108" s="7">
        <v>9.00891202E8</v>
      </c>
      <c r="H108" s="7" t="str">
        <f>VLOOKUP(G108,TERCEROS!$A:$O,9,FALSE)</f>
        <v>CONJUNTO RESIDENCIAL PANORAMIA PARK P.H</v>
      </c>
      <c r="I108" s="7" t="s">
        <v>522</v>
      </c>
      <c r="J108" s="71">
        <v>17860.0</v>
      </c>
      <c r="K108" s="71">
        <v>0.0</v>
      </c>
      <c r="L108" s="72">
        <f t="shared" si="1"/>
        <v>17860</v>
      </c>
      <c r="M108" s="78"/>
      <c r="N108" s="73">
        <v>2.0</v>
      </c>
      <c r="O108" s="73" t="str">
        <f>+VLOOKUP(N108,VALD.!$G:$H,2,FALSE)</f>
        <v>SERVICIOS DE ASEO</v>
      </c>
      <c r="P108" s="79"/>
      <c r="Q108" s="80"/>
      <c r="R108" s="80"/>
      <c r="S108" s="79"/>
      <c r="T108" s="79"/>
      <c r="U108" s="79"/>
      <c r="V108" s="81"/>
      <c r="W108" s="79"/>
      <c r="X108" s="82"/>
      <c r="Y108" s="79"/>
      <c r="Z108" s="79"/>
    </row>
    <row r="109" hidden="1">
      <c r="A109" s="68"/>
      <c r="B109" s="7" t="s">
        <v>515</v>
      </c>
      <c r="C109" s="69">
        <v>30.0</v>
      </c>
      <c r="D109" s="70">
        <v>42770.0</v>
      </c>
      <c r="E109" s="7">
        <v>1.3050501E7</v>
      </c>
      <c r="F109" s="7" t="str">
        <f>VLOOKUP(E109,PUC!E:F,2,FALSE)</f>
        <v>DEUDORES NACIONALES</v>
      </c>
      <c r="G109" s="7">
        <v>9.00891202E8</v>
      </c>
      <c r="H109" s="7" t="str">
        <f>VLOOKUP(G109,TERCEROS!$A:$O,9,FALSE)</f>
        <v>CONJUNTO RESIDENCIAL PANORAMIA PARK P.H</v>
      </c>
      <c r="I109" s="7" t="s">
        <v>522</v>
      </c>
      <c r="J109" s="71">
        <v>9073416.0</v>
      </c>
      <c r="K109" s="71">
        <v>0.0</v>
      </c>
      <c r="L109" s="72">
        <f t="shared" si="1"/>
        <v>9073416</v>
      </c>
      <c r="M109" s="78"/>
      <c r="N109" s="73">
        <v>2.0</v>
      </c>
      <c r="O109" s="73" t="str">
        <f>+VLOOKUP(N109,VALD.!$G:$H,2,FALSE)</f>
        <v>SERVICIOS DE ASEO</v>
      </c>
      <c r="P109" s="79"/>
      <c r="Q109" s="80" t="s">
        <v>496</v>
      </c>
      <c r="R109" s="80"/>
      <c r="S109" s="79"/>
      <c r="T109" s="79"/>
      <c r="U109" s="79"/>
      <c r="V109" s="81"/>
      <c r="W109" s="79"/>
      <c r="X109" s="82"/>
      <c r="Y109" s="79"/>
      <c r="Z109" s="79"/>
    </row>
    <row r="110">
      <c r="A110" s="68"/>
      <c r="B110" s="7" t="s">
        <v>515</v>
      </c>
      <c r="C110" s="69">
        <v>31.0</v>
      </c>
      <c r="D110" s="70">
        <v>42794.0</v>
      </c>
      <c r="E110" s="7">
        <v>4.1556001E7</v>
      </c>
      <c r="F110" s="7" t="str">
        <f>VLOOKUP(E110,PUC!E:F,2,FALSE)</f>
        <v>OPERARIA DE ASEO</v>
      </c>
      <c r="G110" s="7">
        <v>9.01054891E8</v>
      </c>
      <c r="H110" s="7" t="str">
        <f>VLOOKUP(G110,TERCEROS!$A:$O,9,FALSE)</f>
        <v>ALEJANDRIA REAL PARQUE RESIDENCIAL ETAPA V-PROPIEDAD HORIZONTAL</v>
      </c>
      <c r="I110" s="7" t="s">
        <v>522</v>
      </c>
      <c r="J110" s="71">
        <v>0.0</v>
      </c>
      <c r="K110" s="71">
        <v>2738000.0</v>
      </c>
      <c r="L110" s="72">
        <f t="shared" si="1"/>
        <v>-2738000</v>
      </c>
      <c r="M110" s="78" t="s">
        <v>799</v>
      </c>
      <c r="N110" s="73">
        <v>2.0</v>
      </c>
      <c r="O110" s="73" t="str">
        <f>+VLOOKUP(N110,VALD.!$G:$H,2,FALSE)</f>
        <v>SERVICIOS DE ASEO</v>
      </c>
      <c r="P110" s="79"/>
      <c r="Q110" s="80"/>
      <c r="R110" s="80"/>
      <c r="S110" s="79"/>
      <c r="T110" s="79"/>
      <c r="U110" s="79"/>
      <c r="V110" s="81"/>
      <c r="W110" s="79"/>
      <c r="X110" s="82"/>
      <c r="Y110" s="79"/>
      <c r="Z110" s="79"/>
    </row>
    <row r="111">
      <c r="A111" s="68"/>
      <c r="B111" s="7" t="s">
        <v>515</v>
      </c>
      <c r="C111" s="69">
        <v>31.0</v>
      </c>
      <c r="D111" s="70">
        <v>42794.0</v>
      </c>
      <c r="E111" s="7">
        <v>2.4080506E7</v>
      </c>
      <c r="F111" s="7" t="str">
        <f>VLOOKUP(E111,PUC!E:F,2,FALSE)</f>
        <v>IVA GENERADO AIU 19%</v>
      </c>
      <c r="G111" s="7">
        <v>9.01054891E8</v>
      </c>
      <c r="H111" s="7" t="str">
        <f>VLOOKUP(G111,TERCEROS!$A:$O,9,FALSE)</f>
        <v>ALEJANDRIA REAL PARQUE RESIDENCIAL ETAPA V-PROPIEDAD HORIZONTAL</v>
      </c>
      <c r="I111" s="7" t="s">
        <v>522</v>
      </c>
      <c r="J111" s="71">
        <v>0.0</v>
      </c>
      <c r="K111" s="71">
        <v>52022.0</v>
      </c>
      <c r="L111" s="72">
        <f t="shared" si="1"/>
        <v>-52022</v>
      </c>
      <c r="M111" s="78"/>
      <c r="N111" s="73">
        <v>2.0</v>
      </c>
      <c r="O111" s="73" t="str">
        <f>+VLOOKUP(N111,VALD.!$G:$H,2,FALSE)</f>
        <v>SERVICIOS DE ASEO</v>
      </c>
      <c r="P111" s="79"/>
      <c r="Q111" s="80"/>
      <c r="R111" s="80"/>
      <c r="S111" s="79"/>
      <c r="T111" s="79"/>
      <c r="U111" s="79"/>
      <c r="V111" s="81"/>
      <c r="W111" s="79"/>
      <c r="X111" s="82"/>
      <c r="Y111" s="79"/>
      <c r="Z111" s="79"/>
    </row>
    <row r="112">
      <c r="A112" s="68"/>
      <c r="B112" s="7" t="s">
        <v>515</v>
      </c>
      <c r="C112" s="69">
        <v>31.0</v>
      </c>
      <c r="D112" s="70">
        <v>42794.0</v>
      </c>
      <c r="E112" s="7">
        <v>1.3551801E7</v>
      </c>
      <c r="F112" s="7" t="str">
        <f>VLOOKUP(E112,PUC!E:F,2,FALSE)</f>
        <v>RETENCIÓN DE ICA BOGOTÁ D.C</v>
      </c>
      <c r="G112" s="7">
        <v>9.01054891E8</v>
      </c>
      <c r="H112" s="7" t="str">
        <f>VLOOKUP(G112,TERCEROS!$A:$O,9,FALSE)</f>
        <v>ALEJANDRIA REAL PARQUE RESIDENCIAL ETAPA V-PROPIEDAD HORIZONTAL</v>
      </c>
      <c r="I112" s="7" t="s">
        <v>522</v>
      </c>
      <c r="J112" s="71">
        <v>2646.0</v>
      </c>
      <c r="K112" s="71">
        <v>0.0</v>
      </c>
      <c r="L112" s="72">
        <f t="shared" si="1"/>
        <v>2646</v>
      </c>
      <c r="M112" s="78" t="s">
        <v>799</v>
      </c>
      <c r="N112" s="73">
        <v>2.0</v>
      </c>
      <c r="O112" s="73" t="str">
        <f>+VLOOKUP(N112,VALD.!$G:$H,2,FALSE)</f>
        <v>SERVICIOS DE ASEO</v>
      </c>
      <c r="P112" s="79"/>
      <c r="Q112" s="80"/>
      <c r="R112" s="80"/>
      <c r="S112" s="79"/>
      <c r="T112" s="79"/>
      <c r="U112" s="79"/>
      <c r="V112" s="81"/>
      <c r="W112" s="79"/>
      <c r="X112" s="82"/>
      <c r="Y112" s="79"/>
      <c r="Z112" s="79"/>
    </row>
    <row r="113">
      <c r="A113" s="68"/>
      <c r="B113" s="7" t="s">
        <v>515</v>
      </c>
      <c r="C113" s="69">
        <v>31.0</v>
      </c>
      <c r="D113" s="70">
        <v>42794.0</v>
      </c>
      <c r="E113" s="7">
        <v>1.3551502E7</v>
      </c>
      <c r="F113" s="7" t="str">
        <f>VLOOKUP(E113,PUC!E:F,2,FALSE)</f>
        <v>RETENCIONES EN LA FUENTE POR EMPRESAS DE ASEO Y VIGILANCIA 2% AIU </v>
      </c>
      <c r="G113" s="7">
        <v>9.01054891E8</v>
      </c>
      <c r="H113" s="7" t="str">
        <f>VLOOKUP(G113,TERCEROS!$A:$O,9,FALSE)</f>
        <v>ALEJANDRIA REAL PARQUE RESIDENCIAL ETAPA V-PROPIEDAD HORIZONTAL</v>
      </c>
      <c r="I113" s="7" t="s">
        <v>522</v>
      </c>
      <c r="J113" s="71">
        <v>5476.0</v>
      </c>
      <c r="K113" s="71">
        <v>0.0</v>
      </c>
      <c r="L113" s="72">
        <f t="shared" si="1"/>
        <v>5476</v>
      </c>
      <c r="M113" s="78"/>
      <c r="N113" s="73">
        <v>2.0</v>
      </c>
      <c r="O113" s="73" t="str">
        <f>+VLOOKUP(N113,VALD.!$G:$H,2,FALSE)</f>
        <v>SERVICIOS DE ASEO</v>
      </c>
      <c r="P113" s="79"/>
      <c r="Q113" s="80"/>
      <c r="R113" s="80"/>
      <c r="S113" s="79"/>
      <c r="T113" s="79"/>
      <c r="U113" s="79"/>
      <c r="V113" s="81"/>
      <c r="W113" s="79"/>
      <c r="X113" s="82"/>
      <c r="Y113" s="79"/>
      <c r="Z113" s="79"/>
    </row>
    <row r="114" hidden="1">
      <c r="A114" s="68"/>
      <c r="B114" s="7" t="s">
        <v>515</v>
      </c>
      <c r="C114" s="69">
        <v>31.0</v>
      </c>
      <c r="D114" s="70">
        <v>42794.0</v>
      </c>
      <c r="E114" s="7">
        <v>1.3050501E7</v>
      </c>
      <c r="F114" s="7" t="str">
        <f>VLOOKUP(E114,PUC!E:F,2,FALSE)</f>
        <v>DEUDORES NACIONALES</v>
      </c>
      <c r="G114" s="7">
        <v>9.01054891E8</v>
      </c>
      <c r="H114" s="7" t="str">
        <f>VLOOKUP(G114,TERCEROS!$A:$O,9,FALSE)</f>
        <v>ALEJANDRIA REAL PARQUE RESIDENCIAL ETAPA V-PROPIEDAD HORIZONTAL</v>
      </c>
      <c r="I114" s="7" t="s">
        <v>522</v>
      </c>
      <c r="J114" s="71">
        <v>2781900.0</v>
      </c>
      <c r="K114" s="71">
        <v>0.0</v>
      </c>
      <c r="L114" s="72">
        <f t="shared" si="1"/>
        <v>2781900</v>
      </c>
      <c r="M114" s="78"/>
      <c r="N114" s="73">
        <v>2.0</v>
      </c>
      <c r="O114" s="73" t="str">
        <f>+VLOOKUP(N114,VALD.!$G:$H,2,FALSE)</f>
        <v>SERVICIOS DE ASEO</v>
      </c>
      <c r="P114" s="79"/>
      <c r="Q114" s="80" t="s">
        <v>498</v>
      </c>
      <c r="R114" s="80"/>
      <c r="S114" s="79"/>
      <c r="T114" s="79"/>
      <c r="U114" s="79"/>
      <c r="V114" s="81"/>
      <c r="W114" s="79"/>
      <c r="X114" s="82"/>
      <c r="Y114" s="79"/>
      <c r="Z114" s="79"/>
    </row>
    <row r="115">
      <c r="A115" s="68"/>
      <c r="B115" s="7" t="s">
        <v>515</v>
      </c>
      <c r="C115" s="69">
        <v>32.0</v>
      </c>
      <c r="D115" s="70">
        <v>42794.0</v>
      </c>
      <c r="E115" s="7">
        <v>4.1556001E7</v>
      </c>
      <c r="F115" s="7" t="str">
        <f>VLOOKUP(E115,PUC!E:F,2,FALSE)</f>
        <v>OPERARIA DE ASEO</v>
      </c>
      <c r="G115" s="7">
        <v>9.01043605E8</v>
      </c>
      <c r="H115" s="7" t="str">
        <f>VLOOKUP(G115,TERCEROS!$A:$O,9,FALSE)</f>
        <v>CONJUNTO RESIDENCIAL COLINA 129</v>
      </c>
      <c r="I115" s="7" t="s">
        <v>522</v>
      </c>
      <c r="J115" s="71">
        <v>0.0</v>
      </c>
      <c r="K115" s="71">
        <v>4407972.0</v>
      </c>
      <c r="L115" s="72">
        <f t="shared" si="1"/>
        <v>-4407972</v>
      </c>
      <c r="M115" s="78" t="s">
        <v>525</v>
      </c>
      <c r="N115" s="73">
        <v>2.0</v>
      </c>
      <c r="O115" s="73" t="str">
        <f>+VLOOKUP(N115,VALD.!$G:$H,2,FALSE)</f>
        <v>SERVICIOS DE ASEO</v>
      </c>
      <c r="P115" s="79"/>
      <c r="Q115" s="80"/>
      <c r="R115" s="80"/>
      <c r="S115" s="79"/>
      <c r="T115" s="79"/>
      <c r="U115" s="79"/>
      <c r="V115" s="81"/>
      <c r="W115" s="79"/>
      <c r="X115" s="82"/>
      <c r="Y115" s="79"/>
      <c r="Z115" s="79"/>
    </row>
    <row r="116">
      <c r="A116" s="68"/>
      <c r="B116" s="7" t="s">
        <v>515</v>
      </c>
      <c r="C116" s="96">
        <v>32.0</v>
      </c>
      <c r="D116" s="70">
        <v>42794.0</v>
      </c>
      <c r="E116" s="7">
        <v>2.4080506E7</v>
      </c>
      <c r="F116" s="7" t="str">
        <f>VLOOKUP(E116,PUC!E:F,2,FALSE)</f>
        <v>IVA GENERADO AIU 19%</v>
      </c>
      <c r="G116" s="7">
        <v>9.01043605E8</v>
      </c>
      <c r="H116" s="7" t="str">
        <f>VLOOKUP(G116,TERCEROS!$A:$O,9,FALSE)</f>
        <v>CONJUNTO RESIDENCIAL COLINA 129</v>
      </c>
      <c r="I116" s="7" t="s">
        <v>522</v>
      </c>
      <c r="J116" s="71">
        <v>0.0</v>
      </c>
      <c r="K116" s="71">
        <v>83751.0</v>
      </c>
      <c r="L116" s="72">
        <f t="shared" si="1"/>
        <v>-83751</v>
      </c>
      <c r="M116" s="78"/>
      <c r="N116" s="73">
        <v>2.0</v>
      </c>
      <c r="O116" s="73" t="str">
        <f>+VLOOKUP(N116,VALD.!$G:$H,2,FALSE)</f>
        <v>SERVICIOS DE ASEO</v>
      </c>
      <c r="P116" s="79"/>
      <c r="Q116" s="80"/>
      <c r="R116" s="80"/>
      <c r="S116" s="79"/>
      <c r="T116" s="79"/>
      <c r="U116" s="79"/>
      <c r="V116" s="81"/>
      <c r="W116" s="79"/>
      <c r="X116" s="82"/>
      <c r="Y116" s="79"/>
      <c r="Z116" s="79"/>
    </row>
    <row r="117">
      <c r="A117" s="68"/>
      <c r="B117" s="7" t="s">
        <v>515</v>
      </c>
      <c r="C117" s="96">
        <v>32.0</v>
      </c>
      <c r="D117" s="70">
        <v>42794.0</v>
      </c>
      <c r="E117" s="7">
        <v>1.3551801E7</v>
      </c>
      <c r="F117" s="7" t="str">
        <f>VLOOKUP(E117,PUC!E:F,2,FALSE)</f>
        <v>RETENCIÓN DE ICA BOGOTÁ D.C</v>
      </c>
      <c r="G117" s="7">
        <v>9.01043605E8</v>
      </c>
      <c r="H117" s="7" t="str">
        <f>VLOOKUP(G117,TERCEROS!$A:$O,9,FALSE)</f>
        <v>CONJUNTO RESIDENCIAL COLINA 129</v>
      </c>
      <c r="I117" s="7" t="s">
        <v>522</v>
      </c>
      <c r="J117" s="71">
        <v>4257.0</v>
      </c>
      <c r="K117" s="71">
        <v>0.0</v>
      </c>
      <c r="L117" s="72">
        <f t="shared" si="1"/>
        <v>4257</v>
      </c>
      <c r="M117" s="78" t="s">
        <v>525</v>
      </c>
      <c r="N117" s="73">
        <v>2.0</v>
      </c>
      <c r="O117" s="73" t="str">
        <f>+VLOOKUP(N117,VALD.!$G:$H,2,FALSE)</f>
        <v>SERVICIOS DE ASEO</v>
      </c>
      <c r="P117" s="79"/>
      <c r="Q117" s="80"/>
      <c r="R117" s="80"/>
      <c r="S117" s="79"/>
      <c r="T117" s="79"/>
      <c r="U117" s="79"/>
      <c r="V117" s="81"/>
      <c r="W117" s="79"/>
      <c r="X117" s="82"/>
      <c r="Y117" s="79"/>
      <c r="Z117" s="79"/>
    </row>
    <row r="118">
      <c r="A118" s="68"/>
      <c r="B118" s="7" t="s">
        <v>515</v>
      </c>
      <c r="C118" s="96">
        <v>32.0</v>
      </c>
      <c r="D118" s="70">
        <v>42794.0</v>
      </c>
      <c r="E118" s="7">
        <v>1.3551502E7</v>
      </c>
      <c r="F118" s="7" t="str">
        <f>VLOOKUP(E118,PUC!E:F,2,FALSE)</f>
        <v>RETENCIONES EN LA FUENTE POR EMPRESAS DE ASEO Y VIGILANCIA 2% AIU </v>
      </c>
      <c r="G118" s="7">
        <v>9.01043605E8</v>
      </c>
      <c r="H118" s="7" t="str">
        <f>VLOOKUP(G118,TERCEROS!$A:$O,9,FALSE)</f>
        <v>CONJUNTO RESIDENCIAL COLINA 129</v>
      </c>
      <c r="I118" s="7" t="s">
        <v>522</v>
      </c>
      <c r="J118" s="71">
        <v>8816.0</v>
      </c>
      <c r="K118" s="71">
        <v>0.0</v>
      </c>
      <c r="L118" s="72">
        <f t="shared" si="1"/>
        <v>8816</v>
      </c>
      <c r="M118" s="78"/>
      <c r="N118" s="73">
        <v>2.0</v>
      </c>
      <c r="O118" s="73" t="str">
        <f>+VLOOKUP(N118,VALD.!$G:$H,2,FALSE)</f>
        <v>SERVICIOS DE ASEO</v>
      </c>
      <c r="P118" s="79"/>
      <c r="Q118" s="80"/>
      <c r="R118" s="80"/>
      <c r="S118" s="79"/>
      <c r="T118" s="79"/>
      <c r="U118" s="79"/>
      <c r="V118" s="81"/>
      <c r="W118" s="79"/>
      <c r="X118" s="82"/>
      <c r="Y118" s="79"/>
      <c r="Z118" s="79"/>
    </row>
    <row r="119" hidden="1">
      <c r="A119" s="68"/>
      <c r="B119" s="7" t="s">
        <v>515</v>
      </c>
      <c r="C119" s="69">
        <v>32.0</v>
      </c>
      <c r="D119" s="70">
        <v>42794.0</v>
      </c>
      <c r="E119" s="7">
        <v>1.3050501E7</v>
      </c>
      <c r="F119" s="7" t="str">
        <f>VLOOKUP(E119,PUC!E:F,2,FALSE)</f>
        <v>DEUDORES NACIONALES</v>
      </c>
      <c r="G119" s="7">
        <v>9.01043605E8</v>
      </c>
      <c r="H119" s="7" t="str">
        <f>VLOOKUP(G119,TERCEROS!$A:$O,9,FALSE)</f>
        <v>CONJUNTO RESIDENCIAL COLINA 129</v>
      </c>
      <c r="I119" s="7" t="s">
        <v>522</v>
      </c>
      <c r="J119" s="71">
        <v>4478650.0</v>
      </c>
      <c r="K119" s="71">
        <v>0.0</v>
      </c>
      <c r="L119" s="72">
        <f t="shared" si="1"/>
        <v>4478650</v>
      </c>
      <c r="M119" s="78"/>
      <c r="N119" s="73">
        <v>2.0</v>
      </c>
      <c r="O119" s="73" t="str">
        <f>+VLOOKUP(N119,VALD.!$G:$H,2,FALSE)</f>
        <v>SERVICIOS DE ASEO</v>
      </c>
      <c r="P119" s="79"/>
      <c r="Q119" s="80" t="s">
        <v>503</v>
      </c>
      <c r="R119" s="80"/>
      <c r="S119" s="79"/>
      <c r="T119" s="79"/>
      <c r="U119" s="79"/>
      <c r="V119" s="81"/>
      <c r="W119" s="79"/>
      <c r="X119" s="82"/>
      <c r="Y119" s="79"/>
      <c r="Z119" s="79"/>
    </row>
    <row r="120">
      <c r="A120" s="68"/>
      <c r="B120" s="7" t="s">
        <v>515</v>
      </c>
      <c r="C120" s="69">
        <v>33.0</v>
      </c>
      <c r="D120" s="70">
        <v>42794.0</v>
      </c>
      <c r="E120" s="7">
        <v>4.1556001E7</v>
      </c>
      <c r="F120" s="7" t="str">
        <f>VLOOKUP(E120,PUC!E:F,2,FALSE)</f>
        <v>OPERARIA DE ASEO</v>
      </c>
      <c r="G120" s="7">
        <v>9.00244743E8</v>
      </c>
      <c r="H120" s="7" t="str">
        <f>VLOOKUP(G120,TERCEROS!$A:$O,9,FALSE)</f>
        <v>ALIANZA GRUPO INMOBILIARIO SAS</v>
      </c>
      <c r="I120" s="7" t="s">
        <v>522</v>
      </c>
      <c r="J120" s="71">
        <v>0.0</v>
      </c>
      <c r="K120" s="71">
        <v>732500.0</v>
      </c>
      <c r="L120" s="72">
        <f t="shared" si="1"/>
        <v>-732500</v>
      </c>
      <c r="M120" s="78" t="s">
        <v>525</v>
      </c>
      <c r="N120" s="73">
        <v>2.0</v>
      </c>
      <c r="O120" s="73" t="str">
        <f>+VLOOKUP(N120,VALD.!$G:$H,2,FALSE)</f>
        <v>SERVICIOS DE ASEO</v>
      </c>
      <c r="P120" s="79"/>
      <c r="Q120" s="80"/>
      <c r="R120" s="80"/>
      <c r="S120" s="79"/>
      <c r="T120" s="79"/>
      <c r="U120" s="79"/>
      <c r="V120" s="81"/>
      <c r="W120" s="79"/>
      <c r="X120" s="82"/>
      <c r="Y120" s="79"/>
      <c r="Z120" s="79"/>
    </row>
    <row r="121">
      <c r="A121" s="68"/>
      <c r="B121" s="7" t="s">
        <v>515</v>
      </c>
      <c r="C121" s="96">
        <v>33.0</v>
      </c>
      <c r="D121" s="70">
        <v>42794.0</v>
      </c>
      <c r="E121" s="7">
        <v>2.4080506E7</v>
      </c>
      <c r="F121" s="7" t="str">
        <f>VLOOKUP(E121,PUC!E:F,2,FALSE)</f>
        <v>IVA GENERADO AIU 19%</v>
      </c>
      <c r="G121" s="7">
        <v>9.00244743E8</v>
      </c>
      <c r="H121" s="7" t="str">
        <f>VLOOKUP(G121,TERCEROS!$A:$O,9,FALSE)</f>
        <v>ALIANZA GRUPO INMOBILIARIO SAS</v>
      </c>
      <c r="I121" s="7" t="s">
        <v>522</v>
      </c>
      <c r="J121" s="71">
        <v>0.0</v>
      </c>
      <c r="K121" s="71">
        <v>13917.0</v>
      </c>
      <c r="L121" s="72">
        <f t="shared" si="1"/>
        <v>-13917</v>
      </c>
      <c r="M121" s="78"/>
      <c r="N121" s="73">
        <v>2.0</v>
      </c>
      <c r="O121" s="73" t="str">
        <f>+VLOOKUP(N121,VALD.!$G:$H,2,FALSE)</f>
        <v>SERVICIOS DE ASEO</v>
      </c>
      <c r="P121" s="79"/>
      <c r="Q121" s="80"/>
      <c r="R121" s="80"/>
      <c r="S121" s="79"/>
      <c r="T121" s="79"/>
      <c r="U121" s="79"/>
      <c r="V121" s="81"/>
      <c r="W121" s="79"/>
      <c r="X121" s="82"/>
      <c r="Y121" s="79"/>
      <c r="Z121" s="79"/>
    </row>
    <row r="122">
      <c r="A122" s="68"/>
      <c r="B122" s="7" t="s">
        <v>515</v>
      </c>
      <c r="C122" s="96">
        <v>33.0</v>
      </c>
      <c r="D122" s="70">
        <v>42794.0</v>
      </c>
      <c r="E122" s="7">
        <v>1.3551801E7</v>
      </c>
      <c r="F122" s="7" t="str">
        <f>VLOOKUP(E122,PUC!E:F,2,FALSE)</f>
        <v>RETENCIÓN DE ICA BOGOTÁ D.C</v>
      </c>
      <c r="G122" s="7">
        <v>9.00244743E8</v>
      </c>
      <c r="H122" s="7" t="str">
        <f>VLOOKUP(G122,TERCEROS!$A:$O,9,FALSE)</f>
        <v>ALIANZA GRUPO INMOBILIARIO SAS</v>
      </c>
      <c r="I122" s="7" t="s">
        <v>522</v>
      </c>
      <c r="J122" s="71">
        <v>707.0</v>
      </c>
      <c r="K122" s="71">
        <v>0.0</v>
      </c>
      <c r="L122" s="72">
        <f t="shared" si="1"/>
        <v>707</v>
      </c>
      <c r="M122" s="78" t="s">
        <v>525</v>
      </c>
      <c r="N122" s="73">
        <v>2.0</v>
      </c>
      <c r="O122" s="73" t="str">
        <f>+VLOOKUP(N122,VALD.!$G:$H,2,FALSE)</f>
        <v>SERVICIOS DE ASEO</v>
      </c>
      <c r="P122" s="79"/>
      <c r="Q122" s="80"/>
      <c r="R122" s="80"/>
      <c r="S122" s="79"/>
      <c r="T122" s="79"/>
      <c r="U122" s="79"/>
      <c r="V122" s="81"/>
      <c r="W122" s="79"/>
      <c r="X122" s="82"/>
      <c r="Y122" s="79"/>
      <c r="Z122" s="79"/>
    </row>
    <row r="123">
      <c r="A123" s="68"/>
      <c r="B123" s="7" t="s">
        <v>515</v>
      </c>
      <c r="C123" s="96">
        <v>33.0</v>
      </c>
      <c r="D123" s="70">
        <v>42794.0</v>
      </c>
      <c r="E123" s="7">
        <v>1.3551502E7</v>
      </c>
      <c r="F123" s="7" t="str">
        <f>VLOOKUP(E123,PUC!E:F,2,FALSE)</f>
        <v>RETENCIONES EN LA FUENTE POR EMPRESAS DE ASEO Y VIGILANCIA 2% AIU </v>
      </c>
      <c r="G123" s="7">
        <v>9.00244743E8</v>
      </c>
      <c r="H123" s="7" t="str">
        <f>VLOOKUP(G123,TERCEROS!$A:$O,9,FALSE)</f>
        <v>ALIANZA GRUPO INMOBILIARIO SAS</v>
      </c>
      <c r="I123" s="7" t="s">
        <v>522</v>
      </c>
      <c r="J123" s="71">
        <v>1465.0</v>
      </c>
      <c r="K123" s="71">
        <v>0.0</v>
      </c>
      <c r="L123" s="72">
        <f t="shared" si="1"/>
        <v>1465</v>
      </c>
      <c r="M123" s="78"/>
      <c r="N123" s="73">
        <v>2.0</v>
      </c>
      <c r="O123" s="73" t="str">
        <f>+VLOOKUP(N123,VALD.!$G:$H,2,FALSE)</f>
        <v>SERVICIOS DE ASEO</v>
      </c>
      <c r="P123" s="79"/>
      <c r="Q123" s="80"/>
      <c r="R123" s="80"/>
      <c r="S123" s="79"/>
      <c r="T123" s="79"/>
      <c r="U123" s="79"/>
      <c r="V123" s="81"/>
      <c r="W123" s="79"/>
      <c r="X123" s="82"/>
      <c r="Y123" s="79"/>
      <c r="Z123" s="79"/>
    </row>
    <row r="124" hidden="1">
      <c r="A124" s="68"/>
      <c r="B124" s="7" t="s">
        <v>515</v>
      </c>
      <c r="C124" s="69">
        <v>33.0</v>
      </c>
      <c r="D124" s="70">
        <v>42794.0</v>
      </c>
      <c r="E124" s="7">
        <v>1.3050501E7</v>
      </c>
      <c r="F124" s="7" t="str">
        <f>VLOOKUP(E124,PUC!E:F,2,FALSE)</f>
        <v>DEUDORES NACIONALES</v>
      </c>
      <c r="G124" s="7">
        <v>9.00244743E8</v>
      </c>
      <c r="H124" s="7" t="str">
        <f>VLOOKUP(G124,TERCEROS!$A:$O,9,FALSE)</f>
        <v>ALIANZA GRUPO INMOBILIARIO SAS</v>
      </c>
      <c r="I124" s="7" t="s">
        <v>522</v>
      </c>
      <c r="J124" s="71">
        <v>744245.0</v>
      </c>
      <c r="K124" s="71">
        <v>0.0</v>
      </c>
      <c r="L124" s="72">
        <f t="shared" si="1"/>
        <v>744245</v>
      </c>
      <c r="M124" s="78"/>
      <c r="N124" s="73">
        <v>2.0</v>
      </c>
      <c r="O124" s="73" t="str">
        <f>+VLOOKUP(N124,VALD.!$G:$H,2,FALSE)</f>
        <v>SERVICIOS DE ASEO</v>
      </c>
      <c r="P124" s="79"/>
      <c r="Q124" s="80" t="s">
        <v>507</v>
      </c>
      <c r="R124" s="80"/>
      <c r="S124" s="79"/>
      <c r="T124" s="79"/>
      <c r="U124" s="79"/>
      <c r="V124" s="81"/>
      <c r="W124" s="79"/>
      <c r="X124" s="82"/>
      <c r="Y124" s="79"/>
      <c r="Z124" s="79"/>
    </row>
    <row r="125">
      <c r="A125" s="68"/>
      <c r="B125" s="7" t="s">
        <v>515</v>
      </c>
      <c r="C125" s="69">
        <v>34.0</v>
      </c>
      <c r="D125" s="70">
        <v>42794.0</v>
      </c>
      <c r="E125" s="7">
        <v>4.1556001E7</v>
      </c>
      <c r="F125" s="7" t="str">
        <f>VLOOKUP(E125,PUC!E:F,2,FALSE)</f>
        <v>OPERARIA DE ASEO</v>
      </c>
      <c r="G125" s="7">
        <v>9.00891202E8</v>
      </c>
      <c r="H125" s="7" t="str">
        <f>VLOOKUP(G125,TERCEROS!$A:$O,9,FALSE)</f>
        <v>CONJUNTO RESIDENCIAL PANORAMIA PARK P.H</v>
      </c>
      <c r="I125" s="7" t="s">
        <v>522</v>
      </c>
      <c r="J125" s="71">
        <v>0.0</v>
      </c>
      <c r="K125" s="71">
        <v>8930220.0</v>
      </c>
      <c r="L125" s="72">
        <f t="shared" si="1"/>
        <v>-8930220</v>
      </c>
      <c r="M125" s="78" t="s">
        <v>525</v>
      </c>
      <c r="N125" s="73">
        <v>2.0</v>
      </c>
      <c r="O125" s="73" t="str">
        <f>+VLOOKUP(N125,VALD.!$G:$H,2,FALSE)</f>
        <v>SERVICIOS DE ASEO</v>
      </c>
      <c r="P125" s="79"/>
      <c r="Q125" s="80"/>
      <c r="R125" s="80"/>
      <c r="S125" s="79"/>
      <c r="T125" s="79"/>
      <c r="U125" s="79"/>
      <c r="V125" s="81"/>
      <c r="W125" s="79"/>
      <c r="X125" s="82"/>
      <c r="Y125" s="79"/>
      <c r="Z125" s="79"/>
    </row>
    <row r="126">
      <c r="A126" s="68"/>
      <c r="B126" s="7" t="s">
        <v>515</v>
      </c>
      <c r="C126" s="96">
        <v>34.0</v>
      </c>
      <c r="D126" s="70">
        <v>42794.0</v>
      </c>
      <c r="E126" s="7">
        <v>2.4080506E7</v>
      </c>
      <c r="F126" s="7" t="str">
        <f>VLOOKUP(E126,PUC!E:F,2,FALSE)</f>
        <v>IVA GENERADO AIU 19%</v>
      </c>
      <c r="G126" s="7">
        <v>9.00891202E8</v>
      </c>
      <c r="H126" s="7" t="str">
        <f>VLOOKUP(G126,TERCEROS!$A:$O,9,FALSE)</f>
        <v>CONJUNTO RESIDENCIAL PANORAMIA PARK P.H</v>
      </c>
      <c r="I126" s="7" t="s">
        <v>522</v>
      </c>
      <c r="J126" s="71">
        <v>0.0</v>
      </c>
      <c r="K126" s="71">
        <v>169674.0</v>
      </c>
      <c r="L126" s="72">
        <f t="shared" si="1"/>
        <v>-169674</v>
      </c>
      <c r="M126" s="78"/>
      <c r="N126" s="73">
        <v>2.0</v>
      </c>
      <c r="O126" s="73" t="str">
        <f>+VLOOKUP(N126,VALD.!$G:$H,2,FALSE)</f>
        <v>SERVICIOS DE ASEO</v>
      </c>
      <c r="P126" s="79"/>
      <c r="Q126" s="80"/>
      <c r="R126" s="80"/>
      <c r="S126" s="79"/>
      <c r="T126" s="79"/>
      <c r="U126" s="79"/>
      <c r="V126" s="81"/>
      <c r="W126" s="79"/>
      <c r="X126" s="82"/>
      <c r="Y126" s="79"/>
      <c r="Z126" s="79"/>
    </row>
    <row r="127">
      <c r="A127" s="68"/>
      <c r="B127" s="7" t="s">
        <v>515</v>
      </c>
      <c r="C127" s="96">
        <v>34.0</v>
      </c>
      <c r="D127" s="70">
        <v>42794.0</v>
      </c>
      <c r="E127" s="7">
        <v>1.3551801E7</v>
      </c>
      <c r="F127" s="7" t="str">
        <f>VLOOKUP(E127,PUC!E:F,2,FALSE)</f>
        <v>RETENCIÓN DE ICA BOGOTÁ D.C</v>
      </c>
      <c r="G127" s="7">
        <v>9.00891202E8</v>
      </c>
      <c r="H127" s="7" t="str">
        <f>VLOOKUP(G127,TERCEROS!$A:$O,9,FALSE)</f>
        <v>CONJUNTO RESIDENCIAL PANORAMIA PARK P.H</v>
      </c>
      <c r="I127" s="7" t="s">
        <v>522</v>
      </c>
      <c r="J127" s="71">
        <v>8618.0</v>
      </c>
      <c r="K127" s="71">
        <v>0.0</v>
      </c>
      <c r="L127" s="72">
        <f t="shared" si="1"/>
        <v>8618</v>
      </c>
      <c r="M127" s="78" t="s">
        <v>525</v>
      </c>
      <c r="N127" s="73">
        <v>2.0</v>
      </c>
      <c r="O127" s="73" t="str">
        <f>+VLOOKUP(N127,VALD.!$G:$H,2,FALSE)</f>
        <v>SERVICIOS DE ASEO</v>
      </c>
      <c r="P127" s="79"/>
      <c r="Q127" s="80"/>
      <c r="R127" s="80"/>
      <c r="S127" s="79"/>
      <c r="T127" s="79"/>
      <c r="U127" s="79"/>
      <c r="V127" s="81"/>
      <c r="W127" s="79"/>
      <c r="X127" s="82"/>
      <c r="Y127" s="79"/>
      <c r="Z127" s="79"/>
    </row>
    <row r="128">
      <c r="A128" s="68"/>
      <c r="B128" s="7" t="s">
        <v>515</v>
      </c>
      <c r="C128" s="96">
        <v>34.0</v>
      </c>
      <c r="D128" s="70">
        <v>42794.0</v>
      </c>
      <c r="E128" s="7">
        <v>1.3551502E7</v>
      </c>
      <c r="F128" s="7" t="str">
        <f>VLOOKUP(E128,PUC!E:F,2,FALSE)</f>
        <v>RETENCIONES EN LA FUENTE POR EMPRESAS DE ASEO Y VIGILANCIA 2% AIU </v>
      </c>
      <c r="G128" s="7">
        <v>9.00891202E8</v>
      </c>
      <c r="H128" s="7" t="str">
        <f>VLOOKUP(G128,TERCEROS!$A:$O,9,FALSE)</f>
        <v>CONJUNTO RESIDENCIAL PANORAMIA PARK P.H</v>
      </c>
      <c r="I128" s="7" t="s">
        <v>522</v>
      </c>
      <c r="J128" s="71">
        <v>17860.0</v>
      </c>
      <c r="K128" s="71">
        <v>0.0</v>
      </c>
      <c r="L128" s="72">
        <f t="shared" si="1"/>
        <v>17860</v>
      </c>
      <c r="M128" s="78"/>
      <c r="N128" s="73">
        <v>2.0</v>
      </c>
      <c r="O128" s="73" t="str">
        <f>+VLOOKUP(N128,VALD.!$G:$H,2,FALSE)</f>
        <v>SERVICIOS DE ASEO</v>
      </c>
      <c r="P128" s="79"/>
      <c r="Q128" s="80"/>
      <c r="R128" s="80"/>
      <c r="S128" s="79"/>
      <c r="T128" s="79"/>
      <c r="U128" s="79"/>
      <c r="V128" s="81"/>
      <c r="W128" s="79"/>
      <c r="X128" s="82"/>
      <c r="Y128" s="79"/>
      <c r="Z128" s="79"/>
    </row>
    <row r="129" hidden="1">
      <c r="A129" s="68"/>
      <c r="B129" s="7" t="s">
        <v>515</v>
      </c>
      <c r="C129" s="69">
        <v>34.0</v>
      </c>
      <c r="D129" s="70">
        <v>42794.0</v>
      </c>
      <c r="E129" s="7">
        <v>1.3050501E7</v>
      </c>
      <c r="F129" s="7" t="str">
        <f>VLOOKUP(E129,PUC!E:F,2,FALSE)</f>
        <v>DEUDORES NACIONALES</v>
      </c>
      <c r="G129" s="7">
        <v>9.00891202E8</v>
      </c>
      <c r="H129" s="7" t="str">
        <f>VLOOKUP(G129,TERCEROS!$A:$O,9,FALSE)</f>
        <v>CONJUNTO RESIDENCIAL PANORAMIA PARK P.H</v>
      </c>
      <c r="I129" s="7" t="s">
        <v>522</v>
      </c>
      <c r="J129" s="71">
        <v>9073416.0</v>
      </c>
      <c r="K129" s="71">
        <v>0.0</v>
      </c>
      <c r="L129" s="72">
        <f t="shared" si="1"/>
        <v>9073416</v>
      </c>
      <c r="M129" s="78"/>
      <c r="N129" s="73">
        <v>2.0</v>
      </c>
      <c r="O129" s="73" t="str">
        <f>+VLOOKUP(N129,VALD.!$G:$H,2,FALSE)</f>
        <v>SERVICIOS DE ASEO</v>
      </c>
      <c r="P129" s="79"/>
      <c r="Q129" s="80" t="s">
        <v>509</v>
      </c>
      <c r="R129" s="80"/>
      <c r="S129" s="79"/>
      <c r="T129" s="79"/>
      <c r="U129" s="79"/>
      <c r="V129" s="81"/>
      <c r="W129" s="79"/>
      <c r="X129" s="82"/>
      <c r="Y129" s="79"/>
      <c r="Z129" s="79"/>
    </row>
    <row r="130">
      <c r="A130" s="68"/>
      <c r="B130" s="7" t="s">
        <v>515</v>
      </c>
      <c r="C130" s="69">
        <v>35.0</v>
      </c>
      <c r="D130" s="70">
        <v>42830.0</v>
      </c>
      <c r="E130" s="7">
        <v>4.1556001E7</v>
      </c>
      <c r="F130" s="7" t="str">
        <f>VLOOKUP(E130,PUC!E:F,2,FALSE)</f>
        <v>OPERARIA DE ASEO</v>
      </c>
      <c r="G130" s="7">
        <v>9.01054891E8</v>
      </c>
      <c r="H130" s="7" t="str">
        <f>VLOOKUP(G130,TERCEROS!$A:$O,9,FALSE)</f>
        <v>ALEJANDRIA REAL PARQUE RESIDENCIAL ETAPA V-PROPIEDAD HORIZONTAL</v>
      </c>
      <c r="I130" s="7" t="s">
        <v>522</v>
      </c>
      <c r="J130" s="71">
        <v>0.0</v>
      </c>
      <c r="K130" s="71">
        <v>2738000.0</v>
      </c>
      <c r="L130" s="72">
        <f t="shared" si="1"/>
        <v>-2738000</v>
      </c>
      <c r="M130" s="78" t="s">
        <v>799</v>
      </c>
      <c r="N130" s="73">
        <v>2.0</v>
      </c>
      <c r="O130" s="73" t="str">
        <f>+VLOOKUP(N130,VALD.!$G:$H,2,FALSE)</f>
        <v>SERVICIOS DE ASEO</v>
      </c>
      <c r="P130" s="79"/>
      <c r="Q130" s="80"/>
      <c r="R130" s="80"/>
      <c r="S130" s="79"/>
      <c r="T130" s="79"/>
      <c r="U130" s="79"/>
      <c r="V130" s="81"/>
      <c r="W130" s="79"/>
      <c r="X130" s="82"/>
      <c r="Y130" s="79"/>
      <c r="Z130" s="79"/>
    </row>
    <row r="131">
      <c r="A131" s="68"/>
      <c r="B131" s="7" t="s">
        <v>515</v>
      </c>
      <c r="C131" s="69">
        <v>35.0</v>
      </c>
      <c r="D131" s="70">
        <v>42830.0</v>
      </c>
      <c r="E131" s="7">
        <v>2.4080506E7</v>
      </c>
      <c r="F131" s="7" t="str">
        <f>VLOOKUP(E131,PUC!E:F,2,FALSE)</f>
        <v>IVA GENERADO AIU 19%</v>
      </c>
      <c r="G131" s="7">
        <v>9.01054891E8</v>
      </c>
      <c r="H131" s="7" t="str">
        <f>VLOOKUP(G131,TERCEROS!$A:$O,9,FALSE)</f>
        <v>ALEJANDRIA REAL PARQUE RESIDENCIAL ETAPA V-PROPIEDAD HORIZONTAL</v>
      </c>
      <c r="I131" s="7" t="s">
        <v>522</v>
      </c>
      <c r="J131" s="71">
        <v>0.0</v>
      </c>
      <c r="K131" s="71">
        <v>52022.0</v>
      </c>
      <c r="L131" s="72">
        <f t="shared" si="1"/>
        <v>-52022</v>
      </c>
      <c r="M131" s="78"/>
      <c r="N131" s="73">
        <v>2.0</v>
      </c>
      <c r="O131" s="73" t="str">
        <f>+VLOOKUP(N131,VALD.!$G:$H,2,FALSE)</f>
        <v>SERVICIOS DE ASEO</v>
      </c>
      <c r="P131" s="79"/>
      <c r="Q131" s="80"/>
      <c r="R131" s="80"/>
      <c r="S131" s="79"/>
      <c r="T131" s="79"/>
      <c r="U131" s="79"/>
      <c r="V131" s="81"/>
      <c r="W131" s="79"/>
      <c r="X131" s="82"/>
      <c r="Y131" s="79"/>
      <c r="Z131" s="79"/>
    </row>
    <row r="132">
      <c r="A132" s="68"/>
      <c r="B132" s="7" t="s">
        <v>515</v>
      </c>
      <c r="C132" s="69">
        <v>35.0</v>
      </c>
      <c r="D132" s="70">
        <v>42830.0</v>
      </c>
      <c r="E132" s="7">
        <v>1.3551801E7</v>
      </c>
      <c r="F132" s="7" t="str">
        <f>VLOOKUP(E132,PUC!E:F,2,FALSE)</f>
        <v>RETENCIÓN DE ICA BOGOTÁ D.C</v>
      </c>
      <c r="G132" s="7">
        <v>9.01054891E8</v>
      </c>
      <c r="H132" s="7" t="str">
        <f>VLOOKUP(G132,TERCEROS!$A:$O,9,FALSE)</f>
        <v>ALEJANDRIA REAL PARQUE RESIDENCIAL ETAPA V-PROPIEDAD HORIZONTAL</v>
      </c>
      <c r="I132" s="7" t="s">
        <v>522</v>
      </c>
      <c r="J132" s="71">
        <v>2646.0</v>
      </c>
      <c r="K132" s="71">
        <v>0.0</v>
      </c>
      <c r="L132" s="72">
        <f t="shared" si="1"/>
        <v>2646</v>
      </c>
      <c r="M132" s="78" t="s">
        <v>799</v>
      </c>
      <c r="N132" s="73">
        <v>2.0</v>
      </c>
      <c r="O132" s="73" t="str">
        <f>+VLOOKUP(N132,VALD.!$G:$H,2,FALSE)</f>
        <v>SERVICIOS DE ASEO</v>
      </c>
      <c r="P132" s="79"/>
      <c r="Q132" s="80"/>
      <c r="R132" s="80"/>
      <c r="S132" s="79"/>
      <c r="T132" s="79"/>
      <c r="U132" s="79"/>
      <c r="V132" s="81"/>
      <c r="W132" s="79"/>
      <c r="X132" s="82"/>
      <c r="Y132" s="79"/>
      <c r="Z132" s="79"/>
    </row>
    <row r="133">
      <c r="A133" s="68"/>
      <c r="B133" s="7" t="s">
        <v>515</v>
      </c>
      <c r="C133" s="69">
        <v>35.0</v>
      </c>
      <c r="D133" s="70">
        <v>42830.0</v>
      </c>
      <c r="E133" s="7">
        <v>1.3551502E7</v>
      </c>
      <c r="F133" s="7" t="str">
        <f>VLOOKUP(E133,PUC!E:F,2,FALSE)</f>
        <v>RETENCIONES EN LA FUENTE POR EMPRESAS DE ASEO Y VIGILANCIA 2% AIU </v>
      </c>
      <c r="G133" s="7">
        <v>9.01054891E8</v>
      </c>
      <c r="H133" s="7" t="str">
        <f>VLOOKUP(G133,TERCEROS!$A:$O,9,FALSE)</f>
        <v>ALEJANDRIA REAL PARQUE RESIDENCIAL ETAPA V-PROPIEDAD HORIZONTAL</v>
      </c>
      <c r="I133" s="7" t="s">
        <v>522</v>
      </c>
      <c r="J133" s="71">
        <v>5476.0</v>
      </c>
      <c r="K133" s="71">
        <v>0.0</v>
      </c>
      <c r="L133" s="72">
        <f t="shared" si="1"/>
        <v>5476</v>
      </c>
      <c r="M133" s="78"/>
      <c r="N133" s="73">
        <v>2.0</v>
      </c>
      <c r="O133" s="73" t="str">
        <f>+VLOOKUP(N133,VALD.!$G:$H,2,FALSE)</f>
        <v>SERVICIOS DE ASEO</v>
      </c>
      <c r="P133" s="79"/>
      <c r="Q133" s="80"/>
      <c r="R133" s="80"/>
      <c r="S133" s="79"/>
      <c r="T133" s="79"/>
      <c r="U133" s="79"/>
      <c r="V133" s="81"/>
      <c r="W133" s="79"/>
      <c r="X133" s="82"/>
      <c r="Y133" s="79"/>
      <c r="Z133" s="79"/>
    </row>
    <row r="134" hidden="1">
      <c r="A134" s="68"/>
      <c r="B134" s="7" t="s">
        <v>515</v>
      </c>
      <c r="C134" s="69">
        <v>35.0</v>
      </c>
      <c r="D134" s="70">
        <v>42830.0</v>
      </c>
      <c r="E134" s="7">
        <v>1.3050501E7</v>
      </c>
      <c r="F134" s="7" t="str">
        <f>VLOOKUP(E134,PUC!E:F,2,FALSE)</f>
        <v>DEUDORES NACIONALES</v>
      </c>
      <c r="G134" s="7">
        <v>9.01054891E8</v>
      </c>
      <c r="H134" s="7" t="str">
        <f>VLOOKUP(G134,TERCEROS!$A:$O,9,FALSE)</f>
        <v>ALEJANDRIA REAL PARQUE RESIDENCIAL ETAPA V-PROPIEDAD HORIZONTAL</v>
      </c>
      <c r="I134" s="7" t="s">
        <v>522</v>
      </c>
      <c r="J134" s="71">
        <v>2781900.0</v>
      </c>
      <c r="K134" s="71">
        <v>0.0</v>
      </c>
      <c r="L134" s="72">
        <f t="shared" si="1"/>
        <v>2781900</v>
      </c>
      <c r="M134" s="78"/>
      <c r="N134" s="73">
        <v>2.0</v>
      </c>
      <c r="O134" s="73" t="str">
        <f>+VLOOKUP(N134,VALD.!$G:$H,2,FALSE)</f>
        <v>SERVICIOS DE ASEO</v>
      </c>
      <c r="P134" s="79"/>
      <c r="Q134" s="80" t="s">
        <v>512</v>
      </c>
      <c r="R134" s="80"/>
      <c r="S134" s="79"/>
      <c r="T134" s="79"/>
      <c r="U134" s="79"/>
      <c r="V134" s="81"/>
      <c r="W134" s="79"/>
      <c r="X134" s="82"/>
      <c r="Y134" s="79"/>
      <c r="Z134" s="79"/>
    </row>
    <row r="135">
      <c r="A135" s="68"/>
      <c r="B135" s="7" t="s">
        <v>515</v>
      </c>
      <c r="C135" s="69">
        <v>36.0</v>
      </c>
      <c r="D135" s="70">
        <v>42821.0</v>
      </c>
      <c r="E135" s="7">
        <v>4.1556001E7</v>
      </c>
      <c r="F135" s="7" t="str">
        <f>VLOOKUP(E135,PUC!E:F,2,FALSE)</f>
        <v>OPERARIA DE ASEO</v>
      </c>
      <c r="G135" s="7">
        <v>9.01043605E8</v>
      </c>
      <c r="H135" s="7" t="str">
        <f>VLOOKUP(G135,TERCEROS!$A:$O,9,FALSE)</f>
        <v>CONJUNTO RESIDENCIAL COLINA 129</v>
      </c>
      <c r="I135" s="7" t="s">
        <v>522</v>
      </c>
      <c r="J135" s="71">
        <v>0.0</v>
      </c>
      <c r="K135" s="71">
        <v>4456949.0</v>
      </c>
      <c r="L135" s="72">
        <f t="shared" si="1"/>
        <v>-4456949</v>
      </c>
      <c r="M135" s="78" t="s">
        <v>525</v>
      </c>
      <c r="N135" s="73">
        <v>2.0</v>
      </c>
      <c r="O135" s="73" t="str">
        <f>+VLOOKUP(N135,VALD.!$G:$H,2,FALSE)</f>
        <v>SERVICIOS DE ASEO</v>
      </c>
      <c r="P135" s="79"/>
      <c r="Q135" s="80"/>
      <c r="R135" s="80"/>
      <c r="S135" s="79"/>
      <c r="T135" s="79"/>
      <c r="U135" s="79"/>
      <c r="V135" s="81"/>
      <c r="W135" s="79"/>
      <c r="X135" s="82"/>
      <c r="Y135" s="79"/>
      <c r="Z135" s="79"/>
    </row>
    <row r="136">
      <c r="A136" s="68"/>
      <c r="B136" s="7" t="s">
        <v>515</v>
      </c>
      <c r="C136" s="69">
        <v>36.0</v>
      </c>
      <c r="D136" s="70">
        <v>42821.0</v>
      </c>
      <c r="E136" s="7">
        <v>2.4080506E7</v>
      </c>
      <c r="F136" s="7" t="str">
        <f>VLOOKUP(E136,PUC!E:F,2,FALSE)</f>
        <v>IVA GENERADO AIU 19%</v>
      </c>
      <c r="G136" s="7">
        <v>9.01043605E8</v>
      </c>
      <c r="H136" s="7" t="str">
        <f>VLOOKUP(G136,TERCEROS!$A:$O,9,FALSE)</f>
        <v>CONJUNTO RESIDENCIAL COLINA 129</v>
      </c>
      <c r="I136" s="7" t="s">
        <v>522</v>
      </c>
      <c r="J136" s="71">
        <v>0.0</v>
      </c>
      <c r="K136" s="71">
        <v>84682.0</v>
      </c>
      <c r="L136" s="72">
        <f t="shared" si="1"/>
        <v>-84682</v>
      </c>
      <c r="M136" s="78"/>
      <c r="N136" s="73">
        <v>2.0</v>
      </c>
      <c r="O136" s="73" t="str">
        <f>+VLOOKUP(N136,VALD.!$G:$H,2,FALSE)</f>
        <v>SERVICIOS DE ASEO</v>
      </c>
      <c r="P136" s="79"/>
      <c r="Q136" s="80"/>
      <c r="R136" s="80"/>
      <c r="S136" s="79"/>
      <c r="T136" s="79"/>
      <c r="U136" s="79"/>
      <c r="V136" s="81"/>
      <c r="W136" s="79"/>
      <c r="X136" s="82"/>
      <c r="Y136" s="79"/>
      <c r="Z136" s="79"/>
    </row>
    <row r="137">
      <c r="A137" s="68"/>
      <c r="B137" s="7" t="s">
        <v>515</v>
      </c>
      <c r="C137" s="69">
        <v>36.0</v>
      </c>
      <c r="D137" s="70">
        <v>42821.0</v>
      </c>
      <c r="E137" s="7">
        <v>1.3551801E7</v>
      </c>
      <c r="F137" s="7" t="str">
        <f>VLOOKUP(E137,PUC!E:F,2,FALSE)</f>
        <v>RETENCIÓN DE ICA BOGOTÁ D.C</v>
      </c>
      <c r="G137" s="7">
        <v>9.01043605E8</v>
      </c>
      <c r="H137" s="7" t="str">
        <f>VLOOKUP(G137,TERCEROS!$A:$O,9,FALSE)</f>
        <v>CONJUNTO RESIDENCIAL COLINA 129</v>
      </c>
      <c r="I137" s="7" t="s">
        <v>522</v>
      </c>
      <c r="J137" s="71">
        <v>4305.0</v>
      </c>
      <c r="K137" s="71">
        <v>0.0</v>
      </c>
      <c r="L137" s="72">
        <f t="shared" si="1"/>
        <v>4305</v>
      </c>
      <c r="M137" s="78" t="s">
        <v>525</v>
      </c>
      <c r="N137" s="73">
        <v>2.0</v>
      </c>
      <c r="O137" s="73" t="str">
        <f>+VLOOKUP(N137,VALD.!$G:$H,2,FALSE)</f>
        <v>SERVICIOS DE ASEO</v>
      </c>
      <c r="P137" s="79"/>
      <c r="Q137" s="80"/>
      <c r="R137" s="80"/>
      <c r="S137" s="79"/>
      <c r="T137" s="79"/>
      <c r="U137" s="79"/>
      <c r="V137" s="81"/>
      <c r="W137" s="79"/>
      <c r="X137" s="82"/>
      <c r="Y137" s="79"/>
      <c r="Z137" s="79"/>
    </row>
    <row r="138">
      <c r="A138" s="68"/>
      <c r="B138" s="7" t="s">
        <v>515</v>
      </c>
      <c r="C138" s="69">
        <v>36.0</v>
      </c>
      <c r="D138" s="70">
        <v>42821.0</v>
      </c>
      <c r="E138" s="7">
        <v>1.3551502E7</v>
      </c>
      <c r="F138" s="7" t="str">
        <f>VLOOKUP(E138,PUC!E:F,2,FALSE)</f>
        <v>RETENCIONES EN LA FUENTE POR EMPRESAS DE ASEO Y VIGILANCIA 2% AIU </v>
      </c>
      <c r="G138" s="7">
        <v>9.01043605E8</v>
      </c>
      <c r="H138" s="7" t="str">
        <f>VLOOKUP(G138,TERCEROS!$A:$O,9,FALSE)</f>
        <v>CONJUNTO RESIDENCIAL COLINA 129</v>
      </c>
      <c r="I138" s="7" t="s">
        <v>522</v>
      </c>
      <c r="J138" s="71">
        <v>8914.0</v>
      </c>
      <c r="K138" s="71">
        <v>0.0</v>
      </c>
      <c r="L138" s="72">
        <f t="shared" si="1"/>
        <v>8914</v>
      </c>
      <c r="M138" s="78"/>
      <c r="N138" s="73">
        <v>2.0</v>
      </c>
      <c r="O138" s="73" t="str">
        <f>+VLOOKUP(N138,VALD.!$G:$H,2,FALSE)</f>
        <v>SERVICIOS DE ASEO</v>
      </c>
      <c r="P138" s="79"/>
      <c r="Q138" s="80"/>
      <c r="R138" s="80"/>
      <c r="S138" s="79"/>
      <c r="T138" s="79"/>
      <c r="U138" s="79"/>
      <c r="V138" s="81"/>
      <c r="W138" s="79"/>
      <c r="X138" s="82"/>
      <c r="Y138" s="79"/>
      <c r="Z138" s="79"/>
    </row>
    <row r="139" hidden="1">
      <c r="A139" s="68"/>
      <c r="B139" s="7" t="s">
        <v>515</v>
      </c>
      <c r="C139" s="69">
        <v>36.0</v>
      </c>
      <c r="D139" s="70">
        <v>42821.0</v>
      </c>
      <c r="E139" s="7">
        <v>1.3050501E7</v>
      </c>
      <c r="F139" s="7" t="str">
        <f>VLOOKUP(E139,PUC!E:F,2,FALSE)</f>
        <v>DEUDORES NACIONALES</v>
      </c>
      <c r="G139" s="7">
        <v>9.01043605E8</v>
      </c>
      <c r="H139" s="7" t="str">
        <f>VLOOKUP(G139,TERCEROS!$A:$O,9,FALSE)</f>
        <v>CONJUNTO RESIDENCIAL COLINA 129</v>
      </c>
      <c r="I139" s="7" t="s">
        <v>522</v>
      </c>
      <c r="J139" s="71">
        <v>4528412.0</v>
      </c>
      <c r="K139" s="71">
        <v>0.0</v>
      </c>
      <c r="L139" s="72">
        <f t="shared" si="1"/>
        <v>4528412</v>
      </c>
      <c r="M139" s="78"/>
      <c r="N139" s="73">
        <v>2.0</v>
      </c>
      <c r="O139" s="73" t="str">
        <f>+VLOOKUP(N139,VALD.!$G:$H,2,FALSE)</f>
        <v>SERVICIOS DE ASEO</v>
      </c>
      <c r="P139" s="79"/>
      <c r="Q139" s="80" t="s">
        <v>514</v>
      </c>
      <c r="R139" s="80"/>
      <c r="S139" s="79"/>
      <c r="T139" s="79"/>
      <c r="U139" s="79"/>
      <c r="V139" s="81"/>
      <c r="W139" s="79"/>
      <c r="X139" s="82"/>
      <c r="Y139" s="79"/>
      <c r="Z139" s="79"/>
    </row>
    <row r="140">
      <c r="A140" s="68"/>
      <c r="B140" s="7" t="s">
        <v>515</v>
      </c>
      <c r="C140" s="69">
        <v>37.0</v>
      </c>
      <c r="D140" s="70">
        <v>42821.0</v>
      </c>
      <c r="E140" s="7">
        <v>4.1556001E7</v>
      </c>
      <c r="F140" s="7" t="str">
        <f>VLOOKUP(E140,PUC!E:F,2,FALSE)</f>
        <v>OPERARIA DE ASEO</v>
      </c>
      <c r="G140" s="7">
        <v>9.00244743E8</v>
      </c>
      <c r="H140" s="7" t="str">
        <f>VLOOKUP(G140,TERCEROS!$A:$O,9,FALSE)</f>
        <v>ALIANZA GRUPO INMOBILIARIO SAS</v>
      </c>
      <c r="I140" s="7" t="s">
        <v>522</v>
      </c>
      <c r="J140" s="71">
        <v>0.0</v>
      </c>
      <c r="K140" s="71">
        <v>732500.0</v>
      </c>
      <c r="L140" s="72">
        <f t="shared" si="1"/>
        <v>-732500</v>
      </c>
      <c r="M140" s="78" t="s">
        <v>525</v>
      </c>
      <c r="N140" s="73">
        <v>2.0</v>
      </c>
      <c r="O140" s="73" t="str">
        <f>+VLOOKUP(N140,VALD.!$G:$H,2,FALSE)</f>
        <v>SERVICIOS DE ASEO</v>
      </c>
      <c r="P140" s="79"/>
      <c r="Q140" s="80"/>
      <c r="R140" s="80"/>
      <c r="S140" s="79"/>
      <c r="T140" s="79"/>
      <c r="U140" s="79"/>
      <c r="V140" s="81"/>
      <c r="W140" s="79"/>
      <c r="X140" s="82"/>
      <c r="Y140" s="79"/>
      <c r="Z140" s="79"/>
    </row>
    <row r="141">
      <c r="A141" s="68"/>
      <c r="B141" s="7" t="s">
        <v>515</v>
      </c>
      <c r="C141" s="69">
        <v>37.0</v>
      </c>
      <c r="D141" s="70">
        <v>42821.0</v>
      </c>
      <c r="E141" s="7">
        <v>2.4080506E7</v>
      </c>
      <c r="F141" s="7" t="str">
        <f>VLOOKUP(E141,PUC!E:F,2,FALSE)</f>
        <v>IVA GENERADO AIU 19%</v>
      </c>
      <c r="G141" s="7">
        <v>9.00244743E8</v>
      </c>
      <c r="H141" s="7" t="str">
        <f>VLOOKUP(G141,TERCEROS!$A:$O,9,FALSE)</f>
        <v>ALIANZA GRUPO INMOBILIARIO SAS</v>
      </c>
      <c r="I141" s="7" t="s">
        <v>522</v>
      </c>
      <c r="J141" s="71">
        <v>0.0</v>
      </c>
      <c r="K141" s="71">
        <v>13917.0</v>
      </c>
      <c r="L141" s="72">
        <f t="shared" si="1"/>
        <v>-13917</v>
      </c>
      <c r="M141" s="78"/>
      <c r="N141" s="73">
        <v>2.0</v>
      </c>
      <c r="O141" s="73" t="str">
        <f>+VLOOKUP(N141,VALD.!$G:$H,2,FALSE)</f>
        <v>SERVICIOS DE ASEO</v>
      </c>
      <c r="P141" s="79"/>
      <c r="Q141" s="80"/>
      <c r="R141" s="80"/>
      <c r="S141" s="79"/>
      <c r="T141" s="79"/>
      <c r="U141" s="79"/>
      <c r="V141" s="81"/>
      <c r="W141" s="79"/>
      <c r="X141" s="82"/>
      <c r="Y141" s="79"/>
      <c r="Z141" s="79"/>
    </row>
    <row r="142">
      <c r="A142" s="68" t="s">
        <v>840</v>
      </c>
      <c r="B142" s="7" t="s">
        <v>515</v>
      </c>
      <c r="C142" s="69">
        <v>37.0</v>
      </c>
      <c r="D142" s="70">
        <v>42821.0</v>
      </c>
      <c r="E142" s="7">
        <v>1.3551801E7</v>
      </c>
      <c r="F142" s="7" t="str">
        <f>VLOOKUP(E142,PUC!E:F,2,FALSE)</f>
        <v>RETENCIÓN DE ICA BOGOTÁ D.C</v>
      </c>
      <c r="G142" s="7">
        <v>9.00244743E8</v>
      </c>
      <c r="H142" s="7" t="str">
        <f>VLOOKUP(G142,TERCEROS!$A:$O,9,FALSE)</f>
        <v>ALIANZA GRUPO INMOBILIARIO SAS</v>
      </c>
      <c r="I142" s="7" t="s">
        <v>522</v>
      </c>
      <c r="J142" s="71">
        <v>707.0</v>
      </c>
      <c r="K142" s="71">
        <v>0.0</v>
      </c>
      <c r="L142" s="72">
        <f t="shared" si="1"/>
        <v>707</v>
      </c>
      <c r="M142" s="78" t="s">
        <v>525</v>
      </c>
      <c r="N142" s="73">
        <v>2.0</v>
      </c>
      <c r="O142" s="73" t="str">
        <f>+VLOOKUP(N142,VALD.!$G:$H,2,FALSE)</f>
        <v>SERVICIOS DE ASEO</v>
      </c>
      <c r="P142" s="79"/>
      <c r="Q142" s="80"/>
      <c r="R142" s="80"/>
      <c r="S142" s="79"/>
      <c r="T142" s="79"/>
      <c r="U142" s="79"/>
      <c r="V142" s="81"/>
      <c r="W142" s="79"/>
      <c r="X142" s="82"/>
      <c r="Y142" s="79"/>
      <c r="Z142" s="79"/>
    </row>
    <row r="143">
      <c r="A143" s="68"/>
      <c r="B143" s="7" t="s">
        <v>515</v>
      </c>
      <c r="C143" s="69">
        <v>37.0</v>
      </c>
      <c r="D143" s="70">
        <v>42821.0</v>
      </c>
      <c r="E143" s="7">
        <v>1.3551502E7</v>
      </c>
      <c r="F143" s="7" t="str">
        <f>VLOOKUP(E143,PUC!E:F,2,FALSE)</f>
        <v>RETENCIONES EN LA FUENTE POR EMPRESAS DE ASEO Y VIGILANCIA 2% AIU </v>
      </c>
      <c r="G143" s="7">
        <v>9.00244743E8</v>
      </c>
      <c r="H143" s="7" t="str">
        <f>VLOOKUP(G143,TERCEROS!$A:$O,9,FALSE)</f>
        <v>ALIANZA GRUPO INMOBILIARIO SAS</v>
      </c>
      <c r="I143" s="7" t="s">
        <v>522</v>
      </c>
      <c r="J143" s="71">
        <v>1465.0</v>
      </c>
      <c r="K143" s="71">
        <v>0.0</v>
      </c>
      <c r="L143" s="72">
        <f t="shared" si="1"/>
        <v>1465</v>
      </c>
      <c r="M143" s="78"/>
      <c r="N143" s="73">
        <v>2.0</v>
      </c>
      <c r="O143" s="73" t="str">
        <f>+VLOOKUP(N143,VALD.!$G:$H,2,FALSE)</f>
        <v>SERVICIOS DE ASEO</v>
      </c>
      <c r="P143" s="79"/>
      <c r="Q143" s="80"/>
      <c r="R143" s="80"/>
      <c r="S143" s="79"/>
      <c r="T143" s="79"/>
      <c r="U143" s="79"/>
      <c r="V143" s="81"/>
      <c r="W143" s="79"/>
      <c r="X143" s="82"/>
      <c r="Y143" s="79"/>
      <c r="Z143" s="79"/>
    </row>
    <row r="144" hidden="1">
      <c r="A144" s="68"/>
      <c r="B144" s="7" t="s">
        <v>515</v>
      </c>
      <c r="C144" s="69">
        <v>37.0</v>
      </c>
      <c r="D144" s="70">
        <v>42821.0</v>
      </c>
      <c r="E144" s="7">
        <v>1.3050501E7</v>
      </c>
      <c r="F144" s="7" t="str">
        <f>VLOOKUP(E144,PUC!E:F,2,FALSE)</f>
        <v>DEUDORES NACIONALES</v>
      </c>
      <c r="G144" s="7">
        <v>9.00244743E8</v>
      </c>
      <c r="H144" s="7" t="str">
        <f>VLOOKUP(G144,TERCEROS!$A:$O,9,FALSE)</f>
        <v>ALIANZA GRUPO INMOBILIARIO SAS</v>
      </c>
      <c r="I144" s="7" t="s">
        <v>522</v>
      </c>
      <c r="J144" s="71">
        <v>744245.0</v>
      </c>
      <c r="K144" s="71">
        <v>0.0</v>
      </c>
      <c r="L144" s="72">
        <f t="shared" si="1"/>
        <v>744245</v>
      </c>
      <c r="M144" s="78"/>
      <c r="N144" s="73">
        <v>2.0</v>
      </c>
      <c r="O144" s="73" t="str">
        <f>+VLOOKUP(N144,VALD.!$G:$H,2,FALSE)</f>
        <v>SERVICIOS DE ASEO</v>
      </c>
      <c r="P144" s="79"/>
      <c r="Q144" s="80" t="s">
        <v>517</v>
      </c>
      <c r="R144" s="80"/>
      <c r="S144" s="79"/>
      <c r="T144" s="79"/>
      <c r="U144" s="79"/>
      <c r="V144" s="81"/>
      <c r="W144" s="79"/>
      <c r="X144" s="82"/>
      <c r="Y144" s="79"/>
      <c r="Z144" s="79"/>
    </row>
    <row r="145">
      <c r="A145" s="68"/>
      <c r="B145" s="7" t="s">
        <v>515</v>
      </c>
      <c r="C145" s="69">
        <v>38.0</v>
      </c>
      <c r="D145" s="70">
        <v>42831.0</v>
      </c>
      <c r="E145" s="7">
        <v>4.1556001E7</v>
      </c>
      <c r="F145" s="7" t="str">
        <f>VLOOKUP(E145,PUC!E:F,2,FALSE)</f>
        <v>OPERARIA DE ASEO</v>
      </c>
      <c r="G145" s="7">
        <v>9.00891202E8</v>
      </c>
      <c r="H145" s="7" t="str">
        <f>VLOOKUP(G145,TERCEROS!$A:$O,9,FALSE)</f>
        <v>CONJUNTO RESIDENCIAL PANORAMIA PARK P.H</v>
      </c>
      <c r="I145" s="7" t="s">
        <v>522</v>
      </c>
      <c r="J145" s="71">
        <v>0.0</v>
      </c>
      <c r="K145" s="71">
        <v>8930220.0</v>
      </c>
      <c r="L145" s="72">
        <f t="shared" si="1"/>
        <v>-8930220</v>
      </c>
      <c r="M145" s="78" t="s">
        <v>525</v>
      </c>
      <c r="N145" s="73">
        <v>2.0</v>
      </c>
      <c r="O145" s="73" t="str">
        <f>+VLOOKUP(N145,VALD.!$G:$H,2,FALSE)</f>
        <v>SERVICIOS DE ASEO</v>
      </c>
      <c r="P145" s="79"/>
      <c r="Q145" s="80"/>
      <c r="R145" s="80"/>
      <c r="S145" s="79"/>
      <c r="T145" s="79"/>
      <c r="U145" s="79"/>
      <c r="V145" s="81"/>
      <c r="W145" s="79"/>
      <c r="X145" s="82"/>
      <c r="Y145" s="79"/>
      <c r="Z145" s="79"/>
    </row>
    <row r="146">
      <c r="A146" s="68"/>
      <c r="B146" s="7" t="s">
        <v>515</v>
      </c>
      <c r="C146" s="69">
        <v>38.0</v>
      </c>
      <c r="D146" s="70">
        <v>42831.0</v>
      </c>
      <c r="E146" s="7">
        <v>2.4080506E7</v>
      </c>
      <c r="F146" s="7" t="str">
        <f>VLOOKUP(E146,PUC!E:F,2,FALSE)</f>
        <v>IVA GENERADO AIU 19%</v>
      </c>
      <c r="G146" s="7">
        <v>9.00891202E8</v>
      </c>
      <c r="H146" s="7" t="str">
        <f>VLOOKUP(G146,TERCEROS!$A:$O,9,FALSE)</f>
        <v>CONJUNTO RESIDENCIAL PANORAMIA PARK P.H</v>
      </c>
      <c r="I146" s="7" t="s">
        <v>522</v>
      </c>
      <c r="J146" s="71">
        <v>0.0</v>
      </c>
      <c r="K146" s="71">
        <v>169674.0</v>
      </c>
      <c r="L146" s="72">
        <f t="shared" si="1"/>
        <v>-169674</v>
      </c>
      <c r="M146" s="78"/>
      <c r="N146" s="73">
        <v>2.0</v>
      </c>
      <c r="O146" s="73" t="str">
        <f>+VLOOKUP(N146,VALD.!$G:$H,2,FALSE)</f>
        <v>SERVICIOS DE ASEO</v>
      </c>
      <c r="P146" s="79"/>
      <c r="Q146" s="80"/>
      <c r="R146" s="80"/>
      <c r="S146" s="79"/>
      <c r="T146" s="79"/>
      <c r="U146" s="79"/>
      <c r="V146" s="81"/>
      <c r="W146" s="79"/>
      <c r="X146" s="82"/>
      <c r="Y146" s="79"/>
      <c r="Z146" s="79"/>
    </row>
    <row r="147">
      <c r="A147" s="68"/>
      <c r="B147" s="7" t="s">
        <v>515</v>
      </c>
      <c r="C147" s="69">
        <v>38.0</v>
      </c>
      <c r="D147" s="70">
        <v>42831.0</v>
      </c>
      <c r="E147" s="7">
        <v>1.3551801E7</v>
      </c>
      <c r="F147" s="7" t="str">
        <f>VLOOKUP(E147,PUC!E:F,2,FALSE)</f>
        <v>RETENCIÓN DE ICA BOGOTÁ D.C</v>
      </c>
      <c r="G147" s="7">
        <v>9.00891202E8</v>
      </c>
      <c r="H147" s="7" t="str">
        <f>VLOOKUP(G147,TERCEROS!$A:$O,9,FALSE)</f>
        <v>CONJUNTO RESIDENCIAL PANORAMIA PARK P.H</v>
      </c>
      <c r="I147" s="7" t="s">
        <v>522</v>
      </c>
      <c r="J147" s="71">
        <v>8618.0</v>
      </c>
      <c r="K147" s="71">
        <v>0.0</v>
      </c>
      <c r="L147" s="72">
        <f t="shared" si="1"/>
        <v>8618</v>
      </c>
      <c r="M147" s="78" t="s">
        <v>525</v>
      </c>
      <c r="N147" s="73">
        <v>2.0</v>
      </c>
      <c r="O147" s="73" t="str">
        <f>+VLOOKUP(N147,VALD.!$G:$H,2,FALSE)</f>
        <v>SERVICIOS DE ASEO</v>
      </c>
      <c r="P147" s="79"/>
      <c r="Q147" s="80"/>
      <c r="R147" s="80"/>
      <c r="S147" s="79"/>
      <c r="T147" s="79"/>
      <c r="U147" s="79"/>
      <c r="V147" s="81"/>
      <c r="W147" s="79"/>
      <c r="X147" s="82"/>
      <c r="Y147" s="79"/>
      <c r="Z147" s="79"/>
    </row>
    <row r="148">
      <c r="A148" s="68"/>
      <c r="B148" s="7" t="s">
        <v>515</v>
      </c>
      <c r="C148" s="69">
        <v>38.0</v>
      </c>
      <c r="D148" s="70">
        <v>42831.0</v>
      </c>
      <c r="E148" s="7">
        <v>1.3551502E7</v>
      </c>
      <c r="F148" s="7" t="str">
        <f>VLOOKUP(E148,PUC!E:F,2,FALSE)</f>
        <v>RETENCIONES EN LA FUENTE POR EMPRESAS DE ASEO Y VIGILANCIA 2% AIU </v>
      </c>
      <c r="G148" s="7">
        <v>9.00891202E8</v>
      </c>
      <c r="H148" s="7" t="str">
        <f>VLOOKUP(G148,TERCEROS!$A:$O,9,FALSE)</f>
        <v>CONJUNTO RESIDENCIAL PANORAMIA PARK P.H</v>
      </c>
      <c r="I148" s="7" t="s">
        <v>522</v>
      </c>
      <c r="J148" s="71">
        <v>17860.0</v>
      </c>
      <c r="K148" s="71">
        <v>0.0</v>
      </c>
      <c r="L148" s="72">
        <f t="shared" si="1"/>
        <v>17860</v>
      </c>
      <c r="M148" s="78"/>
      <c r="N148" s="73">
        <v>2.0</v>
      </c>
      <c r="O148" s="73" t="str">
        <f>+VLOOKUP(N148,VALD.!$G:$H,2,FALSE)</f>
        <v>SERVICIOS DE ASEO</v>
      </c>
      <c r="P148" s="79"/>
      <c r="Q148" s="80"/>
      <c r="R148" s="80"/>
      <c r="S148" s="79"/>
      <c r="T148" s="79"/>
      <c r="U148" s="79"/>
      <c r="V148" s="81"/>
      <c r="W148" s="79"/>
      <c r="X148" s="82"/>
      <c r="Y148" s="79"/>
      <c r="Z148" s="79"/>
    </row>
    <row r="149" hidden="1">
      <c r="A149" s="68"/>
      <c r="B149" s="7" t="s">
        <v>515</v>
      </c>
      <c r="C149" s="69">
        <v>38.0</v>
      </c>
      <c r="D149" s="70">
        <v>42831.0</v>
      </c>
      <c r="E149" s="7">
        <v>1.3050501E7</v>
      </c>
      <c r="F149" s="7" t="str">
        <f>VLOOKUP(E149,PUC!E:F,2,FALSE)</f>
        <v>DEUDORES NACIONALES</v>
      </c>
      <c r="G149" s="7">
        <v>9.00891202E8</v>
      </c>
      <c r="H149" s="7" t="str">
        <f>VLOOKUP(G149,TERCEROS!$A:$O,9,FALSE)</f>
        <v>CONJUNTO RESIDENCIAL PANORAMIA PARK P.H</v>
      </c>
      <c r="I149" s="7" t="s">
        <v>522</v>
      </c>
      <c r="J149" s="71">
        <v>9073416.0</v>
      </c>
      <c r="K149" s="71">
        <v>0.0</v>
      </c>
      <c r="L149" s="72">
        <f t="shared" si="1"/>
        <v>9073416</v>
      </c>
      <c r="M149" s="78"/>
      <c r="N149" s="73">
        <v>2.0</v>
      </c>
      <c r="O149" s="73" t="str">
        <f>+VLOOKUP(N149,VALD.!$G:$H,2,FALSE)</f>
        <v>SERVICIOS DE ASEO</v>
      </c>
      <c r="P149" s="79"/>
      <c r="Q149" s="80" t="s">
        <v>519</v>
      </c>
      <c r="R149" s="80"/>
      <c r="S149" s="79"/>
      <c r="T149" s="79"/>
      <c r="U149" s="79"/>
      <c r="V149" s="81"/>
      <c r="W149" s="79"/>
      <c r="X149" s="82"/>
      <c r="Y149" s="79"/>
      <c r="Z149" s="79"/>
    </row>
    <row r="150">
      <c r="A150" s="68"/>
      <c r="B150" s="7" t="s">
        <v>515</v>
      </c>
      <c r="C150" s="69">
        <v>39.0</v>
      </c>
      <c r="D150" s="70">
        <v>42851.0</v>
      </c>
      <c r="E150" s="7">
        <v>4.1556001E7</v>
      </c>
      <c r="F150" s="7" t="str">
        <f>VLOOKUP(E150,PUC!E:F,2,FALSE)</f>
        <v>OPERARIA DE ASEO</v>
      </c>
      <c r="G150" s="7">
        <v>9.01054891E8</v>
      </c>
      <c r="H150" s="7" t="str">
        <f>VLOOKUP(G150,TERCEROS!$A:$O,9,FALSE)</f>
        <v>ALEJANDRIA REAL PARQUE RESIDENCIAL ETAPA V-PROPIEDAD HORIZONTAL</v>
      </c>
      <c r="I150" s="7" t="s">
        <v>522</v>
      </c>
      <c r="J150" s="71">
        <v>0.0</v>
      </c>
      <c r="K150" s="71">
        <v>2738000.0</v>
      </c>
      <c r="L150" s="72">
        <f t="shared" si="1"/>
        <v>-2738000</v>
      </c>
      <c r="M150" s="78" t="s">
        <v>799</v>
      </c>
      <c r="N150" s="73">
        <v>2.0</v>
      </c>
      <c r="O150" s="73" t="str">
        <f>+VLOOKUP(N150,VALD.!$G:$H,2,FALSE)</f>
        <v>SERVICIOS DE ASEO</v>
      </c>
      <c r="P150" s="79"/>
      <c r="Q150" s="80"/>
      <c r="R150" s="80"/>
      <c r="S150" s="79"/>
      <c r="T150" s="79"/>
      <c r="U150" s="79"/>
      <c r="V150" s="81"/>
      <c r="W150" s="79"/>
      <c r="X150" s="82"/>
      <c r="Y150" s="79"/>
      <c r="Z150" s="79"/>
    </row>
    <row r="151">
      <c r="A151" s="68"/>
      <c r="B151" s="7" t="s">
        <v>515</v>
      </c>
      <c r="C151" s="69">
        <v>39.0</v>
      </c>
      <c r="D151" s="70">
        <v>42851.0</v>
      </c>
      <c r="E151" s="7">
        <v>2.4080506E7</v>
      </c>
      <c r="F151" s="7" t="str">
        <f>VLOOKUP(E151,PUC!E:F,2,FALSE)</f>
        <v>IVA GENERADO AIU 19%</v>
      </c>
      <c r="G151" s="7">
        <v>9.01054891E8</v>
      </c>
      <c r="H151" s="7" t="str">
        <f>VLOOKUP(G151,TERCEROS!$A:$O,9,FALSE)</f>
        <v>ALEJANDRIA REAL PARQUE RESIDENCIAL ETAPA V-PROPIEDAD HORIZONTAL</v>
      </c>
      <c r="I151" s="7" t="s">
        <v>522</v>
      </c>
      <c r="J151" s="71">
        <v>0.0</v>
      </c>
      <c r="K151" s="71">
        <v>52022.0</v>
      </c>
      <c r="L151" s="72">
        <f t="shared" si="1"/>
        <v>-52022</v>
      </c>
      <c r="M151" s="78"/>
      <c r="N151" s="73">
        <v>2.0</v>
      </c>
      <c r="O151" s="73" t="str">
        <f>+VLOOKUP(N151,VALD.!$G:$H,2,FALSE)</f>
        <v>SERVICIOS DE ASEO</v>
      </c>
      <c r="P151" s="79"/>
      <c r="Q151" s="80"/>
      <c r="R151" s="80"/>
      <c r="S151" s="79"/>
      <c r="T151" s="79"/>
      <c r="U151" s="79"/>
      <c r="V151" s="81"/>
      <c r="W151" s="79"/>
      <c r="X151" s="82"/>
      <c r="Y151" s="79"/>
      <c r="Z151" s="79"/>
    </row>
    <row r="152">
      <c r="A152" s="68"/>
      <c r="B152" s="7" t="s">
        <v>515</v>
      </c>
      <c r="C152" s="69">
        <v>39.0</v>
      </c>
      <c r="D152" s="70">
        <v>42851.0</v>
      </c>
      <c r="E152" s="7">
        <v>1.3551801E7</v>
      </c>
      <c r="F152" s="7" t="str">
        <f>VLOOKUP(E152,PUC!E:F,2,FALSE)</f>
        <v>RETENCIÓN DE ICA BOGOTÁ D.C</v>
      </c>
      <c r="G152" s="7">
        <v>9.01054891E8</v>
      </c>
      <c r="H152" s="7" t="str">
        <f>VLOOKUP(G152,TERCEROS!$A:$O,9,FALSE)</f>
        <v>ALEJANDRIA REAL PARQUE RESIDENCIAL ETAPA V-PROPIEDAD HORIZONTAL</v>
      </c>
      <c r="I152" s="7" t="s">
        <v>522</v>
      </c>
      <c r="J152" s="71">
        <v>2646.0</v>
      </c>
      <c r="K152" s="71">
        <v>0.0</v>
      </c>
      <c r="L152" s="72">
        <f t="shared" si="1"/>
        <v>2646</v>
      </c>
      <c r="M152" s="78" t="s">
        <v>799</v>
      </c>
      <c r="N152" s="73">
        <v>2.0</v>
      </c>
      <c r="O152" s="73" t="str">
        <f>+VLOOKUP(N152,VALD.!$G:$H,2,FALSE)</f>
        <v>SERVICIOS DE ASEO</v>
      </c>
      <c r="P152" s="79"/>
      <c r="Q152" s="80"/>
      <c r="R152" s="80"/>
      <c r="S152" s="79"/>
      <c r="T152" s="79"/>
      <c r="U152" s="79"/>
      <c r="V152" s="81"/>
      <c r="W152" s="79"/>
      <c r="X152" s="82"/>
      <c r="Y152" s="79"/>
      <c r="Z152" s="79"/>
    </row>
    <row r="153">
      <c r="A153" s="68"/>
      <c r="B153" s="7" t="s">
        <v>515</v>
      </c>
      <c r="C153" s="69">
        <v>39.0</v>
      </c>
      <c r="D153" s="70">
        <v>42851.0</v>
      </c>
      <c r="E153" s="7">
        <v>1.3551502E7</v>
      </c>
      <c r="F153" s="7" t="str">
        <f>VLOOKUP(E153,PUC!E:F,2,FALSE)</f>
        <v>RETENCIONES EN LA FUENTE POR EMPRESAS DE ASEO Y VIGILANCIA 2% AIU </v>
      </c>
      <c r="G153" s="7">
        <v>9.01054891E8</v>
      </c>
      <c r="H153" s="7" t="str">
        <f>VLOOKUP(G153,TERCEROS!$A:$O,9,FALSE)</f>
        <v>ALEJANDRIA REAL PARQUE RESIDENCIAL ETAPA V-PROPIEDAD HORIZONTAL</v>
      </c>
      <c r="I153" s="7" t="s">
        <v>522</v>
      </c>
      <c r="J153" s="71">
        <v>5476.0</v>
      </c>
      <c r="K153" s="71">
        <v>0.0</v>
      </c>
      <c r="L153" s="72">
        <f t="shared" si="1"/>
        <v>5476</v>
      </c>
      <c r="M153" s="78"/>
      <c r="N153" s="73">
        <v>2.0</v>
      </c>
      <c r="O153" s="73" t="str">
        <f>+VLOOKUP(N153,VALD.!$G:$H,2,FALSE)</f>
        <v>SERVICIOS DE ASEO</v>
      </c>
      <c r="P153" s="79"/>
      <c r="Q153" s="80"/>
      <c r="R153" s="80"/>
      <c r="S153" s="79"/>
      <c r="T153" s="79"/>
      <c r="U153" s="79"/>
      <c r="V153" s="81"/>
      <c r="W153" s="79"/>
      <c r="X153" s="82"/>
      <c r="Y153" s="79"/>
      <c r="Z153" s="79"/>
    </row>
    <row r="154" hidden="1">
      <c r="A154" s="68"/>
      <c r="B154" s="7" t="s">
        <v>515</v>
      </c>
      <c r="C154" s="69">
        <v>39.0</v>
      </c>
      <c r="D154" s="70">
        <v>42851.0</v>
      </c>
      <c r="E154" s="7">
        <v>1.3050501E7</v>
      </c>
      <c r="F154" s="7" t="str">
        <f>VLOOKUP(E154,PUC!E:F,2,FALSE)</f>
        <v>DEUDORES NACIONALES</v>
      </c>
      <c r="G154" s="7">
        <v>9.01054891E8</v>
      </c>
      <c r="H154" s="7" t="str">
        <f>VLOOKUP(G154,TERCEROS!$A:$O,9,FALSE)</f>
        <v>ALEJANDRIA REAL PARQUE RESIDENCIAL ETAPA V-PROPIEDAD HORIZONTAL</v>
      </c>
      <c r="I154" s="7" t="s">
        <v>522</v>
      </c>
      <c r="J154" s="71">
        <v>2781900.0</v>
      </c>
      <c r="K154" s="71">
        <v>0.0</v>
      </c>
      <c r="L154" s="72">
        <f t="shared" si="1"/>
        <v>2781900</v>
      </c>
      <c r="M154" s="78"/>
      <c r="N154" s="73">
        <v>2.0</v>
      </c>
      <c r="O154" s="73" t="str">
        <f>+VLOOKUP(N154,VALD.!$G:$H,2,FALSE)</f>
        <v>SERVICIOS DE ASEO</v>
      </c>
      <c r="P154" s="79"/>
      <c r="Q154" s="80" t="s">
        <v>521</v>
      </c>
      <c r="R154" s="80"/>
      <c r="S154" s="79"/>
      <c r="T154" s="79"/>
      <c r="U154" s="79"/>
      <c r="V154" s="81"/>
      <c r="W154" s="79"/>
      <c r="X154" s="82"/>
      <c r="Y154" s="79"/>
      <c r="Z154" s="79"/>
    </row>
    <row r="155">
      <c r="A155" s="68" t="s">
        <v>840</v>
      </c>
      <c r="B155" s="7" t="s">
        <v>515</v>
      </c>
      <c r="C155" s="69">
        <v>40.0</v>
      </c>
      <c r="D155" s="70">
        <v>42851.0</v>
      </c>
      <c r="E155" s="7">
        <v>4.1556001E7</v>
      </c>
      <c r="F155" s="7" t="str">
        <f>VLOOKUP(E155,PUC!E:F,2,FALSE)</f>
        <v>OPERARIA DE ASEO</v>
      </c>
      <c r="G155" s="7">
        <v>9.01043605E8</v>
      </c>
      <c r="H155" s="7" t="str">
        <f>VLOOKUP(G155,TERCEROS!$A:$O,9,FALSE)</f>
        <v>CONJUNTO RESIDENCIAL COLINA 129</v>
      </c>
      <c r="I155" s="7" t="s">
        <v>522</v>
      </c>
      <c r="J155" s="71">
        <v>0.0</v>
      </c>
      <c r="K155" s="71">
        <v>4505926.0</v>
      </c>
      <c r="L155" s="72">
        <f t="shared" si="1"/>
        <v>-4505926</v>
      </c>
      <c r="M155" s="78" t="s">
        <v>525</v>
      </c>
      <c r="N155" s="73">
        <v>2.0</v>
      </c>
      <c r="O155" s="73" t="str">
        <f>+VLOOKUP(N155,VALD.!$G:$H,2,FALSE)</f>
        <v>SERVICIOS DE ASEO</v>
      </c>
      <c r="P155" s="79"/>
      <c r="Q155" s="80"/>
      <c r="R155" s="80"/>
      <c r="S155" s="79"/>
      <c r="T155" s="79"/>
      <c r="U155" s="79"/>
      <c r="V155" s="81"/>
      <c r="W155" s="79"/>
      <c r="X155" s="82"/>
      <c r="Y155" s="79"/>
      <c r="Z155" s="79"/>
    </row>
    <row r="156">
      <c r="A156" s="68"/>
      <c r="B156" s="7" t="s">
        <v>515</v>
      </c>
      <c r="C156" s="69">
        <v>40.0</v>
      </c>
      <c r="D156" s="70">
        <v>42851.0</v>
      </c>
      <c r="E156" s="7">
        <v>2.4080506E7</v>
      </c>
      <c r="F156" s="7" t="str">
        <f>VLOOKUP(E156,PUC!E:F,2,FALSE)</f>
        <v>IVA GENERADO AIU 19%</v>
      </c>
      <c r="G156" s="7">
        <v>9.01043605E8</v>
      </c>
      <c r="H156" s="7" t="str">
        <f>VLOOKUP(G156,TERCEROS!$A:$O,9,FALSE)</f>
        <v>CONJUNTO RESIDENCIAL COLINA 129</v>
      </c>
      <c r="I156" s="7" t="s">
        <v>522</v>
      </c>
      <c r="J156" s="71">
        <v>0.0</v>
      </c>
      <c r="K156" s="71">
        <v>85612.0</v>
      </c>
      <c r="L156" s="72">
        <f t="shared" si="1"/>
        <v>-85612</v>
      </c>
      <c r="M156" s="78"/>
      <c r="N156" s="73">
        <v>2.0</v>
      </c>
      <c r="O156" s="73" t="str">
        <f>+VLOOKUP(N156,VALD.!$G:$H,2,FALSE)</f>
        <v>SERVICIOS DE ASEO</v>
      </c>
      <c r="P156" s="79"/>
      <c r="Q156" s="80"/>
      <c r="R156" s="80"/>
      <c r="S156" s="79"/>
      <c r="T156" s="79"/>
      <c r="U156" s="79"/>
      <c r="V156" s="81"/>
      <c r="W156" s="79"/>
      <c r="X156" s="82"/>
      <c r="Y156" s="79"/>
      <c r="Z156" s="79"/>
    </row>
    <row r="157">
      <c r="A157" s="68"/>
      <c r="B157" s="7" t="s">
        <v>515</v>
      </c>
      <c r="C157" s="69">
        <v>40.0</v>
      </c>
      <c r="D157" s="70">
        <v>42851.0</v>
      </c>
      <c r="E157" s="7">
        <v>1.3551801E7</v>
      </c>
      <c r="F157" s="7" t="str">
        <f>VLOOKUP(E157,PUC!E:F,2,FALSE)</f>
        <v>RETENCIÓN DE ICA BOGOTÁ D.C</v>
      </c>
      <c r="G157" s="7">
        <v>9.01043605E8</v>
      </c>
      <c r="H157" s="7" t="str">
        <f>VLOOKUP(G157,TERCEROS!$A:$O,9,FALSE)</f>
        <v>CONJUNTO RESIDENCIAL COLINA 129</v>
      </c>
      <c r="I157" s="7" t="s">
        <v>522</v>
      </c>
      <c r="J157" s="71">
        <v>4353.0</v>
      </c>
      <c r="K157" s="71">
        <v>0.0</v>
      </c>
      <c r="L157" s="72">
        <f t="shared" si="1"/>
        <v>4353</v>
      </c>
      <c r="M157" s="78" t="s">
        <v>525</v>
      </c>
      <c r="N157" s="73">
        <v>2.0</v>
      </c>
      <c r="O157" s="73" t="str">
        <f>+VLOOKUP(N157,VALD.!$G:$H,2,FALSE)</f>
        <v>SERVICIOS DE ASEO</v>
      </c>
      <c r="P157" s="79"/>
      <c r="Q157" s="80"/>
      <c r="R157" s="80"/>
      <c r="S157" s="79"/>
      <c r="T157" s="79"/>
      <c r="U157" s="79"/>
      <c r="V157" s="81"/>
      <c r="W157" s="79"/>
      <c r="X157" s="82"/>
      <c r="Y157" s="79"/>
      <c r="Z157" s="79"/>
    </row>
    <row r="158">
      <c r="A158" s="68"/>
      <c r="B158" s="7" t="s">
        <v>515</v>
      </c>
      <c r="C158" s="69">
        <v>40.0</v>
      </c>
      <c r="D158" s="70">
        <v>42851.0</v>
      </c>
      <c r="E158" s="7">
        <v>1.3551502E7</v>
      </c>
      <c r="F158" s="7" t="str">
        <f>VLOOKUP(E158,PUC!E:F,2,FALSE)</f>
        <v>RETENCIONES EN LA FUENTE POR EMPRESAS DE ASEO Y VIGILANCIA 2% AIU </v>
      </c>
      <c r="G158" s="7">
        <v>9.01043605E8</v>
      </c>
      <c r="H158" s="7" t="str">
        <f>VLOOKUP(G158,TERCEROS!$A:$O,9,FALSE)</f>
        <v>CONJUNTO RESIDENCIAL COLINA 129</v>
      </c>
      <c r="I158" s="7" t="s">
        <v>522</v>
      </c>
      <c r="J158" s="71">
        <v>9012.0</v>
      </c>
      <c r="K158" s="71">
        <v>0.0</v>
      </c>
      <c r="L158" s="72">
        <f t="shared" si="1"/>
        <v>9012</v>
      </c>
      <c r="M158" s="78"/>
      <c r="N158" s="73">
        <v>2.0</v>
      </c>
      <c r="O158" s="73" t="str">
        <f>+VLOOKUP(N158,VALD.!$G:$H,2,FALSE)</f>
        <v>SERVICIOS DE ASEO</v>
      </c>
      <c r="P158" s="79"/>
      <c r="Q158" s="80"/>
      <c r="R158" s="80"/>
      <c r="S158" s="79"/>
      <c r="T158" s="79"/>
      <c r="U158" s="79"/>
      <c r="V158" s="81"/>
      <c r="W158" s="79"/>
      <c r="X158" s="82"/>
      <c r="Y158" s="79"/>
      <c r="Z158" s="79"/>
    </row>
    <row r="159" hidden="1">
      <c r="A159" s="68"/>
      <c r="B159" s="7" t="s">
        <v>515</v>
      </c>
      <c r="C159" s="69">
        <v>40.0</v>
      </c>
      <c r="D159" s="70">
        <v>42851.0</v>
      </c>
      <c r="E159" s="7">
        <v>1.3050501E7</v>
      </c>
      <c r="F159" s="7" t="str">
        <f>VLOOKUP(E159,PUC!E:F,2,FALSE)</f>
        <v>DEUDORES NACIONALES</v>
      </c>
      <c r="G159" s="7">
        <v>9.01043605E8</v>
      </c>
      <c r="H159" s="7" t="str">
        <f>VLOOKUP(G159,TERCEROS!$A:$O,9,FALSE)</f>
        <v>CONJUNTO RESIDENCIAL COLINA 129</v>
      </c>
      <c r="I159" s="7" t="s">
        <v>522</v>
      </c>
      <c r="J159" s="71">
        <v>4578173.0</v>
      </c>
      <c r="K159" s="71">
        <v>0.0</v>
      </c>
      <c r="L159" s="72">
        <f t="shared" si="1"/>
        <v>4578173</v>
      </c>
      <c r="M159" s="78"/>
      <c r="N159" s="73">
        <v>2.0</v>
      </c>
      <c r="O159" s="73" t="str">
        <f>+VLOOKUP(N159,VALD.!$G:$H,2,FALSE)</f>
        <v>SERVICIOS DE ASEO</v>
      </c>
      <c r="P159" s="79"/>
      <c r="Q159" s="80" t="s">
        <v>524</v>
      </c>
      <c r="R159" s="80"/>
      <c r="S159" s="79"/>
      <c r="T159" s="79"/>
      <c r="U159" s="79"/>
      <c r="V159" s="81"/>
      <c r="W159" s="79"/>
      <c r="X159" s="82"/>
      <c r="Y159" s="79"/>
      <c r="Z159" s="79"/>
    </row>
    <row r="160">
      <c r="A160" s="68"/>
      <c r="B160" s="7" t="s">
        <v>515</v>
      </c>
      <c r="C160" s="69">
        <v>41.0</v>
      </c>
      <c r="D160" s="70">
        <v>42851.0</v>
      </c>
      <c r="E160" s="7">
        <v>4.1556001E7</v>
      </c>
      <c r="F160" s="7" t="str">
        <f>VLOOKUP(E160,PUC!E:F,2,FALSE)</f>
        <v>OPERARIA DE ASEO</v>
      </c>
      <c r="G160" s="7">
        <v>9.00244743E8</v>
      </c>
      <c r="H160" s="7" t="str">
        <f>VLOOKUP(G160,TERCEROS!$A:$O,9,FALSE)</f>
        <v>ALIANZA GRUPO INMOBILIARIO SAS</v>
      </c>
      <c r="I160" s="7" t="s">
        <v>522</v>
      </c>
      <c r="J160" s="71">
        <v>0.0</v>
      </c>
      <c r="K160" s="71">
        <v>781333.0</v>
      </c>
      <c r="L160" s="72">
        <f t="shared" si="1"/>
        <v>-781333</v>
      </c>
      <c r="M160" s="78" t="s">
        <v>525</v>
      </c>
      <c r="N160" s="73">
        <v>2.0</v>
      </c>
      <c r="O160" s="73" t="str">
        <f>+VLOOKUP(N160,VALD.!$G:$H,2,FALSE)</f>
        <v>SERVICIOS DE ASEO</v>
      </c>
      <c r="P160" s="79"/>
      <c r="Q160" s="80"/>
      <c r="R160" s="80"/>
      <c r="S160" s="79"/>
      <c r="T160" s="79"/>
      <c r="U160" s="79"/>
      <c r="V160" s="81"/>
      <c r="W160" s="79"/>
      <c r="X160" s="82"/>
      <c r="Y160" s="79"/>
      <c r="Z160" s="79"/>
    </row>
    <row r="161">
      <c r="A161" s="68"/>
      <c r="B161" s="7" t="s">
        <v>515</v>
      </c>
      <c r="C161" s="69">
        <v>41.0</v>
      </c>
      <c r="D161" s="70">
        <v>42851.0</v>
      </c>
      <c r="E161" s="7">
        <v>2.4080506E7</v>
      </c>
      <c r="F161" s="7" t="str">
        <f>VLOOKUP(E161,PUC!E:F,2,FALSE)</f>
        <v>IVA GENERADO AIU 19%</v>
      </c>
      <c r="G161" s="7">
        <v>9.00244743E8</v>
      </c>
      <c r="H161" s="7" t="str">
        <f>VLOOKUP(G161,TERCEROS!$A:$O,9,FALSE)</f>
        <v>ALIANZA GRUPO INMOBILIARIO SAS</v>
      </c>
      <c r="I161" s="7" t="s">
        <v>522</v>
      </c>
      <c r="J161" s="71">
        <v>0.0</v>
      </c>
      <c r="K161" s="71">
        <v>14845.0</v>
      </c>
      <c r="L161" s="72">
        <f t="shared" si="1"/>
        <v>-14845</v>
      </c>
      <c r="M161" s="78"/>
      <c r="N161" s="73">
        <v>2.0</v>
      </c>
      <c r="O161" s="73" t="str">
        <f>+VLOOKUP(N161,VALD.!$G:$H,2,FALSE)</f>
        <v>SERVICIOS DE ASEO</v>
      </c>
      <c r="P161" s="79"/>
      <c r="Q161" s="80"/>
      <c r="R161" s="80"/>
      <c r="S161" s="79"/>
      <c r="T161" s="79"/>
      <c r="U161" s="79"/>
      <c r="V161" s="81"/>
      <c r="W161" s="79"/>
      <c r="X161" s="82"/>
      <c r="Y161" s="79"/>
      <c r="Z161" s="79"/>
    </row>
    <row r="162">
      <c r="A162" s="68"/>
      <c r="B162" s="7" t="s">
        <v>515</v>
      </c>
      <c r="C162" s="69">
        <v>41.0</v>
      </c>
      <c r="D162" s="70">
        <v>42851.0</v>
      </c>
      <c r="E162" s="7">
        <v>1.3551801E7</v>
      </c>
      <c r="F162" s="7" t="str">
        <f>VLOOKUP(E162,PUC!E:F,2,FALSE)</f>
        <v>RETENCIÓN DE ICA BOGOTÁ D.C</v>
      </c>
      <c r="G162" s="7">
        <v>9.00244743E8</v>
      </c>
      <c r="H162" s="7" t="str">
        <f>VLOOKUP(G162,TERCEROS!$A:$O,9,FALSE)</f>
        <v>ALIANZA GRUPO INMOBILIARIO SAS</v>
      </c>
      <c r="I162" s="7" t="s">
        <v>522</v>
      </c>
      <c r="J162" s="71">
        <v>755.0</v>
      </c>
      <c r="K162" s="71">
        <v>0.0</v>
      </c>
      <c r="L162" s="72">
        <f t="shared" si="1"/>
        <v>755</v>
      </c>
      <c r="M162" s="78" t="s">
        <v>525</v>
      </c>
      <c r="N162" s="73">
        <v>2.0</v>
      </c>
      <c r="O162" s="73" t="str">
        <f>+VLOOKUP(N162,VALD.!$G:$H,2,FALSE)</f>
        <v>SERVICIOS DE ASEO</v>
      </c>
      <c r="P162" s="79"/>
      <c r="Q162" s="80"/>
      <c r="R162" s="80"/>
      <c r="S162" s="79"/>
      <c r="T162" s="79"/>
      <c r="U162" s="79"/>
      <c r="V162" s="81"/>
      <c r="W162" s="79"/>
      <c r="X162" s="82"/>
      <c r="Y162" s="79"/>
      <c r="Z162" s="79"/>
    </row>
    <row r="163">
      <c r="A163" s="68"/>
      <c r="B163" s="7" t="s">
        <v>515</v>
      </c>
      <c r="C163" s="69">
        <v>41.0</v>
      </c>
      <c r="D163" s="70">
        <v>42851.0</v>
      </c>
      <c r="E163" s="7">
        <v>1.3551502E7</v>
      </c>
      <c r="F163" s="7" t="str">
        <f>VLOOKUP(E163,PUC!E:F,2,FALSE)</f>
        <v>RETENCIONES EN LA FUENTE POR EMPRESAS DE ASEO Y VIGILANCIA 2% AIU </v>
      </c>
      <c r="G163" s="7">
        <v>9.00244743E8</v>
      </c>
      <c r="H163" s="7" t="str">
        <f>VLOOKUP(G163,TERCEROS!$A:$O,9,FALSE)</f>
        <v>ALIANZA GRUPO INMOBILIARIO SAS</v>
      </c>
      <c r="I163" s="7" t="s">
        <v>522</v>
      </c>
      <c r="J163" s="71">
        <v>1562.0</v>
      </c>
      <c r="K163" s="71">
        <v>0.0</v>
      </c>
      <c r="L163" s="72">
        <f t="shared" si="1"/>
        <v>1562</v>
      </c>
      <c r="M163" s="78"/>
      <c r="N163" s="73">
        <v>2.0</v>
      </c>
      <c r="O163" s="73" t="str">
        <f>+VLOOKUP(N163,VALD.!$G:$H,2,FALSE)</f>
        <v>SERVICIOS DE ASEO</v>
      </c>
      <c r="P163" s="79"/>
      <c r="Q163" s="80"/>
      <c r="R163" s="80"/>
      <c r="S163" s="79"/>
      <c r="T163" s="79"/>
      <c r="U163" s="79"/>
      <c r="V163" s="81"/>
      <c r="W163" s="79"/>
      <c r="X163" s="82"/>
      <c r="Y163" s="79"/>
      <c r="Z163" s="79"/>
    </row>
    <row r="164" hidden="1">
      <c r="A164" s="68"/>
      <c r="B164" s="7" t="s">
        <v>515</v>
      </c>
      <c r="C164" s="69">
        <v>41.0</v>
      </c>
      <c r="D164" s="70">
        <v>42851.0</v>
      </c>
      <c r="E164" s="7">
        <v>1.3050501E7</v>
      </c>
      <c r="F164" s="7" t="str">
        <f>VLOOKUP(E164,PUC!E:F,2,FALSE)</f>
        <v>DEUDORES NACIONALES</v>
      </c>
      <c r="G164" s="7">
        <v>9.00244743E8</v>
      </c>
      <c r="H164" s="7" t="str">
        <f>VLOOKUP(G164,TERCEROS!$A:$O,9,FALSE)</f>
        <v>ALIANZA GRUPO INMOBILIARIO SAS</v>
      </c>
      <c r="I164" s="7" t="s">
        <v>522</v>
      </c>
      <c r="J164" s="71">
        <v>793861.0</v>
      </c>
      <c r="K164" s="71">
        <v>0.0</v>
      </c>
      <c r="L164" s="72">
        <f t="shared" si="1"/>
        <v>793861</v>
      </c>
      <c r="M164" s="78"/>
      <c r="N164" s="73">
        <v>2.0</v>
      </c>
      <c r="O164" s="73" t="str">
        <f>+VLOOKUP(N164,VALD.!$G:$H,2,FALSE)</f>
        <v>SERVICIOS DE ASEO</v>
      </c>
      <c r="P164" s="79"/>
      <c r="Q164" s="80" t="s">
        <v>528</v>
      </c>
      <c r="R164" s="80"/>
      <c r="S164" s="79"/>
      <c r="T164" s="79"/>
      <c r="U164" s="79"/>
      <c r="V164" s="81"/>
      <c r="W164" s="79"/>
      <c r="X164" s="82"/>
      <c r="Y164" s="79"/>
      <c r="Z164" s="79"/>
    </row>
    <row r="165">
      <c r="A165" s="68"/>
      <c r="B165" s="7" t="s">
        <v>515</v>
      </c>
      <c r="C165" s="69">
        <v>42.0</v>
      </c>
      <c r="D165" s="70">
        <v>42851.0</v>
      </c>
      <c r="E165" s="7">
        <v>4.1556001E7</v>
      </c>
      <c r="F165" s="7" t="str">
        <f>VLOOKUP(E165,PUC!E:F,2,FALSE)</f>
        <v>OPERARIA DE ASEO</v>
      </c>
      <c r="G165" s="7">
        <v>9.00891202E8</v>
      </c>
      <c r="H165" s="7" t="str">
        <f>VLOOKUP(G165,TERCEROS!$A:$O,9,FALSE)</f>
        <v>CONJUNTO RESIDENCIAL PANORAMIA PARK P.H</v>
      </c>
      <c r="I165" s="7" t="s">
        <v>522</v>
      </c>
      <c r="J165" s="71">
        <v>0.0</v>
      </c>
      <c r="K165" s="71">
        <v>8830995.0</v>
      </c>
      <c r="L165" s="72">
        <f t="shared" si="1"/>
        <v>-8830995</v>
      </c>
      <c r="M165" s="78" t="s">
        <v>525</v>
      </c>
      <c r="N165" s="73">
        <v>2.0</v>
      </c>
      <c r="O165" s="73" t="str">
        <f>+VLOOKUP(N165,VALD.!$G:$H,2,FALSE)</f>
        <v>SERVICIOS DE ASEO</v>
      </c>
      <c r="P165" s="79"/>
      <c r="Q165" s="80"/>
      <c r="R165" s="80"/>
      <c r="S165" s="79"/>
      <c r="T165" s="79"/>
      <c r="U165" s="79"/>
      <c r="V165" s="81"/>
      <c r="W165" s="79"/>
      <c r="X165" s="82"/>
      <c r="Y165" s="79"/>
      <c r="Z165" s="79"/>
    </row>
    <row r="166">
      <c r="A166" s="68"/>
      <c r="B166" s="7" t="s">
        <v>515</v>
      </c>
      <c r="C166" s="69">
        <v>42.0</v>
      </c>
      <c r="D166" s="70">
        <v>42851.0</v>
      </c>
      <c r="E166" s="7">
        <v>2.4080506E7</v>
      </c>
      <c r="F166" s="7" t="str">
        <f>VLOOKUP(E166,PUC!E:F,2,FALSE)</f>
        <v>IVA GENERADO AIU 19%</v>
      </c>
      <c r="G166" s="7">
        <v>9.00891202E8</v>
      </c>
      <c r="H166" s="7" t="str">
        <f>VLOOKUP(G166,TERCEROS!$A:$O,9,FALSE)</f>
        <v>CONJUNTO RESIDENCIAL PANORAMIA PARK P.H</v>
      </c>
      <c r="I166" s="7" t="s">
        <v>522</v>
      </c>
      <c r="J166" s="71">
        <v>0.0</v>
      </c>
      <c r="K166" s="71">
        <v>167789.0</v>
      </c>
      <c r="L166" s="72">
        <f t="shared" si="1"/>
        <v>-167789</v>
      </c>
      <c r="M166" s="78"/>
      <c r="N166" s="73">
        <v>2.0</v>
      </c>
      <c r="O166" s="73" t="str">
        <f>+VLOOKUP(N166,VALD.!$G:$H,2,FALSE)</f>
        <v>SERVICIOS DE ASEO</v>
      </c>
      <c r="P166" s="79"/>
      <c r="Q166" s="80"/>
      <c r="R166" s="80"/>
      <c r="S166" s="79"/>
      <c r="T166" s="79"/>
      <c r="U166" s="79"/>
      <c r="V166" s="81"/>
      <c r="W166" s="79"/>
      <c r="X166" s="82"/>
      <c r="Y166" s="79"/>
      <c r="Z166" s="79"/>
    </row>
    <row r="167">
      <c r="A167" s="68"/>
      <c r="B167" s="7" t="s">
        <v>515</v>
      </c>
      <c r="C167" s="69">
        <v>42.0</v>
      </c>
      <c r="D167" s="70">
        <v>42851.0</v>
      </c>
      <c r="E167" s="7">
        <v>1.3551801E7</v>
      </c>
      <c r="F167" s="7" t="str">
        <f>VLOOKUP(E167,PUC!E:F,2,FALSE)</f>
        <v>RETENCIÓN DE ICA BOGOTÁ D.C</v>
      </c>
      <c r="G167" s="7">
        <v>9.00891202E8</v>
      </c>
      <c r="H167" s="7" t="str">
        <f>VLOOKUP(G167,TERCEROS!$A:$O,9,FALSE)</f>
        <v>CONJUNTO RESIDENCIAL PANORAMIA PARK P.H</v>
      </c>
      <c r="I167" s="7" t="s">
        <v>522</v>
      </c>
      <c r="J167" s="71">
        <v>8531.0</v>
      </c>
      <c r="K167" s="71">
        <v>0.0</v>
      </c>
      <c r="L167" s="72">
        <f t="shared" si="1"/>
        <v>8531</v>
      </c>
      <c r="M167" s="78" t="s">
        <v>525</v>
      </c>
      <c r="N167" s="73">
        <v>2.0</v>
      </c>
      <c r="O167" s="73" t="str">
        <f>+VLOOKUP(N167,VALD.!$G:$H,2,FALSE)</f>
        <v>SERVICIOS DE ASEO</v>
      </c>
      <c r="P167" s="79"/>
      <c r="Q167" s="80"/>
      <c r="R167" s="80"/>
      <c r="S167" s="79"/>
      <c r="T167" s="79"/>
      <c r="U167" s="79"/>
      <c r="V167" s="81"/>
      <c r="W167" s="79"/>
      <c r="X167" s="82"/>
      <c r="Y167" s="79"/>
      <c r="Z167" s="79"/>
    </row>
    <row r="168">
      <c r="A168" s="68"/>
      <c r="B168" s="7" t="s">
        <v>515</v>
      </c>
      <c r="C168" s="69">
        <v>42.0</v>
      </c>
      <c r="D168" s="70">
        <v>42851.0</v>
      </c>
      <c r="E168" s="7">
        <v>1.3551502E7</v>
      </c>
      <c r="F168" s="7" t="str">
        <f>VLOOKUP(E168,PUC!E:F,2,FALSE)</f>
        <v>RETENCIONES EN LA FUENTE POR EMPRESAS DE ASEO Y VIGILANCIA 2% AIU </v>
      </c>
      <c r="G168" s="7">
        <v>9.00891202E8</v>
      </c>
      <c r="H168" s="7" t="str">
        <f>VLOOKUP(G168,TERCEROS!$A:$O,9,FALSE)</f>
        <v>CONJUNTO RESIDENCIAL PANORAMIA PARK P.H</v>
      </c>
      <c r="I168" s="7" t="s">
        <v>522</v>
      </c>
      <c r="J168" s="71">
        <v>17662.0</v>
      </c>
      <c r="K168" s="71">
        <v>0.0</v>
      </c>
      <c r="L168" s="72">
        <f t="shared" si="1"/>
        <v>17662</v>
      </c>
      <c r="M168" s="78"/>
      <c r="N168" s="73">
        <v>2.0</v>
      </c>
      <c r="O168" s="73" t="str">
        <f>+VLOOKUP(N168,VALD.!$G:$H,2,FALSE)</f>
        <v>SERVICIOS DE ASEO</v>
      </c>
      <c r="P168" s="79"/>
      <c r="Q168" s="80"/>
      <c r="R168" s="80"/>
      <c r="S168" s="79"/>
      <c r="T168" s="79"/>
      <c r="U168" s="79"/>
      <c r="V168" s="81"/>
      <c r="W168" s="79"/>
      <c r="X168" s="82"/>
      <c r="Y168" s="79"/>
      <c r="Z168" s="79"/>
    </row>
    <row r="169" hidden="1">
      <c r="A169" s="68"/>
      <c r="B169" s="7" t="s">
        <v>515</v>
      </c>
      <c r="C169" s="69">
        <v>42.0</v>
      </c>
      <c r="D169" s="70">
        <v>42851.0</v>
      </c>
      <c r="E169" s="7">
        <v>1.3050501E7</v>
      </c>
      <c r="F169" s="7" t="str">
        <f>VLOOKUP(E169,PUC!E:F,2,FALSE)</f>
        <v>DEUDORES NACIONALES</v>
      </c>
      <c r="G169" s="7">
        <v>9.00891202E8</v>
      </c>
      <c r="H169" s="7" t="str">
        <f>VLOOKUP(G169,TERCEROS!$A:$O,9,FALSE)</f>
        <v>CONJUNTO RESIDENCIAL PANORAMIA PARK P.H</v>
      </c>
      <c r="I169" s="7" t="s">
        <v>522</v>
      </c>
      <c r="J169" s="71">
        <v>8972591.0</v>
      </c>
      <c r="K169" s="71">
        <v>0.0</v>
      </c>
      <c r="L169" s="72">
        <f t="shared" si="1"/>
        <v>8972591</v>
      </c>
      <c r="M169" s="78"/>
      <c r="N169" s="73">
        <v>2.0</v>
      </c>
      <c r="O169" s="73" t="str">
        <f>+VLOOKUP(N169,VALD.!$G:$H,2,FALSE)</f>
        <v>SERVICIOS DE ASEO</v>
      </c>
      <c r="P169" s="79"/>
      <c r="Q169" s="80" t="s">
        <v>530</v>
      </c>
      <c r="R169" s="80"/>
      <c r="S169" s="79"/>
      <c r="T169" s="79"/>
      <c r="U169" s="79"/>
      <c r="V169" s="81"/>
      <c r="W169" s="79"/>
      <c r="X169" s="82"/>
      <c r="Y169" s="79"/>
      <c r="Z169" s="79"/>
    </row>
    <row r="170">
      <c r="A170" s="68"/>
      <c r="B170" s="7" t="s">
        <v>515</v>
      </c>
      <c r="C170" s="69">
        <v>43.0</v>
      </c>
      <c r="D170" s="70">
        <v>42861.0</v>
      </c>
      <c r="E170" s="7">
        <v>4.1556001E7</v>
      </c>
      <c r="F170" s="7" t="str">
        <f>VLOOKUP(E170,PUC!E:F,2,FALSE)</f>
        <v>OPERARIA DE ASEO</v>
      </c>
      <c r="G170" s="7">
        <v>9.00244743E8</v>
      </c>
      <c r="H170" s="7" t="str">
        <f>VLOOKUP(G170,TERCEROS!$A:$O,9,FALSE)</f>
        <v>ALIANZA GRUPO INMOBILIARIO SAS</v>
      </c>
      <c r="I170" s="7" t="s">
        <v>522</v>
      </c>
      <c r="J170" s="71">
        <v>0.0</v>
      </c>
      <c r="K170" s="71">
        <v>48833.0</v>
      </c>
      <c r="L170" s="72">
        <f t="shared" si="1"/>
        <v>-48833</v>
      </c>
      <c r="M170" s="78" t="s">
        <v>525</v>
      </c>
      <c r="N170" s="73">
        <v>2.0</v>
      </c>
      <c r="O170" s="73" t="str">
        <f>+VLOOKUP(N170,VALD.!$G:$H,2,FALSE)</f>
        <v>SERVICIOS DE ASEO</v>
      </c>
      <c r="P170" s="79"/>
      <c r="Q170" s="80"/>
      <c r="R170" s="80"/>
      <c r="S170" s="79"/>
      <c r="T170" s="79"/>
      <c r="U170" s="79"/>
      <c r="V170" s="81"/>
      <c r="W170" s="79"/>
      <c r="X170" s="82"/>
      <c r="Y170" s="79"/>
      <c r="Z170" s="79"/>
    </row>
    <row r="171">
      <c r="A171" s="68"/>
      <c r="B171" s="7" t="s">
        <v>515</v>
      </c>
      <c r="C171" s="69">
        <v>43.0</v>
      </c>
      <c r="D171" s="70">
        <v>42861.0</v>
      </c>
      <c r="E171" s="7">
        <v>2.4080506E7</v>
      </c>
      <c r="F171" s="7" t="str">
        <f>VLOOKUP(E171,PUC!E:F,2,FALSE)</f>
        <v>IVA GENERADO AIU 19%</v>
      </c>
      <c r="G171" s="7">
        <v>9.00244743E8</v>
      </c>
      <c r="H171" s="7" t="str">
        <f>VLOOKUP(G171,TERCEROS!$A:$O,9,FALSE)</f>
        <v>ALIANZA GRUPO INMOBILIARIO SAS</v>
      </c>
      <c r="I171" s="7" t="s">
        <v>522</v>
      </c>
      <c r="J171" s="71">
        <v>0.0</v>
      </c>
      <c r="K171" s="71">
        <v>928.0</v>
      </c>
      <c r="L171" s="72">
        <f t="shared" si="1"/>
        <v>-928</v>
      </c>
      <c r="M171" s="78"/>
      <c r="N171" s="73">
        <v>2.0</v>
      </c>
      <c r="O171" s="73" t="str">
        <f>+VLOOKUP(N171,VALD.!$G:$H,2,FALSE)</f>
        <v>SERVICIOS DE ASEO</v>
      </c>
      <c r="P171" s="79"/>
      <c r="Q171" s="80"/>
      <c r="R171" s="80"/>
      <c r="S171" s="79"/>
      <c r="T171" s="79"/>
      <c r="U171" s="79"/>
      <c r="V171" s="81"/>
      <c r="W171" s="79"/>
      <c r="X171" s="82"/>
      <c r="Y171" s="79"/>
      <c r="Z171" s="79"/>
    </row>
    <row r="172">
      <c r="A172" s="68"/>
      <c r="B172" s="7" t="s">
        <v>515</v>
      </c>
      <c r="C172" s="69">
        <v>43.0</v>
      </c>
      <c r="D172" s="70">
        <v>42861.0</v>
      </c>
      <c r="E172" s="7">
        <v>1.3551801E7</v>
      </c>
      <c r="F172" s="7" t="str">
        <f>VLOOKUP(E172,PUC!E:F,2,FALSE)</f>
        <v>RETENCIÓN DE ICA BOGOTÁ D.C</v>
      </c>
      <c r="G172" s="7">
        <v>9.00244743E8</v>
      </c>
      <c r="H172" s="7" t="str">
        <f>VLOOKUP(G172,TERCEROS!$A:$O,9,FALSE)</f>
        <v>ALIANZA GRUPO INMOBILIARIO SAS</v>
      </c>
      <c r="I172" s="7" t="s">
        <v>522</v>
      </c>
      <c r="J172" s="71">
        <v>47.0</v>
      </c>
      <c r="K172" s="71">
        <v>0.0</v>
      </c>
      <c r="L172" s="72">
        <f t="shared" si="1"/>
        <v>47</v>
      </c>
      <c r="M172" s="78" t="s">
        <v>525</v>
      </c>
      <c r="N172" s="73">
        <v>2.0</v>
      </c>
      <c r="O172" s="73" t="str">
        <f>+VLOOKUP(N172,VALD.!$G:$H,2,FALSE)</f>
        <v>SERVICIOS DE ASEO</v>
      </c>
      <c r="P172" s="79"/>
      <c r="Q172" s="80"/>
      <c r="R172" s="80"/>
      <c r="S172" s="79"/>
      <c r="T172" s="79"/>
      <c r="U172" s="79"/>
      <c r="V172" s="81"/>
      <c r="W172" s="79"/>
      <c r="X172" s="82"/>
      <c r="Y172" s="79"/>
      <c r="Z172" s="79"/>
    </row>
    <row r="173">
      <c r="A173" s="68"/>
      <c r="B173" s="7" t="s">
        <v>515</v>
      </c>
      <c r="C173" s="69">
        <v>43.0</v>
      </c>
      <c r="D173" s="70">
        <v>42861.0</v>
      </c>
      <c r="E173" s="7">
        <v>1.3551502E7</v>
      </c>
      <c r="F173" s="7" t="str">
        <f>VLOOKUP(E173,PUC!E:F,2,FALSE)</f>
        <v>RETENCIONES EN LA FUENTE POR EMPRESAS DE ASEO Y VIGILANCIA 2% AIU </v>
      </c>
      <c r="G173" s="7">
        <v>9.00244743E8</v>
      </c>
      <c r="H173" s="7" t="str">
        <f>VLOOKUP(G173,TERCEROS!$A:$O,9,FALSE)</f>
        <v>ALIANZA GRUPO INMOBILIARIO SAS</v>
      </c>
      <c r="I173" s="7" t="s">
        <v>522</v>
      </c>
      <c r="J173" s="71">
        <v>98.0</v>
      </c>
      <c r="K173" s="71">
        <v>0.0</v>
      </c>
      <c r="L173" s="72">
        <f t="shared" si="1"/>
        <v>98</v>
      </c>
      <c r="M173" s="78"/>
      <c r="N173" s="73">
        <v>2.0</v>
      </c>
      <c r="O173" s="73" t="str">
        <f>+VLOOKUP(N173,VALD.!$G:$H,2,FALSE)</f>
        <v>SERVICIOS DE ASEO</v>
      </c>
      <c r="P173" s="79"/>
      <c r="Q173" s="80"/>
      <c r="R173" s="80"/>
      <c r="S173" s="79"/>
      <c r="T173" s="79"/>
      <c r="U173" s="79"/>
      <c r="V173" s="81"/>
      <c r="W173" s="79"/>
      <c r="X173" s="82"/>
      <c r="Y173" s="79"/>
      <c r="Z173" s="79"/>
    </row>
    <row r="174" hidden="1">
      <c r="A174" s="68"/>
      <c r="B174" s="7" t="s">
        <v>515</v>
      </c>
      <c r="C174" s="69">
        <v>43.0</v>
      </c>
      <c r="D174" s="70">
        <v>42861.0</v>
      </c>
      <c r="E174" s="7">
        <v>1.3050501E7</v>
      </c>
      <c r="F174" s="7" t="str">
        <f>VLOOKUP(E174,PUC!E:F,2,FALSE)</f>
        <v>DEUDORES NACIONALES</v>
      </c>
      <c r="G174" s="7">
        <v>9.00244743E8</v>
      </c>
      <c r="H174" s="7" t="str">
        <f>VLOOKUP(G174,TERCEROS!$A:$O,9,FALSE)</f>
        <v>ALIANZA GRUPO INMOBILIARIO SAS</v>
      </c>
      <c r="I174" s="7" t="s">
        <v>522</v>
      </c>
      <c r="J174" s="71">
        <v>49616.0</v>
      </c>
      <c r="K174" s="71">
        <v>0.0</v>
      </c>
      <c r="L174" s="72">
        <f t="shared" si="1"/>
        <v>49616</v>
      </c>
      <c r="M174" s="78"/>
      <c r="N174" s="73">
        <v>2.0</v>
      </c>
      <c r="O174" s="73" t="str">
        <f>+VLOOKUP(N174,VALD.!$G:$H,2,FALSE)</f>
        <v>SERVICIOS DE ASEO</v>
      </c>
      <c r="P174" s="79"/>
      <c r="Q174" s="80" t="s">
        <v>532</v>
      </c>
      <c r="R174" s="80"/>
      <c r="S174" s="79"/>
      <c r="T174" s="79"/>
      <c r="U174" s="79"/>
      <c r="V174" s="81"/>
      <c r="W174" s="79"/>
      <c r="X174" s="82"/>
      <c r="Y174" s="79"/>
      <c r="Z174" s="79"/>
    </row>
    <row r="175">
      <c r="A175" s="68"/>
      <c r="B175" s="7" t="s">
        <v>515</v>
      </c>
      <c r="C175" s="69">
        <v>44.0</v>
      </c>
      <c r="D175" s="70">
        <v>42886.0</v>
      </c>
      <c r="E175" s="7">
        <v>4.1556001E7</v>
      </c>
      <c r="F175" s="7" t="str">
        <f>VLOOKUP(E175,PUC!E:F,2,FALSE)</f>
        <v>OPERARIA DE ASEO</v>
      </c>
      <c r="G175" s="7">
        <v>9.01054891E8</v>
      </c>
      <c r="H175" s="7" t="str">
        <f>VLOOKUP(G175,TERCEROS!$A:$O,9,FALSE)</f>
        <v>ALEJANDRIA REAL PARQUE RESIDENCIAL ETAPA V-PROPIEDAD HORIZONTAL</v>
      </c>
      <c r="I175" s="7" t="s">
        <v>522</v>
      </c>
      <c r="J175" s="71">
        <v>0.0</v>
      </c>
      <c r="K175" s="71">
        <v>2738000.0</v>
      </c>
      <c r="L175" s="72">
        <f t="shared" si="1"/>
        <v>-2738000</v>
      </c>
      <c r="M175" s="78" t="s">
        <v>799</v>
      </c>
      <c r="N175" s="73">
        <v>2.0</v>
      </c>
      <c r="O175" s="73" t="str">
        <f>+VLOOKUP(N175,VALD.!$G:$H,2,FALSE)</f>
        <v>SERVICIOS DE ASEO</v>
      </c>
      <c r="P175" s="79"/>
      <c r="Q175" s="80"/>
      <c r="R175" s="80"/>
      <c r="S175" s="79"/>
      <c r="T175" s="79"/>
      <c r="U175" s="79"/>
      <c r="V175" s="81"/>
      <c r="W175" s="79"/>
      <c r="X175" s="82"/>
      <c r="Y175" s="79"/>
      <c r="Z175" s="79"/>
    </row>
    <row r="176">
      <c r="A176" s="68"/>
      <c r="B176" s="7" t="s">
        <v>515</v>
      </c>
      <c r="C176" s="69">
        <v>44.0</v>
      </c>
      <c r="D176" s="70">
        <v>42886.0</v>
      </c>
      <c r="E176" s="7">
        <v>2.4080506E7</v>
      </c>
      <c r="F176" s="7" t="str">
        <f>VLOOKUP(E176,PUC!E:F,2,FALSE)</f>
        <v>IVA GENERADO AIU 19%</v>
      </c>
      <c r="G176" s="7">
        <v>9.01054891E8</v>
      </c>
      <c r="H176" s="7" t="str">
        <f>VLOOKUP(G176,TERCEROS!$A:$O,9,FALSE)</f>
        <v>ALEJANDRIA REAL PARQUE RESIDENCIAL ETAPA V-PROPIEDAD HORIZONTAL</v>
      </c>
      <c r="I176" s="7" t="s">
        <v>522</v>
      </c>
      <c r="J176" s="71">
        <v>0.0</v>
      </c>
      <c r="K176" s="71">
        <v>52022.0</v>
      </c>
      <c r="L176" s="72">
        <f t="shared" si="1"/>
        <v>-52022</v>
      </c>
      <c r="M176" s="78"/>
      <c r="N176" s="73">
        <v>2.0</v>
      </c>
      <c r="O176" s="73" t="str">
        <f>+VLOOKUP(N176,VALD.!$G:$H,2,FALSE)</f>
        <v>SERVICIOS DE ASEO</v>
      </c>
      <c r="P176" s="79"/>
      <c r="Q176" s="80"/>
      <c r="R176" s="80"/>
      <c r="S176" s="79"/>
      <c r="T176" s="79"/>
      <c r="U176" s="79"/>
      <c r="V176" s="81"/>
      <c r="W176" s="79"/>
      <c r="X176" s="82"/>
      <c r="Y176" s="79"/>
      <c r="Z176" s="79"/>
    </row>
    <row r="177">
      <c r="A177" s="68"/>
      <c r="B177" s="7" t="s">
        <v>515</v>
      </c>
      <c r="C177" s="69">
        <v>44.0</v>
      </c>
      <c r="D177" s="70">
        <v>42886.0</v>
      </c>
      <c r="E177" s="7">
        <v>1.3551801E7</v>
      </c>
      <c r="F177" s="7" t="str">
        <f>VLOOKUP(E177,PUC!E:F,2,FALSE)</f>
        <v>RETENCIÓN DE ICA BOGOTÁ D.C</v>
      </c>
      <c r="G177" s="7">
        <v>9.01054891E8</v>
      </c>
      <c r="H177" s="7" t="str">
        <f>VLOOKUP(G177,TERCEROS!$A:$O,9,FALSE)</f>
        <v>ALEJANDRIA REAL PARQUE RESIDENCIAL ETAPA V-PROPIEDAD HORIZONTAL</v>
      </c>
      <c r="I177" s="7" t="s">
        <v>522</v>
      </c>
      <c r="J177" s="71">
        <v>2646.0</v>
      </c>
      <c r="K177" s="71">
        <v>0.0</v>
      </c>
      <c r="L177" s="72">
        <f t="shared" si="1"/>
        <v>2646</v>
      </c>
      <c r="M177" s="78" t="s">
        <v>799</v>
      </c>
      <c r="N177" s="73">
        <v>2.0</v>
      </c>
      <c r="O177" s="73" t="str">
        <f>+VLOOKUP(N177,VALD.!$G:$H,2,FALSE)</f>
        <v>SERVICIOS DE ASEO</v>
      </c>
      <c r="P177" s="79"/>
      <c r="Q177" s="80"/>
      <c r="R177" s="80"/>
      <c r="S177" s="79"/>
      <c r="T177" s="79"/>
      <c r="U177" s="79"/>
      <c r="V177" s="81"/>
      <c r="W177" s="79"/>
      <c r="X177" s="82"/>
      <c r="Y177" s="79"/>
      <c r="Z177" s="79"/>
    </row>
    <row r="178">
      <c r="A178" s="68"/>
      <c r="B178" s="7" t="s">
        <v>515</v>
      </c>
      <c r="C178" s="69">
        <v>44.0</v>
      </c>
      <c r="D178" s="70">
        <v>42886.0</v>
      </c>
      <c r="E178" s="7">
        <v>1.3551502E7</v>
      </c>
      <c r="F178" s="7" t="str">
        <f>VLOOKUP(E178,PUC!E:F,2,FALSE)</f>
        <v>RETENCIONES EN LA FUENTE POR EMPRESAS DE ASEO Y VIGILANCIA 2% AIU </v>
      </c>
      <c r="G178" s="7">
        <v>9.01054891E8</v>
      </c>
      <c r="H178" s="7" t="str">
        <f>VLOOKUP(G178,TERCEROS!$A:$O,9,FALSE)</f>
        <v>ALEJANDRIA REAL PARQUE RESIDENCIAL ETAPA V-PROPIEDAD HORIZONTAL</v>
      </c>
      <c r="I178" s="7" t="s">
        <v>522</v>
      </c>
      <c r="J178" s="71">
        <v>5476.0</v>
      </c>
      <c r="K178" s="71">
        <v>0.0</v>
      </c>
      <c r="L178" s="72">
        <f t="shared" si="1"/>
        <v>5476</v>
      </c>
      <c r="M178" s="78"/>
      <c r="N178" s="73">
        <v>2.0</v>
      </c>
      <c r="O178" s="73" t="str">
        <f>+VLOOKUP(N178,VALD.!$G:$H,2,FALSE)</f>
        <v>SERVICIOS DE ASEO</v>
      </c>
      <c r="P178" s="79"/>
      <c r="Q178" s="80"/>
      <c r="R178" s="80"/>
      <c r="S178" s="79"/>
      <c r="T178" s="79"/>
      <c r="U178" s="79"/>
      <c r="V178" s="81"/>
      <c r="W178" s="79"/>
      <c r="X178" s="82"/>
      <c r="Y178" s="79"/>
      <c r="Z178" s="79"/>
    </row>
    <row r="179" hidden="1">
      <c r="A179" s="68"/>
      <c r="B179" s="7" t="s">
        <v>515</v>
      </c>
      <c r="C179" s="69">
        <v>44.0</v>
      </c>
      <c r="D179" s="70">
        <v>42886.0</v>
      </c>
      <c r="E179" s="7">
        <v>1.3050501E7</v>
      </c>
      <c r="F179" s="7" t="str">
        <f>VLOOKUP(E179,PUC!E:F,2,FALSE)</f>
        <v>DEUDORES NACIONALES</v>
      </c>
      <c r="G179" s="7">
        <v>9.01054891E8</v>
      </c>
      <c r="H179" s="7" t="str">
        <f>VLOOKUP(G179,TERCEROS!$A:$O,9,FALSE)</f>
        <v>ALEJANDRIA REAL PARQUE RESIDENCIAL ETAPA V-PROPIEDAD HORIZONTAL</v>
      </c>
      <c r="I179" s="7" t="s">
        <v>522</v>
      </c>
      <c r="J179" s="71">
        <v>2781900.0</v>
      </c>
      <c r="K179" s="71">
        <v>0.0</v>
      </c>
      <c r="L179" s="72">
        <f t="shared" si="1"/>
        <v>2781900</v>
      </c>
      <c r="M179" s="78"/>
      <c r="N179" s="73">
        <v>2.0</v>
      </c>
      <c r="O179" s="73" t="str">
        <f>+VLOOKUP(N179,VALD.!$G:$H,2,FALSE)</f>
        <v>SERVICIOS DE ASEO</v>
      </c>
      <c r="P179" s="79"/>
      <c r="Q179" s="80" t="s">
        <v>535</v>
      </c>
      <c r="R179" s="80"/>
      <c r="S179" s="79"/>
      <c r="T179" s="79"/>
      <c r="U179" s="79"/>
      <c r="V179" s="81"/>
      <c r="W179" s="79"/>
      <c r="X179" s="82"/>
      <c r="Y179" s="79"/>
      <c r="Z179" s="79"/>
    </row>
    <row r="180">
      <c r="A180" s="68"/>
      <c r="B180" s="7" t="s">
        <v>515</v>
      </c>
      <c r="C180" s="69">
        <v>45.0</v>
      </c>
      <c r="D180" s="70">
        <v>42886.0</v>
      </c>
      <c r="E180" s="7">
        <v>4.1556001E7</v>
      </c>
      <c r="F180" s="7" t="str">
        <f>VLOOKUP(E180,PUC!E:F,2,FALSE)</f>
        <v>OPERARIA DE ASEO</v>
      </c>
      <c r="G180" s="7">
        <v>9.01043605E8</v>
      </c>
      <c r="H180" s="7" t="str">
        <f>VLOOKUP(G180,TERCEROS!$A:$O,9,FALSE)</f>
        <v>CONJUNTO RESIDENCIAL COLINA 129</v>
      </c>
      <c r="I180" s="7" t="s">
        <v>522</v>
      </c>
      <c r="J180" s="71">
        <v>0.0</v>
      </c>
      <c r="K180" s="71">
        <v>4407972.0</v>
      </c>
      <c r="L180" s="72">
        <f t="shared" si="1"/>
        <v>-4407972</v>
      </c>
      <c r="M180" s="78" t="s">
        <v>525</v>
      </c>
      <c r="N180" s="73">
        <v>2.0</v>
      </c>
      <c r="O180" s="73" t="str">
        <f>+VLOOKUP(N180,VALD.!$G:$H,2,FALSE)</f>
        <v>SERVICIOS DE ASEO</v>
      </c>
      <c r="P180" s="79"/>
      <c r="Q180" s="80"/>
      <c r="R180" s="80"/>
      <c r="S180" s="79"/>
      <c r="T180" s="79"/>
      <c r="U180" s="79"/>
      <c r="V180" s="81"/>
      <c r="W180" s="79"/>
      <c r="X180" s="82"/>
      <c r="Y180" s="79"/>
      <c r="Z180" s="79"/>
    </row>
    <row r="181">
      <c r="A181" s="68"/>
      <c r="B181" s="7" t="s">
        <v>515</v>
      </c>
      <c r="C181" s="69">
        <v>45.0</v>
      </c>
      <c r="D181" s="70">
        <v>42886.0</v>
      </c>
      <c r="E181" s="7">
        <v>2.4080506E7</v>
      </c>
      <c r="F181" s="7" t="str">
        <f>VLOOKUP(E181,PUC!E:F,2,FALSE)</f>
        <v>IVA GENERADO AIU 19%</v>
      </c>
      <c r="G181" s="7">
        <v>9.01043605E8</v>
      </c>
      <c r="H181" s="7" t="str">
        <f>VLOOKUP(G181,TERCEROS!$A:$O,9,FALSE)</f>
        <v>CONJUNTO RESIDENCIAL COLINA 129</v>
      </c>
      <c r="I181" s="7" t="s">
        <v>522</v>
      </c>
      <c r="J181" s="71">
        <v>0.0</v>
      </c>
      <c r="K181" s="71">
        <v>83751.0</v>
      </c>
      <c r="L181" s="72">
        <f t="shared" si="1"/>
        <v>-83751</v>
      </c>
      <c r="M181" s="78"/>
      <c r="N181" s="73">
        <v>2.0</v>
      </c>
      <c r="O181" s="73" t="str">
        <f>+VLOOKUP(N181,VALD.!$G:$H,2,FALSE)</f>
        <v>SERVICIOS DE ASEO</v>
      </c>
      <c r="P181" s="79"/>
      <c r="Q181" s="80"/>
      <c r="R181" s="80"/>
      <c r="S181" s="79"/>
      <c r="T181" s="79"/>
      <c r="U181" s="79"/>
      <c r="V181" s="81"/>
      <c r="W181" s="79"/>
      <c r="X181" s="82"/>
      <c r="Y181" s="79"/>
      <c r="Z181" s="79"/>
    </row>
    <row r="182">
      <c r="A182" s="68"/>
      <c r="B182" s="7" t="s">
        <v>515</v>
      </c>
      <c r="C182" s="69">
        <v>45.0</v>
      </c>
      <c r="D182" s="70">
        <v>42886.0</v>
      </c>
      <c r="E182" s="7">
        <v>1.3551801E7</v>
      </c>
      <c r="F182" s="7" t="str">
        <f>VLOOKUP(E182,PUC!E:F,2,FALSE)</f>
        <v>RETENCIÓN DE ICA BOGOTÁ D.C</v>
      </c>
      <c r="G182" s="7">
        <v>9.01043605E8</v>
      </c>
      <c r="H182" s="7" t="str">
        <f>VLOOKUP(G182,TERCEROS!$A:$O,9,FALSE)</f>
        <v>CONJUNTO RESIDENCIAL COLINA 129</v>
      </c>
      <c r="I182" s="7" t="s">
        <v>522</v>
      </c>
      <c r="J182" s="71">
        <v>4258.0</v>
      </c>
      <c r="K182" s="71">
        <v>0.0</v>
      </c>
      <c r="L182" s="72">
        <f t="shared" si="1"/>
        <v>4258</v>
      </c>
      <c r="M182" s="78" t="s">
        <v>525</v>
      </c>
      <c r="N182" s="73">
        <v>2.0</v>
      </c>
      <c r="O182" s="73" t="str">
        <f>+VLOOKUP(N182,VALD.!$G:$H,2,FALSE)</f>
        <v>SERVICIOS DE ASEO</v>
      </c>
      <c r="P182" s="79"/>
      <c r="Q182" s="80"/>
      <c r="R182" s="80"/>
      <c r="S182" s="79"/>
      <c r="T182" s="79"/>
      <c r="U182" s="79"/>
      <c r="V182" s="81"/>
      <c r="W182" s="79"/>
      <c r="X182" s="82"/>
      <c r="Y182" s="79"/>
      <c r="Z182" s="79"/>
    </row>
    <row r="183">
      <c r="A183" s="68"/>
      <c r="B183" s="7" t="s">
        <v>515</v>
      </c>
      <c r="C183" s="69">
        <v>45.0</v>
      </c>
      <c r="D183" s="70">
        <v>42886.0</v>
      </c>
      <c r="E183" s="7">
        <v>1.3551502E7</v>
      </c>
      <c r="F183" s="7" t="str">
        <f>VLOOKUP(E183,PUC!E:F,2,FALSE)</f>
        <v>RETENCIONES EN LA FUENTE POR EMPRESAS DE ASEO Y VIGILANCIA 2% AIU </v>
      </c>
      <c r="G183" s="7">
        <v>9.01043605E8</v>
      </c>
      <c r="H183" s="7" t="str">
        <f>VLOOKUP(G183,TERCEROS!$A:$O,9,FALSE)</f>
        <v>CONJUNTO RESIDENCIAL COLINA 129</v>
      </c>
      <c r="I183" s="7" t="s">
        <v>522</v>
      </c>
      <c r="J183" s="71">
        <v>8816.0</v>
      </c>
      <c r="K183" s="71">
        <v>0.0</v>
      </c>
      <c r="L183" s="72">
        <f t="shared" si="1"/>
        <v>8816</v>
      </c>
      <c r="M183" s="78"/>
      <c r="N183" s="73">
        <v>2.0</v>
      </c>
      <c r="O183" s="73" t="str">
        <f>+VLOOKUP(N183,VALD.!$G:$H,2,FALSE)</f>
        <v>SERVICIOS DE ASEO</v>
      </c>
      <c r="P183" s="79"/>
      <c r="Q183" s="80"/>
      <c r="R183" s="80"/>
      <c r="S183" s="79"/>
      <c r="T183" s="79"/>
      <c r="U183" s="79"/>
      <c r="V183" s="81"/>
      <c r="W183" s="79"/>
      <c r="X183" s="82"/>
      <c r="Y183" s="79"/>
      <c r="Z183" s="79"/>
    </row>
    <row r="184" hidden="1">
      <c r="A184" s="68"/>
      <c r="B184" s="7" t="s">
        <v>515</v>
      </c>
      <c r="C184" s="69">
        <v>45.0</v>
      </c>
      <c r="D184" s="70">
        <v>42886.0</v>
      </c>
      <c r="E184" s="7">
        <v>1.3050501E7</v>
      </c>
      <c r="F184" s="7" t="str">
        <f>VLOOKUP(E184,PUC!E:F,2,FALSE)</f>
        <v>DEUDORES NACIONALES</v>
      </c>
      <c r="G184" s="7">
        <v>9.01043605E8</v>
      </c>
      <c r="H184" s="7" t="str">
        <f>VLOOKUP(G184,TERCEROS!$A:$O,9,FALSE)</f>
        <v>CONJUNTO RESIDENCIAL COLINA 129</v>
      </c>
      <c r="I184" s="7" t="s">
        <v>522</v>
      </c>
      <c r="J184" s="71">
        <v>4478649.0</v>
      </c>
      <c r="K184" s="71">
        <v>0.0</v>
      </c>
      <c r="L184" s="72">
        <f t="shared" si="1"/>
        <v>4478649</v>
      </c>
      <c r="M184" s="78"/>
      <c r="N184" s="73">
        <v>2.0</v>
      </c>
      <c r="O184" s="73" t="str">
        <f>+VLOOKUP(N184,VALD.!$G:$H,2,FALSE)</f>
        <v>SERVICIOS DE ASEO</v>
      </c>
      <c r="P184" s="79"/>
      <c r="Q184" s="80" t="s">
        <v>537</v>
      </c>
      <c r="R184" s="80"/>
      <c r="S184" s="79"/>
      <c r="T184" s="79"/>
      <c r="U184" s="79"/>
      <c r="V184" s="81"/>
      <c r="W184" s="79"/>
      <c r="X184" s="82"/>
      <c r="Y184" s="79"/>
      <c r="Z184" s="79"/>
    </row>
    <row r="185">
      <c r="A185" s="68"/>
      <c r="B185" s="7" t="s">
        <v>515</v>
      </c>
      <c r="C185" s="69">
        <v>46.0</v>
      </c>
      <c r="D185" s="70">
        <v>42886.0</v>
      </c>
      <c r="E185" s="7">
        <v>4.1556001E7</v>
      </c>
      <c r="F185" s="7" t="str">
        <f>VLOOKUP(E185,PUC!E:F,2,FALSE)</f>
        <v>OPERARIA DE ASEO</v>
      </c>
      <c r="G185" s="7">
        <v>9.00891202E8</v>
      </c>
      <c r="H185" s="7" t="str">
        <f>VLOOKUP(G185,TERCEROS!$A:$O,9,FALSE)</f>
        <v>CONJUNTO RESIDENCIAL PANORAMIA PARK P.H</v>
      </c>
      <c r="I185" s="7" t="s">
        <v>522</v>
      </c>
      <c r="J185" s="71">
        <v>0.0</v>
      </c>
      <c r="K185" s="71">
        <v>8880607.0</v>
      </c>
      <c r="L185" s="72">
        <f t="shared" si="1"/>
        <v>-8880607</v>
      </c>
      <c r="M185" s="78" t="s">
        <v>525</v>
      </c>
      <c r="N185" s="73">
        <v>2.0</v>
      </c>
      <c r="O185" s="73" t="str">
        <f>+VLOOKUP(N185,VALD.!$G:$H,2,FALSE)</f>
        <v>SERVICIOS DE ASEO</v>
      </c>
      <c r="P185" s="79"/>
      <c r="Q185" s="80"/>
      <c r="R185" s="80"/>
      <c r="S185" s="79"/>
      <c r="T185" s="79"/>
      <c r="U185" s="79"/>
      <c r="V185" s="81"/>
      <c r="W185" s="79"/>
      <c r="X185" s="82"/>
      <c r="Y185" s="79"/>
      <c r="Z185" s="79"/>
    </row>
    <row r="186">
      <c r="A186" s="68"/>
      <c r="B186" s="7" t="s">
        <v>515</v>
      </c>
      <c r="C186" s="69">
        <v>46.0</v>
      </c>
      <c r="D186" s="70">
        <v>42886.0</v>
      </c>
      <c r="E186" s="7">
        <v>2.4080506E7</v>
      </c>
      <c r="F186" s="7" t="str">
        <f>VLOOKUP(E186,PUC!E:F,2,FALSE)</f>
        <v>IVA GENERADO AIU 19%</v>
      </c>
      <c r="G186" s="7">
        <v>9.00891202E8</v>
      </c>
      <c r="H186" s="7" t="str">
        <f>VLOOKUP(G186,TERCEROS!$A:$O,9,FALSE)</f>
        <v>CONJUNTO RESIDENCIAL PANORAMIA PARK P.H</v>
      </c>
      <c r="I186" s="7" t="s">
        <v>522</v>
      </c>
      <c r="J186" s="71">
        <v>0.0</v>
      </c>
      <c r="K186" s="71">
        <v>168732.0</v>
      </c>
      <c r="L186" s="72">
        <f t="shared" si="1"/>
        <v>-168732</v>
      </c>
      <c r="M186" s="78"/>
      <c r="N186" s="73">
        <v>2.0</v>
      </c>
      <c r="O186" s="73" t="str">
        <f>+VLOOKUP(N186,VALD.!$G:$H,2,FALSE)</f>
        <v>SERVICIOS DE ASEO</v>
      </c>
      <c r="P186" s="79"/>
      <c r="Q186" s="80"/>
      <c r="R186" s="80"/>
      <c r="S186" s="79"/>
      <c r="T186" s="79"/>
      <c r="U186" s="79"/>
      <c r="V186" s="81"/>
      <c r="W186" s="79"/>
      <c r="X186" s="82"/>
      <c r="Y186" s="79"/>
      <c r="Z186" s="79"/>
    </row>
    <row r="187">
      <c r="A187" s="68"/>
      <c r="B187" s="7" t="s">
        <v>515</v>
      </c>
      <c r="C187" s="69">
        <v>46.0</v>
      </c>
      <c r="D187" s="70">
        <v>42886.0</v>
      </c>
      <c r="E187" s="7">
        <v>1.3551801E7</v>
      </c>
      <c r="F187" s="7" t="str">
        <f>VLOOKUP(E187,PUC!E:F,2,FALSE)</f>
        <v>RETENCIÓN DE ICA BOGOTÁ D.C</v>
      </c>
      <c r="G187" s="7">
        <v>9.00891202E8</v>
      </c>
      <c r="H187" s="7" t="str">
        <f>VLOOKUP(G187,TERCEROS!$A:$O,9,FALSE)</f>
        <v>CONJUNTO RESIDENCIAL PANORAMIA PARK P.H</v>
      </c>
      <c r="I187" s="7" t="s">
        <v>522</v>
      </c>
      <c r="J187" s="71">
        <v>8579.0</v>
      </c>
      <c r="K187" s="71">
        <v>0.0</v>
      </c>
      <c r="L187" s="72">
        <f t="shared" si="1"/>
        <v>8579</v>
      </c>
      <c r="M187" s="78" t="s">
        <v>525</v>
      </c>
      <c r="N187" s="73">
        <v>2.0</v>
      </c>
      <c r="O187" s="73" t="str">
        <f>+VLOOKUP(N187,VALD.!$G:$H,2,FALSE)</f>
        <v>SERVICIOS DE ASEO</v>
      </c>
      <c r="P187" s="79"/>
      <c r="Q187" s="80"/>
      <c r="R187" s="80"/>
      <c r="S187" s="79"/>
      <c r="T187" s="79"/>
      <c r="U187" s="79"/>
      <c r="V187" s="81"/>
      <c r="W187" s="79"/>
      <c r="X187" s="82"/>
      <c r="Y187" s="79"/>
      <c r="Z187" s="79"/>
    </row>
    <row r="188">
      <c r="A188" s="68"/>
      <c r="B188" s="7" t="s">
        <v>515</v>
      </c>
      <c r="C188" s="69">
        <v>46.0</v>
      </c>
      <c r="D188" s="70">
        <v>42886.0</v>
      </c>
      <c r="E188" s="7">
        <v>1.3551502E7</v>
      </c>
      <c r="F188" s="7" t="str">
        <f>VLOOKUP(E188,PUC!E:F,2,FALSE)</f>
        <v>RETENCIONES EN LA FUENTE POR EMPRESAS DE ASEO Y VIGILANCIA 2% AIU </v>
      </c>
      <c r="G188" s="7">
        <v>9.00891202E8</v>
      </c>
      <c r="H188" s="7" t="str">
        <f>VLOOKUP(G188,TERCEROS!$A:$O,9,FALSE)</f>
        <v>CONJUNTO RESIDENCIAL PANORAMIA PARK P.H</v>
      </c>
      <c r="I188" s="7" t="s">
        <v>522</v>
      </c>
      <c r="J188" s="71">
        <v>17760.0</v>
      </c>
      <c r="K188" s="71">
        <v>0.0</v>
      </c>
      <c r="L188" s="72">
        <f t="shared" si="1"/>
        <v>17760</v>
      </c>
      <c r="M188" s="78"/>
      <c r="N188" s="73">
        <v>2.0</v>
      </c>
      <c r="O188" s="73" t="str">
        <f>+VLOOKUP(N188,VALD.!$G:$H,2,FALSE)</f>
        <v>SERVICIOS DE ASEO</v>
      </c>
      <c r="P188" s="79"/>
      <c r="Q188" s="80"/>
      <c r="R188" s="80"/>
      <c r="S188" s="79"/>
      <c r="T188" s="79"/>
      <c r="U188" s="79"/>
      <c r="V188" s="81"/>
      <c r="W188" s="79"/>
      <c r="X188" s="82"/>
      <c r="Y188" s="79"/>
      <c r="Z188" s="79"/>
    </row>
    <row r="189" hidden="1">
      <c r="A189" s="68"/>
      <c r="B189" s="7" t="s">
        <v>515</v>
      </c>
      <c r="C189" s="69">
        <v>46.0</v>
      </c>
      <c r="D189" s="70">
        <v>42886.0</v>
      </c>
      <c r="E189" s="7">
        <v>1.3050501E7</v>
      </c>
      <c r="F189" s="7" t="str">
        <f>VLOOKUP(E189,PUC!E:F,2,FALSE)</f>
        <v>DEUDORES NACIONALES</v>
      </c>
      <c r="G189" s="7">
        <v>9.00891202E8</v>
      </c>
      <c r="H189" s="7" t="str">
        <f>VLOOKUP(G189,TERCEROS!$A:$O,9,FALSE)</f>
        <v>CONJUNTO RESIDENCIAL PANORAMIA PARK P.H</v>
      </c>
      <c r="I189" s="7" t="s">
        <v>522</v>
      </c>
      <c r="J189" s="71">
        <v>9023000.0</v>
      </c>
      <c r="K189" s="71">
        <v>0.0</v>
      </c>
      <c r="L189" s="72">
        <f t="shared" si="1"/>
        <v>9023000</v>
      </c>
      <c r="M189" s="78"/>
      <c r="N189" s="73">
        <v>2.0</v>
      </c>
      <c r="O189" s="73" t="str">
        <f>+VLOOKUP(N189,VALD.!$G:$H,2,FALSE)</f>
        <v>SERVICIOS DE ASEO</v>
      </c>
      <c r="P189" s="79"/>
      <c r="Q189" s="80" t="s">
        <v>539</v>
      </c>
      <c r="R189" s="80"/>
      <c r="S189" s="79"/>
      <c r="T189" s="79"/>
      <c r="U189" s="79"/>
      <c r="V189" s="81"/>
      <c r="W189" s="79"/>
      <c r="X189" s="82"/>
      <c r="Y189" s="79"/>
      <c r="Z189" s="79"/>
    </row>
    <row r="190">
      <c r="A190" s="68"/>
      <c r="B190" s="7" t="s">
        <v>515</v>
      </c>
      <c r="C190" s="69">
        <v>47.0</v>
      </c>
      <c r="D190" s="70">
        <v>42886.0</v>
      </c>
      <c r="E190" s="7">
        <v>4.1556001E7</v>
      </c>
      <c r="F190" s="7" t="str">
        <f>VLOOKUP(E190,PUC!E:F,2,FALSE)</f>
        <v>OPERARIA DE ASEO</v>
      </c>
      <c r="G190" s="7">
        <v>9.00244743E8</v>
      </c>
      <c r="H190" s="7" t="str">
        <f>VLOOKUP(G190,TERCEROS!$A:$O,9,FALSE)</f>
        <v>ALIANZA GRUPO INMOBILIARIO SAS</v>
      </c>
      <c r="I190" s="7" t="s">
        <v>522</v>
      </c>
      <c r="J190" s="71">
        <v>0.0</v>
      </c>
      <c r="K190" s="71">
        <v>319433.0</v>
      </c>
      <c r="L190" s="72">
        <f t="shared" si="1"/>
        <v>-319433</v>
      </c>
      <c r="M190" s="78" t="s">
        <v>525</v>
      </c>
      <c r="N190" s="73">
        <v>2.0</v>
      </c>
      <c r="O190" s="73" t="str">
        <f>+VLOOKUP(N190,VALD.!$G:$H,2,FALSE)</f>
        <v>SERVICIOS DE ASEO</v>
      </c>
      <c r="P190" s="79"/>
      <c r="Q190" s="80"/>
      <c r="R190" s="80"/>
      <c r="S190" s="79"/>
      <c r="T190" s="79"/>
      <c r="U190" s="79"/>
      <c r="V190" s="81"/>
      <c r="W190" s="79"/>
      <c r="X190" s="82"/>
      <c r="Y190" s="79"/>
      <c r="Z190" s="79"/>
    </row>
    <row r="191">
      <c r="A191" s="68"/>
      <c r="B191" s="7" t="s">
        <v>515</v>
      </c>
      <c r="C191" s="69">
        <v>47.0</v>
      </c>
      <c r="D191" s="70">
        <v>42886.0</v>
      </c>
      <c r="E191" s="7">
        <v>2.4080506E7</v>
      </c>
      <c r="F191" s="7" t="str">
        <f>VLOOKUP(E191,PUC!E:F,2,FALSE)</f>
        <v>IVA GENERADO AIU 19%</v>
      </c>
      <c r="G191" s="7">
        <v>9.00244743E8</v>
      </c>
      <c r="H191" s="7" t="str">
        <f>VLOOKUP(G191,TERCEROS!$A:$O,9,FALSE)</f>
        <v>ALIANZA GRUPO INMOBILIARIO SAS</v>
      </c>
      <c r="I191" s="7" t="s">
        <v>522</v>
      </c>
      <c r="J191" s="71">
        <v>0.0</v>
      </c>
      <c r="K191" s="71">
        <v>6069.0</v>
      </c>
      <c r="L191" s="72">
        <f t="shared" si="1"/>
        <v>-6069</v>
      </c>
      <c r="M191" s="78"/>
      <c r="N191" s="73">
        <v>2.0</v>
      </c>
      <c r="O191" s="73" t="str">
        <f>+VLOOKUP(N191,VALD.!$G:$H,2,FALSE)</f>
        <v>SERVICIOS DE ASEO</v>
      </c>
      <c r="P191" s="79"/>
      <c r="Q191" s="80"/>
      <c r="R191" s="80"/>
      <c r="S191" s="79"/>
      <c r="T191" s="79"/>
      <c r="U191" s="79"/>
      <c r="V191" s="81"/>
      <c r="W191" s="79"/>
      <c r="X191" s="82"/>
      <c r="Y191" s="79"/>
      <c r="Z191" s="79"/>
    </row>
    <row r="192">
      <c r="A192" s="68" t="s">
        <v>840</v>
      </c>
      <c r="B192" s="7" t="s">
        <v>515</v>
      </c>
      <c r="C192" s="69">
        <v>47.0</v>
      </c>
      <c r="D192" s="70">
        <v>42886.0</v>
      </c>
      <c r="E192" s="7">
        <v>1.3551801E7</v>
      </c>
      <c r="F192" s="7" t="str">
        <f>VLOOKUP(E192,PUC!E:F,2,FALSE)</f>
        <v>RETENCIÓN DE ICA BOGOTÁ D.C</v>
      </c>
      <c r="G192" s="7">
        <v>9.00244743E8</v>
      </c>
      <c r="H192" s="7" t="str">
        <f>VLOOKUP(G192,TERCEROS!$A:$O,9,FALSE)</f>
        <v>ALIANZA GRUPO INMOBILIARIO SAS</v>
      </c>
      <c r="I192" s="7" t="s">
        <v>522</v>
      </c>
      <c r="J192" s="71">
        <v>309.0</v>
      </c>
      <c r="K192" s="71">
        <v>0.0</v>
      </c>
      <c r="L192" s="72">
        <f t="shared" si="1"/>
        <v>309</v>
      </c>
      <c r="M192" s="78" t="s">
        <v>525</v>
      </c>
      <c r="N192" s="73">
        <v>2.0</v>
      </c>
      <c r="O192" s="73" t="str">
        <f>+VLOOKUP(N192,VALD.!$G:$H,2,FALSE)</f>
        <v>SERVICIOS DE ASEO</v>
      </c>
      <c r="P192" s="79"/>
      <c r="Q192" s="80"/>
      <c r="R192" s="80"/>
      <c r="S192" s="79"/>
      <c r="T192" s="79"/>
      <c r="U192" s="79"/>
      <c r="V192" s="81"/>
      <c r="W192" s="79"/>
      <c r="X192" s="82"/>
      <c r="Y192" s="79"/>
      <c r="Z192" s="79"/>
    </row>
    <row r="193">
      <c r="A193" s="68"/>
      <c r="B193" s="7" t="s">
        <v>515</v>
      </c>
      <c r="C193" s="69">
        <v>47.0</v>
      </c>
      <c r="D193" s="70">
        <v>42886.0</v>
      </c>
      <c r="E193" s="7">
        <v>1.3551502E7</v>
      </c>
      <c r="F193" s="7" t="str">
        <f>VLOOKUP(E193,PUC!E:F,2,FALSE)</f>
        <v>RETENCIONES EN LA FUENTE POR EMPRESAS DE ASEO Y VIGILANCIA 2% AIU </v>
      </c>
      <c r="G193" s="7">
        <v>9.00244743E8</v>
      </c>
      <c r="H193" s="7" t="str">
        <f>VLOOKUP(G193,TERCEROS!$A:$O,9,FALSE)</f>
        <v>ALIANZA GRUPO INMOBILIARIO SAS</v>
      </c>
      <c r="I193" s="7" t="s">
        <v>522</v>
      </c>
      <c r="J193" s="71">
        <v>639.0</v>
      </c>
      <c r="K193" s="71">
        <v>0.0</v>
      </c>
      <c r="L193" s="72">
        <f t="shared" si="1"/>
        <v>639</v>
      </c>
      <c r="M193" s="78"/>
      <c r="N193" s="73">
        <v>2.0</v>
      </c>
      <c r="O193" s="73" t="str">
        <f>+VLOOKUP(N193,VALD.!$G:$H,2,FALSE)</f>
        <v>SERVICIOS DE ASEO</v>
      </c>
      <c r="P193" s="79"/>
      <c r="Q193" s="80"/>
      <c r="R193" s="80"/>
      <c r="S193" s="79"/>
      <c r="T193" s="79"/>
      <c r="U193" s="79"/>
      <c r="V193" s="81"/>
      <c r="W193" s="79"/>
      <c r="X193" s="82"/>
      <c r="Y193" s="79"/>
      <c r="Z193" s="79"/>
    </row>
    <row r="194" hidden="1">
      <c r="A194" s="68"/>
      <c r="B194" s="7" t="s">
        <v>515</v>
      </c>
      <c r="C194" s="69">
        <v>47.0</v>
      </c>
      <c r="D194" s="70">
        <v>42886.0</v>
      </c>
      <c r="E194" s="7">
        <v>1.3050501E7</v>
      </c>
      <c r="F194" s="7" t="str">
        <f>VLOOKUP(E194,PUC!E:F,2,FALSE)</f>
        <v>DEUDORES NACIONALES</v>
      </c>
      <c r="G194" s="7">
        <v>9.00244743E8</v>
      </c>
      <c r="H194" s="7" t="str">
        <f>VLOOKUP(G194,TERCEROS!$A:$O,9,FALSE)</f>
        <v>ALIANZA GRUPO INMOBILIARIO SAS</v>
      </c>
      <c r="I194" s="7" t="s">
        <v>522</v>
      </c>
      <c r="J194" s="71">
        <v>324554.0</v>
      </c>
      <c r="K194" s="71">
        <v>0.0</v>
      </c>
      <c r="L194" s="72">
        <f t="shared" si="1"/>
        <v>324554</v>
      </c>
      <c r="M194" s="78"/>
      <c r="N194" s="73">
        <v>2.0</v>
      </c>
      <c r="O194" s="73" t="str">
        <f>+VLOOKUP(N194,VALD.!$G:$H,2,FALSE)</f>
        <v>SERVICIOS DE ASEO</v>
      </c>
      <c r="P194" s="79"/>
      <c r="Q194" s="80" t="s">
        <v>541</v>
      </c>
      <c r="R194" s="80"/>
      <c r="S194" s="79"/>
      <c r="T194" s="79"/>
      <c r="U194" s="79"/>
      <c r="V194" s="81"/>
      <c r="W194" s="79"/>
      <c r="X194" s="82"/>
      <c r="Y194" s="79"/>
      <c r="Z194" s="79"/>
    </row>
    <row r="195">
      <c r="A195" s="68"/>
      <c r="B195" s="7" t="s">
        <v>515</v>
      </c>
      <c r="C195" s="69">
        <v>48.0</v>
      </c>
      <c r="D195" s="70">
        <v>42909.0</v>
      </c>
      <c r="E195" s="7">
        <v>4.1556001E7</v>
      </c>
      <c r="F195" s="7" t="str">
        <f>VLOOKUP(E195,PUC!E:F,2,FALSE)</f>
        <v>OPERARIA DE ASEO</v>
      </c>
      <c r="G195" s="7">
        <v>9.01054891E8</v>
      </c>
      <c r="H195" s="7" t="str">
        <f>VLOOKUP(G195,TERCEROS!$A:$O,9,FALSE)</f>
        <v>ALEJANDRIA REAL PARQUE RESIDENCIAL ETAPA V-PROPIEDAD HORIZONTAL</v>
      </c>
      <c r="I195" s="7" t="s">
        <v>522</v>
      </c>
      <c r="J195" s="71">
        <v>0.0</v>
      </c>
      <c r="K195" s="71">
        <v>2738000.0</v>
      </c>
      <c r="L195" s="72">
        <f t="shared" si="1"/>
        <v>-2738000</v>
      </c>
      <c r="M195" s="78" t="s">
        <v>799</v>
      </c>
      <c r="N195" s="73">
        <v>2.0</v>
      </c>
      <c r="O195" s="73" t="str">
        <f>+VLOOKUP(N195,VALD.!$G:$H,2,FALSE)</f>
        <v>SERVICIOS DE ASEO</v>
      </c>
      <c r="P195" s="79"/>
      <c r="Q195" s="80"/>
      <c r="R195" s="80"/>
      <c r="S195" s="79"/>
      <c r="T195" s="79"/>
      <c r="U195" s="79"/>
      <c r="V195" s="81"/>
      <c r="W195" s="79"/>
      <c r="X195" s="82"/>
      <c r="Y195" s="79"/>
      <c r="Z195" s="79"/>
    </row>
    <row r="196">
      <c r="A196" s="68"/>
      <c r="B196" s="7" t="s">
        <v>515</v>
      </c>
      <c r="C196" s="69">
        <v>48.0</v>
      </c>
      <c r="D196" s="70">
        <v>42909.0</v>
      </c>
      <c r="E196" s="7">
        <v>2.4080506E7</v>
      </c>
      <c r="F196" s="7" t="str">
        <f>VLOOKUP(E196,PUC!E:F,2,FALSE)</f>
        <v>IVA GENERADO AIU 19%</v>
      </c>
      <c r="G196" s="7">
        <v>9.01054891E8</v>
      </c>
      <c r="H196" s="7" t="str">
        <f>VLOOKUP(G196,TERCEROS!$A:$O,9,FALSE)</f>
        <v>ALEJANDRIA REAL PARQUE RESIDENCIAL ETAPA V-PROPIEDAD HORIZONTAL</v>
      </c>
      <c r="I196" s="7" t="s">
        <v>522</v>
      </c>
      <c r="J196" s="71">
        <v>0.0</v>
      </c>
      <c r="K196" s="71">
        <v>52022.0</v>
      </c>
      <c r="L196" s="72">
        <f t="shared" si="1"/>
        <v>-52022</v>
      </c>
      <c r="M196" s="78"/>
      <c r="N196" s="73">
        <v>2.0</v>
      </c>
      <c r="O196" s="73" t="str">
        <f>+VLOOKUP(N196,VALD.!$G:$H,2,FALSE)</f>
        <v>SERVICIOS DE ASEO</v>
      </c>
      <c r="P196" s="79"/>
      <c r="Q196" s="80"/>
      <c r="R196" s="80"/>
      <c r="S196" s="79"/>
      <c r="T196" s="79"/>
      <c r="U196" s="79"/>
      <c r="V196" s="81"/>
      <c r="W196" s="79"/>
      <c r="X196" s="82"/>
      <c r="Y196" s="79"/>
      <c r="Z196" s="79"/>
    </row>
    <row r="197">
      <c r="A197" s="68"/>
      <c r="B197" s="7" t="s">
        <v>515</v>
      </c>
      <c r="C197" s="69">
        <v>48.0</v>
      </c>
      <c r="D197" s="70">
        <v>42909.0</v>
      </c>
      <c r="E197" s="7">
        <v>1.3551801E7</v>
      </c>
      <c r="F197" s="7" t="str">
        <f>VLOOKUP(E197,PUC!E:F,2,FALSE)</f>
        <v>RETENCIÓN DE ICA BOGOTÁ D.C</v>
      </c>
      <c r="G197" s="7">
        <v>9.01054891E8</v>
      </c>
      <c r="H197" s="7" t="str">
        <f>VLOOKUP(G197,TERCEROS!$A:$O,9,FALSE)</f>
        <v>ALEJANDRIA REAL PARQUE RESIDENCIAL ETAPA V-PROPIEDAD HORIZONTAL</v>
      </c>
      <c r="I197" s="7" t="s">
        <v>522</v>
      </c>
      <c r="J197" s="71">
        <v>2646.0</v>
      </c>
      <c r="K197" s="71">
        <v>0.0</v>
      </c>
      <c r="L197" s="72">
        <f t="shared" si="1"/>
        <v>2646</v>
      </c>
      <c r="M197" s="78" t="s">
        <v>799</v>
      </c>
      <c r="N197" s="73">
        <v>2.0</v>
      </c>
      <c r="O197" s="73" t="str">
        <f>+VLOOKUP(N197,VALD.!$G:$H,2,FALSE)</f>
        <v>SERVICIOS DE ASEO</v>
      </c>
      <c r="P197" s="79"/>
      <c r="Q197" s="80"/>
      <c r="R197" s="80"/>
      <c r="S197" s="79"/>
      <c r="T197" s="79"/>
      <c r="U197" s="79"/>
      <c r="V197" s="81"/>
      <c r="W197" s="79"/>
      <c r="X197" s="82"/>
      <c r="Y197" s="79"/>
      <c r="Z197" s="79"/>
    </row>
    <row r="198">
      <c r="A198" s="68"/>
      <c r="B198" s="7" t="s">
        <v>515</v>
      </c>
      <c r="C198" s="69">
        <v>48.0</v>
      </c>
      <c r="D198" s="70">
        <v>42909.0</v>
      </c>
      <c r="E198" s="7">
        <v>1.3551502E7</v>
      </c>
      <c r="F198" s="7" t="str">
        <f>VLOOKUP(E198,PUC!E:F,2,FALSE)</f>
        <v>RETENCIONES EN LA FUENTE POR EMPRESAS DE ASEO Y VIGILANCIA 2% AIU </v>
      </c>
      <c r="G198" s="7">
        <v>9.01054891E8</v>
      </c>
      <c r="H198" s="7" t="str">
        <f>VLOOKUP(G198,TERCEROS!$A:$O,9,FALSE)</f>
        <v>ALEJANDRIA REAL PARQUE RESIDENCIAL ETAPA V-PROPIEDAD HORIZONTAL</v>
      </c>
      <c r="I198" s="7" t="s">
        <v>522</v>
      </c>
      <c r="J198" s="71">
        <v>5476.0</v>
      </c>
      <c r="K198" s="71">
        <v>0.0</v>
      </c>
      <c r="L198" s="72">
        <f t="shared" si="1"/>
        <v>5476</v>
      </c>
      <c r="M198" s="78"/>
      <c r="N198" s="73">
        <v>2.0</v>
      </c>
      <c r="O198" s="73" t="str">
        <f>+VLOOKUP(N198,VALD.!$G:$H,2,FALSE)</f>
        <v>SERVICIOS DE ASEO</v>
      </c>
      <c r="P198" s="79"/>
      <c r="Q198" s="80"/>
      <c r="R198" s="80"/>
      <c r="S198" s="79"/>
      <c r="T198" s="79"/>
      <c r="U198" s="79"/>
      <c r="V198" s="81"/>
      <c r="W198" s="79"/>
      <c r="X198" s="82"/>
      <c r="Y198" s="79"/>
      <c r="Z198" s="79"/>
    </row>
    <row r="199" hidden="1">
      <c r="A199" s="68"/>
      <c r="B199" s="7" t="s">
        <v>515</v>
      </c>
      <c r="C199" s="69">
        <v>48.0</v>
      </c>
      <c r="D199" s="70">
        <v>42909.0</v>
      </c>
      <c r="E199" s="7">
        <v>1.3050501E7</v>
      </c>
      <c r="F199" s="7" t="str">
        <f>VLOOKUP(E199,PUC!E:F,2,FALSE)</f>
        <v>DEUDORES NACIONALES</v>
      </c>
      <c r="G199" s="7">
        <v>9.01054891E8</v>
      </c>
      <c r="H199" s="7" t="str">
        <f>VLOOKUP(G199,TERCEROS!$A:$O,9,FALSE)</f>
        <v>ALEJANDRIA REAL PARQUE RESIDENCIAL ETAPA V-PROPIEDAD HORIZONTAL</v>
      </c>
      <c r="I199" s="7" t="s">
        <v>522</v>
      </c>
      <c r="J199" s="71">
        <v>2781900.0</v>
      </c>
      <c r="K199" s="71">
        <v>0.0</v>
      </c>
      <c r="L199" s="72">
        <f t="shared" si="1"/>
        <v>2781900</v>
      </c>
      <c r="M199" s="78"/>
      <c r="N199" s="73">
        <v>2.0</v>
      </c>
      <c r="O199" s="73" t="str">
        <f>+VLOOKUP(N199,VALD.!$G:$H,2,FALSE)</f>
        <v>SERVICIOS DE ASEO</v>
      </c>
      <c r="P199" s="79"/>
      <c r="Q199" s="80" t="s">
        <v>543</v>
      </c>
      <c r="R199" s="80"/>
      <c r="S199" s="79"/>
      <c r="T199" s="79"/>
      <c r="U199" s="79"/>
      <c r="V199" s="81"/>
      <c r="W199" s="79"/>
      <c r="X199" s="82"/>
      <c r="Y199" s="79"/>
      <c r="Z199" s="79"/>
    </row>
    <row r="200">
      <c r="A200" s="68"/>
      <c r="B200" s="7" t="s">
        <v>515</v>
      </c>
      <c r="C200" s="69">
        <v>49.0</v>
      </c>
      <c r="D200" s="70">
        <v>42909.0</v>
      </c>
      <c r="E200" s="7">
        <v>4.1556001E7</v>
      </c>
      <c r="F200" s="7" t="str">
        <f>VLOOKUP(E200,PUC!E:F,2,FALSE)</f>
        <v>OPERARIA DE ASEO</v>
      </c>
      <c r="G200" s="7">
        <v>9.01043605E8</v>
      </c>
      <c r="H200" s="7" t="str">
        <f>VLOOKUP(G200,TERCEROS!$A:$O,9,FALSE)</f>
        <v>CONJUNTO RESIDENCIAL COLINA 129</v>
      </c>
      <c r="I200" s="7" t="s">
        <v>522</v>
      </c>
      <c r="J200" s="71">
        <v>0.0</v>
      </c>
      <c r="K200" s="71">
        <v>4407972.0</v>
      </c>
      <c r="L200" s="72">
        <f t="shared" si="1"/>
        <v>-4407972</v>
      </c>
      <c r="M200" s="78" t="s">
        <v>525</v>
      </c>
      <c r="N200" s="73">
        <v>2.0</v>
      </c>
      <c r="O200" s="73" t="str">
        <f>+VLOOKUP(N200,VALD.!$G:$H,2,FALSE)</f>
        <v>SERVICIOS DE ASEO</v>
      </c>
      <c r="P200" s="79"/>
      <c r="Q200" s="80"/>
      <c r="R200" s="80"/>
      <c r="S200" s="79"/>
      <c r="T200" s="79"/>
      <c r="U200" s="79"/>
      <c r="V200" s="81"/>
      <c r="W200" s="79"/>
      <c r="X200" s="82"/>
      <c r="Y200" s="79"/>
      <c r="Z200" s="79"/>
    </row>
    <row r="201">
      <c r="A201" s="68"/>
      <c r="B201" s="7" t="s">
        <v>515</v>
      </c>
      <c r="C201" s="69">
        <v>49.0</v>
      </c>
      <c r="D201" s="70">
        <v>42909.0</v>
      </c>
      <c r="E201" s="7">
        <v>2.4080506E7</v>
      </c>
      <c r="F201" s="7" t="str">
        <f>VLOOKUP(E201,PUC!E:F,2,FALSE)</f>
        <v>IVA GENERADO AIU 19%</v>
      </c>
      <c r="G201" s="7">
        <v>9.01043605E8</v>
      </c>
      <c r="H201" s="7" t="str">
        <f>VLOOKUP(G201,TERCEROS!$A:$O,9,FALSE)</f>
        <v>CONJUNTO RESIDENCIAL COLINA 129</v>
      </c>
      <c r="I201" s="7" t="s">
        <v>522</v>
      </c>
      <c r="J201" s="71">
        <v>0.0</v>
      </c>
      <c r="K201" s="71">
        <v>83751.0</v>
      </c>
      <c r="L201" s="72">
        <f t="shared" si="1"/>
        <v>-83751</v>
      </c>
      <c r="M201" s="78"/>
      <c r="N201" s="73">
        <v>2.0</v>
      </c>
      <c r="O201" s="73" t="str">
        <f>+VLOOKUP(N201,VALD.!$G:$H,2,FALSE)</f>
        <v>SERVICIOS DE ASEO</v>
      </c>
      <c r="P201" s="79"/>
      <c r="Q201" s="80"/>
      <c r="R201" s="80"/>
      <c r="S201" s="79"/>
      <c r="T201" s="79"/>
      <c r="U201" s="79"/>
      <c r="V201" s="81"/>
      <c r="W201" s="79"/>
      <c r="X201" s="82"/>
      <c r="Y201" s="79"/>
      <c r="Z201" s="79"/>
    </row>
    <row r="202">
      <c r="A202" s="68"/>
      <c r="B202" s="7" t="s">
        <v>515</v>
      </c>
      <c r="C202" s="69">
        <v>49.0</v>
      </c>
      <c r="D202" s="70">
        <v>42909.0</v>
      </c>
      <c r="E202" s="7">
        <v>1.3551801E7</v>
      </c>
      <c r="F202" s="7" t="str">
        <f>VLOOKUP(E202,PUC!E:F,2,FALSE)</f>
        <v>RETENCIÓN DE ICA BOGOTÁ D.C</v>
      </c>
      <c r="G202" s="7">
        <v>9.01043605E8</v>
      </c>
      <c r="H202" s="7" t="str">
        <f>VLOOKUP(G202,TERCEROS!$A:$O,9,FALSE)</f>
        <v>CONJUNTO RESIDENCIAL COLINA 129</v>
      </c>
      <c r="I202" s="7" t="s">
        <v>522</v>
      </c>
      <c r="J202" s="71">
        <v>4258.0</v>
      </c>
      <c r="K202" s="71">
        <v>0.0</v>
      </c>
      <c r="L202" s="72">
        <f t="shared" si="1"/>
        <v>4258</v>
      </c>
      <c r="M202" s="78" t="s">
        <v>525</v>
      </c>
      <c r="N202" s="73">
        <v>2.0</v>
      </c>
      <c r="O202" s="73" t="str">
        <f>+VLOOKUP(N202,VALD.!$G:$H,2,FALSE)</f>
        <v>SERVICIOS DE ASEO</v>
      </c>
      <c r="P202" s="79"/>
      <c r="Q202" s="80"/>
      <c r="R202" s="80"/>
      <c r="S202" s="79"/>
      <c r="T202" s="79"/>
      <c r="U202" s="79"/>
      <c r="V202" s="81"/>
      <c r="W202" s="79"/>
      <c r="X202" s="82"/>
      <c r="Y202" s="79"/>
      <c r="Z202" s="79"/>
    </row>
    <row r="203">
      <c r="A203" s="68"/>
      <c r="B203" s="7" t="s">
        <v>515</v>
      </c>
      <c r="C203" s="69">
        <v>49.0</v>
      </c>
      <c r="D203" s="70">
        <v>42909.0</v>
      </c>
      <c r="E203" s="7">
        <v>1.3551502E7</v>
      </c>
      <c r="F203" s="7" t="str">
        <f>VLOOKUP(E203,PUC!E:F,2,FALSE)</f>
        <v>RETENCIONES EN LA FUENTE POR EMPRESAS DE ASEO Y VIGILANCIA 2% AIU </v>
      </c>
      <c r="G203" s="7">
        <v>9.01043605E8</v>
      </c>
      <c r="H203" s="7" t="str">
        <f>VLOOKUP(G203,TERCEROS!$A:$O,9,FALSE)</f>
        <v>CONJUNTO RESIDENCIAL COLINA 129</v>
      </c>
      <c r="I203" s="7" t="s">
        <v>522</v>
      </c>
      <c r="J203" s="71">
        <v>8816.0</v>
      </c>
      <c r="K203" s="71">
        <v>0.0</v>
      </c>
      <c r="L203" s="72">
        <f t="shared" si="1"/>
        <v>8816</v>
      </c>
      <c r="M203" s="78"/>
      <c r="N203" s="73">
        <v>2.0</v>
      </c>
      <c r="O203" s="73" t="str">
        <f>+VLOOKUP(N203,VALD.!$G:$H,2,FALSE)</f>
        <v>SERVICIOS DE ASEO</v>
      </c>
      <c r="P203" s="79"/>
      <c r="Q203" s="80"/>
      <c r="R203" s="80"/>
      <c r="S203" s="79"/>
      <c r="T203" s="79"/>
      <c r="U203" s="79"/>
      <c r="V203" s="81"/>
      <c r="W203" s="79"/>
      <c r="X203" s="82"/>
      <c r="Y203" s="79"/>
      <c r="Z203" s="79"/>
    </row>
    <row r="204" hidden="1">
      <c r="A204" s="68"/>
      <c r="B204" s="7" t="s">
        <v>515</v>
      </c>
      <c r="C204" s="69">
        <v>49.0</v>
      </c>
      <c r="D204" s="70">
        <v>42909.0</v>
      </c>
      <c r="E204" s="7">
        <v>1.3050501E7</v>
      </c>
      <c r="F204" s="7" t="str">
        <f>VLOOKUP(E204,PUC!E:F,2,FALSE)</f>
        <v>DEUDORES NACIONALES</v>
      </c>
      <c r="G204" s="7">
        <v>9.01043605E8</v>
      </c>
      <c r="H204" s="7" t="str">
        <f>VLOOKUP(G204,TERCEROS!$A:$O,9,FALSE)</f>
        <v>CONJUNTO RESIDENCIAL COLINA 129</v>
      </c>
      <c r="I204" s="7" t="s">
        <v>522</v>
      </c>
      <c r="J204" s="71">
        <v>4478649.0</v>
      </c>
      <c r="K204" s="71">
        <v>0.0</v>
      </c>
      <c r="L204" s="72">
        <f t="shared" si="1"/>
        <v>4478649</v>
      </c>
      <c r="M204" s="78"/>
      <c r="N204" s="73">
        <v>2.0</v>
      </c>
      <c r="O204" s="73" t="str">
        <f>+VLOOKUP(N204,VALD.!$G:$H,2,FALSE)</f>
        <v>SERVICIOS DE ASEO</v>
      </c>
      <c r="P204" s="79"/>
      <c r="Q204" s="80" t="s">
        <v>545</v>
      </c>
      <c r="R204" s="80"/>
      <c r="S204" s="79"/>
      <c r="T204" s="79"/>
      <c r="U204" s="79"/>
      <c r="V204" s="81"/>
      <c r="W204" s="79"/>
      <c r="X204" s="82"/>
      <c r="Y204" s="79"/>
      <c r="Z204" s="79"/>
    </row>
    <row r="205">
      <c r="A205" s="68"/>
      <c r="B205" s="7" t="s">
        <v>515</v>
      </c>
      <c r="C205" s="69">
        <v>50.0</v>
      </c>
      <c r="D205" s="70">
        <v>42909.0</v>
      </c>
      <c r="E205" s="7">
        <v>4.1556001E7</v>
      </c>
      <c r="F205" s="7" t="str">
        <f>VLOOKUP(E205,PUC!E:F,2,FALSE)</f>
        <v>OPERARIA DE ASEO</v>
      </c>
      <c r="G205" s="7">
        <v>9.00891202E8</v>
      </c>
      <c r="H205" s="7" t="str">
        <f>VLOOKUP(G205,TERCEROS!$A:$O,9,FALSE)</f>
        <v>CONJUNTO RESIDENCIAL PANORAMIA PARK P.H</v>
      </c>
      <c r="I205" s="7" t="s">
        <v>522</v>
      </c>
      <c r="J205" s="71">
        <v>0.0</v>
      </c>
      <c r="K205" s="71">
        <v>8781383.0</v>
      </c>
      <c r="L205" s="72">
        <f t="shared" si="1"/>
        <v>-8781383</v>
      </c>
      <c r="M205" s="78" t="s">
        <v>525</v>
      </c>
      <c r="N205" s="73">
        <v>2.0</v>
      </c>
      <c r="O205" s="73" t="str">
        <f>+VLOOKUP(N205,VALD.!$G:$H,2,FALSE)</f>
        <v>SERVICIOS DE ASEO</v>
      </c>
      <c r="P205" s="79"/>
      <c r="Q205" s="80"/>
      <c r="R205" s="80"/>
      <c r="S205" s="79"/>
      <c r="T205" s="79"/>
      <c r="U205" s="79"/>
      <c r="V205" s="81"/>
      <c r="W205" s="79"/>
      <c r="X205" s="82"/>
      <c r="Y205" s="79"/>
      <c r="Z205" s="79"/>
    </row>
    <row r="206">
      <c r="A206" s="68"/>
      <c r="B206" s="7" t="s">
        <v>515</v>
      </c>
      <c r="C206" s="69">
        <v>50.0</v>
      </c>
      <c r="D206" s="70">
        <v>42909.0</v>
      </c>
      <c r="E206" s="7">
        <v>2.4080506E7</v>
      </c>
      <c r="F206" s="7" t="str">
        <f>VLOOKUP(E206,PUC!E:F,2,FALSE)</f>
        <v>IVA GENERADO AIU 19%</v>
      </c>
      <c r="G206" s="7">
        <v>9.00891202E8</v>
      </c>
      <c r="H206" s="7" t="str">
        <f>VLOOKUP(G206,TERCEROS!$A:$O,9,FALSE)</f>
        <v>CONJUNTO RESIDENCIAL PANORAMIA PARK P.H</v>
      </c>
      <c r="I206" s="7" t="s">
        <v>522</v>
      </c>
      <c r="J206" s="71">
        <v>0.0</v>
      </c>
      <c r="K206" s="71">
        <v>166846.0</v>
      </c>
      <c r="L206" s="72">
        <f t="shared" si="1"/>
        <v>-166846</v>
      </c>
      <c r="M206" s="78"/>
      <c r="N206" s="73">
        <v>2.0</v>
      </c>
      <c r="O206" s="73" t="str">
        <f>+VLOOKUP(N206,VALD.!$G:$H,2,FALSE)</f>
        <v>SERVICIOS DE ASEO</v>
      </c>
      <c r="P206" s="79"/>
      <c r="Q206" s="80"/>
      <c r="R206" s="80"/>
      <c r="S206" s="79"/>
      <c r="T206" s="79"/>
      <c r="U206" s="79"/>
      <c r="V206" s="81"/>
      <c r="W206" s="79"/>
      <c r="X206" s="82"/>
      <c r="Y206" s="79"/>
      <c r="Z206" s="79"/>
    </row>
    <row r="207">
      <c r="A207" s="68"/>
      <c r="B207" s="7" t="s">
        <v>515</v>
      </c>
      <c r="C207" s="69">
        <v>50.0</v>
      </c>
      <c r="D207" s="70">
        <v>42909.0</v>
      </c>
      <c r="E207" s="7">
        <v>1.3551801E7</v>
      </c>
      <c r="F207" s="7" t="str">
        <f>VLOOKUP(E207,PUC!E:F,2,FALSE)</f>
        <v>RETENCIÓN DE ICA BOGOTÁ D.C</v>
      </c>
      <c r="G207" s="7">
        <v>9.00891202E8</v>
      </c>
      <c r="H207" s="7" t="str">
        <f>VLOOKUP(G207,TERCEROS!$A:$O,9,FALSE)</f>
        <v>CONJUNTO RESIDENCIAL PANORAMIA PARK P.H</v>
      </c>
      <c r="I207" s="7" t="s">
        <v>522</v>
      </c>
      <c r="J207" s="71">
        <v>8482.0</v>
      </c>
      <c r="K207" s="71">
        <v>0.0</v>
      </c>
      <c r="L207" s="72">
        <f t="shared" si="1"/>
        <v>8482</v>
      </c>
      <c r="M207" s="78" t="s">
        <v>525</v>
      </c>
      <c r="N207" s="73">
        <v>2.0</v>
      </c>
      <c r="O207" s="73" t="str">
        <f>+VLOOKUP(N207,VALD.!$G:$H,2,FALSE)</f>
        <v>SERVICIOS DE ASEO</v>
      </c>
      <c r="P207" s="79"/>
      <c r="Q207" s="80"/>
      <c r="R207" s="80"/>
      <c r="S207" s="79"/>
      <c r="T207" s="79"/>
      <c r="U207" s="79"/>
      <c r="V207" s="81"/>
      <c r="W207" s="79"/>
      <c r="X207" s="82"/>
      <c r="Y207" s="79"/>
      <c r="Z207" s="79"/>
    </row>
    <row r="208">
      <c r="A208" s="68"/>
      <c r="B208" s="7" t="s">
        <v>515</v>
      </c>
      <c r="C208" s="69">
        <v>50.0</v>
      </c>
      <c r="D208" s="70">
        <v>42909.0</v>
      </c>
      <c r="E208" s="7">
        <v>1.3551502E7</v>
      </c>
      <c r="F208" s="7" t="str">
        <f>VLOOKUP(E208,PUC!E:F,2,FALSE)</f>
        <v>RETENCIONES EN LA FUENTE POR EMPRESAS DE ASEO Y VIGILANCIA 2% AIU </v>
      </c>
      <c r="G208" s="7">
        <v>9.00891202E8</v>
      </c>
      <c r="H208" s="7" t="str">
        <f>VLOOKUP(G208,TERCEROS!$A:$O,9,FALSE)</f>
        <v>CONJUNTO RESIDENCIAL PANORAMIA PARK P.H</v>
      </c>
      <c r="I208" s="7" t="s">
        <v>522</v>
      </c>
      <c r="J208" s="71">
        <v>17562.0</v>
      </c>
      <c r="K208" s="71">
        <v>0.0</v>
      </c>
      <c r="L208" s="72">
        <f t="shared" si="1"/>
        <v>17562</v>
      </c>
      <c r="M208" s="78"/>
      <c r="N208" s="73">
        <v>2.0</v>
      </c>
      <c r="O208" s="73" t="str">
        <f>+VLOOKUP(N208,VALD.!$G:$H,2,FALSE)</f>
        <v>SERVICIOS DE ASEO</v>
      </c>
      <c r="P208" s="79"/>
      <c r="Q208" s="80"/>
      <c r="R208" s="80"/>
      <c r="S208" s="79"/>
      <c r="T208" s="79"/>
      <c r="U208" s="79"/>
      <c r="V208" s="81"/>
      <c r="W208" s="79"/>
      <c r="X208" s="82"/>
      <c r="Y208" s="79"/>
      <c r="Z208" s="79"/>
    </row>
    <row r="209" hidden="1">
      <c r="A209" s="68"/>
      <c r="B209" s="7" t="s">
        <v>515</v>
      </c>
      <c r="C209" s="69">
        <v>50.0</v>
      </c>
      <c r="D209" s="70">
        <v>42909.0</v>
      </c>
      <c r="E209" s="7">
        <v>1.3050501E7</v>
      </c>
      <c r="F209" s="7" t="str">
        <f>VLOOKUP(E209,PUC!E:F,2,FALSE)</f>
        <v>DEUDORES NACIONALES</v>
      </c>
      <c r="G209" s="7">
        <v>9.00891202E8</v>
      </c>
      <c r="H209" s="7" t="str">
        <f>VLOOKUP(G209,TERCEROS!$A:$O,9,FALSE)</f>
        <v>CONJUNTO RESIDENCIAL PANORAMIA PARK P.H</v>
      </c>
      <c r="I209" s="7" t="s">
        <v>522</v>
      </c>
      <c r="J209" s="71">
        <v>8922185.0</v>
      </c>
      <c r="K209" s="71">
        <v>0.0</v>
      </c>
      <c r="L209" s="72">
        <f t="shared" si="1"/>
        <v>8922185</v>
      </c>
      <c r="M209" s="78"/>
      <c r="N209" s="73">
        <v>2.0</v>
      </c>
      <c r="O209" s="73" t="str">
        <f>+VLOOKUP(N209,VALD.!$G:$H,2,FALSE)</f>
        <v>SERVICIOS DE ASEO</v>
      </c>
      <c r="P209" s="79"/>
      <c r="Q209" s="80" t="s">
        <v>547</v>
      </c>
      <c r="R209" s="80"/>
      <c r="S209" s="79"/>
      <c r="T209" s="79"/>
      <c r="U209" s="79"/>
      <c r="V209" s="81"/>
      <c r="W209" s="79"/>
      <c r="X209" s="82"/>
      <c r="Y209" s="79"/>
      <c r="Z209" s="79"/>
    </row>
    <row r="210">
      <c r="A210" s="68" t="s">
        <v>973</v>
      </c>
      <c r="B210" s="7" t="s">
        <v>515</v>
      </c>
      <c r="C210" s="69">
        <v>51.0</v>
      </c>
      <c r="D210" s="70">
        <v>42909.0</v>
      </c>
      <c r="E210" s="7">
        <v>4.1556001E7</v>
      </c>
      <c r="F210" s="7" t="str">
        <f>VLOOKUP(E210,PUC!E:F,2,FALSE)</f>
        <v>OPERARIA DE ASEO</v>
      </c>
      <c r="G210" s="7">
        <v>9.00244743E8</v>
      </c>
      <c r="H210" s="7" t="str">
        <f>VLOOKUP(G210,TERCEROS!$A:$O,9,FALSE)</f>
        <v>ALIANZA GRUPO INMOBILIARIO SAS</v>
      </c>
      <c r="I210" s="7" t="s">
        <v>522</v>
      </c>
      <c r="J210" s="71">
        <v>0.0</v>
      </c>
      <c r="K210" s="71">
        <v>1369000.0</v>
      </c>
      <c r="L210" s="72">
        <f t="shared" si="1"/>
        <v>-1369000</v>
      </c>
      <c r="M210" s="78" t="s">
        <v>525</v>
      </c>
      <c r="N210" s="73">
        <v>2.0</v>
      </c>
      <c r="O210" s="73" t="str">
        <f>+VLOOKUP(N210,VALD.!$G:$H,2,FALSE)</f>
        <v>SERVICIOS DE ASEO</v>
      </c>
      <c r="P210" s="79"/>
      <c r="Q210" s="80"/>
      <c r="R210" s="80"/>
      <c r="S210" s="79"/>
      <c r="T210" s="79"/>
      <c r="U210" s="79"/>
      <c r="V210" s="81"/>
      <c r="W210" s="79"/>
      <c r="X210" s="82"/>
      <c r="Y210" s="79"/>
      <c r="Z210" s="79"/>
    </row>
    <row r="211">
      <c r="A211" s="68"/>
      <c r="B211" s="7" t="s">
        <v>515</v>
      </c>
      <c r="C211" s="69">
        <v>51.0</v>
      </c>
      <c r="D211" s="70">
        <v>42909.0</v>
      </c>
      <c r="E211" s="7">
        <v>2.4080506E7</v>
      </c>
      <c r="F211" s="7" t="str">
        <f>VLOOKUP(E211,PUC!E:F,2,FALSE)</f>
        <v>IVA GENERADO AIU 19%</v>
      </c>
      <c r="G211" s="7">
        <v>9.00244743E8</v>
      </c>
      <c r="H211" s="7" t="str">
        <f>VLOOKUP(G211,TERCEROS!$A:$O,9,FALSE)</f>
        <v>ALIANZA GRUPO INMOBILIARIO SAS</v>
      </c>
      <c r="I211" s="7" t="s">
        <v>522</v>
      </c>
      <c r="J211" s="71">
        <v>0.0</v>
      </c>
      <c r="K211" s="71">
        <v>26011.0</v>
      </c>
      <c r="L211" s="72">
        <f t="shared" si="1"/>
        <v>-26011</v>
      </c>
      <c r="M211" s="78"/>
      <c r="N211" s="73">
        <v>2.0</v>
      </c>
      <c r="O211" s="73" t="str">
        <f>+VLOOKUP(N211,VALD.!$G:$H,2,FALSE)</f>
        <v>SERVICIOS DE ASEO</v>
      </c>
      <c r="P211" s="79"/>
      <c r="Q211" s="80"/>
      <c r="R211" s="80"/>
      <c r="S211" s="79"/>
      <c r="T211" s="79"/>
      <c r="U211" s="79"/>
      <c r="V211" s="81"/>
      <c r="W211" s="79"/>
      <c r="X211" s="82"/>
      <c r="Y211" s="79"/>
      <c r="Z211" s="79"/>
    </row>
    <row r="212">
      <c r="A212" s="68"/>
      <c r="B212" s="7" t="s">
        <v>515</v>
      </c>
      <c r="C212" s="69">
        <v>51.0</v>
      </c>
      <c r="D212" s="70">
        <v>42909.0</v>
      </c>
      <c r="E212" s="7">
        <v>1.3551801E7</v>
      </c>
      <c r="F212" s="7" t="str">
        <f>VLOOKUP(E212,PUC!E:F,2,FALSE)</f>
        <v>RETENCIÓN DE ICA BOGOTÁ D.C</v>
      </c>
      <c r="G212" s="7">
        <v>9.00244743E8</v>
      </c>
      <c r="H212" s="7" t="str">
        <f>VLOOKUP(G212,TERCEROS!$A:$O,9,FALSE)</f>
        <v>ALIANZA GRUPO INMOBILIARIO SAS</v>
      </c>
      <c r="I212" s="7" t="s">
        <v>522</v>
      </c>
      <c r="J212" s="71">
        <v>1322.0</v>
      </c>
      <c r="K212" s="71">
        <v>0.0</v>
      </c>
      <c r="L212" s="72">
        <f t="shared" si="1"/>
        <v>1322</v>
      </c>
      <c r="M212" s="78" t="s">
        <v>525</v>
      </c>
      <c r="N212" s="73">
        <v>2.0</v>
      </c>
      <c r="O212" s="73" t="str">
        <f>+VLOOKUP(N212,VALD.!$G:$H,2,FALSE)</f>
        <v>SERVICIOS DE ASEO</v>
      </c>
      <c r="P212" s="79"/>
      <c r="Q212" s="80"/>
      <c r="R212" s="80"/>
      <c r="S212" s="79"/>
      <c r="T212" s="79"/>
      <c r="U212" s="79"/>
      <c r="V212" s="81"/>
      <c r="W212" s="79"/>
      <c r="X212" s="82"/>
      <c r="Y212" s="79"/>
      <c r="Z212" s="79"/>
    </row>
    <row r="213">
      <c r="A213" s="68"/>
      <c r="B213" s="7" t="s">
        <v>515</v>
      </c>
      <c r="C213" s="69">
        <v>51.0</v>
      </c>
      <c r="D213" s="70">
        <v>42909.0</v>
      </c>
      <c r="E213" s="7">
        <v>1.3551502E7</v>
      </c>
      <c r="F213" s="7" t="str">
        <f>VLOOKUP(E213,PUC!E:F,2,FALSE)</f>
        <v>RETENCIONES EN LA FUENTE POR EMPRESAS DE ASEO Y VIGILANCIA 2% AIU </v>
      </c>
      <c r="G213" s="7">
        <v>9.00244743E8</v>
      </c>
      <c r="H213" s="7" t="str">
        <f>VLOOKUP(G213,TERCEROS!$A:$O,9,FALSE)</f>
        <v>ALIANZA GRUPO INMOBILIARIO SAS</v>
      </c>
      <c r="I213" s="7" t="s">
        <v>522</v>
      </c>
      <c r="J213" s="71">
        <v>2738.0</v>
      </c>
      <c r="K213" s="71">
        <v>0.0</v>
      </c>
      <c r="L213" s="72">
        <f t="shared" si="1"/>
        <v>2738</v>
      </c>
      <c r="M213" s="78"/>
      <c r="N213" s="73">
        <v>2.0</v>
      </c>
      <c r="O213" s="73" t="str">
        <f>+VLOOKUP(N213,VALD.!$G:$H,2,FALSE)</f>
        <v>SERVICIOS DE ASEO</v>
      </c>
      <c r="P213" s="79"/>
      <c r="Q213" s="80"/>
      <c r="R213" s="80"/>
      <c r="S213" s="79"/>
      <c r="T213" s="79"/>
      <c r="U213" s="79"/>
      <c r="V213" s="81"/>
      <c r="W213" s="79"/>
      <c r="X213" s="82"/>
      <c r="Y213" s="79"/>
      <c r="Z213" s="79"/>
    </row>
    <row r="214" hidden="1">
      <c r="A214" s="68"/>
      <c r="B214" s="7" t="s">
        <v>515</v>
      </c>
      <c r="C214" s="69">
        <v>51.0</v>
      </c>
      <c r="D214" s="70">
        <v>42909.0</v>
      </c>
      <c r="E214" s="7">
        <v>1.3050501E7</v>
      </c>
      <c r="F214" s="7" t="str">
        <f>VLOOKUP(E214,PUC!E:F,2,FALSE)</f>
        <v>DEUDORES NACIONALES</v>
      </c>
      <c r="G214" s="7">
        <v>9.00244743E8</v>
      </c>
      <c r="H214" s="7" t="str">
        <f>VLOOKUP(G214,TERCEROS!$A:$O,9,FALSE)</f>
        <v>ALIANZA GRUPO INMOBILIARIO SAS</v>
      </c>
      <c r="I214" s="7" t="s">
        <v>522</v>
      </c>
      <c r="J214" s="71">
        <v>1390951.0</v>
      </c>
      <c r="K214" s="71">
        <v>0.0</v>
      </c>
      <c r="L214" s="72">
        <f t="shared" si="1"/>
        <v>1390951</v>
      </c>
      <c r="M214" s="78"/>
      <c r="N214" s="73">
        <v>2.0</v>
      </c>
      <c r="O214" s="73" t="str">
        <f>+VLOOKUP(N214,VALD.!$G:$H,2,FALSE)</f>
        <v>SERVICIOS DE ASEO</v>
      </c>
      <c r="P214" s="79"/>
      <c r="Q214" s="80" t="s">
        <v>549</v>
      </c>
      <c r="R214" s="80"/>
      <c r="S214" s="79"/>
      <c r="T214" s="79"/>
      <c r="U214" s="79"/>
      <c r="V214" s="81"/>
      <c r="W214" s="79"/>
      <c r="X214" s="82"/>
      <c r="Y214" s="79"/>
      <c r="Z214" s="79"/>
    </row>
    <row r="215">
      <c r="A215" s="68"/>
      <c r="B215" s="7" t="s">
        <v>515</v>
      </c>
      <c r="C215" s="69">
        <v>53.0</v>
      </c>
      <c r="D215" s="70">
        <v>42909.0</v>
      </c>
      <c r="E215" s="7">
        <v>4.1556001E7</v>
      </c>
      <c r="F215" s="7" t="str">
        <f>VLOOKUP(E215,PUC!E:F,2,FALSE)</f>
        <v>OPERARIA DE ASEO</v>
      </c>
      <c r="G215" s="7">
        <v>9.00244743E8</v>
      </c>
      <c r="H215" s="7" t="str">
        <f>VLOOKUP(G215,TERCEROS!$A:$O,9,FALSE)</f>
        <v>ALIANZA GRUPO INMOBILIARIO SAS</v>
      </c>
      <c r="I215" s="7" t="s">
        <v>522</v>
      </c>
      <c r="J215" s="71">
        <v>0.0</v>
      </c>
      <c r="K215" s="71">
        <v>732500.0</v>
      </c>
      <c r="L215" s="72">
        <f t="shared" si="1"/>
        <v>-732500</v>
      </c>
      <c r="M215" s="78" t="s">
        <v>525</v>
      </c>
      <c r="N215" s="73">
        <v>2.0</v>
      </c>
      <c r="O215" s="73" t="str">
        <f>+VLOOKUP(N215,VALD.!$G:$H,2,FALSE)</f>
        <v>SERVICIOS DE ASEO</v>
      </c>
      <c r="P215" s="79"/>
      <c r="Q215" s="80"/>
      <c r="R215" s="80"/>
      <c r="S215" s="79"/>
      <c r="T215" s="79"/>
      <c r="U215" s="79"/>
      <c r="V215" s="81"/>
      <c r="W215" s="79"/>
      <c r="X215" s="82"/>
      <c r="Y215" s="79"/>
      <c r="Z215" s="79"/>
    </row>
    <row r="216">
      <c r="A216" s="68"/>
      <c r="B216" s="7" t="s">
        <v>515</v>
      </c>
      <c r="C216" s="69">
        <v>53.0</v>
      </c>
      <c r="D216" s="70">
        <v>42909.0</v>
      </c>
      <c r="E216" s="7">
        <v>2.4080506E7</v>
      </c>
      <c r="F216" s="7" t="str">
        <f>VLOOKUP(E216,PUC!E:F,2,FALSE)</f>
        <v>IVA GENERADO AIU 19%</v>
      </c>
      <c r="G216" s="7">
        <v>9.00244743E8</v>
      </c>
      <c r="H216" s="7" t="str">
        <f>VLOOKUP(G216,TERCEROS!$A:$O,9,FALSE)</f>
        <v>ALIANZA GRUPO INMOBILIARIO SAS</v>
      </c>
      <c r="I216" s="7" t="s">
        <v>522</v>
      </c>
      <c r="J216" s="71">
        <v>0.0</v>
      </c>
      <c r="K216" s="71">
        <v>13917.0</v>
      </c>
      <c r="L216" s="72">
        <f t="shared" si="1"/>
        <v>-13917</v>
      </c>
      <c r="M216" s="78"/>
      <c r="N216" s="73">
        <v>2.0</v>
      </c>
      <c r="O216" s="73" t="str">
        <f>+VLOOKUP(N216,VALD.!$G:$H,2,FALSE)</f>
        <v>SERVICIOS DE ASEO</v>
      </c>
      <c r="P216" s="79"/>
      <c r="Q216" s="80"/>
      <c r="R216" s="80"/>
      <c r="S216" s="79"/>
      <c r="T216" s="79"/>
      <c r="U216" s="79"/>
      <c r="V216" s="81"/>
      <c r="W216" s="79"/>
      <c r="X216" s="82"/>
      <c r="Y216" s="79"/>
      <c r="Z216" s="79"/>
    </row>
    <row r="217">
      <c r="A217" s="68"/>
      <c r="B217" s="7" t="s">
        <v>515</v>
      </c>
      <c r="C217" s="69">
        <v>53.0</v>
      </c>
      <c r="D217" s="70">
        <v>42909.0</v>
      </c>
      <c r="E217" s="7">
        <v>1.3551801E7</v>
      </c>
      <c r="F217" s="7" t="str">
        <f>VLOOKUP(E217,PUC!E:F,2,FALSE)</f>
        <v>RETENCIÓN DE ICA BOGOTÁ D.C</v>
      </c>
      <c r="G217" s="7">
        <v>9.00244743E8</v>
      </c>
      <c r="H217" s="7" t="str">
        <f>VLOOKUP(G217,TERCEROS!$A:$O,9,FALSE)</f>
        <v>ALIANZA GRUPO INMOBILIARIO SAS</v>
      </c>
      <c r="I217" s="7" t="s">
        <v>522</v>
      </c>
      <c r="J217" s="71">
        <v>707.0</v>
      </c>
      <c r="K217" s="71">
        <v>0.0</v>
      </c>
      <c r="L217" s="72">
        <f t="shared" si="1"/>
        <v>707</v>
      </c>
      <c r="M217" s="78" t="s">
        <v>525</v>
      </c>
      <c r="N217" s="73">
        <v>2.0</v>
      </c>
      <c r="O217" s="73" t="str">
        <f>+VLOOKUP(N217,VALD.!$G:$H,2,FALSE)</f>
        <v>SERVICIOS DE ASEO</v>
      </c>
      <c r="P217" s="79"/>
      <c r="Q217" s="80"/>
      <c r="R217" s="80"/>
      <c r="S217" s="79"/>
      <c r="T217" s="79"/>
      <c r="U217" s="79"/>
      <c r="V217" s="81"/>
      <c r="W217" s="79"/>
      <c r="X217" s="82"/>
      <c r="Y217" s="79"/>
      <c r="Z217" s="79"/>
    </row>
    <row r="218">
      <c r="A218" s="68"/>
      <c r="B218" s="7" t="s">
        <v>515</v>
      </c>
      <c r="C218" s="69">
        <v>53.0</v>
      </c>
      <c r="D218" s="70">
        <v>42909.0</v>
      </c>
      <c r="E218" s="7">
        <v>1.3551502E7</v>
      </c>
      <c r="F218" s="7" t="str">
        <f>VLOOKUP(E218,PUC!E:F,2,FALSE)</f>
        <v>RETENCIONES EN LA FUENTE POR EMPRESAS DE ASEO Y VIGILANCIA 2% AIU </v>
      </c>
      <c r="G218" s="7">
        <v>9.00244743E8</v>
      </c>
      <c r="H218" s="7" t="str">
        <f>VLOOKUP(G218,TERCEROS!$A:$O,9,FALSE)</f>
        <v>ALIANZA GRUPO INMOBILIARIO SAS</v>
      </c>
      <c r="I218" s="7" t="s">
        <v>522</v>
      </c>
      <c r="J218" s="71">
        <v>1465.0</v>
      </c>
      <c r="K218" s="71">
        <v>0.0</v>
      </c>
      <c r="L218" s="72">
        <f t="shared" si="1"/>
        <v>1465</v>
      </c>
      <c r="M218" s="78"/>
      <c r="N218" s="73">
        <v>2.0</v>
      </c>
      <c r="O218" s="73" t="str">
        <f>+VLOOKUP(N218,VALD.!$G:$H,2,FALSE)</f>
        <v>SERVICIOS DE ASEO</v>
      </c>
      <c r="P218" s="79"/>
      <c r="Q218" s="80"/>
      <c r="R218" s="80"/>
      <c r="S218" s="79"/>
      <c r="T218" s="79"/>
      <c r="U218" s="79"/>
      <c r="V218" s="81"/>
      <c r="W218" s="79"/>
      <c r="X218" s="82"/>
      <c r="Y218" s="79"/>
      <c r="Z218" s="79"/>
    </row>
    <row r="219" hidden="1">
      <c r="A219" s="68"/>
      <c r="B219" s="7" t="s">
        <v>515</v>
      </c>
      <c r="C219" s="69">
        <v>53.0</v>
      </c>
      <c r="D219" s="70">
        <v>42909.0</v>
      </c>
      <c r="E219" s="7">
        <v>1.3050501E7</v>
      </c>
      <c r="F219" s="7" t="str">
        <f>VLOOKUP(E219,PUC!E:F,2,FALSE)</f>
        <v>DEUDORES NACIONALES</v>
      </c>
      <c r="G219" s="7">
        <v>9.00244743E8</v>
      </c>
      <c r="H219" s="7" t="str">
        <f>VLOOKUP(G219,TERCEROS!$A:$O,9,FALSE)</f>
        <v>ALIANZA GRUPO INMOBILIARIO SAS</v>
      </c>
      <c r="I219" s="7" t="s">
        <v>522</v>
      </c>
      <c r="J219" s="71">
        <v>744245.0</v>
      </c>
      <c r="K219" s="71">
        <v>0.0</v>
      </c>
      <c r="L219" s="72">
        <f t="shared" si="1"/>
        <v>744245</v>
      </c>
      <c r="M219" s="78"/>
      <c r="N219" s="73">
        <v>2.0</v>
      </c>
      <c r="O219" s="73" t="str">
        <f>+VLOOKUP(N219,VALD.!$G:$H,2,FALSE)</f>
        <v>SERVICIOS DE ASEO</v>
      </c>
      <c r="P219" s="79"/>
      <c r="Q219" s="80" t="s">
        <v>552</v>
      </c>
      <c r="R219" s="80"/>
      <c r="S219" s="79"/>
      <c r="T219" s="79"/>
      <c r="U219" s="79"/>
      <c r="V219" s="81"/>
      <c r="W219" s="79"/>
      <c r="X219" s="82"/>
      <c r="Y219" s="79"/>
      <c r="Z219" s="79"/>
    </row>
    <row r="220">
      <c r="A220" s="68"/>
      <c r="B220" s="7" t="s">
        <v>515</v>
      </c>
      <c r="C220" s="69">
        <v>55.0</v>
      </c>
      <c r="D220" s="70">
        <v>42915.0</v>
      </c>
      <c r="E220" s="7">
        <v>4.1556001E7</v>
      </c>
      <c r="F220" s="7" t="str">
        <f>VLOOKUP(E220,PUC!E:F,2,FALSE)</f>
        <v>OPERARIA DE ASEO</v>
      </c>
      <c r="G220" s="7">
        <v>8.00093117E8</v>
      </c>
      <c r="H220" s="7" t="str">
        <f>VLOOKUP(G220,TERCEROS!$A:$O,9,FALSE)</f>
        <v>ARQUITECTURA Y CONCRETO SAS</v>
      </c>
      <c r="I220" s="7" t="s">
        <v>522</v>
      </c>
      <c r="J220" s="71">
        <v>0.0</v>
      </c>
      <c r="K220" s="71">
        <v>1534500.0</v>
      </c>
      <c r="L220" s="72">
        <f t="shared" si="1"/>
        <v>-1534500</v>
      </c>
      <c r="M220" s="78" t="s">
        <v>525</v>
      </c>
      <c r="N220" s="73">
        <v>2.0</v>
      </c>
      <c r="O220" s="73" t="str">
        <f>+VLOOKUP(N220,VALD.!$G:$H,2,FALSE)</f>
        <v>SERVICIOS DE ASEO</v>
      </c>
      <c r="P220" s="79"/>
      <c r="Q220" s="80"/>
      <c r="R220" s="80"/>
      <c r="S220" s="79"/>
      <c r="T220" s="79"/>
      <c r="U220" s="79"/>
      <c r="V220" s="81"/>
      <c r="W220" s="79"/>
      <c r="X220" s="82"/>
      <c r="Y220" s="79"/>
      <c r="Z220" s="79"/>
    </row>
    <row r="221">
      <c r="A221" s="68"/>
      <c r="B221" s="7" t="s">
        <v>515</v>
      </c>
      <c r="C221" s="69">
        <v>55.0</v>
      </c>
      <c r="D221" s="70">
        <v>42915.0</v>
      </c>
      <c r="E221" s="7">
        <v>2.4080506E7</v>
      </c>
      <c r="F221" s="7" t="str">
        <f>VLOOKUP(E221,PUC!E:F,2,FALSE)</f>
        <v>IVA GENERADO AIU 19%</v>
      </c>
      <c r="G221" s="7">
        <v>8.00093117E8</v>
      </c>
      <c r="H221" s="7" t="str">
        <f>VLOOKUP(G221,TERCEROS!$A:$O,9,FALSE)</f>
        <v>ARQUITECTURA Y CONCRETO SAS</v>
      </c>
      <c r="I221" s="7" t="s">
        <v>522</v>
      </c>
      <c r="J221" s="71">
        <v>0.0</v>
      </c>
      <c r="K221" s="71">
        <v>29155.0</v>
      </c>
      <c r="L221" s="72">
        <f t="shared" si="1"/>
        <v>-29155</v>
      </c>
      <c r="M221" s="78"/>
      <c r="N221" s="73">
        <v>2.0</v>
      </c>
      <c r="O221" s="73" t="str">
        <f>+VLOOKUP(N221,VALD.!$G:$H,2,FALSE)</f>
        <v>SERVICIOS DE ASEO</v>
      </c>
      <c r="P221" s="79"/>
      <c r="Q221" s="80"/>
      <c r="R221" s="80"/>
      <c r="S221" s="79"/>
      <c r="T221" s="79"/>
      <c r="U221" s="79"/>
      <c r="V221" s="81"/>
      <c r="W221" s="79"/>
      <c r="X221" s="82"/>
      <c r="Y221" s="79"/>
      <c r="Z221" s="79"/>
    </row>
    <row r="222">
      <c r="A222" s="68"/>
      <c r="B222" s="7" t="s">
        <v>515</v>
      </c>
      <c r="C222" s="69">
        <v>55.0</v>
      </c>
      <c r="D222" s="70">
        <v>42915.0</v>
      </c>
      <c r="E222" s="7">
        <v>1.3551801E7</v>
      </c>
      <c r="F222" s="7" t="str">
        <f>VLOOKUP(E222,PUC!E:F,2,FALSE)</f>
        <v>RETENCIÓN DE ICA BOGOTÁ D.C</v>
      </c>
      <c r="G222" s="7">
        <v>8.00093117E8</v>
      </c>
      <c r="H222" s="7" t="str">
        <f>VLOOKUP(G222,TERCEROS!$A:$O,9,FALSE)</f>
        <v>ARQUITECTURA Y CONCRETO SAS</v>
      </c>
      <c r="I222" s="7" t="s">
        <v>522</v>
      </c>
      <c r="J222" s="71">
        <v>1482.0</v>
      </c>
      <c r="K222" s="71">
        <v>0.0</v>
      </c>
      <c r="L222" s="72">
        <f t="shared" si="1"/>
        <v>1482</v>
      </c>
      <c r="M222" s="78" t="s">
        <v>525</v>
      </c>
      <c r="N222" s="73">
        <v>2.0</v>
      </c>
      <c r="O222" s="73" t="str">
        <f>+VLOOKUP(N222,VALD.!$G:$H,2,FALSE)</f>
        <v>SERVICIOS DE ASEO</v>
      </c>
      <c r="P222" s="79"/>
      <c r="Q222" s="80"/>
      <c r="R222" s="80"/>
      <c r="S222" s="79"/>
      <c r="T222" s="79"/>
      <c r="U222" s="79"/>
      <c r="V222" s="81"/>
      <c r="W222" s="79"/>
      <c r="X222" s="82"/>
      <c r="Y222" s="79"/>
      <c r="Z222" s="79"/>
    </row>
    <row r="223">
      <c r="A223" s="68"/>
      <c r="B223" s="7" t="s">
        <v>515</v>
      </c>
      <c r="C223" s="69">
        <v>55.0</v>
      </c>
      <c r="D223" s="70">
        <v>42915.0</v>
      </c>
      <c r="E223" s="7">
        <v>1.3551502E7</v>
      </c>
      <c r="F223" s="7" t="str">
        <f>VLOOKUP(E223,PUC!E:F,2,FALSE)</f>
        <v>RETENCIONES EN LA FUENTE POR EMPRESAS DE ASEO Y VIGILANCIA 2% AIU </v>
      </c>
      <c r="G223" s="7">
        <v>8.00093117E8</v>
      </c>
      <c r="H223" s="7" t="str">
        <f>VLOOKUP(G223,TERCEROS!$A:$O,9,FALSE)</f>
        <v>ARQUITECTURA Y CONCRETO SAS</v>
      </c>
      <c r="I223" s="7" t="s">
        <v>522</v>
      </c>
      <c r="J223" s="71">
        <v>3069.0</v>
      </c>
      <c r="K223" s="71">
        <v>0.0</v>
      </c>
      <c r="L223" s="72">
        <f t="shared" si="1"/>
        <v>3069</v>
      </c>
      <c r="M223" s="78"/>
      <c r="N223" s="73">
        <v>2.0</v>
      </c>
      <c r="O223" s="73" t="str">
        <f>+VLOOKUP(N223,VALD.!$G:$H,2,FALSE)</f>
        <v>SERVICIOS DE ASEO</v>
      </c>
      <c r="P223" s="79"/>
      <c r="Q223" s="80"/>
      <c r="R223" s="80"/>
      <c r="S223" s="79"/>
      <c r="T223" s="79"/>
      <c r="U223" s="79"/>
      <c r="V223" s="81"/>
      <c r="W223" s="79"/>
      <c r="X223" s="82"/>
      <c r="Y223" s="79"/>
      <c r="Z223" s="79"/>
    </row>
    <row r="224" hidden="1">
      <c r="A224" s="68"/>
      <c r="B224" s="7" t="s">
        <v>515</v>
      </c>
      <c r="C224" s="69">
        <v>55.0</v>
      </c>
      <c r="D224" s="70">
        <v>42915.0</v>
      </c>
      <c r="E224" s="7">
        <v>1.3050501E7</v>
      </c>
      <c r="F224" s="7" t="str">
        <f>VLOOKUP(E224,PUC!E:F,2,FALSE)</f>
        <v>DEUDORES NACIONALES</v>
      </c>
      <c r="G224" s="7">
        <v>8.00093117E8</v>
      </c>
      <c r="H224" s="7" t="str">
        <f>VLOOKUP(G224,TERCEROS!$A:$O,9,FALSE)</f>
        <v>ARQUITECTURA Y CONCRETO SAS</v>
      </c>
      <c r="I224" s="7" t="s">
        <v>522</v>
      </c>
      <c r="J224" s="71">
        <v>1559104.0</v>
      </c>
      <c r="K224" s="71">
        <v>0.0</v>
      </c>
      <c r="L224" s="72">
        <f t="shared" si="1"/>
        <v>1559104</v>
      </c>
      <c r="M224" s="78"/>
      <c r="N224" s="73">
        <v>2.0</v>
      </c>
      <c r="O224" s="73" t="str">
        <f>+VLOOKUP(N224,VALD.!$G:$H,2,FALSE)</f>
        <v>SERVICIOS DE ASEO</v>
      </c>
      <c r="P224" s="79"/>
      <c r="Q224" s="80" t="s">
        <v>554</v>
      </c>
      <c r="R224" s="80"/>
      <c r="S224" s="79"/>
      <c r="T224" s="79"/>
      <c r="U224" s="79"/>
      <c r="V224" s="81"/>
      <c r="W224" s="79"/>
      <c r="X224" s="82"/>
      <c r="Y224" s="79"/>
      <c r="Z224" s="79"/>
    </row>
    <row r="225">
      <c r="A225" s="68"/>
      <c r="B225" s="7" t="s">
        <v>515</v>
      </c>
      <c r="C225" s="69">
        <v>56.0</v>
      </c>
      <c r="D225" s="70">
        <v>42939.0</v>
      </c>
      <c r="E225" s="7">
        <v>4.1556001E7</v>
      </c>
      <c r="F225" s="7" t="str">
        <f>VLOOKUP(E225,PUC!E:F,2,FALSE)</f>
        <v>OPERARIA DE ASEO</v>
      </c>
      <c r="G225" s="7">
        <v>9.01054891E8</v>
      </c>
      <c r="H225" s="7" t="str">
        <f>VLOOKUP(G225,TERCEROS!$A:$O,9,FALSE)</f>
        <v>ALEJANDRIA REAL PARQUE RESIDENCIAL ETAPA V-PROPIEDAD HORIZONTAL</v>
      </c>
      <c r="I225" s="7" t="s">
        <v>522</v>
      </c>
      <c r="J225" s="71">
        <v>0.0</v>
      </c>
      <c r="K225" s="71">
        <v>2738000.0</v>
      </c>
      <c r="L225" s="72">
        <f t="shared" si="1"/>
        <v>-2738000</v>
      </c>
      <c r="M225" s="78" t="s">
        <v>799</v>
      </c>
      <c r="N225" s="73">
        <v>2.0</v>
      </c>
      <c r="O225" s="73" t="str">
        <f>+VLOOKUP(N225,VALD.!$G:$H,2,FALSE)</f>
        <v>SERVICIOS DE ASEO</v>
      </c>
      <c r="P225" s="79"/>
      <c r="Q225" s="80"/>
      <c r="R225" s="80"/>
      <c r="S225" s="79"/>
      <c r="T225" s="79"/>
      <c r="U225" s="79"/>
      <c r="V225" s="81"/>
      <c r="W225" s="79"/>
      <c r="X225" s="82"/>
      <c r="Y225" s="79"/>
      <c r="Z225" s="79"/>
    </row>
    <row r="226">
      <c r="A226" s="68"/>
      <c r="B226" s="7" t="s">
        <v>515</v>
      </c>
      <c r="C226" s="69">
        <v>56.0</v>
      </c>
      <c r="D226" s="70">
        <v>42939.0</v>
      </c>
      <c r="E226" s="7">
        <v>2.4080506E7</v>
      </c>
      <c r="F226" s="7" t="str">
        <f>VLOOKUP(E226,PUC!E:F,2,FALSE)</f>
        <v>IVA GENERADO AIU 19%</v>
      </c>
      <c r="G226" s="7">
        <v>9.01054891E8</v>
      </c>
      <c r="H226" s="7" t="str">
        <f>VLOOKUP(G226,TERCEROS!$A:$O,9,FALSE)</f>
        <v>ALEJANDRIA REAL PARQUE RESIDENCIAL ETAPA V-PROPIEDAD HORIZONTAL</v>
      </c>
      <c r="I226" s="7" t="s">
        <v>522</v>
      </c>
      <c r="J226" s="71">
        <v>0.0</v>
      </c>
      <c r="K226" s="71">
        <v>52022.0</v>
      </c>
      <c r="L226" s="72">
        <f t="shared" si="1"/>
        <v>-52022</v>
      </c>
      <c r="M226" s="78"/>
      <c r="N226" s="73">
        <v>2.0</v>
      </c>
      <c r="O226" s="73" t="str">
        <f>+VLOOKUP(N226,VALD.!$G:$H,2,FALSE)</f>
        <v>SERVICIOS DE ASEO</v>
      </c>
      <c r="P226" s="79"/>
      <c r="Q226" s="80"/>
      <c r="R226" s="80"/>
      <c r="S226" s="79"/>
      <c r="T226" s="79"/>
      <c r="U226" s="79"/>
      <c r="V226" s="81"/>
      <c r="W226" s="79"/>
      <c r="X226" s="82"/>
      <c r="Y226" s="79"/>
      <c r="Z226" s="79"/>
    </row>
    <row r="227">
      <c r="A227" s="68"/>
      <c r="B227" s="7" t="s">
        <v>515</v>
      </c>
      <c r="C227" s="69">
        <v>56.0</v>
      </c>
      <c r="D227" s="70">
        <v>42939.0</v>
      </c>
      <c r="E227" s="7">
        <v>1.3551801E7</v>
      </c>
      <c r="F227" s="7" t="str">
        <f>VLOOKUP(E227,PUC!E:F,2,FALSE)</f>
        <v>RETENCIÓN DE ICA BOGOTÁ D.C</v>
      </c>
      <c r="G227" s="7">
        <v>9.01054891E8</v>
      </c>
      <c r="H227" s="7" t="str">
        <f>VLOOKUP(G227,TERCEROS!$A:$O,9,FALSE)</f>
        <v>ALEJANDRIA REAL PARQUE RESIDENCIAL ETAPA V-PROPIEDAD HORIZONTAL</v>
      </c>
      <c r="I227" s="7" t="s">
        <v>522</v>
      </c>
      <c r="J227" s="71">
        <v>2646.0</v>
      </c>
      <c r="K227" s="71">
        <v>0.0</v>
      </c>
      <c r="L227" s="72">
        <f t="shared" si="1"/>
        <v>2646</v>
      </c>
      <c r="M227" s="78" t="s">
        <v>799</v>
      </c>
      <c r="N227" s="73">
        <v>2.0</v>
      </c>
      <c r="O227" s="73" t="str">
        <f>+VLOOKUP(N227,VALD.!$G:$H,2,FALSE)</f>
        <v>SERVICIOS DE ASEO</v>
      </c>
      <c r="P227" s="79"/>
      <c r="Q227" s="80"/>
      <c r="R227" s="80"/>
      <c r="S227" s="79"/>
      <c r="T227" s="79"/>
      <c r="U227" s="79"/>
      <c r="V227" s="81"/>
      <c r="W227" s="79"/>
      <c r="X227" s="82"/>
      <c r="Y227" s="79"/>
      <c r="Z227" s="79"/>
    </row>
    <row r="228">
      <c r="A228" s="68"/>
      <c r="B228" s="7" t="s">
        <v>515</v>
      </c>
      <c r="C228" s="69">
        <v>56.0</v>
      </c>
      <c r="D228" s="70">
        <v>42939.0</v>
      </c>
      <c r="E228" s="7">
        <v>1.3551502E7</v>
      </c>
      <c r="F228" s="7" t="str">
        <f>VLOOKUP(E228,PUC!E:F,2,FALSE)</f>
        <v>RETENCIONES EN LA FUENTE POR EMPRESAS DE ASEO Y VIGILANCIA 2% AIU </v>
      </c>
      <c r="G228" s="7">
        <v>9.01054891E8</v>
      </c>
      <c r="H228" s="7" t="str">
        <f>VLOOKUP(G228,TERCEROS!$A:$O,9,FALSE)</f>
        <v>ALEJANDRIA REAL PARQUE RESIDENCIAL ETAPA V-PROPIEDAD HORIZONTAL</v>
      </c>
      <c r="I228" s="7" t="s">
        <v>522</v>
      </c>
      <c r="J228" s="71">
        <v>5476.0</v>
      </c>
      <c r="K228" s="71">
        <v>0.0</v>
      </c>
      <c r="L228" s="72">
        <f t="shared" si="1"/>
        <v>5476</v>
      </c>
      <c r="M228" s="78"/>
      <c r="N228" s="73">
        <v>2.0</v>
      </c>
      <c r="O228" s="73" t="str">
        <f>+VLOOKUP(N228,VALD.!$G:$H,2,FALSE)</f>
        <v>SERVICIOS DE ASEO</v>
      </c>
      <c r="P228" s="79"/>
      <c r="Q228" s="80"/>
      <c r="R228" s="80"/>
      <c r="S228" s="79"/>
      <c r="T228" s="79"/>
      <c r="U228" s="79"/>
      <c r="V228" s="81"/>
      <c r="W228" s="79"/>
      <c r="X228" s="82"/>
      <c r="Y228" s="79"/>
      <c r="Z228" s="79"/>
    </row>
    <row r="229" hidden="1">
      <c r="A229" s="68"/>
      <c r="B229" s="7" t="s">
        <v>515</v>
      </c>
      <c r="C229" s="69">
        <v>56.0</v>
      </c>
      <c r="D229" s="70">
        <v>42939.0</v>
      </c>
      <c r="E229" s="7">
        <v>1.3050501E7</v>
      </c>
      <c r="F229" s="7" t="str">
        <f>VLOOKUP(E229,PUC!E:F,2,FALSE)</f>
        <v>DEUDORES NACIONALES</v>
      </c>
      <c r="G229" s="7">
        <v>9.01054891E8</v>
      </c>
      <c r="H229" s="7" t="str">
        <f>VLOOKUP(G229,TERCEROS!$A:$O,9,FALSE)</f>
        <v>ALEJANDRIA REAL PARQUE RESIDENCIAL ETAPA V-PROPIEDAD HORIZONTAL</v>
      </c>
      <c r="I229" s="7" t="s">
        <v>522</v>
      </c>
      <c r="J229" s="71">
        <v>2781900.0</v>
      </c>
      <c r="K229" s="71">
        <v>0.0</v>
      </c>
      <c r="L229" s="72">
        <f t="shared" si="1"/>
        <v>2781900</v>
      </c>
      <c r="M229" s="78"/>
      <c r="N229" s="73">
        <v>2.0</v>
      </c>
      <c r="O229" s="73" t="str">
        <f>+VLOOKUP(N229,VALD.!$G:$H,2,FALSE)</f>
        <v>SERVICIOS DE ASEO</v>
      </c>
      <c r="P229" s="79"/>
      <c r="Q229" s="80" t="s">
        <v>558</v>
      </c>
      <c r="R229" s="80"/>
      <c r="S229" s="79"/>
      <c r="T229" s="79"/>
      <c r="U229" s="79"/>
      <c r="V229" s="81"/>
      <c r="W229" s="79"/>
      <c r="X229" s="82"/>
      <c r="Y229" s="79"/>
      <c r="Z229" s="79"/>
    </row>
    <row r="230">
      <c r="A230" s="68"/>
      <c r="B230" s="7" t="s">
        <v>515</v>
      </c>
      <c r="C230" s="69">
        <v>57.0</v>
      </c>
      <c r="D230" s="70">
        <v>42941.0</v>
      </c>
      <c r="E230" s="7">
        <v>4.1556001E7</v>
      </c>
      <c r="F230" s="7" t="str">
        <f>VLOOKUP(E230,PUC!E:F,2,FALSE)</f>
        <v>OPERARIA DE ASEO</v>
      </c>
      <c r="G230" s="7">
        <v>9.01043605E8</v>
      </c>
      <c r="H230" s="7" t="str">
        <f>VLOOKUP(G230,TERCEROS!$A:$O,9,FALSE)</f>
        <v>CONJUNTO RESIDENCIAL COLINA 129</v>
      </c>
      <c r="I230" s="7" t="s">
        <v>522</v>
      </c>
      <c r="J230" s="71">
        <v>0.0</v>
      </c>
      <c r="K230" s="71">
        <v>4407972.0</v>
      </c>
      <c r="L230" s="72">
        <f t="shared" si="1"/>
        <v>-4407972</v>
      </c>
      <c r="M230" s="78" t="s">
        <v>525</v>
      </c>
      <c r="N230" s="73">
        <v>2.0</v>
      </c>
      <c r="O230" s="73" t="str">
        <f>+VLOOKUP(N230,VALD.!$G:$H,2,FALSE)</f>
        <v>SERVICIOS DE ASEO</v>
      </c>
      <c r="P230" s="79"/>
      <c r="Q230" s="80"/>
      <c r="R230" s="80"/>
      <c r="S230" s="79"/>
      <c r="T230" s="79"/>
      <c r="U230" s="79"/>
      <c r="V230" s="81"/>
      <c r="W230" s="79"/>
      <c r="X230" s="82"/>
      <c r="Y230" s="79"/>
      <c r="Z230" s="79"/>
    </row>
    <row r="231">
      <c r="A231" s="68"/>
      <c r="B231" s="7" t="s">
        <v>515</v>
      </c>
      <c r="C231" s="69">
        <v>57.0</v>
      </c>
      <c r="D231" s="70">
        <v>42941.0</v>
      </c>
      <c r="E231" s="7">
        <v>2.4080506E7</v>
      </c>
      <c r="F231" s="7" t="str">
        <f>VLOOKUP(E231,PUC!E:F,2,FALSE)</f>
        <v>IVA GENERADO AIU 19%</v>
      </c>
      <c r="G231" s="7">
        <v>9.01043605E8</v>
      </c>
      <c r="H231" s="7" t="str">
        <f>VLOOKUP(G231,TERCEROS!$A:$O,9,FALSE)</f>
        <v>CONJUNTO RESIDENCIAL COLINA 129</v>
      </c>
      <c r="I231" s="7" t="s">
        <v>522</v>
      </c>
      <c r="J231" s="71">
        <v>0.0</v>
      </c>
      <c r="K231" s="71">
        <v>83751.0</v>
      </c>
      <c r="L231" s="72">
        <f t="shared" si="1"/>
        <v>-83751</v>
      </c>
      <c r="M231" s="78"/>
      <c r="N231" s="73">
        <v>2.0</v>
      </c>
      <c r="O231" s="73" t="str">
        <f>+VLOOKUP(N231,VALD.!$G:$H,2,FALSE)</f>
        <v>SERVICIOS DE ASEO</v>
      </c>
      <c r="P231" s="79"/>
      <c r="Q231" s="80"/>
      <c r="R231" s="80"/>
      <c r="S231" s="79"/>
      <c r="T231" s="79"/>
      <c r="U231" s="79"/>
      <c r="V231" s="81"/>
      <c r="W231" s="79"/>
      <c r="X231" s="82"/>
      <c r="Y231" s="79"/>
      <c r="Z231" s="79"/>
    </row>
    <row r="232">
      <c r="A232" s="68"/>
      <c r="B232" s="7" t="s">
        <v>515</v>
      </c>
      <c r="C232" s="69">
        <v>57.0</v>
      </c>
      <c r="D232" s="70">
        <v>42941.0</v>
      </c>
      <c r="E232" s="7">
        <v>1.3551801E7</v>
      </c>
      <c r="F232" s="7" t="str">
        <f>VLOOKUP(E232,PUC!E:F,2,FALSE)</f>
        <v>RETENCIÓN DE ICA BOGOTÁ D.C</v>
      </c>
      <c r="G232" s="7">
        <v>9.01043605E8</v>
      </c>
      <c r="H232" s="7" t="str">
        <f>VLOOKUP(G232,TERCEROS!$A:$O,9,FALSE)</f>
        <v>CONJUNTO RESIDENCIAL COLINA 129</v>
      </c>
      <c r="I232" s="7" t="s">
        <v>522</v>
      </c>
      <c r="J232" s="71">
        <v>4258.0</v>
      </c>
      <c r="K232" s="71">
        <v>0.0</v>
      </c>
      <c r="L232" s="72">
        <f t="shared" si="1"/>
        <v>4258</v>
      </c>
      <c r="M232" s="78" t="s">
        <v>525</v>
      </c>
      <c r="N232" s="73">
        <v>2.0</v>
      </c>
      <c r="O232" s="73" t="str">
        <f>+VLOOKUP(N232,VALD.!$G:$H,2,FALSE)</f>
        <v>SERVICIOS DE ASEO</v>
      </c>
      <c r="P232" s="79"/>
      <c r="Q232" s="80"/>
      <c r="R232" s="80"/>
      <c r="S232" s="79"/>
      <c r="T232" s="79"/>
      <c r="U232" s="79"/>
      <c r="V232" s="81"/>
      <c r="W232" s="79"/>
      <c r="X232" s="82"/>
      <c r="Y232" s="79"/>
      <c r="Z232" s="79"/>
    </row>
    <row r="233">
      <c r="A233" s="68"/>
      <c r="B233" s="7" t="s">
        <v>515</v>
      </c>
      <c r="C233" s="69">
        <v>57.0</v>
      </c>
      <c r="D233" s="70">
        <v>42941.0</v>
      </c>
      <c r="E233" s="7">
        <v>1.3551502E7</v>
      </c>
      <c r="F233" s="7" t="str">
        <f>VLOOKUP(E233,PUC!E:F,2,FALSE)</f>
        <v>RETENCIONES EN LA FUENTE POR EMPRESAS DE ASEO Y VIGILANCIA 2% AIU </v>
      </c>
      <c r="G233" s="7">
        <v>9.01043605E8</v>
      </c>
      <c r="H233" s="7" t="str">
        <f>VLOOKUP(G233,TERCEROS!$A:$O,9,FALSE)</f>
        <v>CONJUNTO RESIDENCIAL COLINA 129</v>
      </c>
      <c r="I233" s="7" t="s">
        <v>522</v>
      </c>
      <c r="J233" s="71">
        <v>8816.0</v>
      </c>
      <c r="K233" s="71">
        <v>0.0</v>
      </c>
      <c r="L233" s="72">
        <f t="shared" si="1"/>
        <v>8816</v>
      </c>
      <c r="M233" s="78"/>
      <c r="N233" s="73">
        <v>2.0</v>
      </c>
      <c r="O233" s="73" t="str">
        <f>+VLOOKUP(N233,VALD.!$G:$H,2,FALSE)</f>
        <v>SERVICIOS DE ASEO</v>
      </c>
      <c r="P233" s="79"/>
      <c r="Q233" s="80"/>
      <c r="R233" s="80"/>
      <c r="S233" s="79"/>
      <c r="T233" s="79"/>
      <c r="U233" s="79"/>
      <c r="V233" s="81"/>
      <c r="W233" s="79"/>
      <c r="X233" s="82"/>
      <c r="Y233" s="79"/>
      <c r="Z233" s="79"/>
    </row>
    <row r="234" hidden="1">
      <c r="A234" s="68"/>
      <c r="B234" s="7" t="s">
        <v>515</v>
      </c>
      <c r="C234" s="69">
        <v>57.0</v>
      </c>
      <c r="D234" s="70">
        <v>42941.0</v>
      </c>
      <c r="E234" s="7">
        <v>1.3050501E7</v>
      </c>
      <c r="F234" s="7" t="str">
        <f>VLOOKUP(E234,PUC!E:F,2,FALSE)</f>
        <v>DEUDORES NACIONALES</v>
      </c>
      <c r="G234" s="7">
        <v>9.01043605E8</v>
      </c>
      <c r="H234" s="7" t="str">
        <f>VLOOKUP(G234,TERCEROS!$A:$O,9,FALSE)</f>
        <v>CONJUNTO RESIDENCIAL COLINA 129</v>
      </c>
      <c r="I234" s="7" t="s">
        <v>522</v>
      </c>
      <c r="J234" s="71">
        <v>4478649.0</v>
      </c>
      <c r="K234" s="71">
        <v>0.0</v>
      </c>
      <c r="L234" s="72">
        <f t="shared" si="1"/>
        <v>4478649</v>
      </c>
      <c r="M234" s="78"/>
      <c r="N234" s="73">
        <v>2.0</v>
      </c>
      <c r="O234" s="73" t="str">
        <f>+VLOOKUP(N234,VALD.!$G:$H,2,FALSE)</f>
        <v>SERVICIOS DE ASEO</v>
      </c>
      <c r="P234" s="79"/>
      <c r="Q234" s="80" t="s">
        <v>560</v>
      </c>
      <c r="R234" s="80"/>
      <c r="S234" s="79"/>
      <c r="T234" s="79"/>
      <c r="U234" s="79"/>
      <c r="V234" s="81"/>
      <c r="W234" s="79"/>
      <c r="X234" s="82"/>
      <c r="Y234" s="79"/>
      <c r="Z234" s="79"/>
    </row>
    <row r="235">
      <c r="A235" s="68"/>
      <c r="B235" s="7" t="s">
        <v>515</v>
      </c>
      <c r="C235" s="69">
        <v>59.0</v>
      </c>
      <c r="D235" s="70">
        <v>42941.0</v>
      </c>
      <c r="E235" s="7">
        <v>4.1556001E7</v>
      </c>
      <c r="F235" s="7" t="str">
        <f>VLOOKUP(E235,PUC!E:F,2,FALSE)</f>
        <v>OPERARIA DE ASEO</v>
      </c>
      <c r="G235" s="7">
        <v>9.00244743E8</v>
      </c>
      <c r="H235" s="7" t="str">
        <f>VLOOKUP(G235,TERCEROS!$A:$O,9,FALSE)</f>
        <v>ALIANZA GRUPO INMOBILIARIO SAS</v>
      </c>
      <c r="I235" s="7" t="s">
        <v>522</v>
      </c>
      <c r="J235" s="71">
        <v>0.0</v>
      </c>
      <c r="K235" s="71">
        <v>1369000.0</v>
      </c>
      <c r="L235" s="72">
        <f t="shared" si="1"/>
        <v>-1369000</v>
      </c>
      <c r="M235" s="78" t="s">
        <v>525</v>
      </c>
      <c r="N235" s="73">
        <v>2.0</v>
      </c>
      <c r="O235" s="73" t="str">
        <f>+VLOOKUP(N235,VALD.!$G:$H,2,FALSE)</f>
        <v>SERVICIOS DE ASEO</v>
      </c>
      <c r="P235" s="79"/>
      <c r="Q235" s="80"/>
      <c r="R235" s="80"/>
      <c r="S235" s="79"/>
      <c r="T235" s="79"/>
      <c r="U235" s="79"/>
      <c r="V235" s="81"/>
      <c r="W235" s="79"/>
      <c r="X235" s="82"/>
      <c r="Y235" s="79"/>
      <c r="Z235" s="79"/>
    </row>
    <row r="236">
      <c r="A236" s="68"/>
      <c r="B236" s="7" t="s">
        <v>515</v>
      </c>
      <c r="C236" s="69">
        <v>59.0</v>
      </c>
      <c r="D236" s="70">
        <v>42941.0</v>
      </c>
      <c r="E236" s="7">
        <v>2.4080506E7</v>
      </c>
      <c r="F236" s="7" t="str">
        <f>VLOOKUP(E236,PUC!E:F,2,FALSE)</f>
        <v>IVA GENERADO AIU 19%</v>
      </c>
      <c r="G236" s="7">
        <v>9.00244743E8</v>
      </c>
      <c r="H236" s="7" t="str">
        <f>VLOOKUP(G236,TERCEROS!$A:$O,9,FALSE)</f>
        <v>ALIANZA GRUPO INMOBILIARIO SAS</v>
      </c>
      <c r="I236" s="7" t="s">
        <v>522</v>
      </c>
      <c r="J236" s="71">
        <v>0.0</v>
      </c>
      <c r="K236" s="71">
        <v>26011.0</v>
      </c>
      <c r="L236" s="72">
        <f t="shared" si="1"/>
        <v>-26011</v>
      </c>
      <c r="M236" s="78"/>
      <c r="N236" s="73">
        <v>2.0</v>
      </c>
      <c r="O236" s="73" t="str">
        <f>+VLOOKUP(N236,VALD.!$G:$H,2,FALSE)</f>
        <v>SERVICIOS DE ASEO</v>
      </c>
      <c r="P236" s="79"/>
      <c r="Q236" s="80"/>
      <c r="R236" s="80"/>
      <c r="S236" s="79"/>
      <c r="T236" s="79"/>
      <c r="U236" s="79"/>
      <c r="V236" s="81"/>
      <c r="W236" s="79"/>
      <c r="X236" s="82"/>
      <c r="Y236" s="79"/>
      <c r="Z236" s="79"/>
    </row>
    <row r="237">
      <c r="A237" s="68"/>
      <c r="B237" s="7" t="s">
        <v>515</v>
      </c>
      <c r="C237" s="69">
        <v>59.0</v>
      </c>
      <c r="D237" s="70">
        <v>42941.0</v>
      </c>
      <c r="E237" s="7">
        <v>1.3551801E7</v>
      </c>
      <c r="F237" s="7" t="str">
        <f>VLOOKUP(E237,PUC!E:F,2,FALSE)</f>
        <v>RETENCIÓN DE ICA BOGOTÁ D.C</v>
      </c>
      <c r="G237" s="7">
        <v>9.00244743E8</v>
      </c>
      <c r="H237" s="7" t="str">
        <f>VLOOKUP(G237,TERCEROS!$A:$O,9,FALSE)</f>
        <v>ALIANZA GRUPO INMOBILIARIO SAS</v>
      </c>
      <c r="I237" s="7" t="s">
        <v>522</v>
      </c>
      <c r="J237" s="71">
        <v>1322.0</v>
      </c>
      <c r="K237" s="71">
        <v>0.0</v>
      </c>
      <c r="L237" s="72">
        <f t="shared" si="1"/>
        <v>1322</v>
      </c>
      <c r="M237" s="78" t="s">
        <v>525</v>
      </c>
      <c r="N237" s="73">
        <v>2.0</v>
      </c>
      <c r="O237" s="73" t="str">
        <f>+VLOOKUP(N237,VALD.!$G:$H,2,FALSE)</f>
        <v>SERVICIOS DE ASEO</v>
      </c>
      <c r="P237" s="79"/>
      <c r="Q237" s="80"/>
      <c r="R237" s="80"/>
      <c r="S237" s="79"/>
      <c r="T237" s="79"/>
      <c r="U237" s="79"/>
      <c r="V237" s="81"/>
      <c r="W237" s="79"/>
      <c r="X237" s="82"/>
      <c r="Y237" s="79"/>
      <c r="Z237" s="79"/>
    </row>
    <row r="238">
      <c r="A238" s="68"/>
      <c r="B238" s="7" t="s">
        <v>515</v>
      </c>
      <c r="C238" s="69">
        <v>59.0</v>
      </c>
      <c r="D238" s="70">
        <v>42941.0</v>
      </c>
      <c r="E238" s="7">
        <v>1.3551502E7</v>
      </c>
      <c r="F238" s="7" t="str">
        <f>VLOOKUP(E238,PUC!E:F,2,FALSE)</f>
        <v>RETENCIONES EN LA FUENTE POR EMPRESAS DE ASEO Y VIGILANCIA 2% AIU </v>
      </c>
      <c r="G238" s="7">
        <v>9.00244743E8</v>
      </c>
      <c r="H238" s="7" t="str">
        <f>VLOOKUP(G238,TERCEROS!$A:$O,9,FALSE)</f>
        <v>ALIANZA GRUPO INMOBILIARIO SAS</v>
      </c>
      <c r="I238" s="7" t="s">
        <v>522</v>
      </c>
      <c r="J238" s="71">
        <v>2738.0</v>
      </c>
      <c r="K238" s="71">
        <v>0.0</v>
      </c>
      <c r="L238" s="72">
        <f t="shared" si="1"/>
        <v>2738</v>
      </c>
      <c r="M238" s="78"/>
      <c r="N238" s="73">
        <v>2.0</v>
      </c>
      <c r="O238" s="73" t="str">
        <f>+VLOOKUP(N238,VALD.!$G:$H,2,FALSE)</f>
        <v>SERVICIOS DE ASEO</v>
      </c>
      <c r="P238" s="79"/>
      <c r="Q238" s="80"/>
      <c r="R238" s="80"/>
      <c r="S238" s="79"/>
      <c r="T238" s="79"/>
      <c r="U238" s="79"/>
      <c r="V238" s="81"/>
      <c r="W238" s="79"/>
      <c r="X238" s="82"/>
      <c r="Y238" s="79"/>
      <c r="Z238" s="79"/>
    </row>
    <row r="239" hidden="1">
      <c r="A239" s="68"/>
      <c r="B239" s="7" t="s">
        <v>515</v>
      </c>
      <c r="C239" s="69">
        <v>59.0</v>
      </c>
      <c r="D239" s="70">
        <v>42941.0</v>
      </c>
      <c r="E239" s="7">
        <v>1.3050501E7</v>
      </c>
      <c r="F239" s="7" t="str">
        <f>VLOOKUP(E239,PUC!E:F,2,FALSE)</f>
        <v>DEUDORES NACIONALES</v>
      </c>
      <c r="G239" s="7">
        <v>9.00244743E8</v>
      </c>
      <c r="H239" s="7" t="str">
        <f>VLOOKUP(G239,TERCEROS!$A:$O,9,FALSE)</f>
        <v>ALIANZA GRUPO INMOBILIARIO SAS</v>
      </c>
      <c r="I239" s="7" t="s">
        <v>522</v>
      </c>
      <c r="J239" s="71">
        <v>1390951.0</v>
      </c>
      <c r="K239" s="71">
        <v>0.0</v>
      </c>
      <c r="L239" s="72">
        <f t="shared" si="1"/>
        <v>1390951</v>
      </c>
      <c r="M239" s="78"/>
      <c r="N239" s="73">
        <v>2.0</v>
      </c>
      <c r="O239" s="73" t="str">
        <f>+VLOOKUP(N239,VALD.!$G:$H,2,FALSE)</f>
        <v>SERVICIOS DE ASEO</v>
      </c>
      <c r="P239" s="79"/>
      <c r="Q239" s="80" t="s">
        <v>562</v>
      </c>
      <c r="R239" s="80"/>
      <c r="S239" s="79"/>
      <c r="T239" s="79"/>
      <c r="U239" s="79"/>
      <c r="V239" s="81"/>
      <c r="W239" s="79"/>
      <c r="X239" s="82"/>
      <c r="Y239" s="79"/>
      <c r="Z239" s="79"/>
    </row>
    <row r="240">
      <c r="A240" s="68"/>
      <c r="B240" s="7" t="s">
        <v>515</v>
      </c>
      <c r="C240" s="69">
        <v>60.0</v>
      </c>
      <c r="D240" s="70">
        <v>42941.0</v>
      </c>
      <c r="E240" s="7">
        <v>4.1556001E7</v>
      </c>
      <c r="F240" s="7" t="str">
        <f>VLOOKUP(E240,PUC!E:F,2,FALSE)</f>
        <v>OPERARIA DE ASEO</v>
      </c>
      <c r="G240" s="7">
        <v>9.00244743E8</v>
      </c>
      <c r="H240" s="7" t="str">
        <f>VLOOKUP(G240,TERCEROS!$A:$O,9,FALSE)</f>
        <v>ALIANZA GRUPO INMOBILIARIO SAS</v>
      </c>
      <c r="I240" s="7" t="s">
        <v>522</v>
      </c>
      <c r="J240" s="71">
        <v>0.0</v>
      </c>
      <c r="K240" s="71">
        <v>732500.0</v>
      </c>
      <c r="L240" s="72">
        <f t="shared" si="1"/>
        <v>-732500</v>
      </c>
      <c r="M240" s="78" t="s">
        <v>525</v>
      </c>
      <c r="N240" s="73">
        <v>2.0</v>
      </c>
      <c r="O240" s="73" t="str">
        <f>+VLOOKUP(N240,VALD.!$G:$H,2,FALSE)</f>
        <v>SERVICIOS DE ASEO</v>
      </c>
      <c r="P240" s="79"/>
      <c r="Q240" s="80"/>
      <c r="R240" s="80"/>
      <c r="S240" s="79"/>
      <c r="T240" s="79"/>
      <c r="U240" s="79"/>
      <c r="V240" s="81"/>
      <c r="W240" s="79"/>
      <c r="X240" s="82"/>
      <c r="Y240" s="79"/>
      <c r="Z240" s="79"/>
    </row>
    <row r="241">
      <c r="A241" s="68"/>
      <c r="B241" s="7" t="s">
        <v>515</v>
      </c>
      <c r="C241" s="69">
        <v>60.0</v>
      </c>
      <c r="D241" s="70">
        <v>42941.0</v>
      </c>
      <c r="E241" s="7">
        <v>2.4080506E7</v>
      </c>
      <c r="F241" s="7" t="str">
        <f>VLOOKUP(E241,PUC!E:F,2,FALSE)</f>
        <v>IVA GENERADO AIU 19%</v>
      </c>
      <c r="G241" s="7">
        <v>9.00244743E8</v>
      </c>
      <c r="H241" s="7" t="str">
        <f>VLOOKUP(G241,TERCEROS!$A:$O,9,FALSE)</f>
        <v>ALIANZA GRUPO INMOBILIARIO SAS</v>
      </c>
      <c r="I241" s="7" t="s">
        <v>522</v>
      </c>
      <c r="J241" s="71">
        <v>0.0</v>
      </c>
      <c r="K241" s="71">
        <v>13917.0</v>
      </c>
      <c r="L241" s="72">
        <f t="shared" si="1"/>
        <v>-13917</v>
      </c>
      <c r="M241" s="78"/>
      <c r="N241" s="73">
        <v>2.0</v>
      </c>
      <c r="O241" s="73" t="str">
        <f>+VLOOKUP(N241,VALD.!$G:$H,2,FALSE)</f>
        <v>SERVICIOS DE ASEO</v>
      </c>
      <c r="P241" s="79"/>
      <c r="Q241" s="80"/>
      <c r="R241" s="80"/>
      <c r="S241" s="79"/>
      <c r="T241" s="79"/>
      <c r="U241" s="79"/>
      <c r="V241" s="81"/>
      <c r="W241" s="79"/>
      <c r="X241" s="82"/>
      <c r="Y241" s="79"/>
      <c r="Z241" s="79"/>
    </row>
    <row r="242">
      <c r="A242" s="68" t="s">
        <v>840</v>
      </c>
      <c r="B242" s="7" t="s">
        <v>515</v>
      </c>
      <c r="C242" s="69">
        <v>60.0</v>
      </c>
      <c r="D242" s="70">
        <v>42941.0</v>
      </c>
      <c r="E242" s="7">
        <v>1.3551801E7</v>
      </c>
      <c r="F242" s="7" t="str">
        <f>VLOOKUP(E242,PUC!E:F,2,FALSE)</f>
        <v>RETENCIÓN DE ICA BOGOTÁ D.C</v>
      </c>
      <c r="G242" s="7">
        <v>9.00244743E8</v>
      </c>
      <c r="H242" s="7" t="str">
        <f>VLOOKUP(G242,TERCEROS!$A:$O,9,FALSE)</f>
        <v>ALIANZA GRUPO INMOBILIARIO SAS</v>
      </c>
      <c r="I242" s="7" t="s">
        <v>522</v>
      </c>
      <c r="J242" s="71">
        <v>707.0</v>
      </c>
      <c r="K242" s="71">
        <v>0.0</v>
      </c>
      <c r="L242" s="72">
        <f t="shared" si="1"/>
        <v>707</v>
      </c>
      <c r="M242" s="78" t="s">
        <v>525</v>
      </c>
      <c r="N242" s="73">
        <v>2.0</v>
      </c>
      <c r="O242" s="73" t="str">
        <f>+VLOOKUP(N242,VALD.!$G:$H,2,FALSE)</f>
        <v>SERVICIOS DE ASEO</v>
      </c>
      <c r="P242" s="79"/>
      <c r="Q242" s="80"/>
      <c r="R242" s="80"/>
      <c r="S242" s="79"/>
      <c r="T242" s="79"/>
      <c r="U242" s="79"/>
      <c r="V242" s="81"/>
      <c r="W242" s="79"/>
      <c r="X242" s="82"/>
      <c r="Y242" s="79"/>
      <c r="Z242" s="79"/>
    </row>
    <row r="243">
      <c r="A243" s="68"/>
      <c r="B243" s="7" t="s">
        <v>515</v>
      </c>
      <c r="C243" s="69">
        <v>60.0</v>
      </c>
      <c r="D243" s="70">
        <v>42941.0</v>
      </c>
      <c r="E243" s="7">
        <v>1.3551502E7</v>
      </c>
      <c r="F243" s="7" t="str">
        <f>VLOOKUP(E243,PUC!E:F,2,FALSE)</f>
        <v>RETENCIONES EN LA FUENTE POR EMPRESAS DE ASEO Y VIGILANCIA 2% AIU </v>
      </c>
      <c r="G243" s="7">
        <v>9.00244743E8</v>
      </c>
      <c r="H243" s="7" t="str">
        <f>VLOOKUP(G243,TERCEROS!$A:$O,9,FALSE)</f>
        <v>ALIANZA GRUPO INMOBILIARIO SAS</v>
      </c>
      <c r="I243" s="7" t="s">
        <v>522</v>
      </c>
      <c r="J243" s="71">
        <v>1465.0</v>
      </c>
      <c r="K243" s="71">
        <v>0.0</v>
      </c>
      <c r="L243" s="72">
        <f t="shared" si="1"/>
        <v>1465</v>
      </c>
      <c r="M243" s="78"/>
      <c r="N243" s="73">
        <v>2.0</v>
      </c>
      <c r="O243" s="73" t="str">
        <f>+VLOOKUP(N243,VALD.!$G:$H,2,FALSE)</f>
        <v>SERVICIOS DE ASEO</v>
      </c>
      <c r="P243" s="79"/>
      <c r="Q243" s="80"/>
      <c r="R243" s="80"/>
      <c r="S243" s="79"/>
      <c r="T243" s="79"/>
      <c r="U243" s="79"/>
      <c r="V243" s="81"/>
      <c r="W243" s="79"/>
      <c r="X243" s="82"/>
      <c r="Y243" s="79"/>
      <c r="Z243" s="79"/>
    </row>
    <row r="244" hidden="1">
      <c r="A244" s="68"/>
      <c r="B244" s="7" t="s">
        <v>515</v>
      </c>
      <c r="C244" s="69">
        <v>60.0</v>
      </c>
      <c r="D244" s="70">
        <v>42941.0</v>
      </c>
      <c r="E244" s="7">
        <v>1.3050501E7</v>
      </c>
      <c r="F244" s="7" t="str">
        <f>VLOOKUP(E244,PUC!E:F,2,FALSE)</f>
        <v>DEUDORES NACIONALES</v>
      </c>
      <c r="G244" s="7">
        <v>9.00244743E8</v>
      </c>
      <c r="H244" s="7" t="str">
        <f>VLOOKUP(G244,TERCEROS!$A:$O,9,FALSE)</f>
        <v>ALIANZA GRUPO INMOBILIARIO SAS</v>
      </c>
      <c r="I244" s="7" t="s">
        <v>522</v>
      </c>
      <c r="J244" s="71">
        <v>744245.0</v>
      </c>
      <c r="K244" s="71">
        <v>0.0</v>
      </c>
      <c r="L244" s="72">
        <f t="shared" si="1"/>
        <v>744245</v>
      </c>
      <c r="M244" s="78"/>
      <c r="N244" s="73">
        <v>2.0</v>
      </c>
      <c r="O244" s="73" t="str">
        <f>+VLOOKUP(N244,VALD.!$G:$H,2,FALSE)</f>
        <v>SERVICIOS DE ASEO</v>
      </c>
      <c r="P244" s="79"/>
      <c r="Q244" s="80" t="s">
        <v>567</v>
      </c>
      <c r="R244" s="80"/>
      <c r="S244" s="79"/>
      <c r="T244" s="79"/>
      <c r="U244" s="79"/>
      <c r="V244" s="81"/>
      <c r="W244" s="79"/>
      <c r="X244" s="82"/>
      <c r="Y244" s="79"/>
      <c r="Z244" s="79"/>
    </row>
    <row r="245">
      <c r="A245" s="68"/>
      <c r="B245" s="7" t="s">
        <v>515</v>
      </c>
      <c r="C245" s="69">
        <v>62.0</v>
      </c>
      <c r="D245" s="70">
        <v>42941.0</v>
      </c>
      <c r="E245" s="7">
        <v>4.1556001E7</v>
      </c>
      <c r="F245" s="7" t="str">
        <f>VLOOKUP(E245,PUC!E:F,2,FALSE)</f>
        <v>OPERARIA DE ASEO</v>
      </c>
      <c r="G245" s="7">
        <v>9.00891202E8</v>
      </c>
      <c r="H245" s="7" t="str">
        <f>VLOOKUP(G245,TERCEROS!$A:$O,9,FALSE)</f>
        <v>CONJUNTO RESIDENCIAL PANORAMIA PARK P.H</v>
      </c>
      <c r="I245" s="7" t="s">
        <v>522</v>
      </c>
      <c r="J245" s="71">
        <v>0.0</v>
      </c>
      <c r="K245" s="71">
        <v>8930220.0</v>
      </c>
      <c r="L245" s="72">
        <f t="shared" si="1"/>
        <v>-8930220</v>
      </c>
      <c r="M245" s="78" t="s">
        <v>525</v>
      </c>
      <c r="N245" s="73">
        <v>2.0</v>
      </c>
      <c r="O245" s="73" t="str">
        <f>+VLOOKUP(N245,VALD.!$G:$H,2,FALSE)</f>
        <v>SERVICIOS DE ASEO</v>
      </c>
      <c r="P245" s="79"/>
      <c r="Q245" s="80"/>
      <c r="R245" s="80"/>
      <c r="S245" s="79"/>
      <c r="T245" s="79"/>
      <c r="U245" s="79"/>
      <c r="V245" s="81"/>
      <c r="W245" s="79"/>
      <c r="X245" s="82"/>
      <c r="Y245" s="79"/>
      <c r="Z245" s="79"/>
    </row>
    <row r="246">
      <c r="A246" s="68"/>
      <c r="B246" s="7" t="s">
        <v>515</v>
      </c>
      <c r="C246" s="69">
        <v>62.0</v>
      </c>
      <c r="D246" s="70">
        <v>42941.0</v>
      </c>
      <c r="E246" s="7">
        <v>2.4080506E7</v>
      </c>
      <c r="F246" s="7" t="str">
        <f>VLOOKUP(E246,PUC!E:F,2,FALSE)</f>
        <v>IVA GENERADO AIU 19%</v>
      </c>
      <c r="G246" s="7">
        <v>9.00891202E8</v>
      </c>
      <c r="H246" s="7" t="str">
        <f>VLOOKUP(G246,TERCEROS!$A:$O,9,FALSE)</f>
        <v>CONJUNTO RESIDENCIAL PANORAMIA PARK P.H</v>
      </c>
      <c r="I246" s="7" t="s">
        <v>522</v>
      </c>
      <c r="J246" s="71">
        <v>0.0</v>
      </c>
      <c r="K246" s="71">
        <v>169674.0</v>
      </c>
      <c r="L246" s="72">
        <f t="shared" si="1"/>
        <v>-169674</v>
      </c>
      <c r="M246" s="78"/>
      <c r="N246" s="73">
        <v>2.0</v>
      </c>
      <c r="O246" s="73" t="str">
        <f>+VLOOKUP(N246,VALD.!$G:$H,2,FALSE)</f>
        <v>SERVICIOS DE ASEO</v>
      </c>
      <c r="P246" s="79"/>
      <c r="Q246" s="80"/>
      <c r="R246" s="80"/>
      <c r="S246" s="79"/>
      <c r="T246" s="79"/>
      <c r="U246" s="79"/>
      <c r="V246" s="81"/>
      <c r="W246" s="79"/>
      <c r="X246" s="82"/>
      <c r="Y246" s="79"/>
      <c r="Z246" s="79"/>
    </row>
    <row r="247">
      <c r="A247" s="68"/>
      <c r="B247" s="7" t="s">
        <v>515</v>
      </c>
      <c r="C247" s="69">
        <v>62.0</v>
      </c>
      <c r="D247" s="70">
        <v>42941.0</v>
      </c>
      <c r="E247" s="7">
        <v>1.3551801E7</v>
      </c>
      <c r="F247" s="7" t="str">
        <f>VLOOKUP(E247,PUC!E:F,2,FALSE)</f>
        <v>RETENCIÓN DE ICA BOGOTÁ D.C</v>
      </c>
      <c r="G247" s="7">
        <v>9.00891202E8</v>
      </c>
      <c r="H247" s="7" t="str">
        <f>VLOOKUP(G247,TERCEROS!$A:$O,9,FALSE)</f>
        <v>CONJUNTO RESIDENCIAL PANORAMIA PARK P.H</v>
      </c>
      <c r="I247" s="7" t="s">
        <v>522</v>
      </c>
      <c r="J247" s="71">
        <v>8627.0</v>
      </c>
      <c r="K247" s="71">
        <v>0.0</v>
      </c>
      <c r="L247" s="72">
        <f t="shared" si="1"/>
        <v>8627</v>
      </c>
      <c r="M247" s="78" t="s">
        <v>525</v>
      </c>
      <c r="N247" s="73">
        <v>2.0</v>
      </c>
      <c r="O247" s="73" t="str">
        <f>+VLOOKUP(N247,VALD.!$G:$H,2,FALSE)</f>
        <v>SERVICIOS DE ASEO</v>
      </c>
      <c r="P247" s="79"/>
      <c r="Q247" s="80"/>
      <c r="R247" s="80"/>
      <c r="S247" s="79"/>
      <c r="T247" s="79"/>
      <c r="U247" s="79"/>
      <c r="V247" s="81"/>
      <c r="W247" s="79"/>
      <c r="X247" s="82"/>
      <c r="Y247" s="79"/>
      <c r="Z247" s="79"/>
    </row>
    <row r="248">
      <c r="A248" s="68"/>
      <c r="B248" s="7" t="s">
        <v>515</v>
      </c>
      <c r="C248" s="69">
        <v>62.0</v>
      </c>
      <c r="D248" s="70">
        <v>42941.0</v>
      </c>
      <c r="E248" s="7">
        <v>1.3551502E7</v>
      </c>
      <c r="F248" s="7" t="str">
        <f>VLOOKUP(E248,PUC!E:F,2,FALSE)</f>
        <v>RETENCIONES EN LA FUENTE POR EMPRESAS DE ASEO Y VIGILANCIA 2% AIU </v>
      </c>
      <c r="G248" s="7">
        <v>9.00891202E8</v>
      </c>
      <c r="H248" s="7" t="str">
        <f>VLOOKUP(G248,TERCEROS!$A:$O,9,FALSE)</f>
        <v>CONJUNTO RESIDENCIAL PANORAMIA PARK P.H</v>
      </c>
      <c r="I248" s="7" t="s">
        <v>522</v>
      </c>
      <c r="J248" s="71">
        <v>17860.0</v>
      </c>
      <c r="K248" s="71">
        <v>0.0</v>
      </c>
      <c r="L248" s="72">
        <f t="shared" si="1"/>
        <v>17860</v>
      </c>
      <c r="M248" s="78"/>
      <c r="N248" s="73">
        <v>2.0</v>
      </c>
      <c r="O248" s="73" t="str">
        <f>+VLOOKUP(N248,VALD.!$G:$H,2,FALSE)</f>
        <v>SERVICIOS DE ASEO</v>
      </c>
      <c r="P248" s="79"/>
      <c r="Q248" s="80"/>
      <c r="R248" s="80"/>
      <c r="S248" s="79"/>
      <c r="T248" s="79"/>
      <c r="U248" s="79"/>
      <c r="V248" s="81"/>
      <c r="W248" s="79"/>
      <c r="X248" s="82"/>
      <c r="Y248" s="79"/>
      <c r="Z248" s="79"/>
    </row>
    <row r="249" hidden="1">
      <c r="A249" s="68"/>
      <c r="B249" s="7" t="s">
        <v>515</v>
      </c>
      <c r="C249" s="69">
        <v>62.0</v>
      </c>
      <c r="D249" s="70">
        <v>42941.0</v>
      </c>
      <c r="E249" s="7">
        <v>1.3050501E7</v>
      </c>
      <c r="F249" s="7" t="str">
        <f>VLOOKUP(E249,PUC!E:F,2,FALSE)</f>
        <v>DEUDORES NACIONALES</v>
      </c>
      <c r="G249" s="7">
        <v>9.00891202E8</v>
      </c>
      <c r="H249" s="7" t="str">
        <f>VLOOKUP(G249,TERCEROS!$A:$O,9,FALSE)</f>
        <v>CONJUNTO RESIDENCIAL PANORAMIA PARK P.H</v>
      </c>
      <c r="I249" s="7" t="s">
        <v>522</v>
      </c>
      <c r="J249" s="71">
        <v>9073407.0</v>
      </c>
      <c r="K249" s="71">
        <v>0.0</v>
      </c>
      <c r="L249" s="72">
        <f t="shared" si="1"/>
        <v>9073407</v>
      </c>
      <c r="M249" s="78"/>
      <c r="N249" s="73">
        <v>2.0</v>
      </c>
      <c r="O249" s="73" t="str">
        <f>+VLOOKUP(N249,VALD.!$G:$H,2,FALSE)</f>
        <v>SERVICIOS DE ASEO</v>
      </c>
      <c r="P249" s="79"/>
      <c r="Q249" s="80" t="s">
        <v>570</v>
      </c>
      <c r="R249" s="80"/>
      <c r="S249" s="79"/>
      <c r="T249" s="79"/>
      <c r="U249" s="79"/>
      <c r="V249" s="81"/>
      <c r="W249" s="79"/>
      <c r="X249" s="82"/>
      <c r="Y249" s="79"/>
      <c r="Z249" s="79"/>
    </row>
    <row r="250">
      <c r="A250" s="68"/>
      <c r="B250" s="7" t="s">
        <v>515</v>
      </c>
      <c r="C250" s="69">
        <v>63.0</v>
      </c>
      <c r="D250" s="70">
        <v>42969.0</v>
      </c>
      <c r="E250" s="7">
        <v>4.1556001E7</v>
      </c>
      <c r="F250" s="7" t="str">
        <f>VLOOKUP(E250,PUC!E:F,2,FALSE)</f>
        <v>OPERARIA DE ASEO</v>
      </c>
      <c r="G250" s="7">
        <v>9.01054891E8</v>
      </c>
      <c r="H250" s="7" t="str">
        <f>VLOOKUP(G250,TERCEROS!$A:$O,9,FALSE)</f>
        <v>ALEJANDRIA REAL PARQUE RESIDENCIAL ETAPA V-PROPIEDAD HORIZONTAL</v>
      </c>
      <c r="I250" s="7" t="s">
        <v>1028</v>
      </c>
      <c r="J250" s="71">
        <v>0.0</v>
      </c>
      <c r="K250" s="71">
        <v>2829266.0</v>
      </c>
      <c r="L250" s="72">
        <f t="shared" si="1"/>
        <v>-2829266</v>
      </c>
      <c r="M250" s="78" t="s">
        <v>799</v>
      </c>
      <c r="N250" s="73">
        <v>2.0</v>
      </c>
      <c r="O250" s="73" t="str">
        <f>+VLOOKUP(N250,VALD.!$G:$H,2,FALSE)</f>
        <v>SERVICIOS DE ASEO</v>
      </c>
      <c r="P250" s="79"/>
      <c r="Q250" s="80"/>
      <c r="R250" s="80"/>
      <c r="S250" s="79"/>
      <c r="T250" s="79"/>
      <c r="U250" s="79"/>
      <c r="V250" s="81"/>
      <c r="W250" s="79"/>
      <c r="X250" s="82"/>
      <c r="Y250" s="79"/>
      <c r="Z250" s="79"/>
    </row>
    <row r="251">
      <c r="A251" s="68"/>
      <c r="B251" s="7" t="s">
        <v>515</v>
      </c>
      <c r="C251" s="69">
        <v>63.0</v>
      </c>
      <c r="D251" s="70">
        <v>42969.0</v>
      </c>
      <c r="E251" s="7">
        <v>2.4080506E7</v>
      </c>
      <c r="F251" s="7" t="str">
        <f>VLOOKUP(E251,PUC!E:F,2,FALSE)</f>
        <v>IVA GENERADO AIU 19%</v>
      </c>
      <c r="G251" s="7">
        <v>9.01054891E8</v>
      </c>
      <c r="H251" s="7" t="str">
        <f>VLOOKUP(G251,TERCEROS!$A:$O,9,FALSE)</f>
        <v>ALEJANDRIA REAL PARQUE RESIDENCIAL ETAPA V-PROPIEDAD HORIZONTAL</v>
      </c>
      <c r="I251" s="7" t="s">
        <v>522</v>
      </c>
      <c r="J251" s="71">
        <v>0.0</v>
      </c>
      <c r="K251" s="71">
        <v>53756.0</v>
      </c>
      <c r="L251" s="72">
        <f t="shared" si="1"/>
        <v>-53756</v>
      </c>
      <c r="M251" s="78"/>
      <c r="N251" s="73">
        <v>2.0</v>
      </c>
      <c r="O251" s="73" t="str">
        <f>+VLOOKUP(N251,VALD.!$G:$H,2,FALSE)</f>
        <v>SERVICIOS DE ASEO</v>
      </c>
      <c r="P251" s="79"/>
      <c r="Q251" s="80"/>
      <c r="R251" s="80"/>
      <c r="S251" s="79"/>
      <c r="T251" s="79"/>
      <c r="U251" s="79"/>
      <c r="V251" s="81"/>
      <c r="W251" s="79"/>
      <c r="X251" s="82"/>
      <c r="Y251" s="79"/>
      <c r="Z251" s="79"/>
    </row>
    <row r="252">
      <c r="A252" s="68"/>
      <c r="B252" s="7" t="s">
        <v>515</v>
      </c>
      <c r="C252" s="69">
        <v>63.0</v>
      </c>
      <c r="D252" s="70">
        <v>42969.0</v>
      </c>
      <c r="E252" s="7">
        <v>1.3551801E7</v>
      </c>
      <c r="F252" s="7" t="str">
        <f>VLOOKUP(E252,PUC!E:F,2,FALSE)</f>
        <v>RETENCIÓN DE ICA BOGOTÁ D.C</v>
      </c>
      <c r="G252" s="7">
        <v>9.01054891E8</v>
      </c>
      <c r="H252" s="7" t="str">
        <f>VLOOKUP(G252,TERCEROS!$A:$O,9,FALSE)</f>
        <v>ALEJANDRIA REAL PARQUE RESIDENCIAL ETAPA V-PROPIEDAD HORIZONTAL</v>
      </c>
      <c r="I252" s="7" t="s">
        <v>522</v>
      </c>
      <c r="J252" s="71">
        <v>2733.0</v>
      </c>
      <c r="K252" s="71">
        <v>0.0</v>
      </c>
      <c r="L252" s="72">
        <f t="shared" si="1"/>
        <v>2733</v>
      </c>
      <c r="M252" s="78" t="s">
        <v>799</v>
      </c>
      <c r="N252" s="73">
        <v>2.0</v>
      </c>
      <c r="O252" s="73" t="str">
        <f>+VLOOKUP(N252,VALD.!$G:$H,2,FALSE)</f>
        <v>SERVICIOS DE ASEO</v>
      </c>
      <c r="P252" s="79"/>
      <c r="Q252" s="80"/>
      <c r="R252" s="80"/>
      <c r="S252" s="79"/>
      <c r="T252" s="79"/>
      <c r="U252" s="79"/>
      <c r="V252" s="81"/>
      <c r="W252" s="79"/>
      <c r="X252" s="82"/>
      <c r="Y252" s="79"/>
      <c r="Z252" s="79"/>
    </row>
    <row r="253">
      <c r="A253" s="68"/>
      <c r="B253" s="7" t="s">
        <v>515</v>
      </c>
      <c r="C253" s="69">
        <v>63.0</v>
      </c>
      <c r="D253" s="70">
        <v>42969.0</v>
      </c>
      <c r="E253" s="7">
        <v>1.3551502E7</v>
      </c>
      <c r="F253" s="7" t="str">
        <f>VLOOKUP(E253,PUC!E:F,2,FALSE)</f>
        <v>RETENCIONES EN LA FUENTE POR EMPRESAS DE ASEO Y VIGILANCIA 2% AIU </v>
      </c>
      <c r="G253" s="7">
        <v>9.01054891E8</v>
      </c>
      <c r="H253" s="7" t="str">
        <f>VLOOKUP(G253,TERCEROS!$A:$O,9,FALSE)</f>
        <v>ALEJANDRIA REAL PARQUE RESIDENCIAL ETAPA V-PROPIEDAD HORIZONTAL</v>
      </c>
      <c r="I253" s="7" t="s">
        <v>522</v>
      </c>
      <c r="J253" s="71">
        <v>5659.0</v>
      </c>
      <c r="K253" s="71">
        <v>0.0</v>
      </c>
      <c r="L253" s="72">
        <f t="shared" si="1"/>
        <v>5659</v>
      </c>
      <c r="M253" s="78"/>
      <c r="N253" s="73">
        <v>2.0</v>
      </c>
      <c r="O253" s="73" t="str">
        <f>+VLOOKUP(N253,VALD.!$G:$H,2,FALSE)</f>
        <v>SERVICIOS DE ASEO</v>
      </c>
      <c r="P253" s="79"/>
      <c r="Q253" s="80"/>
      <c r="R253" s="80"/>
      <c r="S253" s="79"/>
      <c r="T253" s="79"/>
      <c r="U253" s="79"/>
      <c r="V253" s="81"/>
      <c r="W253" s="79"/>
      <c r="X253" s="82"/>
      <c r="Y253" s="79"/>
      <c r="Z253" s="79"/>
    </row>
    <row r="254" hidden="1">
      <c r="A254" s="68"/>
      <c r="B254" s="7" t="s">
        <v>515</v>
      </c>
      <c r="C254" s="69">
        <v>63.0</v>
      </c>
      <c r="D254" s="70">
        <v>42969.0</v>
      </c>
      <c r="E254" s="7">
        <v>1.3050501E7</v>
      </c>
      <c r="F254" s="7" t="str">
        <f>VLOOKUP(E254,PUC!E:F,2,FALSE)</f>
        <v>DEUDORES NACIONALES</v>
      </c>
      <c r="G254" s="7">
        <v>9.01054891E8</v>
      </c>
      <c r="H254" s="7" t="str">
        <f>VLOOKUP(G254,TERCEROS!$A:$O,9,FALSE)</f>
        <v>ALEJANDRIA REAL PARQUE RESIDENCIAL ETAPA V-PROPIEDAD HORIZONTAL</v>
      </c>
      <c r="I254" s="7" t="s">
        <v>522</v>
      </c>
      <c r="J254" s="71">
        <v>2874630.0</v>
      </c>
      <c r="K254" s="71">
        <v>0.0</v>
      </c>
      <c r="L254" s="72">
        <f t="shared" si="1"/>
        <v>2874630</v>
      </c>
      <c r="M254" s="78"/>
      <c r="N254" s="73">
        <v>2.0</v>
      </c>
      <c r="O254" s="73" t="str">
        <f>+VLOOKUP(N254,VALD.!$G:$H,2,FALSE)</f>
        <v>SERVICIOS DE ASEO</v>
      </c>
      <c r="P254" s="79"/>
      <c r="Q254" s="80" t="s">
        <v>572</v>
      </c>
      <c r="R254" s="80"/>
      <c r="S254" s="79"/>
      <c r="T254" s="79"/>
      <c r="U254" s="79"/>
      <c r="V254" s="81"/>
      <c r="W254" s="79"/>
      <c r="X254" s="82"/>
      <c r="Y254" s="79"/>
      <c r="Z254" s="79"/>
    </row>
    <row r="255">
      <c r="A255" s="68"/>
      <c r="B255" s="7" t="s">
        <v>515</v>
      </c>
      <c r="C255" s="69">
        <v>64.0</v>
      </c>
      <c r="D255" s="70">
        <v>42969.0</v>
      </c>
      <c r="E255" s="7">
        <v>4.1556001E7</v>
      </c>
      <c r="F255" s="7" t="str">
        <f>VLOOKUP(E255,PUC!E:F,2,FALSE)</f>
        <v>OPERARIA DE ASEO</v>
      </c>
      <c r="G255" s="7">
        <v>9.00891202E8</v>
      </c>
      <c r="H255" s="7" t="str">
        <f>VLOOKUP(G255,TERCEROS!$A:$O,9,FALSE)</f>
        <v>CONJUNTO RESIDENCIAL PANORAMIA PARK P.H</v>
      </c>
      <c r="I255" s="7" t="s">
        <v>522</v>
      </c>
      <c r="J255" s="71">
        <v>0.0</v>
      </c>
      <c r="K255" s="71">
        <v>4407972.0</v>
      </c>
      <c r="L255" s="72">
        <f t="shared" si="1"/>
        <v>-4407972</v>
      </c>
      <c r="M255" s="78" t="s">
        <v>525</v>
      </c>
      <c r="N255" s="73">
        <v>2.0</v>
      </c>
      <c r="O255" s="73" t="str">
        <f>+VLOOKUP(N255,VALD.!$G:$H,2,FALSE)</f>
        <v>SERVICIOS DE ASEO</v>
      </c>
      <c r="P255" s="79"/>
      <c r="Q255" s="80"/>
      <c r="R255" s="80"/>
      <c r="S255" s="79"/>
      <c r="T255" s="79"/>
      <c r="U255" s="79"/>
      <c r="V255" s="81"/>
      <c r="W255" s="79"/>
      <c r="X255" s="82"/>
      <c r="Y255" s="79"/>
      <c r="Z255" s="79"/>
    </row>
    <row r="256">
      <c r="A256" s="68"/>
      <c r="B256" s="7" t="s">
        <v>515</v>
      </c>
      <c r="C256" s="69">
        <v>64.0</v>
      </c>
      <c r="D256" s="70">
        <v>42969.0</v>
      </c>
      <c r="E256" s="7">
        <v>2.4080506E7</v>
      </c>
      <c r="F256" s="7" t="str">
        <f>VLOOKUP(E256,PUC!E:F,2,FALSE)</f>
        <v>IVA GENERADO AIU 19%</v>
      </c>
      <c r="G256" s="7">
        <v>9.00891202E8</v>
      </c>
      <c r="H256" s="7" t="str">
        <f>VLOOKUP(G256,TERCEROS!$A:$O,9,FALSE)</f>
        <v>CONJUNTO RESIDENCIAL PANORAMIA PARK P.H</v>
      </c>
      <c r="I256" s="7" t="s">
        <v>522</v>
      </c>
      <c r="J256" s="71">
        <v>0.0</v>
      </c>
      <c r="K256" s="71">
        <v>83751.0</v>
      </c>
      <c r="L256" s="72">
        <f t="shared" si="1"/>
        <v>-83751</v>
      </c>
      <c r="M256" s="78"/>
      <c r="N256" s="73">
        <v>2.0</v>
      </c>
      <c r="O256" s="73" t="str">
        <f>+VLOOKUP(N256,VALD.!$G:$H,2,FALSE)</f>
        <v>SERVICIOS DE ASEO</v>
      </c>
      <c r="P256" s="79"/>
      <c r="Q256" s="80"/>
      <c r="R256" s="80"/>
      <c r="S256" s="79"/>
      <c r="T256" s="79"/>
      <c r="U256" s="79"/>
      <c r="V256" s="81"/>
      <c r="W256" s="79"/>
      <c r="X256" s="82"/>
      <c r="Y256" s="79"/>
      <c r="Z256" s="79"/>
    </row>
    <row r="257">
      <c r="A257" s="68"/>
      <c r="B257" s="7" t="s">
        <v>515</v>
      </c>
      <c r="C257" s="69">
        <v>64.0</v>
      </c>
      <c r="D257" s="70">
        <v>42969.0</v>
      </c>
      <c r="E257" s="7">
        <v>1.3551801E7</v>
      </c>
      <c r="F257" s="7" t="str">
        <f>VLOOKUP(E257,PUC!E:F,2,FALSE)</f>
        <v>RETENCIÓN DE ICA BOGOTÁ D.C</v>
      </c>
      <c r="G257" s="7">
        <v>9.00891202E8</v>
      </c>
      <c r="H257" s="7" t="str">
        <f>VLOOKUP(G257,TERCEROS!$A:$O,9,FALSE)</f>
        <v>CONJUNTO RESIDENCIAL PANORAMIA PARK P.H</v>
      </c>
      <c r="I257" s="7" t="s">
        <v>522</v>
      </c>
      <c r="J257" s="71">
        <v>4258.0</v>
      </c>
      <c r="K257" s="71">
        <v>0.0</v>
      </c>
      <c r="L257" s="72">
        <f t="shared" si="1"/>
        <v>4258</v>
      </c>
      <c r="M257" s="78" t="s">
        <v>525</v>
      </c>
      <c r="N257" s="73">
        <v>2.0</v>
      </c>
      <c r="O257" s="73" t="str">
        <f>+VLOOKUP(N257,VALD.!$G:$H,2,FALSE)</f>
        <v>SERVICIOS DE ASEO</v>
      </c>
      <c r="P257" s="79"/>
      <c r="Q257" s="80"/>
      <c r="R257" s="80"/>
      <c r="S257" s="79"/>
      <c r="T257" s="79"/>
      <c r="U257" s="79"/>
      <c r="V257" s="81"/>
      <c r="W257" s="79"/>
      <c r="X257" s="82"/>
      <c r="Y257" s="79"/>
      <c r="Z257" s="79"/>
    </row>
    <row r="258">
      <c r="A258" s="68"/>
      <c r="B258" s="7" t="s">
        <v>515</v>
      </c>
      <c r="C258" s="69">
        <v>64.0</v>
      </c>
      <c r="D258" s="70">
        <v>42969.0</v>
      </c>
      <c r="E258" s="7">
        <v>1.3551502E7</v>
      </c>
      <c r="F258" s="7" t="str">
        <f>VLOOKUP(E258,PUC!E:F,2,FALSE)</f>
        <v>RETENCIONES EN LA FUENTE POR EMPRESAS DE ASEO Y VIGILANCIA 2% AIU </v>
      </c>
      <c r="G258" s="7">
        <v>9.00891202E8</v>
      </c>
      <c r="H258" s="7" t="str">
        <f>VLOOKUP(G258,TERCEROS!$A:$O,9,FALSE)</f>
        <v>CONJUNTO RESIDENCIAL PANORAMIA PARK P.H</v>
      </c>
      <c r="I258" s="7" t="s">
        <v>522</v>
      </c>
      <c r="J258" s="71">
        <v>8816.0</v>
      </c>
      <c r="K258" s="71">
        <v>0.0</v>
      </c>
      <c r="L258" s="72">
        <f t="shared" si="1"/>
        <v>8816</v>
      </c>
      <c r="M258" s="78"/>
      <c r="N258" s="73">
        <v>2.0</v>
      </c>
      <c r="O258" s="73" t="str">
        <f>+VLOOKUP(N258,VALD.!$G:$H,2,FALSE)</f>
        <v>SERVICIOS DE ASEO</v>
      </c>
      <c r="P258" s="79"/>
      <c r="Q258" s="80"/>
      <c r="R258" s="80"/>
      <c r="S258" s="79"/>
      <c r="T258" s="79"/>
      <c r="U258" s="79"/>
      <c r="V258" s="81"/>
      <c r="W258" s="79"/>
      <c r="X258" s="82"/>
      <c r="Y258" s="79"/>
      <c r="Z258" s="79"/>
    </row>
    <row r="259" hidden="1">
      <c r="A259" s="68"/>
      <c r="B259" s="7" t="s">
        <v>515</v>
      </c>
      <c r="C259" s="69">
        <v>64.0</v>
      </c>
      <c r="D259" s="70">
        <v>42969.0</v>
      </c>
      <c r="E259" s="7">
        <v>1.3050501E7</v>
      </c>
      <c r="F259" s="7" t="str">
        <f>VLOOKUP(E259,PUC!E:F,2,FALSE)</f>
        <v>DEUDORES NACIONALES</v>
      </c>
      <c r="G259" s="7">
        <v>9.00891202E8</v>
      </c>
      <c r="H259" s="7" t="str">
        <f>VLOOKUP(G259,TERCEROS!$A:$O,9,FALSE)</f>
        <v>CONJUNTO RESIDENCIAL PANORAMIA PARK P.H</v>
      </c>
      <c r="I259" s="7" t="s">
        <v>522</v>
      </c>
      <c r="J259" s="71">
        <v>4478649.0</v>
      </c>
      <c r="K259" s="71">
        <v>0.0</v>
      </c>
      <c r="L259" s="72">
        <f t="shared" si="1"/>
        <v>4478649</v>
      </c>
      <c r="M259" s="78"/>
      <c r="N259" s="73">
        <v>2.0</v>
      </c>
      <c r="O259" s="73" t="str">
        <f>+VLOOKUP(N259,VALD.!$G:$H,2,FALSE)</f>
        <v>SERVICIOS DE ASEO</v>
      </c>
      <c r="P259" s="79"/>
      <c r="Q259" s="80" t="s">
        <v>574</v>
      </c>
      <c r="R259" s="80"/>
      <c r="S259" s="79"/>
      <c r="T259" s="79"/>
      <c r="U259" s="79"/>
      <c r="V259" s="81"/>
      <c r="W259" s="79"/>
      <c r="X259" s="82"/>
      <c r="Y259" s="79"/>
      <c r="Z259" s="79"/>
    </row>
    <row r="260">
      <c r="A260" s="68"/>
      <c r="B260" s="7" t="s">
        <v>515</v>
      </c>
      <c r="C260" s="69">
        <v>65.0</v>
      </c>
      <c r="D260" s="70">
        <v>42969.0</v>
      </c>
      <c r="E260" s="7">
        <v>4.1556001E7</v>
      </c>
      <c r="F260" s="7" t="str">
        <f>VLOOKUP(E260,PUC!E:F,2,FALSE)</f>
        <v>OPERARIA DE ASEO</v>
      </c>
      <c r="G260" s="7">
        <v>9.00891202E8</v>
      </c>
      <c r="H260" s="7" t="str">
        <f>VLOOKUP(G260,TERCEROS!$A:$O,9,FALSE)</f>
        <v>CONJUNTO RESIDENCIAL PANORAMIA PARK P.H</v>
      </c>
      <c r="I260" s="7" t="s">
        <v>522</v>
      </c>
      <c r="J260" s="71">
        <v>0.0</v>
      </c>
      <c r="K260" s="71">
        <v>8930220.0</v>
      </c>
      <c r="L260" s="72">
        <f t="shared" si="1"/>
        <v>-8930220</v>
      </c>
      <c r="M260" s="78" t="s">
        <v>525</v>
      </c>
      <c r="N260" s="73">
        <v>2.0</v>
      </c>
      <c r="O260" s="73" t="str">
        <f>+VLOOKUP(N260,VALD.!$G:$H,2,FALSE)</f>
        <v>SERVICIOS DE ASEO</v>
      </c>
      <c r="P260" s="79"/>
      <c r="Q260" s="80"/>
      <c r="R260" s="80"/>
      <c r="S260" s="79"/>
      <c r="T260" s="79"/>
      <c r="U260" s="79"/>
      <c r="V260" s="81"/>
      <c r="W260" s="79"/>
      <c r="X260" s="82"/>
      <c r="Y260" s="79"/>
      <c r="Z260" s="79"/>
    </row>
    <row r="261">
      <c r="A261" s="68"/>
      <c r="B261" s="7" t="s">
        <v>515</v>
      </c>
      <c r="C261" s="69">
        <v>65.0</v>
      </c>
      <c r="D261" s="70">
        <v>42969.0</v>
      </c>
      <c r="E261" s="7">
        <v>2.4080506E7</v>
      </c>
      <c r="F261" s="7" t="str">
        <f>VLOOKUP(E261,PUC!E:F,2,FALSE)</f>
        <v>IVA GENERADO AIU 19%</v>
      </c>
      <c r="G261" s="7">
        <v>9.00891202E8</v>
      </c>
      <c r="H261" s="7" t="str">
        <f>VLOOKUP(G261,TERCEROS!$A:$O,9,FALSE)</f>
        <v>CONJUNTO RESIDENCIAL PANORAMIA PARK P.H</v>
      </c>
      <c r="I261" s="7" t="s">
        <v>522</v>
      </c>
      <c r="J261" s="71">
        <v>0.0</v>
      </c>
      <c r="K261" s="71">
        <v>169674.0</v>
      </c>
      <c r="L261" s="72">
        <f t="shared" si="1"/>
        <v>-169674</v>
      </c>
      <c r="M261" s="78"/>
      <c r="N261" s="73">
        <v>2.0</v>
      </c>
      <c r="O261" s="73" t="str">
        <f>+VLOOKUP(N261,VALD.!$G:$H,2,FALSE)</f>
        <v>SERVICIOS DE ASEO</v>
      </c>
      <c r="P261" s="79"/>
      <c r="Q261" s="80"/>
      <c r="R261" s="80"/>
      <c r="S261" s="79"/>
      <c r="T261" s="79"/>
      <c r="U261" s="79"/>
      <c r="V261" s="81"/>
      <c r="W261" s="79"/>
      <c r="X261" s="82"/>
      <c r="Y261" s="79"/>
      <c r="Z261" s="79"/>
    </row>
    <row r="262">
      <c r="A262" s="68"/>
      <c r="B262" s="7" t="s">
        <v>515</v>
      </c>
      <c r="C262" s="69">
        <v>65.0</v>
      </c>
      <c r="D262" s="70">
        <v>42969.0</v>
      </c>
      <c r="E262" s="7">
        <v>1.3551801E7</v>
      </c>
      <c r="F262" s="7" t="str">
        <f>VLOOKUP(E262,PUC!E:F,2,FALSE)</f>
        <v>RETENCIÓN DE ICA BOGOTÁ D.C</v>
      </c>
      <c r="G262" s="7">
        <v>9.00891202E8</v>
      </c>
      <c r="H262" s="7" t="str">
        <f>VLOOKUP(G262,TERCEROS!$A:$O,9,FALSE)</f>
        <v>CONJUNTO RESIDENCIAL PANORAMIA PARK P.H</v>
      </c>
      <c r="I262" s="7" t="s">
        <v>522</v>
      </c>
      <c r="J262" s="71">
        <v>8627.0</v>
      </c>
      <c r="K262" s="71">
        <v>0.0</v>
      </c>
      <c r="L262" s="72">
        <f t="shared" si="1"/>
        <v>8627</v>
      </c>
      <c r="M262" s="78" t="s">
        <v>525</v>
      </c>
      <c r="N262" s="73">
        <v>2.0</v>
      </c>
      <c r="O262" s="73" t="str">
        <f>+VLOOKUP(N262,VALD.!$G:$H,2,FALSE)</f>
        <v>SERVICIOS DE ASEO</v>
      </c>
      <c r="P262" s="79"/>
      <c r="Q262" s="80"/>
      <c r="R262" s="80"/>
      <c r="S262" s="79"/>
      <c r="T262" s="79"/>
      <c r="U262" s="79"/>
      <c r="V262" s="81"/>
      <c r="W262" s="79"/>
      <c r="X262" s="82"/>
      <c r="Y262" s="79"/>
      <c r="Z262" s="79"/>
    </row>
    <row r="263">
      <c r="A263" s="68"/>
      <c r="B263" s="7" t="s">
        <v>515</v>
      </c>
      <c r="C263" s="69">
        <v>65.0</v>
      </c>
      <c r="D263" s="70">
        <v>42969.0</v>
      </c>
      <c r="E263" s="7">
        <v>1.3551502E7</v>
      </c>
      <c r="F263" s="7" t="str">
        <f>VLOOKUP(E263,PUC!E:F,2,FALSE)</f>
        <v>RETENCIONES EN LA FUENTE POR EMPRESAS DE ASEO Y VIGILANCIA 2% AIU </v>
      </c>
      <c r="G263" s="7">
        <v>9.00891202E8</v>
      </c>
      <c r="H263" s="7" t="str">
        <f>VLOOKUP(G263,TERCEROS!$A:$O,9,FALSE)</f>
        <v>CONJUNTO RESIDENCIAL PANORAMIA PARK P.H</v>
      </c>
      <c r="I263" s="7" t="s">
        <v>522</v>
      </c>
      <c r="J263" s="71">
        <v>17860.0</v>
      </c>
      <c r="K263" s="71">
        <v>0.0</v>
      </c>
      <c r="L263" s="72">
        <f t="shared" si="1"/>
        <v>17860</v>
      </c>
      <c r="M263" s="78"/>
      <c r="N263" s="73">
        <v>2.0</v>
      </c>
      <c r="O263" s="73" t="str">
        <f>+VLOOKUP(N263,VALD.!$G:$H,2,FALSE)</f>
        <v>SERVICIOS DE ASEO</v>
      </c>
      <c r="P263" s="79"/>
      <c r="Q263" s="80"/>
      <c r="R263" s="80"/>
      <c r="S263" s="79"/>
      <c r="T263" s="79"/>
      <c r="U263" s="79"/>
      <c r="V263" s="81"/>
      <c r="W263" s="79"/>
      <c r="X263" s="82"/>
      <c r="Y263" s="79"/>
      <c r="Z263" s="79"/>
    </row>
    <row r="264" hidden="1">
      <c r="A264" s="68"/>
      <c r="B264" s="7" t="s">
        <v>515</v>
      </c>
      <c r="C264" s="69">
        <v>65.0</v>
      </c>
      <c r="D264" s="70">
        <v>42969.0</v>
      </c>
      <c r="E264" s="7">
        <v>1.3050501E7</v>
      </c>
      <c r="F264" s="7" t="str">
        <f>VLOOKUP(E264,PUC!E:F,2,FALSE)</f>
        <v>DEUDORES NACIONALES</v>
      </c>
      <c r="G264" s="7">
        <v>9.00891202E8</v>
      </c>
      <c r="H264" s="7" t="str">
        <f>VLOOKUP(G264,TERCEROS!$A:$O,9,FALSE)</f>
        <v>CONJUNTO RESIDENCIAL PANORAMIA PARK P.H</v>
      </c>
      <c r="I264" s="7" t="s">
        <v>522</v>
      </c>
      <c r="J264" s="71">
        <v>9073407.0</v>
      </c>
      <c r="K264" s="71">
        <v>0.0</v>
      </c>
      <c r="L264" s="72">
        <f t="shared" si="1"/>
        <v>9073407</v>
      </c>
      <c r="M264" s="78"/>
      <c r="N264" s="73">
        <v>2.0</v>
      </c>
      <c r="O264" s="73" t="str">
        <f>+VLOOKUP(N264,VALD.!$G:$H,2,FALSE)</f>
        <v>SERVICIOS DE ASEO</v>
      </c>
      <c r="P264" s="79"/>
      <c r="Q264" s="80" t="s">
        <v>576</v>
      </c>
      <c r="R264" s="80"/>
      <c r="S264" s="79"/>
      <c r="T264" s="79"/>
      <c r="U264" s="79"/>
      <c r="V264" s="81"/>
      <c r="W264" s="79"/>
      <c r="X264" s="82"/>
      <c r="Y264" s="79"/>
      <c r="Z264" s="79"/>
    </row>
    <row r="265">
      <c r="A265" s="68"/>
      <c r="B265" s="7" t="s">
        <v>515</v>
      </c>
      <c r="C265" s="69">
        <v>66.0</v>
      </c>
      <c r="D265" s="70">
        <v>42969.0</v>
      </c>
      <c r="E265" s="7">
        <v>4.1556001E7</v>
      </c>
      <c r="F265" s="7" t="str">
        <f>VLOOKUP(E265,PUC!E:F,2,FALSE)</f>
        <v>OPERARIA DE ASEO</v>
      </c>
      <c r="G265" s="7">
        <v>9.00244743E8</v>
      </c>
      <c r="H265" s="7" t="str">
        <f>VLOOKUP(G265,TERCEROS!$A:$O,9,FALSE)</f>
        <v>ALIANZA GRUPO INMOBILIARIO SAS</v>
      </c>
      <c r="I265" s="7" t="s">
        <v>522</v>
      </c>
      <c r="J265" s="71">
        <v>0.0</v>
      </c>
      <c r="K265" s="71">
        <v>1369000.0</v>
      </c>
      <c r="L265" s="72">
        <f t="shared" si="1"/>
        <v>-1369000</v>
      </c>
      <c r="M265" s="78" t="s">
        <v>525</v>
      </c>
      <c r="N265" s="73">
        <v>2.0</v>
      </c>
      <c r="O265" s="73" t="str">
        <f>+VLOOKUP(N265,VALD.!$G:$H,2,FALSE)</f>
        <v>SERVICIOS DE ASEO</v>
      </c>
      <c r="P265" s="79"/>
      <c r="Q265" s="80"/>
      <c r="R265" s="80"/>
      <c r="S265" s="79"/>
      <c r="T265" s="79"/>
      <c r="U265" s="79"/>
      <c r="V265" s="81"/>
      <c r="W265" s="79"/>
      <c r="X265" s="82"/>
      <c r="Y265" s="79"/>
      <c r="Z265" s="79"/>
    </row>
    <row r="266">
      <c r="A266" s="68"/>
      <c r="B266" s="7" t="s">
        <v>515</v>
      </c>
      <c r="C266" s="69">
        <v>66.0</v>
      </c>
      <c r="D266" s="70">
        <v>42969.0</v>
      </c>
      <c r="E266" s="7">
        <v>2.4080506E7</v>
      </c>
      <c r="F266" s="7" t="str">
        <f>VLOOKUP(E266,PUC!E:F,2,FALSE)</f>
        <v>IVA GENERADO AIU 19%</v>
      </c>
      <c r="G266" s="7">
        <v>9.00244743E8</v>
      </c>
      <c r="H266" s="7" t="str">
        <f>VLOOKUP(G266,TERCEROS!$A:$O,9,FALSE)</f>
        <v>ALIANZA GRUPO INMOBILIARIO SAS</v>
      </c>
      <c r="I266" s="7" t="s">
        <v>522</v>
      </c>
      <c r="J266" s="71">
        <v>0.0</v>
      </c>
      <c r="K266" s="71">
        <v>26011.0</v>
      </c>
      <c r="L266" s="72">
        <f t="shared" si="1"/>
        <v>-26011</v>
      </c>
      <c r="M266" s="78"/>
      <c r="N266" s="73">
        <v>2.0</v>
      </c>
      <c r="O266" s="73" t="str">
        <f>+VLOOKUP(N266,VALD.!$G:$H,2,FALSE)</f>
        <v>SERVICIOS DE ASEO</v>
      </c>
      <c r="P266" s="79"/>
      <c r="Q266" s="80"/>
      <c r="R266" s="80"/>
      <c r="S266" s="79"/>
      <c r="T266" s="79"/>
      <c r="U266" s="79"/>
      <c r="V266" s="81"/>
      <c r="W266" s="79"/>
      <c r="X266" s="82"/>
      <c r="Y266" s="79"/>
      <c r="Z266" s="79"/>
    </row>
    <row r="267">
      <c r="A267" s="68"/>
      <c r="B267" s="7" t="s">
        <v>515</v>
      </c>
      <c r="C267" s="69">
        <v>66.0</v>
      </c>
      <c r="D267" s="70">
        <v>42969.0</v>
      </c>
      <c r="E267" s="7">
        <v>1.3551801E7</v>
      </c>
      <c r="F267" s="7" t="str">
        <f>VLOOKUP(E267,PUC!E:F,2,FALSE)</f>
        <v>RETENCIÓN DE ICA BOGOTÁ D.C</v>
      </c>
      <c r="G267" s="7">
        <v>9.00244743E8</v>
      </c>
      <c r="H267" s="7" t="str">
        <f>VLOOKUP(G267,TERCEROS!$A:$O,9,FALSE)</f>
        <v>ALIANZA GRUPO INMOBILIARIO SAS</v>
      </c>
      <c r="I267" s="7" t="s">
        <v>522</v>
      </c>
      <c r="J267" s="71">
        <v>1322.0</v>
      </c>
      <c r="K267" s="71">
        <v>0.0</v>
      </c>
      <c r="L267" s="72">
        <f t="shared" si="1"/>
        <v>1322</v>
      </c>
      <c r="M267" s="78" t="s">
        <v>525</v>
      </c>
      <c r="N267" s="73">
        <v>2.0</v>
      </c>
      <c r="O267" s="73" t="str">
        <f>+VLOOKUP(N267,VALD.!$G:$H,2,FALSE)</f>
        <v>SERVICIOS DE ASEO</v>
      </c>
      <c r="P267" s="79"/>
      <c r="Q267" s="80"/>
      <c r="R267" s="80"/>
      <c r="S267" s="79"/>
      <c r="T267" s="79"/>
      <c r="U267" s="79"/>
      <c r="V267" s="81"/>
      <c r="W267" s="79"/>
      <c r="X267" s="82"/>
      <c r="Y267" s="79"/>
      <c r="Z267" s="79"/>
    </row>
    <row r="268">
      <c r="A268" s="68"/>
      <c r="B268" s="7" t="s">
        <v>515</v>
      </c>
      <c r="C268" s="69">
        <v>66.0</v>
      </c>
      <c r="D268" s="70">
        <v>42969.0</v>
      </c>
      <c r="E268" s="7">
        <v>1.3551502E7</v>
      </c>
      <c r="F268" s="7" t="str">
        <f>VLOOKUP(E268,PUC!E:F,2,FALSE)</f>
        <v>RETENCIONES EN LA FUENTE POR EMPRESAS DE ASEO Y VIGILANCIA 2% AIU </v>
      </c>
      <c r="G268" s="7">
        <v>9.00244743E8</v>
      </c>
      <c r="H268" s="7" t="str">
        <f>VLOOKUP(G268,TERCEROS!$A:$O,9,FALSE)</f>
        <v>ALIANZA GRUPO INMOBILIARIO SAS</v>
      </c>
      <c r="I268" s="7" t="s">
        <v>522</v>
      </c>
      <c r="J268" s="71">
        <v>2738.0</v>
      </c>
      <c r="K268" s="71">
        <v>0.0</v>
      </c>
      <c r="L268" s="72">
        <f t="shared" si="1"/>
        <v>2738</v>
      </c>
      <c r="M268" s="78"/>
      <c r="N268" s="73">
        <v>2.0</v>
      </c>
      <c r="O268" s="73" t="str">
        <f>+VLOOKUP(N268,VALD.!$G:$H,2,FALSE)</f>
        <v>SERVICIOS DE ASEO</v>
      </c>
      <c r="P268" s="79"/>
      <c r="Q268" s="80"/>
      <c r="R268" s="80"/>
      <c r="S268" s="79"/>
      <c r="T268" s="79"/>
      <c r="U268" s="79"/>
      <c r="V268" s="81"/>
      <c r="W268" s="79"/>
      <c r="X268" s="82"/>
      <c r="Y268" s="79"/>
      <c r="Z268" s="79"/>
    </row>
    <row r="269" hidden="1">
      <c r="A269" s="68"/>
      <c r="B269" s="7" t="s">
        <v>515</v>
      </c>
      <c r="C269" s="69">
        <v>66.0</v>
      </c>
      <c r="D269" s="70">
        <v>42969.0</v>
      </c>
      <c r="E269" s="7">
        <v>1.3050501E7</v>
      </c>
      <c r="F269" s="7" t="str">
        <f>VLOOKUP(E269,PUC!E:F,2,FALSE)</f>
        <v>DEUDORES NACIONALES</v>
      </c>
      <c r="G269" s="7">
        <v>9.00244743E8</v>
      </c>
      <c r="H269" s="7" t="str">
        <f>VLOOKUP(G269,TERCEROS!$A:$O,9,FALSE)</f>
        <v>ALIANZA GRUPO INMOBILIARIO SAS</v>
      </c>
      <c r="I269" s="7" t="s">
        <v>522</v>
      </c>
      <c r="J269" s="71">
        <v>1390951.0</v>
      </c>
      <c r="K269" s="71">
        <v>0.0</v>
      </c>
      <c r="L269" s="72">
        <f t="shared" si="1"/>
        <v>1390951</v>
      </c>
      <c r="M269" s="78"/>
      <c r="N269" s="73">
        <v>2.0</v>
      </c>
      <c r="O269" s="73" t="str">
        <f>+VLOOKUP(N269,VALD.!$G:$H,2,FALSE)</f>
        <v>SERVICIOS DE ASEO</v>
      </c>
      <c r="P269" s="79"/>
      <c r="Q269" s="80" t="s">
        <v>579</v>
      </c>
      <c r="R269" s="80"/>
      <c r="S269" s="79"/>
      <c r="T269" s="79"/>
      <c r="U269" s="79"/>
      <c r="V269" s="81"/>
      <c r="W269" s="79"/>
      <c r="X269" s="82"/>
      <c r="Y269" s="79"/>
      <c r="Z269" s="79"/>
    </row>
    <row r="270">
      <c r="A270" s="68"/>
      <c r="B270" s="7" t="s">
        <v>515</v>
      </c>
      <c r="C270" s="69">
        <v>67.0</v>
      </c>
      <c r="D270" s="70">
        <v>42969.0</v>
      </c>
      <c r="E270" s="7">
        <v>4.1556001E7</v>
      </c>
      <c r="F270" s="7" t="str">
        <f>VLOOKUP(E270,PUC!E:F,2,FALSE)</f>
        <v>OPERARIA DE ASEO</v>
      </c>
      <c r="G270" s="7">
        <v>9.00244743E8</v>
      </c>
      <c r="H270" s="7" t="str">
        <f>VLOOKUP(G270,TERCEROS!$A:$O,9,FALSE)</f>
        <v>ALIANZA GRUPO INMOBILIARIO SAS</v>
      </c>
      <c r="I270" s="7" t="s">
        <v>522</v>
      </c>
      <c r="J270" s="71">
        <v>0.0</v>
      </c>
      <c r="K270" s="71">
        <v>1551533.0</v>
      </c>
      <c r="L270" s="72">
        <f t="shared" si="1"/>
        <v>-1551533</v>
      </c>
      <c r="M270" s="78" t="s">
        <v>525</v>
      </c>
      <c r="N270" s="73">
        <v>2.0</v>
      </c>
      <c r="O270" s="73" t="str">
        <f>+VLOOKUP(N270,VALD.!$G:$H,2,FALSE)</f>
        <v>SERVICIOS DE ASEO</v>
      </c>
      <c r="P270" s="79"/>
      <c r="Q270" s="80"/>
      <c r="R270" s="80"/>
      <c r="S270" s="79"/>
      <c r="T270" s="79"/>
      <c r="U270" s="79"/>
      <c r="V270" s="81"/>
      <c r="W270" s="79"/>
      <c r="X270" s="82"/>
      <c r="Y270" s="79"/>
      <c r="Z270" s="79"/>
    </row>
    <row r="271">
      <c r="A271" s="68"/>
      <c r="B271" s="7" t="s">
        <v>515</v>
      </c>
      <c r="C271" s="69">
        <v>67.0</v>
      </c>
      <c r="D271" s="70">
        <v>42969.0</v>
      </c>
      <c r="E271" s="7">
        <v>2.4080506E7</v>
      </c>
      <c r="F271" s="7" t="str">
        <f>VLOOKUP(E271,PUC!E:F,2,FALSE)</f>
        <v>IVA GENERADO AIU 19%</v>
      </c>
      <c r="G271" s="7">
        <v>9.00244743E8</v>
      </c>
      <c r="H271" s="7" t="str">
        <f>VLOOKUP(G271,TERCEROS!$A:$O,9,FALSE)</f>
        <v>ALIANZA GRUPO INMOBILIARIO SAS</v>
      </c>
      <c r="I271" s="7" t="s">
        <v>522</v>
      </c>
      <c r="J271" s="71">
        <v>0.0</v>
      </c>
      <c r="K271" s="71">
        <v>29479.0</v>
      </c>
      <c r="L271" s="72">
        <f t="shared" si="1"/>
        <v>-29479</v>
      </c>
      <c r="M271" s="78"/>
      <c r="N271" s="73">
        <v>2.0</v>
      </c>
      <c r="O271" s="73" t="str">
        <f>+VLOOKUP(N271,VALD.!$G:$H,2,FALSE)</f>
        <v>SERVICIOS DE ASEO</v>
      </c>
      <c r="P271" s="79"/>
      <c r="Q271" s="80"/>
      <c r="R271" s="80"/>
      <c r="S271" s="79"/>
      <c r="T271" s="79"/>
      <c r="U271" s="79"/>
      <c r="V271" s="81"/>
      <c r="W271" s="79"/>
      <c r="X271" s="82"/>
      <c r="Y271" s="79"/>
      <c r="Z271" s="79"/>
    </row>
    <row r="272">
      <c r="A272" s="68"/>
      <c r="B272" s="7" t="s">
        <v>515</v>
      </c>
      <c r="C272" s="69">
        <v>67.0</v>
      </c>
      <c r="D272" s="70">
        <v>42969.0</v>
      </c>
      <c r="E272" s="7">
        <v>1.3551801E7</v>
      </c>
      <c r="F272" s="7" t="str">
        <f>VLOOKUP(E272,PUC!E:F,2,FALSE)</f>
        <v>RETENCIÓN DE ICA BOGOTÁ D.C</v>
      </c>
      <c r="G272" s="7">
        <v>9.00244743E8</v>
      </c>
      <c r="H272" s="7" t="str">
        <f>VLOOKUP(G272,TERCEROS!$A:$O,9,FALSE)</f>
        <v>ALIANZA GRUPO INMOBILIARIO SAS</v>
      </c>
      <c r="I272" s="7" t="s">
        <v>522</v>
      </c>
      <c r="J272" s="71">
        <v>1499.0</v>
      </c>
      <c r="K272" s="71">
        <v>0.0</v>
      </c>
      <c r="L272" s="72">
        <f t="shared" si="1"/>
        <v>1499</v>
      </c>
      <c r="M272" s="78" t="s">
        <v>525</v>
      </c>
      <c r="N272" s="73">
        <v>2.0</v>
      </c>
      <c r="O272" s="73" t="str">
        <f>+VLOOKUP(N272,VALD.!$G:$H,2,FALSE)</f>
        <v>SERVICIOS DE ASEO</v>
      </c>
      <c r="P272" s="79"/>
      <c r="Q272" s="80"/>
      <c r="R272" s="80"/>
      <c r="S272" s="79"/>
      <c r="T272" s="79"/>
      <c r="U272" s="79"/>
      <c r="V272" s="81"/>
      <c r="W272" s="79"/>
      <c r="X272" s="82"/>
      <c r="Y272" s="79"/>
      <c r="Z272" s="79"/>
    </row>
    <row r="273">
      <c r="A273" s="68"/>
      <c r="B273" s="7" t="s">
        <v>515</v>
      </c>
      <c r="C273" s="69">
        <v>67.0</v>
      </c>
      <c r="D273" s="70">
        <v>42969.0</v>
      </c>
      <c r="E273" s="7">
        <v>1.3551502E7</v>
      </c>
      <c r="F273" s="7" t="str">
        <f>VLOOKUP(E273,PUC!E:F,2,FALSE)</f>
        <v>RETENCIONES EN LA FUENTE POR EMPRESAS DE ASEO Y VIGILANCIA 2% AIU </v>
      </c>
      <c r="G273" s="7">
        <v>9.00244743E8</v>
      </c>
      <c r="H273" s="7" t="str">
        <f>VLOOKUP(G273,TERCEROS!$A:$O,9,FALSE)</f>
        <v>ALIANZA GRUPO INMOBILIARIO SAS</v>
      </c>
      <c r="I273" s="7" t="s">
        <v>522</v>
      </c>
      <c r="J273" s="71">
        <v>3103.0</v>
      </c>
      <c r="K273" s="71">
        <v>0.0</v>
      </c>
      <c r="L273" s="72">
        <f t="shared" si="1"/>
        <v>3103</v>
      </c>
      <c r="M273" s="78"/>
      <c r="N273" s="73">
        <v>2.0</v>
      </c>
      <c r="O273" s="73" t="str">
        <f>+VLOOKUP(N273,VALD.!$G:$H,2,FALSE)</f>
        <v>SERVICIOS DE ASEO</v>
      </c>
      <c r="P273" s="79"/>
      <c r="Q273" s="80"/>
      <c r="R273" s="80"/>
      <c r="S273" s="79"/>
      <c r="T273" s="79"/>
      <c r="U273" s="79"/>
      <c r="V273" s="81"/>
      <c r="W273" s="79"/>
      <c r="X273" s="82"/>
      <c r="Y273" s="79"/>
      <c r="Z273" s="79"/>
    </row>
    <row r="274" hidden="1">
      <c r="A274" s="68"/>
      <c r="B274" s="7" t="s">
        <v>515</v>
      </c>
      <c r="C274" s="69">
        <v>67.0</v>
      </c>
      <c r="D274" s="70">
        <v>42969.0</v>
      </c>
      <c r="E274" s="7">
        <v>1.3050501E7</v>
      </c>
      <c r="F274" s="7" t="str">
        <f>VLOOKUP(E274,PUC!E:F,2,FALSE)</f>
        <v>DEUDORES NACIONALES</v>
      </c>
      <c r="G274" s="7">
        <v>9.00244743E8</v>
      </c>
      <c r="H274" s="7" t="str">
        <f>VLOOKUP(G274,TERCEROS!$A:$O,9,FALSE)</f>
        <v>ALIANZA GRUPO INMOBILIARIO SAS</v>
      </c>
      <c r="I274" s="7" t="s">
        <v>522</v>
      </c>
      <c r="J274" s="71">
        <v>1576410.0</v>
      </c>
      <c r="K274" s="71">
        <v>0.0</v>
      </c>
      <c r="L274" s="72">
        <f t="shared" si="1"/>
        <v>1576410</v>
      </c>
      <c r="M274" s="78"/>
      <c r="N274" s="73">
        <v>2.0</v>
      </c>
      <c r="O274" s="73" t="str">
        <f>+VLOOKUP(N274,VALD.!$G:$H,2,FALSE)</f>
        <v>SERVICIOS DE ASEO</v>
      </c>
      <c r="P274" s="79"/>
      <c r="Q274" s="80" t="s">
        <v>581</v>
      </c>
      <c r="R274" s="80"/>
      <c r="S274" s="79"/>
      <c r="T274" s="79"/>
      <c r="U274" s="79"/>
      <c r="V274" s="81"/>
      <c r="W274" s="79"/>
      <c r="X274" s="82"/>
      <c r="Y274" s="79"/>
      <c r="Z274" s="79"/>
    </row>
    <row r="275">
      <c r="A275" s="68"/>
      <c r="B275" s="7" t="s">
        <v>515</v>
      </c>
      <c r="C275" s="69">
        <v>68.0</v>
      </c>
      <c r="D275" s="70">
        <v>42969.0</v>
      </c>
      <c r="E275" s="7">
        <v>4.1556001E7</v>
      </c>
      <c r="F275" s="7" t="str">
        <f>VLOOKUP(E275,PUC!E:F,2,FALSE)</f>
        <v>OPERARIA DE ASEO</v>
      </c>
      <c r="G275" s="7">
        <v>8.00093117E8</v>
      </c>
      <c r="H275" s="7" t="str">
        <f>VLOOKUP(G275,TERCEROS!$A:$O,9,FALSE)</f>
        <v>ARQUITECTURA Y CONCRETO SAS</v>
      </c>
      <c r="I275" s="7" t="s">
        <v>522</v>
      </c>
      <c r="J275" s="71">
        <v>0.0</v>
      </c>
      <c r="K275" s="71">
        <v>4185000.0</v>
      </c>
      <c r="L275" s="72">
        <f t="shared" si="1"/>
        <v>-4185000</v>
      </c>
      <c r="M275" s="78" t="s">
        <v>525</v>
      </c>
      <c r="N275" s="73">
        <v>2.0</v>
      </c>
      <c r="O275" s="73" t="str">
        <f>+VLOOKUP(N275,VALD.!$G:$H,2,FALSE)</f>
        <v>SERVICIOS DE ASEO</v>
      </c>
      <c r="P275" s="79"/>
      <c r="Q275" s="80"/>
      <c r="R275" s="80"/>
      <c r="S275" s="79"/>
      <c r="T275" s="79"/>
      <c r="U275" s="79"/>
      <c r="V275" s="81"/>
      <c r="W275" s="79"/>
      <c r="X275" s="82"/>
      <c r="Y275" s="79"/>
      <c r="Z275" s="79"/>
    </row>
    <row r="276">
      <c r="A276" s="68"/>
      <c r="B276" s="7" t="s">
        <v>515</v>
      </c>
      <c r="C276" s="69">
        <v>68.0</v>
      </c>
      <c r="D276" s="70">
        <v>42969.0</v>
      </c>
      <c r="E276" s="7">
        <v>2.4080506E7</v>
      </c>
      <c r="F276" s="7" t="str">
        <f>VLOOKUP(E276,PUC!E:F,2,FALSE)</f>
        <v>IVA GENERADO AIU 19%</v>
      </c>
      <c r="G276" s="7">
        <v>8.00093117E8</v>
      </c>
      <c r="H276" s="7" t="str">
        <f>VLOOKUP(G276,TERCEROS!$A:$O,9,FALSE)</f>
        <v>ARQUITECTURA Y CONCRETO SAS</v>
      </c>
      <c r="I276" s="7" t="s">
        <v>522</v>
      </c>
      <c r="J276" s="71">
        <v>0.0</v>
      </c>
      <c r="K276" s="71">
        <v>79515.0</v>
      </c>
      <c r="L276" s="72">
        <f t="shared" si="1"/>
        <v>-79515</v>
      </c>
      <c r="M276" s="78"/>
      <c r="N276" s="73">
        <v>2.0</v>
      </c>
      <c r="O276" s="73" t="str">
        <f>+VLOOKUP(N276,VALD.!$G:$H,2,FALSE)</f>
        <v>SERVICIOS DE ASEO</v>
      </c>
      <c r="P276" s="79"/>
      <c r="Q276" s="80"/>
      <c r="R276" s="80"/>
      <c r="S276" s="79"/>
      <c r="T276" s="79"/>
      <c r="U276" s="79"/>
      <c r="V276" s="81"/>
      <c r="W276" s="79"/>
      <c r="X276" s="82"/>
      <c r="Y276" s="79"/>
      <c r="Z276" s="79"/>
    </row>
    <row r="277">
      <c r="A277" s="68"/>
      <c r="B277" s="7" t="s">
        <v>515</v>
      </c>
      <c r="C277" s="69">
        <v>68.0</v>
      </c>
      <c r="D277" s="70">
        <v>42969.0</v>
      </c>
      <c r="E277" s="7">
        <v>1.3551801E7</v>
      </c>
      <c r="F277" s="7" t="str">
        <f>VLOOKUP(E277,PUC!E:F,2,FALSE)</f>
        <v>RETENCIÓN DE ICA BOGOTÁ D.C</v>
      </c>
      <c r="G277" s="7">
        <v>8.00093117E8</v>
      </c>
      <c r="H277" s="7" t="str">
        <f>VLOOKUP(G277,TERCEROS!$A:$O,9,FALSE)</f>
        <v>ARQUITECTURA Y CONCRETO SAS</v>
      </c>
      <c r="I277" s="7" t="s">
        <v>522</v>
      </c>
      <c r="J277" s="71">
        <v>4043.0</v>
      </c>
      <c r="K277" s="71">
        <v>0.0</v>
      </c>
      <c r="L277" s="72">
        <f t="shared" si="1"/>
        <v>4043</v>
      </c>
      <c r="M277" s="78" t="s">
        <v>525</v>
      </c>
      <c r="N277" s="73">
        <v>2.0</v>
      </c>
      <c r="O277" s="73" t="str">
        <f>+VLOOKUP(N277,VALD.!$G:$H,2,FALSE)</f>
        <v>SERVICIOS DE ASEO</v>
      </c>
      <c r="P277" s="79"/>
      <c r="Q277" s="80"/>
      <c r="R277" s="80"/>
      <c r="S277" s="79"/>
      <c r="T277" s="79"/>
      <c r="U277" s="79"/>
      <c r="V277" s="81"/>
      <c r="W277" s="79"/>
      <c r="X277" s="82"/>
      <c r="Y277" s="79"/>
      <c r="Z277" s="79"/>
    </row>
    <row r="278">
      <c r="A278" s="68"/>
      <c r="B278" s="7" t="s">
        <v>515</v>
      </c>
      <c r="C278" s="69">
        <v>68.0</v>
      </c>
      <c r="D278" s="70">
        <v>42969.0</v>
      </c>
      <c r="E278" s="7">
        <v>1.3551502E7</v>
      </c>
      <c r="F278" s="7" t="str">
        <f>VLOOKUP(E278,PUC!E:F,2,FALSE)</f>
        <v>RETENCIONES EN LA FUENTE POR EMPRESAS DE ASEO Y VIGILANCIA 2% AIU </v>
      </c>
      <c r="G278" s="7">
        <v>8.00093117E8</v>
      </c>
      <c r="H278" s="7" t="str">
        <f>VLOOKUP(G278,TERCEROS!$A:$O,9,FALSE)</f>
        <v>ARQUITECTURA Y CONCRETO SAS</v>
      </c>
      <c r="I278" s="7" t="s">
        <v>522</v>
      </c>
      <c r="J278" s="71">
        <v>8370.0</v>
      </c>
      <c r="K278" s="71">
        <v>0.0</v>
      </c>
      <c r="L278" s="72">
        <f t="shared" si="1"/>
        <v>8370</v>
      </c>
      <c r="M278" s="78"/>
      <c r="N278" s="73">
        <v>2.0</v>
      </c>
      <c r="O278" s="73" t="str">
        <f>+VLOOKUP(N278,VALD.!$G:$H,2,FALSE)</f>
        <v>SERVICIOS DE ASEO</v>
      </c>
      <c r="P278" s="79"/>
      <c r="Q278" s="80"/>
      <c r="R278" s="80"/>
      <c r="S278" s="79"/>
      <c r="T278" s="79"/>
      <c r="U278" s="79"/>
      <c r="V278" s="81"/>
      <c r="W278" s="79"/>
      <c r="X278" s="82"/>
      <c r="Y278" s="79"/>
      <c r="Z278" s="79"/>
    </row>
    <row r="279" hidden="1">
      <c r="A279" s="68"/>
      <c r="B279" s="7" t="s">
        <v>515</v>
      </c>
      <c r="C279" s="69">
        <v>68.0</v>
      </c>
      <c r="D279" s="70">
        <v>42969.0</v>
      </c>
      <c r="E279" s="7">
        <v>1.3050501E7</v>
      </c>
      <c r="F279" s="7" t="str">
        <f>VLOOKUP(E279,PUC!E:F,2,FALSE)</f>
        <v>DEUDORES NACIONALES</v>
      </c>
      <c r="G279" s="7">
        <v>8.00093117E8</v>
      </c>
      <c r="H279" s="7" t="str">
        <f>VLOOKUP(G279,TERCEROS!$A:$O,9,FALSE)</f>
        <v>ARQUITECTURA Y CONCRETO SAS</v>
      </c>
      <c r="I279" s="7" t="s">
        <v>522</v>
      </c>
      <c r="J279" s="71">
        <v>4252102.0</v>
      </c>
      <c r="K279" s="71">
        <v>0.0</v>
      </c>
      <c r="L279" s="72">
        <f t="shared" si="1"/>
        <v>4252102</v>
      </c>
      <c r="M279" s="78"/>
      <c r="N279" s="73">
        <v>2.0</v>
      </c>
      <c r="O279" s="73" t="str">
        <f>+VLOOKUP(N279,VALD.!$G:$H,2,FALSE)</f>
        <v>SERVICIOS DE ASEO</v>
      </c>
      <c r="P279" s="79"/>
      <c r="Q279" s="80" t="s">
        <v>583</v>
      </c>
      <c r="R279" s="80"/>
      <c r="S279" s="79"/>
      <c r="T279" s="79"/>
      <c r="U279" s="79"/>
      <c r="V279" s="81"/>
      <c r="W279" s="79"/>
      <c r="X279" s="82"/>
      <c r="Y279" s="79"/>
      <c r="Z279" s="79"/>
    </row>
    <row r="280">
      <c r="A280" s="68"/>
      <c r="B280" s="7" t="s">
        <v>515</v>
      </c>
      <c r="C280" s="69">
        <v>69.0</v>
      </c>
      <c r="D280" s="70">
        <v>42969.0</v>
      </c>
      <c r="E280" s="7">
        <v>4.1556001E7</v>
      </c>
      <c r="F280" s="7" t="str">
        <f>VLOOKUP(E280,PUC!E:F,2,FALSE)</f>
        <v>OPERARIA DE ASEO</v>
      </c>
      <c r="G280" s="7">
        <v>8.00093117E8</v>
      </c>
      <c r="H280" s="7" t="str">
        <f>VLOOKUP(G280,TERCEROS!$A:$O,9,FALSE)</f>
        <v>ARQUITECTURA Y CONCRETO SAS</v>
      </c>
      <c r="I280" s="7" t="s">
        <v>522</v>
      </c>
      <c r="J280" s="71">
        <v>0.0</v>
      </c>
      <c r="K280" s="71">
        <v>4185000.0</v>
      </c>
      <c r="L280" s="72">
        <f t="shared" si="1"/>
        <v>-4185000</v>
      </c>
      <c r="M280" s="78" t="s">
        <v>525</v>
      </c>
      <c r="N280" s="73">
        <v>2.0</v>
      </c>
      <c r="O280" s="73" t="str">
        <f>+VLOOKUP(N280,VALD.!$G:$H,2,FALSE)</f>
        <v>SERVICIOS DE ASEO</v>
      </c>
      <c r="P280" s="79"/>
      <c r="Q280" s="80"/>
      <c r="R280" s="80"/>
      <c r="S280" s="79"/>
      <c r="T280" s="79"/>
      <c r="U280" s="79"/>
      <c r="V280" s="81"/>
      <c r="W280" s="79"/>
      <c r="X280" s="82"/>
      <c r="Y280" s="79"/>
      <c r="Z280" s="79"/>
    </row>
    <row r="281">
      <c r="A281" s="68"/>
      <c r="B281" s="7" t="s">
        <v>515</v>
      </c>
      <c r="C281" s="69">
        <v>69.0</v>
      </c>
      <c r="D281" s="70">
        <v>42969.0</v>
      </c>
      <c r="E281" s="7">
        <v>2.4080506E7</v>
      </c>
      <c r="F281" s="7" t="str">
        <f>VLOOKUP(E281,PUC!E:F,2,FALSE)</f>
        <v>IVA GENERADO AIU 19%</v>
      </c>
      <c r="G281" s="7">
        <v>8.00093117E8</v>
      </c>
      <c r="H281" s="7" t="str">
        <f>VLOOKUP(G281,TERCEROS!$A:$O,9,FALSE)</f>
        <v>ARQUITECTURA Y CONCRETO SAS</v>
      </c>
      <c r="I281" s="7" t="s">
        <v>522</v>
      </c>
      <c r="J281" s="71">
        <v>0.0</v>
      </c>
      <c r="K281" s="71">
        <v>79515.0</v>
      </c>
      <c r="L281" s="72">
        <f t="shared" si="1"/>
        <v>-79515</v>
      </c>
      <c r="M281" s="78"/>
      <c r="N281" s="73">
        <v>2.0</v>
      </c>
      <c r="O281" s="73" t="str">
        <f>+VLOOKUP(N281,VALD.!$G:$H,2,FALSE)</f>
        <v>SERVICIOS DE ASEO</v>
      </c>
      <c r="P281" s="79"/>
      <c r="Q281" s="80"/>
      <c r="R281" s="80"/>
      <c r="S281" s="79"/>
      <c r="T281" s="79"/>
      <c r="U281" s="79"/>
      <c r="V281" s="81"/>
      <c r="W281" s="79"/>
      <c r="X281" s="82"/>
      <c r="Y281" s="79"/>
      <c r="Z281" s="79"/>
    </row>
    <row r="282">
      <c r="A282" s="68"/>
      <c r="B282" s="7" t="s">
        <v>515</v>
      </c>
      <c r="C282" s="69">
        <v>69.0</v>
      </c>
      <c r="D282" s="70">
        <v>42969.0</v>
      </c>
      <c r="E282" s="7">
        <v>1.3551801E7</v>
      </c>
      <c r="F282" s="7" t="str">
        <f>VLOOKUP(E282,PUC!E:F,2,FALSE)</f>
        <v>RETENCIÓN DE ICA BOGOTÁ D.C</v>
      </c>
      <c r="G282" s="7">
        <v>8.00093117E8</v>
      </c>
      <c r="H282" s="7" t="str">
        <f>VLOOKUP(G282,TERCEROS!$A:$O,9,FALSE)</f>
        <v>ARQUITECTURA Y CONCRETO SAS</v>
      </c>
      <c r="I282" s="7" t="s">
        <v>522</v>
      </c>
      <c r="J282" s="71">
        <v>4043.0</v>
      </c>
      <c r="K282" s="71">
        <v>0.0</v>
      </c>
      <c r="L282" s="72">
        <f t="shared" si="1"/>
        <v>4043</v>
      </c>
      <c r="M282" s="78" t="s">
        <v>525</v>
      </c>
      <c r="N282" s="73">
        <v>2.0</v>
      </c>
      <c r="O282" s="73" t="str">
        <f>+VLOOKUP(N282,VALD.!$G:$H,2,FALSE)</f>
        <v>SERVICIOS DE ASEO</v>
      </c>
      <c r="P282" s="79"/>
      <c r="Q282" s="80"/>
      <c r="R282" s="80"/>
      <c r="S282" s="79"/>
      <c r="T282" s="79"/>
      <c r="U282" s="79"/>
      <c r="V282" s="81"/>
      <c r="W282" s="79"/>
      <c r="X282" s="82"/>
      <c r="Y282" s="79"/>
      <c r="Z282" s="79"/>
    </row>
    <row r="283">
      <c r="A283" s="68"/>
      <c r="B283" s="7" t="s">
        <v>515</v>
      </c>
      <c r="C283" s="69">
        <v>69.0</v>
      </c>
      <c r="D283" s="70">
        <v>42969.0</v>
      </c>
      <c r="E283" s="7">
        <v>1.3551502E7</v>
      </c>
      <c r="F283" s="7" t="str">
        <f>VLOOKUP(E283,PUC!E:F,2,FALSE)</f>
        <v>RETENCIONES EN LA FUENTE POR EMPRESAS DE ASEO Y VIGILANCIA 2% AIU </v>
      </c>
      <c r="G283" s="7">
        <v>8.00093117E8</v>
      </c>
      <c r="H283" s="7" t="str">
        <f>VLOOKUP(G283,TERCEROS!$A:$O,9,FALSE)</f>
        <v>ARQUITECTURA Y CONCRETO SAS</v>
      </c>
      <c r="I283" s="7" t="s">
        <v>522</v>
      </c>
      <c r="J283" s="71">
        <v>8370.0</v>
      </c>
      <c r="K283" s="71">
        <v>0.0</v>
      </c>
      <c r="L283" s="72">
        <f t="shared" si="1"/>
        <v>8370</v>
      </c>
      <c r="M283" s="78"/>
      <c r="N283" s="73">
        <v>2.0</v>
      </c>
      <c r="O283" s="73" t="str">
        <f>+VLOOKUP(N283,VALD.!$G:$H,2,FALSE)</f>
        <v>SERVICIOS DE ASEO</v>
      </c>
      <c r="P283" s="79"/>
      <c r="Q283" s="80"/>
      <c r="R283" s="80"/>
      <c r="S283" s="79"/>
      <c r="T283" s="79"/>
      <c r="U283" s="79"/>
      <c r="V283" s="81"/>
      <c r="W283" s="79"/>
      <c r="X283" s="82"/>
      <c r="Y283" s="79"/>
      <c r="Z283" s="79"/>
    </row>
    <row r="284" hidden="1">
      <c r="A284" s="68"/>
      <c r="B284" s="7" t="s">
        <v>515</v>
      </c>
      <c r="C284" s="69">
        <v>69.0</v>
      </c>
      <c r="D284" s="70">
        <v>42969.0</v>
      </c>
      <c r="E284" s="7">
        <v>1.3050501E7</v>
      </c>
      <c r="F284" s="7" t="str">
        <f>VLOOKUP(E284,PUC!E:F,2,FALSE)</f>
        <v>DEUDORES NACIONALES</v>
      </c>
      <c r="G284" s="7">
        <v>8.00093117E8</v>
      </c>
      <c r="H284" s="7" t="str">
        <f>VLOOKUP(G284,TERCEROS!$A:$O,9,FALSE)</f>
        <v>ARQUITECTURA Y CONCRETO SAS</v>
      </c>
      <c r="I284" s="7" t="s">
        <v>522</v>
      </c>
      <c r="J284" s="71">
        <v>4252102.0</v>
      </c>
      <c r="K284" s="71">
        <v>0.0</v>
      </c>
      <c r="L284" s="72">
        <f t="shared" si="1"/>
        <v>4252102</v>
      </c>
      <c r="M284" s="78"/>
      <c r="N284" s="73">
        <v>2.0</v>
      </c>
      <c r="O284" s="73" t="str">
        <f>+VLOOKUP(N284,VALD.!$G:$H,2,FALSE)</f>
        <v>SERVICIOS DE ASEO</v>
      </c>
      <c r="P284" s="79"/>
      <c r="Q284" s="80" t="s">
        <v>585</v>
      </c>
      <c r="R284" s="80"/>
      <c r="S284" s="79"/>
      <c r="T284" s="79"/>
      <c r="U284" s="79"/>
      <c r="V284" s="81"/>
      <c r="W284" s="79"/>
      <c r="X284" s="82"/>
      <c r="Y284" s="79"/>
      <c r="Z284" s="79"/>
    </row>
    <row r="285">
      <c r="A285" s="68"/>
      <c r="B285" s="7" t="s">
        <v>515</v>
      </c>
      <c r="C285" s="69">
        <v>70.0</v>
      </c>
      <c r="D285" s="70">
        <v>42991.0</v>
      </c>
      <c r="E285" s="7">
        <v>4.1556001E7</v>
      </c>
      <c r="F285" s="7" t="str">
        <f>VLOOKUP(E285,PUC!E:F,2,FALSE)</f>
        <v>OPERARIA DE ASEO</v>
      </c>
      <c r="G285" s="7">
        <v>9.01043605E8</v>
      </c>
      <c r="H285" s="7" t="str">
        <f>VLOOKUP(G285,TERCEROS!$A:$O,9,FALSE)</f>
        <v>CONJUNTO RESIDENCIAL COLINA 129</v>
      </c>
      <c r="I285" s="7" t="s">
        <v>522</v>
      </c>
      <c r="J285" s="71">
        <v>0.0</v>
      </c>
      <c r="K285" s="71">
        <v>4407972.0</v>
      </c>
      <c r="L285" s="72">
        <f t="shared" si="1"/>
        <v>-4407972</v>
      </c>
      <c r="M285" s="78" t="s">
        <v>525</v>
      </c>
      <c r="N285" s="73">
        <v>2.0</v>
      </c>
      <c r="O285" s="73" t="str">
        <f>+VLOOKUP(N285,VALD.!$G:$H,2,FALSE)</f>
        <v>SERVICIOS DE ASEO</v>
      </c>
      <c r="P285" s="79"/>
      <c r="Q285" s="80"/>
      <c r="R285" s="80"/>
      <c r="S285" s="79"/>
      <c r="T285" s="79"/>
      <c r="U285" s="79"/>
      <c r="V285" s="81"/>
      <c r="W285" s="79"/>
      <c r="X285" s="82"/>
      <c r="Y285" s="79"/>
      <c r="Z285" s="79"/>
    </row>
    <row r="286">
      <c r="A286" s="68"/>
      <c r="B286" s="7" t="s">
        <v>515</v>
      </c>
      <c r="C286" s="69">
        <v>70.0</v>
      </c>
      <c r="D286" s="70">
        <v>42991.0</v>
      </c>
      <c r="E286" s="7">
        <v>2.4080506E7</v>
      </c>
      <c r="F286" s="7" t="str">
        <f>VLOOKUP(E286,PUC!E:F,2,FALSE)</f>
        <v>IVA GENERADO AIU 19%</v>
      </c>
      <c r="G286" s="7">
        <v>9.01043605E8</v>
      </c>
      <c r="H286" s="7" t="str">
        <f>VLOOKUP(G286,TERCEROS!$A:$O,9,FALSE)</f>
        <v>CONJUNTO RESIDENCIAL COLINA 129</v>
      </c>
      <c r="I286" s="7" t="s">
        <v>522</v>
      </c>
      <c r="J286" s="71">
        <v>0.0</v>
      </c>
      <c r="K286" s="71">
        <v>83751.0</v>
      </c>
      <c r="L286" s="72">
        <f t="shared" si="1"/>
        <v>-83751</v>
      </c>
      <c r="M286" s="78"/>
      <c r="N286" s="73">
        <v>2.0</v>
      </c>
      <c r="O286" s="73" t="str">
        <f>+VLOOKUP(N286,VALD.!$G:$H,2,FALSE)</f>
        <v>SERVICIOS DE ASEO</v>
      </c>
      <c r="P286" s="79"/>
      <c r="Q286" s="80"/>
      <c r="R286" s="80"/>
      <c r="S286" s="79"/>
      <c r="T286" s="79"/>
      <c r="U286" s="79"/>
      <c r="V286" s="81"/>
      <c r="W286" s="79"/>
      <c r="X286" s="82"/>
      <c r="Y286" s="79"/>
      <c r="Z286" s="79"/>
    </row>
    <row r="287">
      <c r="A287" s="68"/>
      <c r="B287" s="7" t="s">
        <v>515</v>
      </c>
      <c r="C287" s="69">
        <v>70.0</v>
      </c>
      <c r="D287" s="70">
        <v>42991.0</v>
      </c>
      <c r="E287" s="7">
        <v>1.3551801E7</v>
      </c>
      <c r="F287" s="7" t="str">
        <f>VLOOKUP(E287,PUC!E:F,2,FALSE)</f>
        <v>RETENCIÓN DE ICA BOGOTÁ D.C</v>
      </c>
      <c r="G287" s="7">
        <v>9.01043605E8</v>
      </c>
      <c r="H287" s="7" t="str">
        <f>VLOOKUP(G287,TERCEROS!$A:$O,9,FALSE)</f>
        <v>CONJUNTO RESIDENCIAL COLINA 129</v>
      </c>
      <c r="I287" s="7" t="s">
        <v>522</v>
      </c>
      <c r="J287" s="71">
        <v>4258.0</v>
      </c>
      <c r="K287" s="71">
        <v>0.0</v>
      </c>
      <c r="L287" s="72">
        <f t="shared" si="1"/>
        <v>4258</v>
      </c>
      <c r="M287" s="78" t="s">
        <v>525</v>
      </c>
      <c r="N287" s="73">
        <v>2.0</v>
      </c>
      <c r="O287" s="73" t="str">
        <f>+VLOOKUP(N287,VALD.!$G:$H,2,FALSE)</f>
        <v>SERVICIOS DE ASEO</v>
      </c>
      <c r="P287" s="79"/>
      <c r="Q287" s="80"/>
      <c r="R287" s="80"/>
      <c r="S287" s="79"/>
      <c r="T287" s="79"/>
      <c r="U287" s="79"/>
      <c r="V287" s="81"/>
      <c r="W287" s="79"/>
      <c r="X287" s="82"/>
      <c r="Y287" s="79"/>
      <c r="Z287" s="79"/>
    </row>
    <row r="288">
      <c r="A288" s="68"/>
      <c r="B288" s="7" t="s">
        <v>515</v>
      </c>
      <c r="C288" s="69">
        <v>70.0</v>
      </c>
      <c r="D288" s="70">
        <v>42991.0</v>
      </c>
      <c r="E288" s="7">
        <v>1.3551502E7</v>
      </c>
      <c r="F288" s="7" t="str">
        <f>VLOOKUP(E288,PUC!E:F,2,FALSE)</f>
        <v>RETENCIONES EN LA FUENTE POR EMPRESAS DE ASEO Y VIGILANCIA 2% AIU </v>
      </c>
      <c r="G288" s="7">
        <v>9.01043605E8</v>
      </c>
      <c r="H288" s="7" t="str">
        <f>VLOOKUP(G288,TERCEROS!$A:$O,9,FALSE)</f>
        <v>CONJUNTO RESIDENCIAL COLINA 129</v>
      </c>
      <c r="I288" s="7" t="s">
        <v>522</v>
      </c>
      <c r="J288" s="71">
        <v>8816.0</v>
      </c>
      <c r="K288" s="71">
        <v>0.0</v>
      </c>
      <c r="L288" s="72">
        <f t="shared" si="1"/>
        <v>8816</v>
      </c>
      <c r="M288" s="78"/>
      <c r="N288" s="73">
        <v>2.0</v>
      </c>
      <c r="O288" s="73" t="str">
        <f>+VLOOKUP(N288,VALD.!$G:$H,2,FALSE)</f>
        <v>SERVICIOS DE ASEO</v>
      </c>
      <c r="P288" s="79"/>
      <c r="Q288" s="80"/>
      <c r="R288" s="80"/>
      <c r="S288" s="79"/>
      <c r="T288" s="79"/>
      <c r="U288" s="79"/>
      <c r="V288" s="81"/>
      <c r="W288" s="79"/>
      <c r="X288" s="82"/>
      <c r="Y288" s="79"/>
      <c r="Z288" s="79"/>
    </row>
    <row r="289" hidden="1">
      <c r="A289" s="68"/>
      <c r="B289" s="7" t="s">
        <v>515</v>
      </c>
      <c r="C289" s="69">
        <v>70.0</v>
      </c>
      <c r="D289" s="70">
        <v>42991.0</v>
      </c>
      <c r="E289" s="7">
        <v>1.3050501E7</v>
      </c>
      <c r="F289" s="7" t="str">
        <f>VLOOKUP(E289,PUC!E:F,2,FALSE)</f>
        <v>DEUDORES NACIONALES</v>
      </c>
      <c r="G289" s="7">
        <v>9.01043605E8</v>
      </c>
      <c r="H289" s="7" t="str">
        <f>VLOOKUP(G289,TERCEROS!$A:$O,9,FALSE)</f>
        <v>CONJUNTO RESIDENCIAL COLINA 129</v>
      </c>
      <c r="I289" s="7" t="s">
        <v>522</v>
      </c>
      <c r="J289" s="71">
        <v>4478649.0</v>
      </c>
      <c r="K289" s="71">
        <v>0.0</v>
      </c>
      <c r="L289" s="72">
        <f t="shared" si="1"/>
        <v>4478649</v>
      </c>
      <c r="M289" s="78"/>
      <c r="N289" s="73">
        <v>2.0</v>
      </c>
      <c r="O289" s="73" t="str">
        <f>+VLOOKUP(N289,VALD.!$G:$H,2,FALSE)</f>
        <v>SERVICIOS DE ASEO</v>
      </c>
      <c r="P289" s="79"/>
      <c r="Q289" s="80" t="s">
        <v>589</v>
      </c>
      <c r="R289" s="80"/>
      <c r="S289" s="79"/>
      <c r="T289" s="79"/>
      <c r="U289" s="79"/>
      <c r="V289" s="81"/>
      <c r="W289" s="79"/>
      <c r="X289" s="82"/>
      <c r="Y289" s="79"/>
      <c r="Z289" s="79"/>
    </row>
    <row r="290">
      <c r="A290" s="68"/>
      <c r="B290" s="7" t="s">
        <v>515</v>
      </c>
      <c r="C290" s="69">
        <v>72.0</v>
      </c>
      <c r="D290" s="70">
        <v>43002.0</v>
      </c>
      <c r="E290" s="7">
        <v>4.1556001E7</v>
      </c>
      <c r="F290" s="7" t="str">
        <f>VLOOKUP(E290,PUC!E:F,2,FALSE)</f>
        <v>OPERARIA DE ASEO</v>
      </c>
      <c r="G290" s="7">
        <v>9.00244743E8</v>
      </c>
      <c r="H290" s="7" t="str">
        <f>VLOOKUP(G290,TERCEROS!$A:$O,9,FALSE)</f>
        <v>ALIANZA GRUPO INMOBILIARIO SAS</v>
      </c>
      <c r="I290" s="7" t="s">
        <v>522</v>
      </c>
      <c r="J290" s="71">
        <v>0.0</v>
      </c>
      <c r="K290" s="71">
        <v>1369000.0</v>
      </c>
      <c r="L290" s="72">
        <f t="shared" si="1"/>
        <v>-1369000</v>
      </c>
      <c r="M290" s="78" t="s">
        <v>525</v>
      </c>
      <c r="N290" s="73">
        <v>2.0</v>
      </c>
      <c r="O290" s="73" t="str">
        <f>+VLOOKUP(N290,VALD.!$G:$H,2,FALSE)</f>
        <v>SERVICIOS DE ASEO</v>
      </c>
      <c r="P290" s="79"/>
      <c r="Q290" s="80"/>
      <c r="R290" s="80"/>
      <c r="S290" s="79"/>
      <c r="T290" s="79"/>
      <c r="U290" s="79"/>
      <c r="V290" s="81"/>
      <c r="W290" s="79"/>
      <c r="X290" s="82"/>
      <c r="Y290" s="79"/>
      <c r="Z290" s="79"/>
    </row>
    <row r="291">
      <c r="A291" s="68"/>
      <c r="B291" s="7" t="s">
        <v>515</v>
      </c>
      <c r="C291" s="69">
        <v>72.0</v>
      </c>
      <c r="D291" s="70">
        <v>43002.0</v>
      </c>
      <c r="E291" s="7">
        <v>2.4080506E7</v>
      </c>
      <c r="F291" s="7" t="str">
        <f>VLOOKUP(E291,PUC!E:F,2,FALSE)</f>
        <v>IVA GENERADO AIU 19%</v>
      </c>
      <c r="G291" s="7">
        <v>9.00244743E8</v>
      </c>
      <c r="H291" s="7" t="str">
        <f>VLOOKUP(G291,TERCEROS!$A:$O,9,FALSE)</f>
        <v>ALIANZA GRUPO INMOBILIARIO SAS</v>
      </c>
      <c r="I291" s="7" t="s">
        <v>522</v>
      </c>
      <c r="J291" s="71">
        <v>0.0</v>
      </c>
      <c r="K291" s="71">
        <v>26011.0</v>
      </c>
      <c r="L291" s="72">
        <f t="shared" si="1"/>
        <v>-26011</v>
      </c>
      <c r="M291" s="78"/>
      <c r="N291" s="73">
        <v>2.0</v>
      </c>
      <c r="O291" s="73" t="str">
        <f>+VLOOKUP(N291,VALD.!$G:$H,2,FALSE)</f>
        <v>SERVICIOS DE ASEO</v>
      </c>
      <c r="P291" s="79"/>
      <c r="Q291" s="80"/>
      <c r="R291" s="80"/>
      <c r="S291" s="79"/>
      <c r="T291" s="79"/>
      <c r="U291" s="79"/>
      <c r="V291" s="81"/>
      <c r="W291" s="79"/>
      <c r="X291" s="82"/>
      <c r="Y291" s="79"/>
      <c r="Z291" s="79"/>
    </row>
    <row r="292">
      <c r="A292" s="68"/>
      <c r="B292" s="7" t="s">
        <v>515</v>
      </c>
      <c r="C292" s="69">
        <v>72.0</v>
      </c>
      <c r="D292" s="70">
        <v>43002.0</v>
      </c>
      <c r="E292" s="7">
        <v>1.3551801E7</v>
      </c>
      <c r="F292" s="7" t="str">
        <f>VLOOKUP(E292,PUC!E:F,2,FALSE)</f>
        <v>RETENCIÓN DE ICA BOGOTÁ D.C</v>
      </c>
      <c r="G292" s="7">
        <v>9.00244743E8</v>
      </c>
      <c r="H292" s="7" t="str">
        <f>VLOOKUP(G292,TERCEROS!$A:$O,9,FALSE)</f>
        <v>ALIANZA GRUPO INMOBILIARIO SAS</v>
      </c>
      <c r="I292" s="7" t="s">
        <v>522</v>
      </c>
      <c r="J292" s="71">
        <v>1322.0</v>
      </c>
      <c r="K292" s="71">
        <v>0.0</v>
      </c>
      <c r="L292" s="72">
        <f t="shared" si="1"/>
        <v>1322</v>
      </c>
      <c r="M292" s="78" t="s">
        <v>525</v>
      </c>
      <c r="N292" s="73">
        <v>2.0</v>
      </c>
      <c r="O292" s="73" t="str">
        <f>+VLOOKUP(N292,VALD.!$G:$H,2,FALSE)</f>
        <v>SERVICIOS DE ASEO</v>
      </c>
      <c r="P292" s="79"/>
      <c r="Q292" s="80"/>
      <c r="R292" s="80"/>
      <c r="S292" s="79"/>
      <c r="T292" s="79"/>
      <c r="U292" s="79"/>
      <c r="V292" s="81"/>
      <c r="W292" s="79"/>
      <c r="X292" s="82"/>
      <c r="Y292" s="79"/>
      <c r="Z292" s="79"/>
    </row>
    <row r="293">
      <c r="A293" s="68"/>
      <c r="B293" s="7" t="s">
        <v>515</v>
      </c>
      <c r="C293" s="69">
        <v>72.0</v>
      </c>
      <c r="D293" s="70">
        <v>43002.0</v>
      </c>
      <c r="E293" s="7">
        <v>1.3551502E7</v>
      </c>
      <c r="F293" s="7" t="str">
        <f>VLOOKUP(E293,PUC!E:F,2,FALSE)</f>
        <v>RETENCIONES EN LA FUENTE POR EMPRESAS DE ASEO Y VIGILANCIA 2% AIU </v>
      </c>
      <c r="G293" s="7">
        <v>9.00244743E8</v>
      </c>
      <c r="H293" s="7" t="str">
        <f>VLOOKUP(G293,TERCEROS!$A:$O,9,FALSE)</f>
        <v>ALIANZA GRUPO INMOBILIARIO SAS</v>
      </c>
      <c r="I293" s="7" t="s">
        <v>522</v>
      </c>
      <c r="J293" s="71">
        <v>2738.0</v>
      </c>
      <c r="K293" s="71">
        <v>0.0</v>
      </c>
      <c r="L293" s="72">
        <f t="shared" si="1"/>
        <v>2738</v>
      </c>
      <c r="M293" s="78"/>
      <c r="N293" s="73">
        <v>2.0</v>
      </c>
      <c r="O293" s="73" t="str">
        <f>+VLOOKUP(N293,VALD.!$G:$H,2,FALSE)</f>
        <v>SERVICIOS DE ASEO</v>
      </c>
      <c r="P293" s="79"/>
      <c r="Q293" s="80"/>
      <c r="R293" s="80"/>
      <c r="S293" s="79"/>
      <c r="T293" s="79"/>
      <c r="U293" s="79"/>
      <c r="V293" s="81"/>
      <c r="W293" s="79"/>
      <c r="X293" s="82"/>
      <c r="Y293" s="79"/>
      <c r="Z293" s="79"/>
    </row>
    <row r="294" hidden="1">
      <c r="A294" s="68"/>
      <c r="B294" s="7" t="s">
        <v>515</v>
      </c>
      <c r="C294" s="69">
        <v>72.0</v>
      </c>
      <c r="D294" s="70">
        <v>43002.0</v>
      </c>
      <c r="E294" s="7">
        <v>1.3050501E7</v>
      </c>
      <c r="F294" s="7" t="str">
        <f>VLOOKUP(E294,PUC!E:F,2,FALSE)</f>
        <v>DEUDORES NACIONALES</v>
      </c>
      <c r="G294" s="7">
        <v>9.00244743E8</v>
      </c>
      <c r="H294" s="7" t="str">
        <f>VLOOKUP(G294,TERCEROS!$A:$O,9,FALSE)</f>
        <v>ALIANZA GRUPO INMOBILIARIO SAS</v>
      </c>
      <c r="I294" s="7" t="s">
        <v>522</v>
      </c>
      <c r="J294" s="71">
        <v>1390951.0</v>
      </c>
      <c r="K294" s="71">
        <v>0.0</v>
      </c>
      <c r="L294" s="72">
        <f t="shared" si="1"/>
        <v>1390951</v>
      </c>
      <c r="M294" s="78"/>
      <c r="N294" s="73">
        <v>2.0</v>
      </c>
      <c r="O294" s="73" t="str">
        <f>+VLOOKUP(N294,VALD.!$G:$H,2,FALSE)</f>
        <v>SERVICIOS DE ASEO</v>
      </c>
      <c r="P294" s="79"/>
      <c r="Q294" s="80" t="s">
        <v>592</v>
      </c>
      <c r="R294" s="80"/>
      <c r="S294" s="79"/>
      <c r="T294" s="79"/>
      <c r="U294" s="79"/>
      <c r="V294" s="81"/>
      <c r="W294" s="79"/>
      <c r="X294" s="82"/>
      <c r="Y294" s="79"/>
      <c r="Z294" s="79"/>
    </row>
    <row r="295">
      <c r="A295" s="68"/>
      <c r="B295" s="7" t="s">
        <v>515</v>
      </c>
      <c r="C295" s="96">
        <v>73.0</v>
      </c>
      <c r="D295" s="70">
        <v>43002.0</v>
      </c>
      <c r="E295" s="7">
        <v>4.1556001E7</v>
      </c>
      <c r="F295" s="7" t="str">
        <f>VLOOKUP(E295,PUC!E:F,2,FALSE)</f>
        <v>OPERARIA DE ASEO</v>
      </c>
      <c r="G295" s="7">
        <v>9.01054891E8</v>
      </c>
      <c r="H295" s="7" t="str">
        <f>VLOOKUP(G295,TERCEROS!$A:$O,9,FALSE)</f>
        <v>ALEJANDRIA REAL PARQUE RESIDENCIAL ETAPA V-PROPIEDAD HORIZONTAL</v>
      </c>
      <c r="I295" s="7" t="s">
        <v>522</v>
      </c>
      <c r="J295" s="71">
        <v>0.0</v>
      </c>
      <c r="K295" s="71">
        <v>1779700.0</v>
      </c>
      <c r="L295" s="72">
        <f t="shared" si="1"/>
        <v>-1779700</v>
      </c>
      <c r="M295" s="78" t="s">
        <v>799</v>
      </c>
      <c r="N295" s="73">
        <v>2.0</v>
      </c>
      <c r="O295" s="73" t="str">
        <f>+VLOOKUP(N295,VALD.!$G:$H,2,FALSE)</f>
        <v>SERVICIOS DE ASEO</v>
      </c>
      <c r="P295" s="79"/>
      <c r="Q295" s="80"/>
      <c r="R295" s="80"/>
      <c r="S295" s="79"/>
      <c r="T295" s="79"/>
      <c r="U295" s="79"/>
      <c r="V295" s="81"/>
      <c r="W295" s="79"/>
      <c r="X295" s="82"/>
      <c r="Y295" s="79"/>
      <c r="Z295" s="79"/>
    </row>
    <row r="296">
      <c r="A296" s="68"/>
      <c r="B296" s="7" t="s">
        <v>515</v>
      </c>
      <c r="C296" s="96">
        <v>73.0</v>
      </c>
      <c r="D296" s="70">
        <v>43002.0</v>
      </c>
      <c r="E296" s="7">
        <v>2.4080506E7</v>
      </c>
      <c r="F296" s="7" t="str">
        <f>VLOOKUP(E296,PUC!E:F,2,FALSE)</f>
        <v>IVA GENERADO AIU 19%</v>
      </c>
      <c r="G296" s="7">
        <v>9.01054891E8</v>
      </c>
      <c r="H296" s="7" t="str">
        <f>VLOOKUP(G296,TERCEROS!$A:$O,9,FALSE)</f>
        <v>ALEJANDRIA REAL PARQUE RESIDENCIAL ETAPA V-PROPIEDAD HORIZONTAL</v>
      </c>
      <c r="I296" s="7" t="s">
        <v>522</v>
      </c>
      <c r="J296" s="71">
        <v>0.0</v>
      </c>
      <c r="K296" s="71">
        <v>33814.0</v>
      </c>
      <c r="L296" s="72">
        <f t="shared" si="1"/>
        <v>-33814</v>
      </c>
      <c r="M296" s="78"/>
      <c r="N296" s="73">
        <v>2.0</v>
      </c>
      <c r="O296" s="73" t="str">
        <f>+VLOOKUP(N296,VALD.!$G:$H,2,FALSE)</f>
        <v>SERVICIOS DE ASEO</v>
      </c>
      <c r="P296" s="79"/>
      <c r="Q296" s="80"/>
      <c r="R296" s="80"/>
      <c r="S296" s="79"/>
      <c r="T296" s="79"/>
      <c r="U296" s="79"/>
      <c r="V296" s="81"/>
      <c r="W296" s="79"/>
      <c r="X296" s="82"/>
      <c r="Y296" s="79"/>
      <c r="Z296" s="79"/>
    </row>
    <row r="297">
      <c r="A297" s="68"/>
      <c r="B297" s="7" t="s">
        <v>515</v>
      </c>
      <c r="C297" s="96">
        <v>73.0</v>
      </c>
      <c r="D297" s="70">
        <v>43002.0</v>
      </c>
      <c r="E297" s="7">
        <v>1.3551801E7</v>
      </c>
      <c r="F297" s="7" t="str">
        <f>VLOOKUP(E297,PUC!E:F,2,FALSE)</f>
        <v>RETENCIÓN DE ICA BOGOTÁ D.C</v>
      </c>
      <c r="G297" s="7">
        <v>9.01054891E8</v>
      </c>
      <c r="H297" s="7" t="str">
        <f>VLOOKUP(G297,TERCEROS!$A:$O,9,FALSE)</f>
        <v>ALEJANDRIA REAL PARQUE RESIDENCIAL ETAPA V-PROPIEDAD HORIZONTAL</v>
      </c>
      <c r="I297" s="7" t="s">
        <v>522</v>
      </c>
      <c r="J297" s="71">
        <v>1719.1902</v>
      </c>
      <c r="K297" s="71">
        <v>0.0</v>
      </c>
      <c r="L297" s="72">
        <f t="shared" si="1"/>
        <v>1719.1902</v>
      </c>
      <c r="M297" s="78" t="s">
        <v>799</v>
      </c>
      <c r="N297" s="73">
        <v>2.0</v>
      </c>
      <c r="O297" s="73" t="str">
        <f>+VLOOKUP(N297,VALD.!$G:$H,2,FALSE)</f>
        <v>SERVICIOS DE ASEO</v>
      </c>
      <c r="P297" s="79"/>
      <c r="Q297" s="80"/>
      <c r="R297" s="80"/>
      <c r="S297" s="79"/>
      <c r="T297" s="79"/>
      <c r="U297" s="79"/>
      <c r="V297" s="81"/>
      <c r="W297" s="79"/>
      <c r="X297" s="82"/>
      <c r="Y297" s="79"/>
      <c r="Z297" s="79"/>
    </row>
    <row r="298">
      <c r="A298" s="68"/>
      <c r="B298" s="7" t="s">
        <v>515</v>
      </c>
      <c r="C298" s="96">
        <v>73.0</v>
      </c>
      <c r="D298" s="70">
        <v>43002.0</v>
      </c>
      <c r="E298" s="7">
        <v>1.3551502E7</v>
      </c>
      <c r="F298" s="7" t="str">
        <f>VLOOKUP(E298,PUC!E:F,2,FALSE)</f>
        <v>RETENCIONES EN LA FUENTE POR EMPRESAS DE ASEO Y VIGILANCIA 2% AIU </v>
      </c>
      <c r="G298" s="7">
        <v>9.01054891E8</v>
      </c>
      <c r="H298" s="7" t="str">
        <f>VLOOKUP(G298,TERCEROS!$A:$O,9,FALSE)</f>
        <v>ALEJANDRIA REAL PARQUE RESIDENCIAL ETAPA V-PROPIEDAD HORIZONTAL</v>
      </c>
      <c r="I298" s="7" t="s">
        <v>522</v>
      </c>
      <c r="J298" s="71">
        <v>3559.4</v>
      </c>
      <c r="K298" s="71">
        <v>0.0</v>
      </c>
      <c r="L298" s="72">
        <f t="shared" si="1"/>
        <v>3559.4</v>
      </c>
      <c r="M298" s="78"/>
      <c r="N298" s="73">
        <v>2.0</v>
      </c>
      <c r="O298" s="73" t="str">
        <f>+VLOOKUP(N298,VALD.!$G:$H,2,FALSE)</f>
        <v>SERVICIOS DE ASEO</v>
      </c>
      <c r="P298" s="79"/>
      <c r="Q298" s="80"/>
      <c r="R298" s="80"/>
      <c r="S298" s="79"/>
      <c r="T298" s="79"/>
      <c r="U298" s="79"/>
      <c r="V298" s="81"/>
      <c r="W298" s="79"/>
      <c r="X298" s="82"/>
      <c r="Y298" s="79"/>
      <c r="Z298" s="79"/>
    </row>
    <row r="299" hidden="1">
      <c r="A299" s="68"/>
      <c r="B299" s="7" t="s">
        <v>515</v>
      </c>
      <c r="C299" s="69">
        <v>73.0</v>
      </c>
      <c r="D299" s="70">
        <v>43002.0</v>
      </c>
      <c r="E299" s="7">
        <v>1.3050501E7</v>
      </c>
      <c r="F299" s="7" t="str">
        <f>VLOOKUP(E299,PUC!E:F,2,FALSE)</f>
        <v>DEUDORES NACIONALES</v>
      </c>
      <c r="G299" s="7">
        <v>9.01054891E8</v>
      </c>
      <c r="H299" s="7" t="str">
        <f>VLOOKUP(G299,TERCEROS!$A:$O,9,FALSE)</f>
        <v>ALEJANDRIA REAL PARQUE RESIDENCIAL ETAPA V-PROPIEDAD HORIZONTAL</v>
      </c>
      <c r="I299" s="7" t="s">
        <v>522</v>
      </c>
      <c r="J299" s="71">
        <v>1808235.4098</v>
      </c>
      <c r="K299" s="71">
        <v>0.0</v>
      </c>
      <c r="L299" s="72">
        <f t="shared" si="1"/>
        <v>1808235.41</v>
      </c>
      <c r="M299" s="78"/>
      <c r="N299" s="73">
        <v>2.0</v>
      </c>
      <c r="O299" s="73" t="str">
        <f>+VLOOKUP(N299,VALD.!$G:$H,2,FALSE)</f>
        <v>SERVICIOS DE ASEO</v>
      </c>
      <c r="P299" s="79"/>
      <c r="Q299" s="80" t="s">
        <v>594</v>
      </c>
      <c r="R299" s="80"/>
      <c r="S299" s="79"/>
      <c r="T299" s="79"/>
      <c r="U299" s="79"/>
      <c r="V299" s="81"/>
      <c r="W299" s="79"/>
      <c r="X299" s="82"/>
      <c r="Y299" s="79"/>
      <c r="Z299" s="79"/>
    </row>
    <row r="300">
      <c r="A300" s="68"/>
      <c r="B300" s="7" t="s">
        <v>515</v>
      </c>
      <c r="C300" s="69">
        <v>75.0</v>
      </c>
      <c r="D300" s="70">
        <v>43027.0</v>
      </c>
      <c r="E300" s="7">
        <v>4.1556001E7</v>
      </c>
      <c r="F300" s="7" t="str">
        <f>VLOOKUP(E300,PUC!E:F,2,FALSE)</f>
        <v>OPERARIA DE ASEO</v>
      </c>
      <c r="G300" s="7">
        <v>8.00093117E8</v>
      </c>
      <c r="H300" s="7" t="str">
        <f>VLOOKUP(G300,TERCEROS!$A:$O,9,FALSE)</f>
        <v>ARQUITECTURA Y CONCRETO SAS</v>
      </c>
      <c r="I300" s="7" t="s">
        <v>522</v>
      </c>
      <c r="J300" s="71">
        <v>0.0</v>
      </c>
      <c r="K300" s="71">
        <v>4185000.0</v>
      </c>
      <c r="L300" s="72">
        <f t="shared" si="1"/>
        <v>-4185000</v>
      </c>
      <c r="M300" s="78" t="s">
        <v>525</v>
      </c>
      <c r="N300" s="73">
        <v>2.0</v>
      </c>
      <c r="O300" s="73" t="str">
        <f>+VLOOKUP(N300,VALD.!$G:$H,2,FALSE)</f>
        <v>SERVICIOS DE ASEO</v>
      </c>
      <c r="P300" s="79"/>
      <c r="Q300" s="80"/>
      <c r="R300" s="80"/>
      <c r="S300" s="79"/>
      <c r="T300" s="79"/>
      <c r="U300" s="79"/>
      <c r="V300" s="81"/>
      <c r="W300" s="79"/>
      <c r="X300" s="82"/>
      <c r="Y300" s="79"/>
      <c r="Z300" s="79"/>
    </row>
    <row r="301">
      <c r="A301" s="68"/>
      <c r="B301" s="7" t="s">
        <v>515</v>
      </c>
      <c r="C301" s="69">
        <v>75.0</v>
      </c>
      <c r="D301" s="70">
        <v>43027.0</v>
      </c>
      <c r="E301" s="7">
        <v>2.4080506E7</v>
      </c>
      <c r="F301" s="7" t="str">
        <f>VLOOKUP(E301,PUC!E:F,2,FALSE)</f>
        <v>IVA GENERADO AIU 19%</v>
      </c>
      <c r="G301" s="7">
        <v>8.00093117E8</v>
      </c>
      <c r="H301" s="7" t="str">
        <f>VLOOKUP(G301,TERCEROS!$A:$O,9,FALSE)</f>
        <v>ARQUITECTURA Y CONCRETO SAS</v>
      </c>
      <c r="I301" s="7" t="s">
        <v>522</v>
      </c>
      <c r="J301" s="71">
        <v>0.0</v>
      </c>
      <c r="K301" s="71">
        <v>79515.0</v>
      </c>
      <c r="L301" s="72">
        <f t="shared" si="1"/>
        <v>-79515</v>
      </c>
      <c r="M301" s="78"/>
      <c r="N301" s="73">
        <v>2.0</v>
      </c>
      <c r="O301" s="73" t="str">
        <f>+VLOOKUP(N301,VALD.!$G:$H,2,FALSE)</f>
        <v>SERVICIOS DE ASEO</v>
      </c>
      <c r="P301" s="79"/>
      <c r="Q301" s="80"/>
      <c r="R301" s="80"/>
      <c r="S301" s="79"/>
      <c r="T301" s="79"/>
      <c r="U301" s="79"/>
      <c r="V301" s="81"/>
      <c r="W301" s="79"/>
      <c r="X301" s="82"/>
      <c r="Y301" s="79"/>
      <c r="Z301" s="79"/>
    </row>
    <row r="302">
      <c r="A302" s="68"/>
      <c r="B302" s="7" t="s">
        <v>515</v>
      </c>
      <c r="C302" s="69">
        <v>75.0</v>
      </c>
      <c r="D302" s="70">
        <v>43027.0</v>
      </c>
      <c r="E302" s="7">
        <v>1.3551801E7</v>
      </c>
      <c r="F302" s="7" t="str">
        <f>VLOOKUP(E302,PUC!E:F,2,FALSE)</f>
        <v>RETENCIÓN DE ICA BOGOTÁ D.C</v>
      </c>
      <c r="G302" s="7">
        <v>8.00093117E8</v>
      </c>
      <c r="H302" s="7" t="str">
        <f>VLOOKUP(G302,TERCEROS!$A:$O,9,FALSE)</f>
        <v>ARQUITECTURA Y CONCRETO SAS</v>
      </c>
      <c r="I302" s="7" t="s">
        <v>522</v>
      </c>
      <c r="J302" s="71">
        <v>4043.0</v>
      </c>
      <c r="K302" s="71">
        <v>0.0</v>
      </c>
      <c r="L302" s="72">
        <f t="shared" si="1"/>
        <v>4043</v>
      </c>
      <c r="M302" s="78" t="s">
        <v>525</v>
      </c>
      <c r="N302" s="73">
        <v>2.0</v>
      </c>
      <c r="O302" s="73" t="str">
        <f>+VLOOKUP(N302,VALD.!$G:$H,2,FALSE)</f>
        <v>SERVICIOS DE ASEO</v>
      </c>
      <c r="P302" s="79"/>
      <c r="Q302" s="80"/>
      <c r="R302" s="80"/>
      <c r="S302" s="79"/>
      <c r="T302" s="79"/>
      <c r="U302" s="79"/>
      <c r="V302" s="81"/>
      <c r="W302" s="79"/>
      <c r="X302" s="82"/>
      <c r="Y302" s="79"/>
      <c r="Z302" s="79"/>
    </row>
    <row r="303">
      <c r="A303" s="68"/>
      <c r="B303" s="7" t="s">
        <v>515</v>
      </c>
      <c r="C303" s="69">
        <v>75.0</v>
      </c>
      <c r="D303" s="70">
        <v>43027.0</v>
      </c>
      <c r="E303" s="7">
        <v>1.3551502E7</v>
      </c>
      <c r="F303" s="7" t="str">
        <f>VLOOKUP(E303,PUC!E:F,2,FALSE)</f>
        <v>RETENCIONES EN LA FUENTE POR EMPRESAS DE ASEO Y VIGILANCIA 2% AIU </v>
      </c>
      <c r="G303" s="7">
        <v>8.00093117E8</v>
      </c>
      <c r="H303" s="7" t="str">
        <f>VLOOKUP(G303,TERCEROS!$A:$O,9,FALSE)</f>
        <v>ARQUITECTURA Y CONCRETO SAS</v>
      </c>
      <c r="I303" s="7" t="s">
        <v>522</v>
      </c>
      <c r="J303" s="71">
        <v>8370.0</v>
      </c>
      <c r="K303" s="71">
        <v>0.0</v>
      </c>
      <c r="L303" s="72">
        <f t="shared" si="1"/>
        <v>8370</v>
      </c>
      <c r="M303" s="78"/>
      <c r="N303" s="73">
        <v>2.0</v>
      </c>
      <c r="O303" s="73" t="str">
        <f>+VLOOKUP(N303,VALD.!$G:$H,2,FALSE)</f>
        <v>SERVICIOS DE ASEO</v>
      </c>
      <c r="P303" s="79"/>
      <c r="Q303" s="80"/>
      <c r="R303" s="80"/>
      <c r="S303" s="79"/>
      <c r="T303" s="79"/>
      <c r="U303" s="79"/>
      <c r="V303" s="81"/>
      <c r="W303" s="79"/>
      <c r="X303" s="82"/>
      <c r="Y303" s="79"/>
      <c r="Z303" s="79"/>
    </row>
    <row r="304" hidden="1">
      <c r="A304" s="68"/>
      <c r="B304" s="7" t="s">
        <v>515</v>
      </c>
      <c r="C304" s="69">
        <v>75.0</v>
      </c>
      <c r="D304" s="70">
        <v>43027.0</v>
      </c>
      <c r="E304" s="7">
        <v>1.3050501E7</v>
      </c>
      <c r="F304" s="7" t="str">
        <f>VLOOKUP(E304,PUC!E:F,2,FALSE)</f>
        <v>DEUDORES NACIONALES</v>
      </c>
      <c r="G304" s="7">
        <v>8.00093117E8</v>
      </c>
      <c r="H304" s="7" t="str">
        <f>VLOOKUP(G304,TERCEROS!$A:$O,9,FALSE)</f>
        <v>ARQUITECTURA Y CONCRETO SAS</v>
      </c>
      <c r="I304" s="7" t="s">
        <v>522</v>
      </c>
      <c r="J304" s="71">
        <v>4252102.0</v>
      </c>
      <c r="K304" s="71">
        <v>0.0</v>
      </c>
      <c r="L304" s="72">
        <f t="shared" si="1"/>
        <v>4252102</v>
      </c>
      <c r="M304" s="78"/>
      <c r="N304" s="73">
        <v>2.0</v>
      </c>
      <c r="O304" s="73" t="str">
        <f>+VLOOKUP(N304,VALD.!$G:$H,2,FALSE)</f>
        <v>SERVICIOS DE ASEO</v>
      </c>
      <c r="P304" s="79"/>
      <c r="Q304" s="80" t="s">
        <v>596</v>
      </c>
      <c r="R304" s="80"/>
      <c r="S304" s="79"/>
      <c r="T304" s="79"/>
      <c r="U304" s="79"/>
      <c r="V304" s="81"/>
      <c r="W304" s="79"/>
      <c r="X304" s="82"/>
      <c r="Y304" s="79"/>
      <c r="Z304" s="79"/>
    </row>
    <row r="305">
      <c r="A305" s="68"/>
      <c r="B305" s="7" t="s">
        <v>515</v>
      </c>
      <c r="C305" s="69">
        <v>76.0</v>
      </c>
      <c r="D305" s="70">
        <v>43027.0</v>
      </c>
      <c r="E305" s="7">
        <v>4.1556001E7</v>
      </c>
      <c r="F305" s="7" t="str">
        <f>VLOOKUP(E305,PUC!E:F,2,FALSE)</f>
        <v>OPERARIA DE ASEO</v>
      </c>
      <c r="G305" s="7">
        <v>8.00093117E8</v>
      </c>
      <c r="H305" s="7" t="str">
        <f>VLOOKUP(G305,TERCEROS!$A:$O,9,FALSE)</f>
        <v>ARQUITECTURA Y CONCRETO SAS</v>
      </c>
      <c r="I305" s="7" t="s">
        <v>522</v>
      </c>
      <c r="J305" s="71">
        <v>0.0</v>
      </c>
      <c r="K305" s="71">
        <v>4185000.0</v>
      </c>
      <c r="L305" s="72">
        <f t="shared" si="1"/>
        <v>-4185000</v>
      </c>
      <c r="M305" s="78" t="s">
        <v>525</v>
      </c>
      <c r="N305" s="73">
        <v>2.0</v>
      </c>
      <c r="O305" s="73" t="str">
        <f>+VLOOKUP(N305,VALD.!$G:$H,2,FALSE)</f>
        <v>SERVICIOS DE ASEO</v>
      </c>
      <c r="P305" s="79"/>
      <c r="Q305" s="80"/>
      <c r="R305" s="80"/>
      <c r="S305" s="79"/>
      <c r="T305" s="79"/>
      <c r="U305" s="79"/>
      <c r="V305" s="81"/>
      <c r="W305" s="79"/>
      <c r="X305" s="82"/>
      <c r="Y305" s="79"/>
      <c r="Z305" s="79"/>
    </row>
    <row r="306">
      <c r="A306" s="68"/>
      <c r="B306" s="7" t="s">
        <v>515</v>
      </c>
      <c r="C306" s="69">
        <v>76.0</v>
      </c>
      <c r="D306" s="70">
        <v>43027.0</v>
      </c>
      <c r="E306" s="7">
        <v>2.4080506E7</v>
      </c>
      <c r="F306" s="7" t="str">
        <f>VLOOKUP(E306,PUC!E:F,2,FALSE)</f>
        <v>IVA GENERADO AIU 19%</v>
      </c>
      <c r="G306" s="7">
        <v>8.00093117E8</v>
      </c>
      <c r="H306" s="7" t="str">
        <f>VLOOKUP(G306,TERCEROS!$A:$O,9,FALSE)</f>
        <v>ARQUITECTURA Y CONCRETO SAS</v>
      </c>
      <c r="I306" s="7" t="s">
        <v>522</v>
      </c>
      <c r="J306" s="71">
        <v>0.0</v>
      </c>
      <c r="K306" s="71">
        <v>79515.0</v>
      </c>
      <c r="L306" s="72">
        <f t="shared" si="1"/>
        <v>-79515</v>
      </c>
      <c r="M306" s="78"/>
      <c r="N306" s="73">
        <v>2.0</v>
      </c>
      <c r="O306" s="73" t="str">
        <f>+VLOOKUP(N306,VALD.!$G:$H,2,FALSE)</f>
        <v>SERVICIOS DE ASEO</v>
      </c>
      <c r="P306" s="79"/>
      <c r="Q306" s="80"/>
      <c r="R306" s="80"/>
      <c r="S306" s="79"/>
      <c r="T306" s="79"/>
      <c r="U306" s="79"/>
      <c r="V306" s="81"/>
      <c r="W306" s="79"/>
      <c r="X306" s="82"/>
      <c r="Y306" s="79"/>
      <c r="Z306" s="79"/>
    </row>
    <row r="307">
      <c r="A307" s="68"/>
      <c r="B307" s="7" t="s">
        <v>515</v>
      </c>
      <c r="C307" s="69">
        <v>76.0</v>
      </c>
      <c r="D307" s="70">
        <v>43027.0</v>
      </c>
      <c r="E307" s="7">
        <v>1.3551801E7</v>
      </c>
      <c r="F307" s="7" t="str">
        <f>VLOOKUP(E307,PUC!E:F,2,FALSE)</f>
        <v>RETENCIÓN DE ICA BOGOTÁ D.C</v>
      </c>
      <c r="G307" s="7">
        <v>8.00093117E8</v>
      </c>
      <c r="H307" s="7" t="str">
        <f>VLOOKUP(G307,TERCEROS!$A:$O,9,FALSE)</f>
        <v>ARQUITECTURA Y CONCRETO SAS</v>
      </c>
      <c r="I307" s="7" t="s">
        <v>522</v>
      </c>
      <c r="J307" s="71">
        <v>4043.0</v>
      </c>
      <c r="K307" s="71">
        <v>0.0</v>
      </c>
      <c r="L307" s="72">
        <f t="shared" si="1"/>
        <v>4043</v>
      </c>
      <c r="M307" s="78" t="s">
        <v>525</v>
      </c>
      <c r="N307" s="73">
        <v>2.0</v>
      </c>
      <c r="O307" s="73" t="str">
        <f>+VLOOKUP(N307,VALD.!$G:$H,2,FALSE)</f>
        <v>SERVICIOS DE ASEO</v>
      </c>
      <c r="P307" s="79"/>
      <c r="Q307" s="80"/>
      <c r="R307" s="80"/>
      <c r="S307" s="79"/>
      <c r="T307" s="79"/>
      <c r="U307" s="79"/>
      <c r="V307" s="81"/>
      <c r="W307" s="79"/>
      <c r="X307" s="82"/>
      <c r="Y307" s="79"/>
      <c r="Z307" s="79"/>
    </row>
    <row r="308">
      <c r="A308" s="68"/>
      <c r="B308" s="7" t="s">
        <v>515</v>
      </c>
      <c r="C308" s="69">
        <v>76.0</v>
      </c>
      <c r="D308" s="70">
        <v>43027.0</v>
      </c>
      <c r="E308" s="7">
        <v>1.3551502E7</v>
      </c>
      <c r="F308" s="7" t="str">
        <f>VLOOKUP(E308,PUC!E:F,2,FALSE)</f>
        <v>RETENCIONES EN LA FUENTE POR EMPRESAS DE ASEO Y VIGILANCIA 2% AIU </v>
      </c>
      <c r="G308" s="7">
        <v>8.00093117E8</v>
      </c>
      <c r="H308" s="7" t="str">
        <f>VLOOKUP(G308,TERCEROS!$A:$O,9,FALSE)</f>
        <v>ARQUITECTURA Y CONCRETO SAS</v>
      </c>
      <c r="I308" s="7" t="s">
        <v>522</v>
      </c>
      <c r="J308" s="71">
        <v>8370.0</v>
      </c>
      <c r="K308" s="71">
        <v>0.0</v>
      </c>
      <c r="L308" s="72">
        <f t="shared" si="1"/>
        <v>8370</v>
      </c>
      <c r="M308" s="78"/>
      <c r="N308" s="73">
        <v>2.0</v>
      </c>
      <c r="O308" s="73" t="str">
        <f>+VLOOKUP(N308,VALD.!$G:$H,2,FALSE)</f>
        <v>SERVICIOS DE ASEO</v>
      </c>
      <c r="P308" s="79"/>
      <c r="Q308" s="80"/>
      <c r="R308" s="80"/>
      <c r="S308" s="79"/>
      <c r="T308" s="79"/>
      <c r="U308" s="79"/>
      <c r="V308" s="81"/>
      <c r="W308" s="79"/>
      <c r="X308" s="82"/>
      <c r="Y308" s="79"/>
      <c r="Z308" s="79"/>
    </row>
    <row r="309" hidden="1">
      <c r="A309" s="68"/>
      <c r="B309" s="7" t="s">
        <v>515</v>
      </c>
      <c r="C309" s="69">
        <v>76.0</v>
      </c>
      <c r="D309" s="70">
        <v>43027.0</v>
      </c>
      <c r="E309" s="7">
        <v>1.3050501E7</v>
      </c>
      <c r="F309" s="7" t="str">
        <f>VLOOKUP(E309,PUC!E:F,2,FALSE)</f>
        <v>DEUDORES NACIONALES</v>
      </c>
      <c r="G309" s="7">
        <v>8.00093117E8</v>
      </c>
      <c r="H309" s="7" t="str">
        <f>VLOOKUP(G309,TERCEROS!$A:$O,9,FALSE)</f>
        <v>ARQUITECTURA Y CONCRETO SAS</v>
      </c>
      <c r="I309" s="7" t="s">
        <v>522</v>
      </c>
      <c r="J309" s="71">
        <v>4252102.0</v>
      </c>
      <c r="K309" s="71">
        <v>0.0</v>
      </c>
      <c r="L309" s="72">
        <f t="shared" si="1"/>
        <v>4252102</v>
      </c>
      <c r="M309" s="78"/>
      <c r="N309" s="73">
        <v>2.0</v>
      </c>
      <c r="O309" s="73" t="str">
        <f>+VLOOKUP(N309,VALD.!$G:$H,2,FALSE)</f>
        <v>SERVICIOS DE ASEO</v>
      </c>
      <c r="P309" s="79"/>
      <c r="Q309" s="80" t="s">
        <v>599</v>
      </c>
      <c r="R309" s="80"/>
      <c r="S309" s="79"/>
      <c r="T309" s="79"/>
      <c r="U309" s="79"/>
      <c r="V309" s="81"/>
      <c r="W309" s="79"/>
      <c r="X309" s="82"/>
      <c r="Y309" s="79"/>
      <c r="Z309" s="79"/>
    </row>
    <row r="310">
      <c r="A310" s="68"/>
      <c r="B310" s="7" t="s">
        <v>515</v>
      </c>
      <c r="C310" s="69">
        <v>77.0</v>
      </c>
      <c r="D310" s="70">
        <v>43027.0</v>
      </c>
      <c r="E310" s="7">
        <v>4.1556001E7</v>
      </c>
      <c r="F310" s="7" t="str">
        <f>VLOOKUP(E310,PUC!E:F,2,FALSE)</f>
        <v>OPERARIA DE ASEO</v>
      </c>
      <c r="G310" s="7">
        <v>9.00244743E8</v>
      </c>
      <c r="H310" s="7" t="str">
        <f>VLOOKUP(G310,TERCEROS!$A:$O,9,FALSE)</f>
        <v>ALIANZA GRUPO INMOBILIARIO SAS</v>
      </c>
      <c r="I310" s="7" t="s">
        <v>522</v>
      </c>
      <c r="J310" s="71">
        <v>0.0</v>
      </c>
      <c r="K310" s="71">
        <v>2738000.0</v>
      </c>
      <c r="L310" s="72">
        <f t="shared" si="1"/>
        <v>-2738000</v>
      </c>
      <c r="M310" s="78" t="s">
        <v>525</v>
      </c>
      <c r="N310" s="73">
        <v>2.0</v>
      </c>
      <c r="O310" s="73" t="str">
        <f>+VLOOKUP(N310,VALD.!$G:$H,2,FALSE)</f>
        <v>SERVICIOS DE ASEO</v>
      </c>
      <c r="P310" s="79"/>
      <c r="Q310" s="80"/>
      <c r="R310" s="80"/>
      <c r="S310" s="79"/>
      <c r="T310" s="79"/>
      <c r="U310" s="79"/>
      <c r="V310" s="81"/>
      <c r="W310" s="79"/>
      <c r="X310" s="82"/>
      <c r="Y310" s="79"/>
      <c r="Z310" s="79"/>
    </row>
    <row r="311">
      <c r="A311" s="68"/>
      <c r="B311" s="7" t="s">
        <v>515</v>
      </c>
      <c r="C311" s="69">
        <v>77.0</v>
      </c>
      <c r="D311" s="70">
        <v>43027.0</v>
      </c>
      <c r="E311" s="7">
        <v>2.4080506E7</v>
      </c>
      <c r="F311" s="7" t="str">
        <f>VLOOKUP(E311,PUC!E:F,2,FALSE)</f>
        <v>IVA GENERADO AIU 19%</v>
      </c>
      <c r="G311" s="7">
        <v>9.00244743E8</v>
      </c>
      <c r="H311" s="7" t="str">
        <f>VLOOKUP(G311,TERCEROS!$A:$O,9,FALSE)</f>
        <v>ALIANZA GRUPO INMOBILIARIO SAS</v>
      </c>
      <c r="I311" s="7" t="s">
        <v>522</v>
      </c>
      <c r="J311" s="71">
        <v>0.0</v>
      </c>
      <c r="K311" s="71">
        <v>52022.0</v>
      </c>
      <c r="L311" s="72">
        <f t="shared" si="1"/>
        <v>-52022</v>
      </c>
      <c r="M311" s="78"/>
      <c r="N311" s="73">
        <v>2.0</v>
      </c>
      <c r="O311" s="73" t="str">
        <f>+VLOOKUP(N311,VALD.!$G:$H,2,FALSE)</f>
        <v>SERVICIOS DE ASEO</v>
      </c>
      <c r="P311" s="79"/>
      <c r="Q311" s="80"/>
      <c r="R311" s="80"/>
      <c r="S311" s="79"/>
      <c r="T311" s="79"/>
      <c r="U311" s="79"/>
      <c r="V311" s="81"/>
      <c r="W311" s="79"/>
      <c r="X311" s="82"/>
      <c r="Y311" s="79"/>
      <c r="Z311" s="79"/>
    </row>
    <row r="312">
      <c r="A312" s="68"/>
      <c r="B312" s="7" t="s">
        <v>515</v>
      </c>
      <c r="C312" s="69">
        <v>77.0</v>
      </c>
      <c r="D312" s="70">
        <v>43027.0</v>
      </c>
      <c r="E312" s="7">
        <v>1.3551801E7</v>
      </c>
      <c r="F312" s="7" t="str">
        <f>VLOOKUP(E312,PUC!E:F,2,FALSE)</f>
        <v>RETENCIÓN DE ICA BOGOTÁ D.C</v>
      </c>
      <c r="G312" s="7">
        <v>9.00244743E8</v>
      </c>
      <c r="H312" s="7" t="str">
        <f>VLOOKUP(G312,TERCEROS!$A:$O,9,FALSE)</f>
        <v>ALIANZA GRUPO INMOBILIARIO SAS</v>
      </c>
      <c r="I312" s="7" t="s">
        <v>522</v>
      </c>
      <c r="J312" s="71">
        <v>2646.0</v>
      </c>
      <c r="K312" s="71">
        <v>0.0</v>
      </c>
      <c r="L312" s="72">
        <f t="shared" si="1"/>
        <v>2646</v>
      </c>
      <c r="M312" s="78" t="s">
        <v>525</v>
      </c>
      <c r="N312" s="73">
        <v>2.0</v>
      </c>
      <c r="O312" s="73" t="str">
        <f>+VLOOKUP(N312,VALD.!$G:$H,2,FALSE)</f>
        <v>SERVICIOS DE ASEO</v>
      </c>
      <c r="P312" s="79"/>
      <c r="Q312" s="80"/>
      <c r="R312" s="80"/>
      <c r="S312" s="79"/>
      <c r="T312" s="79"/>
      <c r="U312" s="79"/>
      <c r="V312" s="81"/>
      <c r="W312" s="79"/>
      <c r="X312" s="82"/>
      <c r="Y312" s="79"/>
      <c r="Z312" s="79"/>
    </row>
    <row r="313">
      <c r="A313" s="68"/>
      <c r="B313" s="7" t="s">
        <v>515</v>
      </c>
      <c r="C313" s="69">
        <v>77.0</v>
      </c>
      <c r="D313" s="70">
        <v>43027.0</v>
      </c>
      <c r="E313" s="7">
        <v>1.3551502E7</v>
      </c>
      <c r="F313" s="7" t="str">
        <f>VLOOKUP(E313,PUC!E:F,2,FALSE)</f>
        <v>RETENCIONES EN LA FUENTE POR EMPRESAS DE ASEO Y VIGILANCIA 2% AIU </v>
      </c>
      <c r="G313" s="7">
        <v>9.00244743E8</v>
      </c>
      <c r="H313" s="7" t="str">
        <f>VLOOKUP(G313,TERCEROS!$A:$O,9,FALSE)</f>
        <v>ALIANZA GRUPO INMOBILIARIO SAS</v>
      </c>
      <c r="I313" s="7" t="s">
        <v>522</v>
      </c>
      <c r="J313" s="71">
        <v>5476.0</v>
      </c>
      <c r="K313" s="71">
        <v>0.0</v>
      </c>
      <c r="L313" s="72">
        <f t="shared" si="1"/>
        <v>5476</v>
      </c>
      <c r="M313" s="78"/>
      <c r="N313" s="73">
        <v>2.0</v>
      </c>
      <c r="O313" s="73" t="str">
        <f>+VLOOKUP(N313,VALD.!$G:$H,2,FALSE)</f>
        <v>SERVICIOS DE ASEO</v>
      </c>
      <c r="P313" s="79"/>
      <c r="Q313" s="80"/>
      <c r="R313" s="80"/>
      <c r="S313" s="79"/>
      <c r="T313" s="79"/>
      <c r="U313" s="79"/>
      <c r="V313" s="81"/>
      <c r="W313" s="79"/>
      <c r="X313" s="82"/>
      <c r="Y313" s="79"/>
      <c r="Z313" s="79"/>
    </row>
    <row r="314" hidden="1">
      <c r="A314" s="68"/>
      <c r="B314" s="7" t="s">
        <v>515</v>
      </c>
      <c r="C314" s="69">
        <v>77.0</v>
      </c>
      <c r="D314" s="70">
        <v>43027.0</v>
      </c>
      <c r="E314" s="7">
        <v>1.3050501E7</v>
      </c>
      <c r="F314" s="7" t="str">
        <f>VLOOKUP(E314,PUC!E:F,2,FALSE)</f>
        <v>DEUDORES NACIONALES</v>
      </c>
      <c r="G314" s="7">
        <v>9.00244743E8</v>
      </c>
      <c r="H314" s="7" t="str">
        <f>VLOOKUP(G314,TERCEROS!$A:$O,9,FALSE)</f>
        <v>ALIANZA GRUPO INMOBILIARIO SAS</v>
      </c>
      <c r="I314" s="7" t="s">
        <v>522</v>
      </c>
      <c r="J314" s="71">
        <v>2781900.0</v>
      </c>
      <c r="K314" s="71">
        <v>0.0</v>
      </c>
      <c r="L314" s="72">
        <f t="shared" si="1"/>
        <v>2781900</v>
      </c>
      <c r="M314" s="78"/>
      <c r="N314" s="73">
        <v>2.0</v>
      </c>
      <c r="O314" s="73" t="str">
        <f>+VLOOKUP(N314,VALD.!$G:$H,2,FALSE)</f>
        <v>SERVICIOS DE ASEO</v>
      </c>
      <c r="P314" s="79"/>
      <c r="Q314" s="80" t="s">
        <v>601</v>
      </c>
      <c r="R314" s="80"/>
      <c r="S314" s="79"/>
      <c r="T314" s="79"/>
      <c r="U314" s="79"/>
      <c r="V314" s="81"/>
      <c r="W314" s="79"/>
      <c r="X314" s="82"/>
      <c r="Y314" s="79"/>
      <c r="Z314" s="79"/>
    </row>
    <row r="315">
      <c r="A315" s="68"/>
      <c r="B315" s="7" t="s">
        <v>515</v>
      </c>
      <c r="C315" s="69">
        <v>78.0</v>
      </c>
      <c r="D315" s="70">
        <v>43027.0</v>
      </c>
      <c r="E315" s="7">
        <v>4.1556001E7</v>
      </c>
      <c r="F315" s="7" t="str">
        <f>VLOOKUP(E315,PUC!E:F,2,FALSE)</f>
        <v>OPERARIA DE ASEO</v>
      </c>
      <c r="G315" s="7">
        <v>9.01043605E8</v>
      </c>
      <c r="H315" s="7" t="str">
        <f>VLOOKUP(G315,TERCEROS!$A:$O,9,FALSE)</f>
        <v>CONJUNTO RESIDENCIAL COLINA 129</v>
      </c>
      <c r="I315" s="7" t="s">
        <v>522</v>
      </c>
      <c r="J315" s="71">
        <v>0.0</v>
      </c>
      <c r="K315" s="71">
        <v>4407972.0</v>
      </c>
      <c r="L315" s="72">
        <f t="shared" si="1"/>
        <v>-4407972</v>
      </c>
      <c r="M315" s="78" t="s">
        <v>525</v>
      </c>
      <c r="N315" s="73">
        <v>2.0</v>
      </c>
      <c r="O315" s="73" t="str">
        <f>+VLOOKUP(N315,VALD.!$G:$H,2,FALSE)</f>
        <v>SERVICIOS DE ASEO</v>
      </c>
      <c r="P315" s="79"/>
      <c r="Q315" s="80"/>
      <c r="R315" s="80"/>
      <c r="S315" s="79"/>
      <c r="T315" s="79"/>
      <c r="U315" s="79"/>
      <c r="V315" s="81"/>
      <c r="W315" s="79"/>
      <c r="X315" s="82"/>
      <c r="Y315" s="79"/>
      <c r="Z315" s="79"/>
    </row>
    <row r="316">
      <c r="A316" s="68"/>
      <c r="B316" s="7" t="s">
        <v>515</v>
      </c>
      <c r="C316" s="69">
        <v>78.0</v>
      </c>
      <c r="D316" s="70">
        <v>43027.0</v>
      </c>
      <c r="E316" s="7">
        <v>2.4080506E7</v>
      </c>
      <c r="F316" s="7" t="str">
        <f>VLOOKUP(E316,PUC!E:F,2,FALSE)</f>
        <v>IVA GENERADO AIU 19%</v>
      </c>
      <c r="G316" s="7">
        <v>9.01043605E8</v>
      </c>
      <c r="H316" s="7" t="str">
        <f>VLOOKUP(G316,TERCEROS!$A:$O,9,FALSE)</f>
        <v>CONJUNTO RESIDENCIAL COLINA 129</v>
      </c>
      <c r="I316" s="7" t="s">
        <v>522</v>
      </c>
      <c r="J316" s="71">
        <v>0.0</v>
      </c>
      <c r="K316" s="71">
        <v>83751.0</v>
      </c>
      <c r="L316" s="72">
        <f t="shared" si="1"/>
        <v>-83751</v>
      </c>
      <c r="M316" s="78"/>
      <c r="N316" s="73">
        <v>2.0</v>
      </c>
      <c r="O316" s="73" t="str">
        <f>+VLOOKUP(N316,VALD.!$G:$H,2,FALSE)</f>
        <v>SERVICIOS DE ASEO</v>
      </c>
      <c r="P316" s="79"/>
      <c r="Q316" s="80"/>
      <c r="R316" s="80"/>
      <c r="S316" s="79"/>
      <c r="T316" s="79"/>
      <c r="U316" s="79"/>
      <c r="V316" s="81"/>
      <c r="W316" s="79"/>
      <c r="X316" s="82"/>
      <c r="Y316" s="79"/>
      <c r="Z316" s="79"/>
    </row>
    <row r="317">
      <c r="A317" s="68"/>
      <c r="B317" s="7" t="s">
        <v>515</v>
      </c>
      <c r="C317" s="69">
        <v>78.0</v>
      </c>
      <c r="D317" s="70">
        <v>43027.0</v>
      </c>
      <c r="E317" s="7">
        <v>1.3551801E7</v>
      </c>
      <c r="F317" s="7" t="str">
        <f>VLOOKUP(E317,PUC!E:F,2,FALSE)</f>
        <v>RETENCIÓN DE ICA BOGOTÁ D.C</v>
      </c>
      <c r="G317" s="7">
        <v>9.01043605E8</v>
      </c>
      <c r="H317" s="7" t="str">
        <f>VLOOKUP(G317,TERCEROS!$A:$O,9,FALSE)</f>
        <v>CONJUNTO RESIDENCIAL COLINA 129</v>
      </c>
      <c r="I317" s="7" t="s">
        <v>522</v>
      </c>
      <c r="J317" s="71">
        <v>4258.0</v>
      </c>
      <c r="K317" s="71">
        <v>0.0</v>
      </c>
      <c r="L317" s="72">
        <f t="shared" si="1"/>
        <v>4258</v>
      </c>
      <c r="M317" s="78" t="s">
        <v>525</v>
      </c>
      <c r="N317" s="73">
        <v>2.0</v>
      </c>
      <c r="O317" s="73" t="str">
        <f>+VLOOKUP(N317,VALD.!$G:$H,2,FALSE)</f>
        <v>SERVICIOS DE ASEO</v>
      </c>
      <c r="P317" s="79"/>
      <c r="Q317" s="80"/>
      <c r="R317" s="80"/>
      <c r="S317" s="79"/>
      <c r="T317" s="79"/>
      <c r="U317" s="79"/>
      <c r="V317" s="81"/>
      <c r="W317" s="79"/>
      <c r="X317" s="82"/>
      <c r="Y317" s="79"/>
      <c r="Z317" s="79"/>
    </row>
    <row r="318">
      <c r="A318" s="68"/>
      <c r="B318" s="7" t="s">
        <v>515</v>
      </c>
      <c r="C318" s="69">
        <v>78.0</v>
      </c>
      <c r="D318" s="70">
        <v>43027.0</v>
      </c>
      <c r="E318" s="7">
        <v>1.3551502E7</v>
      </c>
      <c r="F318" s="7" t="str">
        <f>VLOOKUP(E318,PUC!E:F,2,FALSE)</f>
        <v>RETENCIONES EN LA FUENTE POR EMPRESAS DE ASEO Y VIGILANCIA 2% AIU </v>
      </c>
      <c r="G318" s="7">
        <v>9.01043605E8</v>
      </c>
      <c r="H318" s="7" t="str">
        <f>VLOOKUP(G318,TERCEROS!$A:$O,9,FALSE)</f>
        <v>CONJUNTO RESIDENCIAL COLINA 129</v>
      </c>
      <c r="I318" s="7" t="s">
        <v>522</v>
      </c>
      <c r="J318" s="71">
        <v>8816.0</v>
      </c>
      <c r="K318" s="71">
        <v>0.0</v>
      </c>
      <c r="L318" s="72">
        <f t="shared" si="1"/>
        <v>8816</v>
      </c>
      <c r="M318" s="78"/>
      <c r="N318" s="73">
        <v>2.0</v>
      </c>
      <c r="O318" s="73" t="str">
        <f>+VLOOKUP(N318,VALD.!$G:$H,2,FALSE)</f>
        <v>SERVICIOS DE ASEO</v>
      </c>
      <c r="P318" s="79"/>
      <c r="Q318" s="80"/>
      <c r="R318" s="80"/>
      <c r="S318" s="79"/>
      <c r="T318" s="79"/>
      <c r="U318" s="79"/>
      <c r="V318" s="81"/>
      <c r="W318" s="79"/>
      <c r="X318" s="82"/>
      <c r="Y318" s="79"/>
      <c r="Z318" s="79"/>
    </row>
    <row r="319" hidden="1">
      <c r="A319" s="68"/>
      <c r="B319" s="7" t="s">
        <v>515</v>
      </c>
      <c r="C319" s="69">
        <v>78.0</v>
      </c>
      <c r="D319" s="70">
        <v>43027.0</v>
      </c>
      <c r="E319" s="7">
        <v>1.3050501E7</v>
      </c>
      <c r="F319" s="7" t="str">
        <f>VLOOKUP(E319,PUC!E:F,2,FALSE)</f>
        <v>DEUDORES NACIONALES</v>
      </c>
      <c r="G319" s="7">
        <v>9.01043605E8</v>
      </c>
      <c r="H319" s="7" t="str">
        <f>VLOOKUP(G319,TERCEROS!$A:$O,9,FALSE)</f>
        <v>CONJUNTO RESIDENCIAL COLINA 129</v>
      </c>
      <c r="I319" s="7" t="s">
        <v>522</v>
      </c>
      <c r="J319" s="71">
        <v>4478649.0</v>
      </c>
      <c r="K319" s="71">
        <v>0.0</v>
      </c>
      <c r="L319" s="72">
        <f t="shared" si="1"/>
        <v>4478649</v>
      </c>
      <c r="M319" s="78"/>
      <c r="N319" s="73">
        <v>2.0</v>
      </c>
      <c r="O319" s="73" t="str">
        <f>+VLOOKUP(N319,VALD.!$G:$H,2,FALSE)</f>
        <v>SERVICIOS DE ASEO</v>
      </c>
      <c r="P319" s="79"/>
      <c r="Q319" s="80" t="s">
        <v>603</v>
      </c>
      <c r="R319" s="80"/>
      <c r="S319" s="79"/>
      <c r="T319" s="79"/>
      <c r="U319" s="79"/>
      <c r="V319" s="81"/>
      <c r="W319" s="79"/>
      <c r="X319" s="82"/>
      <c r="Y319" s="79"/>
      <c r="Z319" s="79"/>
    </row>
    <row r="320">
      <c r="A320" s="68"/>
      <c r="B320" s="7" t="s">
        <v>515</v>
      </c>
      <c r="C320" s="69">
        <v>80.0</v>
      </c>
      <c r="D320" s="70">
        <v>43028.0</v>
      </c>
      <c r="E320" s="7">
        <v>4.1556001E7</v>
      </c>
      <c r="F320" s="7" t="str">
        <f>VLOOKUP(E320,PUC!E:F,2,FALSE)</f>
        <v>OPERARIA DE ASEO</v>
      </c>
      <c r="G320" s="7">
        <v>9.01094986E8</v>
      </c>
      <c r="H320" s="7" t="str">
        <f>VLOOKUP(G320,TERCEROS!$A:$O,9,FALSE)</f>
        <v>CONJUNTO RESIDENCIAL ALEJANDRIA II ETAPA VII</v>
      </c>
      <c r="I320" s="7" t="s">
        <v>522</v>
      </c>
      <c r="J320" s="71">
        <v>0.0</v>
      </c>
      <c r="K320" s="71">
        <v>1369000.0</v>
      </c>
      <c r="L320" s="72">
        <f t="shared" si="1"/>
        <v>-1369000</v>
      </c>
      <c r="M320" s="78" t="s">
        <v>799</v>
      </c>
      <c r="N320" s="73">
        <v>2.0</v>
      </c>
      <c r="O320" s="73" t="str">
        <f>+VLOOKUP(N320,VALD.!$G:$H,2,FALSE)</f>
        <v>SERVICIOS DE ASEO</v>
      </c>
      <c r="P320" s="79"/>
      <c r="Q320" s="80"/>
      <c r="R320" s="80"/>
      <c r="S320" s="79"/>
      <c r="T320" s="79"/>
      <c r="U320" s="79"/>
      <c r="V320" s="81"/>
      <c r="W320" s="79"/>
      <c r="X320" s="82"/>
      <c r="Y320" s="79"/>
      <c r="Z320" s="79"/>
    </row>
    <row r="321">
      <c r="A321" s="68"/>
      <c r="B321" s="7" t="s">
        <v>515</v>
      </c>
      <c r="C321" s="69">
        <v>80.0</v>
      </c>
      <c r="D321" s="70">
        <v>43028.0</v>
      </c>
      <c r="E321" s="7">
        <v>2.4080506E7</v>
      </c>
      <c r="F321" s="7" t="str">
        <f>VLOOKUP(E321,PUC!E:F,2,FALSE)</f>
        <v>IVA GENERADO AIU 19%</v>
      </c>
      <c r="G321" s="7">
        <v>9.01094986E8</v>
      </c>
      <c r="H321" s="7" t="str">
        <f>VLOOKUP(G321,TERCEROS!$A:$O,9,FALSE)</f>
        <v>CONJUNTO RESIDENCIAL ALEJANDRIA II ETAPA VII</v>
      </c>
      <c r="I321" s="7" t="s">
        <v>522</v>
      </c>
      <c r="J321" s="71">
        <v>0.0</v>
      </c>
      <c r="K321" s="71">
        <v>26011.0</v>
      </c>
      <c r="L321" s="72">
        <f t="shared" si="1"/>
        <v>-26011</v>
      </c>
      <c r="M321" s="78"/>
      <c r="N321" s="73">
        <v>2.0</v>
      </c>
      <c r="O321" s="73" t="str">
        <f>+VLOOKUP(N321,VALD.!$G:$H,2,FALSE)</f>
        <v>SERVICIOS DE ASEO</v>
      </c>
      <c r="P321" s="79"/>
      <c r="Q321" s="80"/>
      <c r="R321" s="80"/>
      <c r="S321" s="79"/>
      <c r="T321" s="79"/>
      <c r="U321" s="79"/>
      <c r="V321" s="81"/>
      <c r="W321" s="79"/>
      <c r="X321" s="82"/>
      <c r="Y321" s="79"/>
      <c r="Z321" s="79"/>
    </row>
    <row r="322">
      <c r="A322" s="68"/>
      <c r="B322" s="7" t="s">
        <v>515</v>
      </c>
      <c r="C322" s="69">
        <v>80.0</v>
      </c>
      <c r="D322" s="70">
        <v>43028.0</v>
      </c>
      <c r="E322" s="7">
        <v>1.3551801E7</v>
      </c>
      <c r="F322" s="7" t="str">
        <f>VLOOKUP(E322,PUC!E:F,2,FALSE)</f>
        <v>RETENCIÓN DE ICA BOGOTÁ D.C</v>
      </c>
      <c r="G322" s="7">
        <v>9.01094986E8</v>
      </c>
      <c r="H322" s="7" t="str">
        <f>VLOOKUP(G322,TERCEROS!$A:$O,9,FALSE)</f>
        <v>CONJUNTO RESIDENCIAL ALEJANDRIA II ETAPA VII</v>
      </c>
      <c r="I322" s="7" t="s">
        <v>522</v>
      </c>
      <c r="J322" s="71">
        <v>1322.0</v>
      </c>
      <c r="K322" s="71">
        <v>0.0</v>
      </c>
      <c r="L322" s="72">
        <f t="shared" si="1"/>
        <v>1322</v>
      </c>
      <c r="M322" s="78" t="s">
        <v>799</v>
      </c>
      <c r="N322" s="73">
        <v>2.0</v>
      </c>
      <c r="O322" s="73" t="str">
        <f>+VLOOKUP(N322,VALD.!$G:$H,2,FALSE)</f>
        <v>SERVICIOS DE ASEO</v>
      </c>
      <c r="P322" s="79"/>
      <c r="Q322" s="80"/>
      <c r="R322" s="80"/>
      <c r="S322" s="79"/>
      <c r="T322" s="79"/>
      <c r="U322" s="79"/>
      <c r="V322" s="81"/>
      <c r="W322" s="79"/>
      <c r="X322" s="82"/>
      <c r="Y322" s="79"/>
      <c r="Z322" s="79"/>
    </row>
    <row r="323">
      <c r="A323" s="68"/>
      <c r="B323" s="7" t="s">
        <v>515</v>
      </c>
      <c r="C323" s="69">
        <v>80.0</v>
      </c>
      <c r="D323" s="70">
        <v>43028.0</v>
      </c>
      <c r="E323" s="7">
        <v>1.3551502E7</v>
      </c>
      <c r="F323" s="7" t="str">
        <f>VLOOKUP(E323,PUC!E:F,2,FALSE)</f>
        <v>RETENCIONES EN LA FUENTE POR EMPRESAS DE ASEO Y VIGILANCIA 2% AIU </v>
      </c>
      <c r="G323" s="7">
        <v>9.01094986E8</v>
      </c>
      <c r="H323" s="7" t="str">
        <f>VLOOKUP(G323,TERCEROS!$A:$O,9,FALSE)</f>
        <v>CONJUNTO RESIDENCIAL ALEJANDRIA II ETAPA VII</v>
      </c>
      <c r="I323" s="7" t="s">
        <v>522</v>
      </c>
      <c r="J323" s="71">
        <v>2738.0</v>
      </c>
      <c r="K323" s="71">
        <v>0.0</v>
      </c>
      <c r="L323" s="72">
        <f t="shared" si="1"/>
        <v>2738</v>
      </c>
      <c r="M323" s="78"/>
      <c r="N323" s="73">
        <v>2.0</v>
      </c>
      <c r="O323" s="73" t="str">
        <f>+VLOOKUP(N323,VALD.!$G:$H,2,FALSE)</f>
        <v>SERVICIOS DE ASEO</v>
      </c>
      <c r="P323" s="79"/>
      <c r="Q323" s="80"/>
      <c r="R323" s="80"/>
      <c r="S323" s="79"/>
      <c r="T323" s="79"/>
      <c r="U323" s="79"/>
      <c r="V323" s="81"/>
      <c r="W323" s="79"/>
      <c r="X323" s="82"/>
      <c r="Y323" s="79"/>
      <c r="Z323" s="79"/>
    </row>
    <row r="324" hidden="1">
      <c r="A324" s="68"/>
      <c r="B324" s="7" t="s">
        <v>515</v>
      </c>
      <c r="C324" s="69">
        <v>80.0</v>
      </c>
      <c r="D324" s="70">
        <v>43028.0</v>
      </c>
      <c r="E324" s="7">
        <v>1.3050501E7</v>
      </c>
      <c r="F324" s="7" t="str">
        <f>VLOOKUP(E324,PUC!E:F,2,FALSE)</f>
        <v>DEUDORES NACIONALES</v>
      </c>
      <c r="G324" s="7">
        <v>9.01094986E8</v>
      </c>
      <c r="H324" s="7" t="str">
        <f>VLOOKUP(G324,TERCEROS!$A:$O,9,FALSE)</f>
        <v>CONJUNTO RESIDENCIAL ALEJANDRIA II ETAPA VII</v>
      </c>
      <c r="I324" s="7" t="s">
        <v>522</v>
      </c>
      <c r="J324" s="71">
        <v>1390951.0</v>
      </c>
      <c r="K324" s="71">
        <v>0.0</v>
      </c>
      <c r="L324" s="72">
        <f t="shared" si="1"/>
        <v>1390951</v>
      </c>
      <c r="M324" s="78"/>
      <c r="N324" s="73">
        <v>2.0</v>
      </c>
      <c r="O324" s="73" t="str">
        <f>+VLOOKUP(N324,VALD.!$G:$H,2,FALSE)</f>
        <v>SERVICIOS DE ASEO</v>
      </c>
      <c r="P324" s="79"/>
      <c r="Q324" s="80" t="s">
        <v>608</v>
      </c>
      <c r="R324" s="80"/>
      <c r="S324" s="79"/>
      <c r="T324" s="79"/>
      <c r="U324" s="79"/>
      <c r="V324" s="81"/>
      <c r="W324" s="79"/>
      <c r="X324" s="82"/>
      <c r="Y324" s="79"/>
      <c r="Z324" s="79"/>
    </row>
    <row r="325">
      <c r="A325" s="68"/>
      <c r="B325" s="7" t="s">
        <v>821</v>
      </c>
      <c r="C325" s="69">
        <v>1.0</v>
      </c>
      <c r="D325" s="70">
        <v>42578.0</v>
      </c>
      <c r="E325" s="7">
        <v>6.1556001E7</v>
      </c>
      <c r="F325" s="7" t="str">
        <f>VLOOKUP(E325,PUC!E:F,2,FALSE)</f>
        <v>DOTACION DE PERSONAL </v>
      </c>
      <c r="G325" s="7">
        <v>2.22222222E8</v>
      </c>
      <c r="H325" s="7" t="str">
        <f>VLOOKUP(G325,TERCEROS!$A:$O,9,FALSE)</f>
        <v>CUANTIAS MENORES</v>
      </c>
      <c r="I325" s="7" t="s">
        <v>1162</v>
      </c>
      <c r="J325" s="71">
        <v>77586.0</v>
      </c>
      <c r="K325" s="71">
        <v>0.0</v>
      </c>
      <c r="L325" s="72">
        <f t="shared" si="1"/>
        <v>77586</v>
      </c>
      <c r="M325" s="78" t="s">
        <v>525</v>
      </c>
      <c r="N325" s="73">
        <v>2.0</v>
      </c>
      <c r="O325" s="73" t="str">
        <f>+VLOOKUP(N325,VALD.!$G:$H,2,FALSE)</f>
        <v>SERVICIOS DE ASEO</v>
      </c>
      <c r="P325" s="79"/>
      <c r="Q325" s="80"/>
      <c r="R325" s="80"/>
      <c r="S325" s="79"/>
      <c r="T325" s="79"/>
      <c r="U325" s="79"/>
      <c r="V325" s="81"/>
      <c r="W325" s="79"/>
      <c r="X325" s="82"/>
      <c r="Y325" s="79"/>
      <c r="Z325" s="79"/>
    </row>
    <row r="326">
      <c r="A326" s="68"/>
      <c r="B326" s="7" t="s">
        <v>821</v>
      </c>
      <c r="C326" s="69">
        <v>1.0</v>
      </c>
      <c r="D326" s="70">
        <v>42578.0</v>
      </c>
      <c r="E326" s="7">
        <v>6.1556001E7</v>
      </c>
      <c r="F326" s="7" t="str">
        <f>VLOOKUP(E326,PUC!E:F,2,FALSE)</f>
        <v>DOTACION DE PERSONAL </v>
      </c>
      <c r="G326" s="7">
        <v>2.22222222E8</v>
      </c>
      <c r="H326" s="7" t="str">
        <f>VLOOKUP(G326,TERCEROS!$A:$O,9,FALSE)</f>
        <v>CUANTIAS MENORES</v>
      </c>
      <c r="I326" s="7" t="s">
        <v>1163</v>
      </c>
      <c r="J326" s="71">
        <v>12414.0</v>
      </c>
      <c r="K326" s="71">
        <v>0.0</v>
      </c>
      <c r="L326" s="72">
        <f t="shared" si="1"/>
        <v>12414</v>
      </c>
      <c r="M326" s="78"/>
      <c r="N326" s="73">
        <v>2.0</v>
      </c>
      <c r="O326" s="73" t="str">
        <f>+VLOOKUP(N326,VALD.!$G:$H,2,FALSE)</f>
        <v>SERVICIOS DE ASEO</v>
      </c>
      <c r="P326" s="79"/>
      <c r="Q326" s="80"/>
      <c r="R326" s="80"/>
      <c r="S326" s="79"/>
      <c r="T326" s="79"/>
      <c r="U326" s="79"/>
      <c r="V326" s="81"/>
      <c r="W326" s="79"/>
      <c r="X326" s="82"/>
      <c r="Y326" s="79"/>
      <c r="Z326" s="79"/>
    </row>
    <row r="327">
      <c r="A327" s="68"/>
      <c r="B327" s="7" t="s">
        <v>821</v>
      </c>
      <c r="C327" s="69">
        <v>1.0</v>
      </c>
      <c r="D327" s="70">
        <v>42578.0</v>
      </c>
      <c r="E327" s="7">
        <v>2.2050501E7</v>
      </c>
      <c r="F327" s="7" t="str">
        <f>VLOOKUP(E327,PUC!E:F,2,FALSE)</f>
        <v>NACIONALES </v>
      </c>
      <c r="G327" s="7">
        <v>2.22222222E8</v>
      </c>
      <c r="H327" s="7" t="str">
        <f>VLOOKUP(G327,TERCEROS!$A:$O,9,FALSE)</f>
        <v>CUANTIAS MENORES</v>
      </c>
      <c r="I327" s="7" t="s">
        <v>1162</v>
      </c>
      <c r="J327" s="71">
        <v>0.0</v>
      </c>
      <c r="K327" s="71">
        <v>90000.0</v>
      </c>
      <c r="L327" s="72">
        <f t="shared" si="1"/>
        <v>-90000</v>
      </c>
      <c r="M327" s="78"/>
      <c r="N327" s="73">
        <v>2.0</v>
      </c>
      <c r="O327" s="73" t="str">
        <f>+VLOOKUP(N327,VALD.!$G:$H,2,FALSE)</f>
        <v>SERVICIOS DE ASEO</v>
      </c>
      <c r="P327" s="79"/>
      <c r="Q327" s="80"/>
      <c r="R327" s="80" t="s">
        <v>1164</v>
      </c>
      <c r="S327" s="79"/>
      <c r="T327" s="79"/>
      <c r="U327" s="79"/>
      <c r="V327" s="81"/>
      <c r="W327" s="79"/>
      <c r="X327" s="82"/>
      <c r="Y327" s="79"/>
      <c r="Z327" s="79"/>
    </row>
    <row r="328">
      <c r="A328" s="68"/>
      <c r="B328" s="7" t="s">
        <v>821</v>
      </c>
      <c r="C328" s="69">
        <v>2.0</v>
      </c>
      <c r="D328" s="70">
        <v>42579.0</v>
      </c>
      <c r="E328" s="7">
        <v>6.1556001E7</v>
      </c>
      <c r="F328" s="7" t="str">
        <f>VLOOKUP(E328,PUC!E:F,2,FALSE)</f>
        <v>DOTACION DE PERSONAL </v>
      </c>
      <c r="G328" s="7">
        <v>2.22222222E8</v>
      </c>
      <c r="H328" s="7" t="str">
        <f>VLOOKUP(G328,TERCEROS!$A:$O,9,FALSE)</f>
        <v>CUANTIAS MENORES</v>
      </c>
      <c r="I328" s="7" t="s">
        <v>1165</v>
      </c>
      <c r="J328" s="71">
        <v>25862.0</v>
      </c>
      <c r="K328" s="71">
        <v>0.0</v>
      </c>
      <c r="L328" s="72">
        <f t="shared" si="1"/>
        <v>25862</v>
      </c>
      <c r="M328" s="78" t="s">
        <v>525</v>
      </c>
      <c r="N328" s="73">
        <v>2.0</v>
      </c>
      <c r="O328" s="73" t="str">
        <f>+VLOOKUP(N328,VALD.!$G:$H,2,FALSE)</f>
        <v>SERVICIOS DE ASEO</v>
      </c>
      <c r="P328" s="79"/>
      <c r="Q328" s="80"/>
      <c r="R328" s="80"/>
      <c r="S328" s="79"/>
      <c r="T328" s="79"/>
      <c r="U328" s="79"/>
      <c r="V328" s="81"/>
      <c r="W328" s="79"/>
      <c r="X328" s="82"/>
      <c r="Y328" s="79"/>
      <c r="Z328" s="79"/>
    </row>
    <row r="329">
      <c r="A329" s="68"/>
      <c r="B329" s="7" t="s">
        <v>821</v>
      </c>
      <c r="C329" s="69">
        <v>2.0</v>
      </c>
      <c r="D329" s="70">
        <v>42579.0</v>
      </c>
      <c r="E329" s="7">
        <v>6.1556001E7</v>
      </c>
      <c r="F329" s="7" t="str">
        <f>VLOOKUP(E329,PUC!E:F,2,FALSE)</f>
        <v>DOTACION DE PERSONAL </v>
      </c>
      <c r="G329" s="7">
        <v>2.22222222E8</v>
      </c>
      <c r="H329" s="7" t="str">
        <f>VLOOKUP(G329,TERCEROS!$A:$O,9,FALSE)</f>
        <v>CUANTIAS MENORES</v>
      </c>
      <c r="I329" s="7" t="s">
        <v>1166</v>
      </c>
      <c r="J329" s="71">
        <v>4138.0</v>
      </c>
      <c r="K329" s="71">
        <v>0.0</v>
      </c>
      <c r="L329" s="72">
        <f t="shared" si="1"/>
        <v>4138</v>
      </c>
      <c r="M329" s="78"/>
      <c r="N329" s="73">
        <v>2.0</v>
      </c>
      <c r="O329" s="73" t="str">
        <f>+VLOOKUP(N329,VALD.!$G:$H,2,FALSE)</f>
        <v>SERVICIOS DE ASEO</v>
      </c>
      <c r="P329" s="79"/>
      <c r="Q329" s="80"/>
      <c r="R329" s="80"/>
      <c r="S329" s="79"/>
      <c r="T329" s="79"/>
      <c r="U329" s="79"/>
      <c r="V329" s="81"/>
      <c r="W329" s="79"/>
      <c r="X329" s="82"/>
      <c r="Y329" s="79"/>
      <c r="Z329" s="79"/>
    </row>
    <row r="330">
      <c r="A330" s="68"/>
      <c r="B330" s="7" t="s">
        <v>821</v>
      </c>
      <c r="C330" s="69">
        <v>2.0</v>
      </c>
      <c r="D330" s="70">
        <v>42579.0</v>
      </c>
      <c r="E330" s="7">
        <v>2.2050501E7</v>
      </c>
      <c r="F330" s="7" t="str">
        <f>VLOOKUP(E330,PUC!E:F,2,FALSE)</f>
        <v>NACIONALES </v>
      </c>
      <c r="G330" s="7">
        <v>2.22222222E8</v>
      </c>
      <c r="H330" s="7" t="str">
        <f>VLOOKUP(G330,TERCEROS!$A:$O,9,FALSE)</f>
        <v>CUANTIAS MENORES</v>
      </c>
      <c r="I330" s="7" t="s">
        <v>1165</v>
      </c>
      <c r="J330" s="71">
        <v>0.0</v>
      </c>
      <c r="K330" s="71">
        <v>30000.0</v>
      </c>
      <c r="L330" s="72">
        <f t="shared" si="1"/>
        <v>-30000</v>
      </c>
      <c r="M330" s="78"/>
      <c r="N330" s="73">
        <v>2.0</v>
      </c>
      <c r="O330" s="73" t="str">
        <f>+VLOOKUP(N330,VALD.!$G:$H,2,FALSE)</f>
        <v>SERVICIOS DE ASEO</v>
      </c>
      <c r="P330" s="79"/>
      <c r="Q330" s="80"/>
      <c r="R330" s="80" t="s">
        <v>1169</v>
      </c>
      <c r="S330" s="79"/>
      <c r="T330" s="79"/>
      <c r="U330" s="79"/>
      <c r="V330" s="81"/>
      <c r="W330" s="79"/>
      <c r="X330" s="82"/>
      <c r="Y330" s="79"/>
      <c r="Z330" s="79"/>
    </row>
    <row r="331">
      <c r="A331" s="68"/>
      <c r="B331" s="7" t="s">
        <v>821</v>
      </c>
      <c r="C331" s="69">
        <v>3.0</v>
      </c>
      <c r="D331" s="70">
        <v>42579.0</v>
      </c>
      <c r="E331" s="7">
        <v>6.1556001E7</v>
      </c>
      <c r="F331" s="7" t="str">
        <f>VLOOKUP(E331,PUC!E:F,2,FALSE)</f>
        <v>DOTACION DE PERSONAL </v>
      </c>
      <c r="G331" s="7">
        <v>2.22222222E8</v>
      </c>
      <c r="H331" s="7" t="str">
        <f>VLOOKUP(G331,TERCEROS!$A:$O,9,FALSE)</f>
        <v>CUANTIAS MENORES</v>
      </c>
      <c r="I331" s="7" t="s">
        <v>1165</v>
      </c>
      <c r="J331" s="71">
        <v>20690.0</v>
      </c>
      <c r="K331" s="71">
        <v>0.0</v>
      </c>
      <c r="L331" s="72">
        <f t="shared" si="1"/>
        <v>20690</v>
      </c>
      <c r="M331" s="78" t="s">
        <v>525</v>
      </c>
      <c r="N331" s="73">
        <v>2.0</v>
      </c>
      <c r="O331" s="73" t="str">
        <f>+VLOOKUP(N331,VALD.!$G:$H,2,FALSE)</f>
        <v>SERVICIOS DE ASEO</v>
      </c>
      <c r="P331" s="79"/>
      <c r="Q331" s="80"/>
      <c r="R331" s="80"/>
      <c r="S331" s="79"/>
      <c r="T331" s="79"/>
      <c r="U331" s="79"/>
      <c r="V331" s="81"/>
      <c r="W331" s="79"/>
      <c r="X331" s="82"/>
      <c r="Y331" s="79"/>
      <c r="Z331" s="79"/>
    </row>
    <row r="332">
      <c r="A332" s="68"/>
      <c r="B332" s="7" t="s">
        <v>821</v>
      </c>
      <c r="C332" s="69">
        <v>3.0</v>
      </c>
      <c r="D332" s="70">
        <v>42579.0</v>
      </c>
      <c r="E332" s="7">
        <v>6.1556001E7</v>
      </c>
      <c r="F332" s="7" t="str">
        <f>VLOOKUP(E332,PUC!E:F,2,FALSE)</f>
        <v>DOTACION DE PERSONAL </v>
      </c>
      <c r="G332" s="7">
        <v>2.22222222E8</v>
      </c>
      <c r="H332" s="7" t="str">
        <f>VLOOKUP(G332,TERCEROS!$A:$O,9,FALSE)</f>
        <v>CUANTIAS MENORES</v>
      </c>
      <c r="I332" s="7" t="s">
        <v>1166</v>
      </c>
      <c r="J332" s="71">
        <v>3310.0</v>
      </c>
      <c r="K332" s="71">
        <v>0.0</v>
      </c>
      <c r="L332" s="72">
        <f t="shared" si="1"/>
        <v>3310</v>
      </c>
      <c r="M332" s="78"/>
      <c r="N332" s="73">
        <v>2.0</v>
      </c>
      <c r="O332" s="73" t="str">
        <f>+VLOOKUP(N332,VALD.!$G:$H,2,FALSE)</f>
        <v>SERVICIOS DE ASEO</v>
      </c>
      <c r="P332" s="79"/>
      <c r="Q332" s="80"/>
      <c r="R332" s="80"/>
      <c r="S332" s="79"/>
      <c r="T332" s="79"/>
      <c r="U332" s="79"/>
      <c r="V332" s="81"/>
      <c r="W332" s="79"/>
      <c r="X332" s="82"/>
      <c r="Y332" s="79"/>
      <c r="Z332" s="79"/>
    </row>
    <row r="333">
      <c r="A333" s="68"/>
      <c r="B333" s="7" t="s">
        <v>821</v>
      </c>
      <c r="C333" s="69">
        <v>3.0</v>
      </c>
      <c r="D333" s="70">
        <v>42579.0</v>
      </c>
      <c r="E333" s="7">
        <v>2.2050501E7</v>
      </c>
      <c r="F333" s="7" t="str">
        <f>VLOOKUP(E333,PUC!E:F,2,FALSE)</f>
        <v>NACIONALES </v>
      </c>
      <c r="G333" s="7">
        <v>2.22222222E8</v>
      </c>
      <c r="H333" s="7" t="str">
        <f>VLOOKUP(G333,TERCEROS!$A:$O,9,FALSE)</f>
        <v>CUANTIAS MENORES</v>
      </c>
      <c r="I333" s="7" t="s">
        <v>1165</v>
      </c>
      <c r="J333" s="71">
        <v>0.0</v>
      </c>
      <c r="K333" s="71">
        <v>24000.0</v>
      </c>
      <c r="L333" s="72">
        <f t="shared" si="1"/>
        <v>-24000</v>
      </c>
      <c r="M333" s="78"/>
      <c r="N333" s="73">
        <v>2.0</v>
      </c>
      <c r="O333" s="73" t="str">
        <f>+VLOOKUP(N333,VALD.!$G:$H,2,FALSE)</f>
        <v>SERVICIOS DE ASEO</v>
      </c>
      <c r="P333" s="79"/>
      <c r="Q333" s="80"/>
      <c r="R333" s="80" t="s">
        <v>1175</v>
      </c>
      <c r="S333" s="79"/>
      <c r="T333" s="79"/>
      <c r="U333" s="79"/>
      <c r="V333" s="81"/>
      <c r="W333" s="79"/>
      <c r="X333" s="82"/>
      <c r="Y333" s="79"/>
      <c r="Z333" s="79"/>
    </row>
    <row r="334">
      <c r="A334" s="68"/>
      <c r="B334" s="7" t="s">
        <v>821</v>
      </c>
      <c r="C334" s="69">
        <v>4.0</v>
      </c>
      <c r="D334" s="70">
        <v>42579.0</v>
      </c>
      <c r="E334" s="7">
        <v>5.1306001E7</v>
      </c>
      <c r="F334" s="7" t="str">
        <f>VLOOKUP(E334,PUC!E:F,2,FALSE)</f>
        <v>RESPONSABILIDAD CIVIL Y EXTRACONTRACTUAL </v>
      </c>
      <c r="G334" s="7">
        <v>8.60009578E8</v>
      </c>
      <c r="H334" s="7" t="str">
        <f>VLOOKUP(G334,TERCEROS!$A:$O,9,FALSE)</f>
        <v>SEGUROS DEL ESTADO SA</v>
      </c>
      <c r="I334" s="7" t="s">
        <v>1177</v>
      </c>
      <c r="J334" s="71">
        <v>100000.0</v>
      </c>
      <c r="K334" s="71">
        <v>0.0</v>
      </c>
      <c r="L334" s="72">
        <f t="shared" si="1"/>
        <v>100000</v>
      </c>
      <c r="M334" s="78" t="s">
        <v>525</v>
      </c>
      <c r="N334" s="73">
        <v>2.0</v>
      </c>
      <c r="O334" s="73" t="str">
        <f>+VLOOKUP(N334,VALD.!$G:$H,2,FALSE)</f>
        <v>SERVICIOS DE ASEO</v>
      </c>
      <c r="P334" s="79"/>
      <c r="Q334" s="80"/>
      <c r="R334" s="80"/>
      <c r="S334" s="79"/>
      <c r="T334" s="79"/>
      <c r="U334" s="79"/>
      <c r="V334" s="81"/>
      <c r="W334" s="79"/>
      <c r="X334" s="82"/>
      <c r="Y334" s="79"/>
      <c r="Z334" s="79"/>
    </row>
    <row r="335">
      <c r="A335" s="68"/>
      <c r="B335" s="7" t="s">
        <v>821</v>
      </c>
      <c r="C335" s="69">
        <v>4.0</v>
      </c>
      <c r="D335" s="70">
        <v>42579.0</v>
      </c>
      <c r="E335" s="7">
        <v>5.1306001E7</v>
      </c>
      <c r="F335" s="7" t="str">
        <f>VLOOKUP(E335,PUC!E:F,2,FALSE)</f>
        <v>RESPONSABILIDAD CIVIL Y EXTRACONTRACTUAL </v>
      </c>
      <c r="G335" s="7">
        <v>8.60009578E8</v>
      </c>
      <c r="H335" s="7" t="str">
        <f>VLOOKUP(G335,TERCEROS!$A:$O,9,FALSE)</f>
        <v>SEGUROS DEL ESTADO SA</v>
      </c>
      <c r="I335" s="7" t="s">
        <v>1181</v>
      </c>
      <c r="J335" s="71">
        <v>16000.0</v>
      </c>
      <c r="K335" s="71">
        <v>0.0</v>
      </c>
      <c r="L335" s="72">
        <f t="shared" si="1"/>
        <v>16000</v>
      </c>
      <c r="M335" s="78"/>
      <c r="N335" s="73">
        <v>2.0</v>
      </c>
      <c r="O335" s="73" t="str">
        <f>+VLOOKUP(N335,VALD.!$G:$H,2,FALSE)</f>
        <v>SERVICIOS DE ASEO</v>
      </c>
      <c r="P335" s="79"/>
      <c r="Q335" s="80"/>
      <c r="R335" s="80"/>
      <c r="S335" s="79"/>
      <c r="T335" s="79"/>
      <c r="U335" s="79"/>
      <c r="V335" s="81"/>
      <c r="W335" s="79"/>
      <c r="X335" s="82"/>
      <c r="Y335" s="79"/>
      <c r="Z335" s="79"/>
    </row>
    <row r="336">
      <c r="A336" s="68"/>
      <c r="B336" s="7" t="s">
        <v>821</v>
      </c>
      <c r="C336" s="69">
        <v>4.0</v>
      </c>
      <c r="D336" s="70">
        <v>42579.0</v>
      </c>
      <c r="E336" s="7">
        <v>2.3355501E7</v>
      </c>
      <c r="F336" s="7" t="str">
        <f>VLOOKUP(E336,PUC!E:F,2,FALSE)</f>
        <v>SEGUROS</v>
      </c>
      <c r="G336" s="7">
        <v>8.60009578E8</v>
      </c>
      <c r="H336" s="7" t="str">
        <f>VLOOKUP(G336,TERCEROS!$A:$O,9,FALSE)</f>
        <v>SEGUROS DEL ESTADO SA</v>
      </c>
      <c r="I336" s="7" t="s">
        <v>1177</v>
      </c>
      <c r="J336" s="71">
        <v>0.0</v>
      </c>
      <c r="K336" s="71">
        <v>116000.0</v>
      </c>
      <c r="L336" s="72">
        <f t="shared" si="1"/>
        <v>-116000</v>
      </c>
      <c r="M336" s="78"/>
      <c r="N336" s="73">
        <v>2.0</v>
      </c>
      <c r="O336" s="73" t="str">
        <f>+VLOOKUP(N336,VALD.!$G:$H,2,FALSE)</f>
        <v>SERVICIOS DE ASEO</v>
      </c>
      <c r="P336" s="79"/>
      <c r="Q336" s="80"/>
      <c r="R336" s="80" t="s">
        <v>1185</v>
      </c>
      <c r="S336" s="79"/>
      <c r="T336" s="79"/>
      <c r="U336" s="79"/>
      <c r="V336" s="81"/>
      <c r="W336" s="79"/>
      <c r="X336" s="82"/>
      <c r="Y336" s="79"/>
      <c r="Z336" s="79"/>
    </row>
    <row r="337">
      <c r="A337" s="68"/>
      <c r="B337" s="7" t="s">
        <v>821</v>
      </c>
      <c r="C337" s="69">
        <v>5.0</v>
      </c>
      <c r="D337" s="70">
        <v>42580.0</v>
      </c>
      <c r="E337" s="7">
        <v>6.1556001E7</v>
      </c>
      <c r="F337" s="7" t="str">
        <f>VLOOKUP(E337,PUC!E:F,2,FALSE)</f>
        <v>DOTACION DE PERSONAL </v>
      </c>
      <c r="G337" s="7">
        <v>2.22222222E8</v>
      </c>
      <c r="H337" s="7" t="str">
        <f>VLOOKUP(G337,TERCEROS!$A:$O,9,FALSE)</f>
        <v>CUANTIAS MENORES</v>
      </c>
      <c r="I337" s="7" t="s">
        <v>1165</v>
      </c>
      <c r="J337" s="71">
        <v>274138.0</v>
      </c>
      <c r="K337" s="71">
        <v>0.0</v>
      </c>
      <c r="L337" s="72">
        <f t="shared" si="1"/>
        <v>274138</v>
      </c>
      <c r="M337" s="78" t="s">
        <v>525</v>
      </c>
      <c r="N337" s="73">
        <v>2.0</v>
      </c>
      <c r="O337" s="73" t="str">
        <f>+VLOOKUP(N337,VALD.!$G:$H,2,FALSE)</f>
        <v>SERVICIOS DE ASEO</v>
      </c>
      <c r="P337" s="79"/>
      <c r="Q337" s="80"/>
      <c r="R337" s="80"/>
      <c r="S337" s="79"/>
      <c r="T337" s="79"/>
      <c r="U337" s="79"/>
      <c r="V337" s="81"/>
      <c r="W337" s="79"/>
      <c r="X337" s="82"/>
      <c r="Y337" s="79"/>
      <c r="Z337" s="79"/>
    </row>
    <row r="338">
      <c r="A338" s="68"/>
      <c r="B338" s="7" t="s">
        <v>821</v>
      </c>
      <c r="C338" s="69">
        <v>5.0</v>
      </c>
      <c r="D338" s="70">
        <v>42580.0</v>
      </c>
      <c r="E338" s="7">
        <v>6.1556001E7</v>
      </c>
      <c r="F338" s="7" t="str">
        <f>VLOOKUP(E338,PUC!E:F,2,FALSE)</f>
        <v>DOTACION DE PERSONAL </v>
      </c>
      <c r="G338" s="7">
        <v>2.22222222E8</v>
      </c>
      <c r="H338" s="7" t="str">
        <f>VLOOKUP(G338,TERCEROS!$A:$O,9,FALSE)</f>
        <v>CUANTIAS MENORES</v>
      </c>
      <c r="I338" s="7" t="s">
        <v>1166</v>
      </c>
      <c r="J338" s="71">
        <v>43862.0</v>
      </c>
      <c r="K338" s="71">
        <v>0.0</v>
      </c>
      <c r="L338" s="72">
        <f t="shared" si="1"/>
        <v>43862</v>
      </c>
      <c r="M338" s="78"/>
      <c r="N338" s="73">
        <v>2.0</v>
      </c>
      <c r="O338" s="73" t="str">
        <f>+VLOOKUP(N338,VALD.!$G:$H,2,FALSE)</f>
        <v>SERVICIOS DE ASEO</v>
      </c>
      <c r="P338" s="79"/>
      <c r="Q338" s="80"/>
      <c r="R338" s="80"/>
      <c r="S338" s="79"/>
      <c r="T338" s="79"/>
      <c r="U338" s="79"/>
      <c r="V338" s="81"/>
      <c r="W338" s="79"/>
      <c r="X338" s="82"/>
      <c r="Y338" s="79"/>
      <c r="Z338" s="79"/>
    </row>
    <row r="339">
      <c r="A339" s="68"/>
      <c r="B339" s="7" t="s">
        <v>821</v>
      </c>
      <c r="C339" s="69">
        <v>5.0</v>
      </c>
      <c r="D339" s="70">
        <v>42580.0</v>
      </c>
      <c r="E339" s="7">
        <v>2.2050501E7</v>
      </c>
      <c r="F339" s="7" t="str">
        <f>VLOOKUP(E339,PUC!E:F,2,FALSE)</f>
        <v>NACIONALES </v>
      </c>
      <c r="G339" s="7">
        <v>2.22222222E8</v>
      </c>
      <c r="H339" s="7" t="str">
        <f>VLOOKUP(G339,TERCEROS!$A:$O,9,FALSE)</f>
        <v>CUANTIAS MENORES</v>
      </c>
      <c r="I339" s="7" t="s">
        <v>1165</v>
      </c>
      <c r="J339" s="71">
        <v>0.0</v>
      </c>
      <c r="K339" s="71">
        <v>318000.0</v>
      </c>
      <c r="L339" s="72">
        <f t="shared" si="1"/>
        <v>-318000</v>
      </c>
      <c r="M339" s="78"/>
      <c r="N339" s="73">
        <v>2.0</v>
      </c>
      <c r="O339" s="73" t="str">
        <f>+VLOOKUP(N339,VALD.!$G:$H,2,FALSE)</f>
        <v>SERVICIOS DE ASEO</v>
      </c>
      <c r="P339" s="79"/>
      <c r="Q339" s="80"/>
      <c r="R339" s="80" t="s">
        <v>1191</v>
      </c>
      <c r="S339" s="79"/>
      <c r="T339" s="79"/>
      <c r="U339" s="79"/>
      <c r="V339" s="81"/>
      <c r="W339" s="79"/>
      <c r="X339" s="82"/>
      <c r="Y339" s="79"/>
      <c r="Z339" s="79"/>
    </row>
    <row r="340">
      <c r="A340" s="68"/>
      <c r="B340" s="7" t="s">
        <v>821</v>
      </c>
      <c r="C340" s="69">
        <v>6.0</v>
      </c>
      <c r="D340" s="70">
        <v>42592.0</v>
      </c>
      <c r="E340" s="7">
        <v>6.1556001E7</v>
      </c>
      <c r="F340" s="7" t="str">
        <f>VLOOKUP(E340,PUC!E:F,2,FALSE)</f>
        <v>DOTACION DE PERSONAL </v>
      </c>
      <c r="G340" s="7">
        <v>2.22222222E8</v>
      </c>
      <c r="H340" s="7" t="str">
        <f>VLOOKUP(G340,TERCEROS!$A:$O,9,FALSE)</f>
        <v>CUANTIAS MENORES</v>
      </c>
      <c r="I340" s="7" t="s">
        <v>1194</v>
      </c>
      <c r="J340" s="71">
        <v>32000.0</v>
      </c>
      <c r="K340" s="71">
        <v>0.0</v>
      </c>
      <c r="L340" s="72">
        <f t="shared" si="1"/>
        <v>32000</v>
      </c>
      <c r="M340" s="78" t="s">
        <v>525</v>
      </c>
      <c r="N340" s="73">
        <v>2.0</v>
      </c>
      <c r="O340" s="73" t="str">
        <f>+VLOOKUP(N340,VALD.!$G:$H,2,FALSE)</f>
        <v>SERVICIOS DE ASEO</v>
      </c>
      <c r="P340" s="79"/>
      <c r="Q340" s="80"/>
      <c r="R340" s="80"/>
      <c r="S340" s="79"/>
      <c r="T340" s="79"/>
      <c r="U340" s="79"/>
      <c r="V340" s="81"/>
      <c r="W340" s="79"/>
      <c r="X340" s="82"/>
      <c r="Y340" s="79"/>
      <c r="Z340" s="79"/>
    </row>
    <row r="341">
      <c r="A341" s="68"/>
      <c r="B341" s="7" t="s">
        <v>821</v>
      </c>
      <c r="C341" s="69">
        <v>6.0</v>
      </c>
      <c r="D341" s="70">
        <v>42592.0</v>
      </c>
      <c r="E341" s="7">
        <v>2.2050501E7</v>
      </c>
      <c r="F341" s="7" t="str">
        <f>VLOOKUP(E341,PUC!E:F,2,FALSE)</f>
        <v>NACIONALES </v>
      </c>
      <c r="G341" s="7">
        <v>2.22222222E8</v>
      </c>
      <c r="H341" s="7" t="str">
        <f>VLOOKUP(G341,TERCEROS!$A:$O,9,FALSE)</f>
        <v>CUANTIAS MENORES</v>
      </c>
      <c r="I341" s="7" t="s">
        <v>1194</v>
      </c>
      <c r="J341" s="71">
        <v>0.0</v>
      </c>
      <c r="K341" s="71">
        <v>32000.0</v>
      </c>
      <c r="L341" s="72">
        <f t="shared" si="1"/>
        <v>-32000</v>
      </c>
      <c r="M341" s="78"/>
      <c r="N341" s="73">
        <v>2.0</v>
      </c>
      <c r="O341" s="73" t="str">
        <f>+VLOOKUP(N341,VALD.!$G:$H,2,FALSE)</f>
        <v>SERVICIOS DE ASEO</v>
      </c>
      <c r="P341" s="79"/>
      <c r="Q341" s="80"/>
      <c r="R341" s="80" t="s">
        <v>1196</v>
      </c>
      <c r="S341" s="79"/>
      <c r="T341" s="79"/>
      <c r="U341" s="79"/>
      <c r="V341" s="81"/>
      <c r="W341" s="79"/>
      <c r="X341" s="82"/>
      <c r="Y341" s="79"/>
      <c r="Z341" s="79"/>
    </row>
    <row r="342">
      <c r="A342" s="68"/>
      <c r="B342" s="7" t="s">
        <v>821</v>
      </c>
      <c r="C342" s="69">
        <v>7.0</v>
      </c>
      <c r="D342" s="70">
        <v>42609.0</v>
      </c>
      <c r="E342" s="7">
        <v>6.1556001E7</v>
      </c>
      <c r="F342" s="7" t="str">
        <f>VLOOKUP(E342,PUC!E:F,2,FALSE)</f>
        <v>DOTACION DE PERSONAL </v>
      </c>
      <c r="G342" s="7">
        <v>2.22222222E8</v>
      </c>
      <c r="H342" s="7" t="str">
        <f>VLOOKUP(G342,TERCEROS!$A:$O,9,FALSE)</f>
        <v>CUANTIAS MENORES</v>
      </c>
      <c r="I342" s="7" t="s">
        <v>1194</v>
      </c>
      <c r="J342" s="71">
        <v>384000.0</v>
      </c>
      <c r="K342" s="71">
        <v>0.0</v>
      </c>
      <c r="L342" s="72">
        <f t="shared" si="1"/>
        <v>384000</v>
      </c>
      <c r="M342" s="78" t="s">
        <v>525</v>
      </c>
      <c r="N342" s="73">
        <v>2.0</v>
      </c>
      <c r="O342" s="73" t="str">
        <f>+VLOOKUP(N342,VALD.!$G:$H,2,FALSE)</f>
        <v>SERVICIOS DE ASEO</v>
      </c>
      <c r="P342" s="79"/>
      <c r="Q342" s="80"/>
      <c r="R342" s="80"/>
      <c r="S342" s="79"/>
      <c r="T342" s="79"/>
      <c r="U342" s="79"/>
      <c r="V342" s="81"/>
      <c r="W342" s="79"/>
      <c r="X342" s="82"/>
      <c r="Y342" s="79"/>
      <c r="Z342" s="79"/>
    </row>
    <row r="343">
      <c r="A343" s="68"/>
      <c r="B343" s="7" t="s">
        <v>821</v>
      </c>
      <c r="C343" s="69">
        <v>7.0</v>
      </c>
      <c r="D343" s="70">
        <v>42612.0</v>
      </c>
      <c r="E343" s="7">
        <v>2.2050501E7</v>
      </c>
      <c r="F343" s="7" t="str">
        <f>VLOOKUP(E343,PUC!E:F,2,FALSE)</f>
        <v>NACIONALES </v>
      </c>
      <c r="G343" s="7">
        <v>2.22222222E8</v>
      </c>
      <c r="H343" s="7" t="str">
        <f>VLOOKUP(G343,TERCEROS!$A:$O,9,FALSE)</f>
        <v>CUANTIAS MENORES</v>
      </c>
      <c r="I343" s="7" t="s">
        <v>1194</v>
      </c>
      <c r="J343" s="71">
        <v>0.0</v>
      </c>
      <c r="K343" s="71">
        <v>384000.0</v>
      </c>
      <c r="L343" s="72">
        <f t="shared" si="1"/>
        <v>-384000</v>
      </c>
      <c r="M343" s="78"/>
      <c r="N343" s="73">
        <v>2.0</v>
      </c>
      <c r="O343" s="73" t="str">
        <f>+VLOOKUP(N343,VALD.!$G:$H,2,FALSE)</f>
        <v>SERVICIOS DE ASEO</v>
      </c>
      <c r="P343" s="79"/>
      <c r="Q343" s="80"/>
      <c r="R343" s="80" t="s">
        <v>1202</v>
      </c>
      <c r="S343" s="79"/>
      <c r="T343" s="79"/>
      <c r="U343" s="79"/>
      <c r="V343" s="81"/>
      <c r="W343" s="79"/>
      <c r="X343" s="82"/>
      <c r="Y343" s="79"/>
      <c r="Z343" s="79"/>
    </row>
    <row r="344">
      <c r="A344" s="68"/>
      <c r="B344" s="7" t="s">
        <v>821</v>
      </c>
      <c r="C344" s="69">
        <v>8.0</v>
      </c>
      <c r="D344" s="70">
        <v>42612.0</v>
      </c>
      <c r="E344" s="7">
        <v>6.1556001E7</v>
      </c>
      <c r="F344" s="7" t="str">
        <f>VLOOKUP(E344,PUC!E:F,2,FALSE)</f>
        <v>DOTACION DE PERSONAL </v>
      </c>
      <c r="G344" s="7">
        <v>2.22222222E8</v>
      </c>
      <c r="H344" s="7" t="str">
        <f>VLOOKUP(G344,TERCEROS!$A:$O,9,FALSE)</f>
        <v>CUANTIAS MENORES</v>
      </c>
      <c r="I344" s="7" t="s">
        <v>1194</v>
      </c>
      <c r="J344" s="71">
        <v>56000.0</v>
      </c>
      <c r="K344" s="71">
        <v>0.0</v>
      </c>
      <c r="L344" s="72">
        <f t="shared" si="1"/>
        <v>56000</v>
      </c>
      <c r="M344" s="78" t="s">
        <v>525</v>
      </c>
      <c r="N344" s="73">
        <v>2.0</v>
      </c>
      <c r="O344" s="73" t="str">
        <f>+VLOOKUP(N344,VALD.!$G:$H,2,FALSE)</f>
        <v>SERVICIOS DE ASEO</v>
      </c>
      <c r="P344" s="79"/>
      <c r="Q344" s="80"/>
      <c r="R344" s="80"/>
      <c r="S344" s="79"/>
      <c r="T344" s="79"/>
      <c r="U344" s="79"/>
      <c r="V344" s="81"/>
      <c r="W344" s="79"/>
      <c r="X344" s="82"/>
      <c r="Y344" s="79"/>
      <c r="Z344" s="79"/>
    </row>
    <row r="345">
      <c r="A345" s="68"/>
      <c r="B345" s="7" t="s">
        <v>821</v>
      </c>
      <c r="C345" s="69">
        <v>8.0</v>
      </c>
      <c r="D345" s="70">
        <v>42612.0</v>
      </c>
      <c r="E345" s="7">
        <v>2.2050501E7</v>
      </c>
      <c r="F345" s="7" t="str">
        <f>VLOOKUP(E345,PUC!E:F,2,FALSE)</f>
        <v>NACIONALES </v>
      </c>
      <c r="G345" s="7">
        <v>2.22222222E8</v>
      </c>
      <c r="H345" s="7" t="str">
        <f>VLOOKUP(G345,TERCEROS!$A:$O,9,FALSE)</f>
        <v>CUANTIAS MENORES</v>
      </c>
      <c r="I345" s="7" t="s">
        <v>1194</v>
      </c>
      <c r="J345" s="71">
        <v>0.0</v>
      </c>
      <c r="K345" s="71">
        <v>56000.0</v>
      </c>
      <c r="L345" s="72">
        <f t="shared" si="1"/>
        <v>-56000</v>
      </c>
      <c r="M345" s="78"/>
      <c r="N345" s="73">
        <v>2.0</v>
      </c>
      <c r="O345" s="73" t="str">
        <f>+VLOOKUP(N345,VALD.!$G:$H,2,FALSE)</f>
        <v>SERVICIOS DE ASEO</v>
      </c>
      <c r="P345" s="79"/>
      <c r="Q345" s="80"/>
      <c r="R345" s="80" t="s">
        <v>1208</v>
      </c>
      <c r="S345" s="79"/>
      <c r="T345" s="79"/>
      <c r="U345" s="79"/>
      <c r="V345" s="81"/>
      <c r="W345" s="79"/>
      <c r="X345" s="82"/>
      <c r="Y345" s="79"/>
      <c r="Z345" s="79"/>
    </row>
    <row r="346">
      <c r="A346" s="68"/>
      <c r="B346" s="7" t="s">
        <v>821</v>
      </c>
      <c r="C346" s="69">
        <v>9.0</v>
      </c>
      <c r="D346" s="70">
        <v>42675.0</v>
      </c>
      <c r="E346" s="7">
        <v>6.1556001E7</v>
      </c>
      <c r="F346" s="7" t="str">
        <f>VLOOKUP(E346,PUC!E:F,2,FALSE)</f>
        <v>DOTACION DE PERSONAL </v>
      </c>
      <c r="G346" s="7">
        <v>2.4133736E7</v>
      </c>
      <c r="H346" s="7" t="str">
        <f>VLOOKUP(G346,TERCEROS!$A:$O,9,FALSE)</f>
        <v>VELANDIA AVILA SIMONA LUCIA</v>
      </c>
      <c r="I346" s="7" t="s">
        <v>1209</v>
      </c>
      <c r="J346" s="71">
        <v>200000.0</v>
      </c>
      <c r="K346" s="71">
        <v>0.0</v>
      </c>
      <c r="L346" s="72">
        <f t="shared" si="1"/>
        <v>200000</v>
      </c>
      <c r="M346" s="78" t="s">
        <v>525</v>
      </c>
      <c r="N346" s="73">
        <v>2.0</v>
      </c>
      <c r="O346" s="73" t="str">
        <f>+VLOOKUP(N346,VALD.!$G:$H,2,FALSE)</f>
        <v>SERVICIOS DE ASEO</v>
      </c>
      <c r="P346" s="79"/>
      <c r="Q346" s="80"/>
      <c r="R346" s="80"/>
      <c r="S346" s="79"/>
      <c r="T346" s="79"/>
      <c r="U346" s="79"/>
      <c r="V346" s="81"/>
      <c r="W346" s="79"/>
      <c r="X346" s="82"/>
      <c r="Y346" s="79"/>
      <c r="Z346" s="79"/>
    </row>
    <row r="347">
      <c r="A347" s="68"/>
      <c r="B347" s="7" t="s">
        <v>821</v>
      </c>
      <c r="C347" s="69">
        <v>9.0</v>
      </c>
      <c r="D347" s="70">
        <v>42675.0</v>
      </c>
      <c r="E347" s="7">
        <v>6.1556001E7</v>
      </c>
      <c r="F347" s="7" t="str">
        <f>VLOOKUP(E347,PUC!E:F,2,FALSE)</f>
        <v>DOTACION DE PERSONAL </v>
      </c>
      <c r="G347" s="7">
        <v>2.4133736E7</v>
      </c>
      <c r="H347" s="7" t="str">
        <f>VLOOKUP(G347,TERCEROS!$A:$O,9,FALSE)</f>
        <v>VELANDIA AVILA SIMONA LUCIA</v>
      </c>
      <c r="I347" s="7" t="s">
        <v>1213</v>
      </c>
      <c r="J347" s="71">
        <v>32000.0</v>
      </c>
      <c r="K347" s="71">
        <v>0.0</v>
      </c>
      <c r="L347" s="72">
        <f t="shared" si="1"/>
        <v>32000</v>
      </c>
      <c r="M347" s="78"/>
      <c r="N347" s="73">
        <v>2.0</v>
      </c>
      <c r="O347" s="73" t="str">
        <f>+VLOOKUP(N347,VALD.!$G:$H,2,FALSE)</f>
        <v>SERVICIOS DE ASEO</v>
      </c>
      <c r="P347" s="79"/>
      <c r="Q347" s="80"/>
      <c r="R347" s="80"/>
      <c r="S347" s="79"/>
      <c r="T347" s="79"/>
      <c r="U347" s="79"/>
      <c r="V347" s="81"/>
      <c r="W347" s="79"/>
      <c r="X347" s="82"/>
      <c r="Y347" s="79"/>
      <c r="Z347" s="79"/>
    </row>
    <row r="348">
      <c r="A348" s="68"/>
      <c r="B348" s="7" t="s">
        <v>821</v>
      </c>
      <c r="C348" s="69">
        <v>9.0</v>
      </c>
      <c r="D348" s="70">
        <v>42675.0</v>
      </c>
      <c r="E348" s="7">
        <v>2.3654001E7</v>
      </c>
      <c r="F348" s="7" t="str">
        <f>VLOOKUP(E348,PUC!E:F,2,FALSE)</f>
        <v>COMPRAS DECLARANTES 2,5%</v>
      </c>
      <c r="G348" s="7">
        <v>2.4133736E7</v>
      </c>
      <c r="H348" s="7" t="str">
        <f>VLOOKUP(G348,TERCEROS!$A:$O,9,FALSE)</f>
        <v>VELANDIA AVILA SIMONA LUCIA</v>
      </c>
      <c r="I348" s="7" t="s">
        <v>1215</v>
      </c>
      <c r="J348" s="71">
        <v>0.0</v>
      </c>
      <c r="K348" s="71">
        <v>21775.0</v>
      </c>
      <c r="L348" s="72">
        <f t="shared" si="1"/>
        <v>-21775</v>
      </c>
      <c r="M348" s="78"/>
      <c r="N348" s="73">
        <v>2.0</v>
      </c>
      <c r="O348" s="73" t="str">
        <f>+VLOOKUP(N348,VALD.!$G:$H,2,FALSE)</f>
        <v>SERVICIOS DE ASEO</v>
      </c>
      <c r="P348" s="79"/>
      <c r="Q348" s="80"/>
      <c r="R348" s="80"/>
      <c r="S348" s="79"/>
      <c r="T348" s="79"/>
      <c r="U348" s="79"/>
      <c r="V348" s="81"/>
      <c r="W348" s="79"/>
      <c r="X348" s="82"/>
      <c r="Y348" s="79"/>
      <c r="Z348" s="79"/>
    </row>
    <row r="349">
      <c r="A349" s="68"/>
      <c r="B349" s="7" t="s">
        <v>821</v>
      </c>
      <c r="C349" s="69">
        <v>9.0</v>
      </c>
      <c r="D349" s="70">
        <v>42675.0</v>
      </c>
      <c r="E349" s="7">
        <v>2.2050501E7</v>
      </c>
      <c r="F349" s="7" t="str">
        <f>VLOOKUP(E349,PUC!E:F,2,FALSE)</f>
        <v>NACIONALES </v>
      </c>
      <c r="G349" s="7">
        <v>2.4133736E7</v>
      </c>
      <c r="H349" s="7" t="str">
        <f>VLOOKUP(G349,TERCEROS!$A:$O,9,FALSE)</f>
        <v>VELANDIA AVILA SIMONA LUCIA</v>
      </c>
      <c r="I349" s="7" t="s">
        <v>1209</v>
      </c>
      <c r="J349" s="71">
        <v>0.0</v>
      </c>
      <c r="K349" s="71">
        <v>210225.0</v>
      </c>
      <c r="L349" s="72">
        <f t="shared" si="1"/>
        <v>-210225</v>
      </c>
      <c r="M349" s="78"/>
      <c r="N349" s="73">
        <v>2.0</v>
      </c>
      <c r="O349" s="73" t="str">
        <f>+VLOOKUP(N349,VALD.!$G:$H,2,FALSE)</f>
        <v>SERVICIOS DE ASEO</v>
      </c>
      <c r="P349" s="79"/>
      <c r="Q349" s="80"/>
      <c r="R349" s="80" t="s">
        <v>1220</v>
      </c>
      <c r="S349" s="79"/>
      <c r="T349" s="79"/>
      <c r="U349" s="79"/>
      <c r="V349" s="81"/>
      <c r="W349" s="79"/>
      <c r="X349" s="82"/>
      <c r="Y349" s="79"/>
      <c r="Z349" s="79"/>
    </row>
    <row r="350">
      <c r="A350" s="68"/>
      <c r="B350" s="7" t="s">
        <v>821</v>
      </c>
      <c r="C350" s="69">
        <v>10.0</v>
      </c>
      <c r="D350" s="70">
        <v>42675.0</v>
      </c>
      <c r="E350" s="7">
        <v>6.1556001E7</v>
      </c>
      <c r="F350" s="7" t="str">
        <f>VLOOKUP(E350,PUC!E:F,2,FALSE)</f>
        <v>DOTACION DE PERSONAL </v>
      </c>
      <c r="G350" s="7">
        <v>2.4133736E7</v>
      </c>
      <c r="H350" s="7" t="str">
        <f>VLOOKUP(G350,TERCEROS!$A:$O,9,FALSE)</f>
        <v>VELANDIA AVILA SIMONA LUCIA</v>
      </c>
      <c r="I350" s="7" t="s">
        <v>1209</v>
      </c>
      <c r="J350" s="71">
        <v>671000.0</v>
      </c>
      <c r="K350" s="71">
        <v>0.0</v>
      </c>
      <c r="L350" s="72">
        <f t="shared" si="1"/>
        <v>671000</v>
      </c>
      <c r="M350" s="78" t="s">
        <v>525</v>
      </c>
      <c r="N350" s="73">
        <v>2.0</v>
      </c>
      <c r="O350" s="73" t="str">
        <f>+VLOOKUP(N350,VALD.!$G:$H,2,FALSE)</f>
        <v>SERVICIOS DE ASEO</v>
      </c>
      <c r="P350" s="79"/>
      <c r="Q350" s="80"/>
      <c r="R350" s="80"/>
      <c r="S350" s="79"/>
      <c r="T350" s="79"/>
      <c r="U350" s="79"/>
      <c r="V350" s="81"/>
      <c r="W350" s="79"/>
      <c r="X350" s="82"/>
      <c r="Y350" s="79"/>
      <c r="Z350" s="79"/>
    </row>
    <row r="351">
      <c r="A351" s="68"/>
      <c r="B351" s="7" t="s">
        <v>821</v>
      </c>
      <c r="C351" s="69">
        <v>10.0</v>
      </c>
      <c r="D351" s="70">
        <v>42675.0</v>
      </c>
      <c r="E351" s="7">
        <v>6.1556001E7</v>
      </c>
      <c r="F351" s="7" t="str">
        <f>VLOOKUP(E351,PUC!E:F,2,FALSE)</f>
        <v>DOTACION DE PERSONAL </v>
      </c>
      <c r="G351" s="7">
        <v>2.4133736E7</v>
      </c>
      <c r="H351" s="7" t="str">
        <f>VLOOKUP(G351,TERCEROS!$A:$O,9,FALSE)</f>
        <v>VELANDIA AVILA SIMONA LUCIA</v>
      </c>
      <c r="I351" s="7" t="s">
        <v>1213</v>
      </c>
      <c r="J351" s="71">
        <v>107360.0</v>
      </c>
      <c r="K351" s="71">
        <v>0.0</v>
      </c>
      <c r="L351" s="72">
        <f t="shared" si="1"/>
        <v>107360</v>
      </c>
      <c r="M351" s="78"/>
      <c r="N351" s="73">
        <v>2.0</v>
      </c>
      <c r="O351" s="73" t="str">
        <f>+VLOOKUP(N351,VALD.!$G:$H,2,FALSE)</f>
        <v>SERVICIOS DE ASEO</v>
      </c>
      <c r="P351" s="79"/>
      <c r="Q351" s="80"/>
      <c r="R351" s="80"/>
      <c r="S351" s="79"/>
      <c r="T351" s="79"/>
      <c r="U351" s="79"/>
      <c r="V351" s="81"/>
      <c r="W351" s="79"/>
      <c r="X351" s="82"/>
      <c r="Y351" s="79"/>
      <c r="Z351" s="79"/>
    </row>
    <row r="352">
      <c r="A352" s="68"/>
      <c r="B352" s="7" t="s">
        <v>821</v>
      </c>
      <c r="C352" s="69">
        <v>10.0</v>
      </c>
      <c r="D352" s="70">
        <v>42675.0</v>
      </c>
      <c r="E352" s="7">
        <v>2.2050501E7</v>
      </c>
      <c r="F352" s="7" t="str">
        <f>VLOOKUP(E352,PUC!E:F,2,FALSE)</f>
        <v>NACIONALES </v>
      </c>
      <c r="G352" s="7">
        <v>2.4133736E7</v>
      </c>
      <c r="H352" s="7" t="str">
        <f>VLOOKUP(G352,TERCEROS!$A:$O,9,FALSE)</f>
        <v>VELANDIA AVILA SIMONA LUCIA</v>
      </c>
      <c r="I352" s="7" t="s">
        <v>1209</v>
      </c>
      <c r="J352" s="71">
        <v>0.0</v>
      </c>
      <c r="K352" s="71">
        <v>778360.0</v>
      </c>
      <c r="L352" s="72">
        <f t="shared" si="1"/>
        <v>-778360</v>
      </c>
      <c r="M352" s="78"/>
      <c r="N352" s="73">
        <v>2.0</v>
      </c>
      <c r="O352" s="73" t="str">
        <f>+VLOOKUP(N352,VALD.!$G:$H,2,FALSE)</f>
        <v>SERVICIOS DE ASEO</v>
      </c>
      <c r="P352" s="79"/>
      <c r="Q352" s="80"/>
      <c r="R352" s="80" t="s">
        <v>1228</v>
      </c>
      <c r="S352" s="79"/>
      <c r="T352" s="79"/>
      <c r="U352" s="79"/>
      <c r="V352" s="81"/>
      <c r="W352" s="79"/>
      <c r="X352" s="82"/>
      <c r="Y352" s="79"/>
      <c r="Z352" s="79"/>
    </row>
    <row r="353">
      <c r="A353" s="68"/>
      <c r="B353" s="7" t="s">
        <v>821</v>
      </c>
      <c r="C353" s="69">
        <v>11.0</v>
      </c>
      <c r="D353" s="70">
        <v>42683.0</v>
      </c>
      <c r="E353" s="7">
        <v>6.1556002E7</v>
      </c>
      <c r="F353" s="7" t="str">
        <f>VLOOKUP(E353,PUC!E:F,2,FALSE)</f>
        <v>EXÁMENES MÉDICOS </v>
      </c>
      <c r="G353" s="7">
        <v>8.02020291E8</v>
      </c>
      <c r="H353" s="7" t="str">
        <f>VLOOKUP(G353,TERCEROS!$A:$O,9,FALSE)</f>
        <v>FUNDEMOS IPS SAS</v>
      </c>
      <c r="I353" s="7" t="s">
        <v>1230</v>
      </c>
      <c r="J353" s="71">
        <v>145000.0</v>
      </c>
      <c r="K353" s="71">
        <v>0.0</v>
      </c>
      <c r="L353" s="72">
        <f t="shared" si="1"/>
        <v>145000</v>
      </c>
      <c r="M353" s="78" t="s">
        <v>525</v>
      </c>
      <c r="N353" s="73">
        <v>2.0</v>
      </c>
      <c r="O353" s="73" t="str">
        <f>+VLOOKUP(N353,VALD.!$G:$H,2,FALSE)</f>
        <v>SERVICIOS DE ASEO</v>
      </c>
      <c r="P353" s="79"/>
      <c r="Q353" s="80"/>
      <c r="R353" s="80"/>
      <c r="S353" s="79"/>
      <c r="T353" s="79"/>
      <c r="U353" s="79"/>
      <c r="V353" s="81"/>
      <c r="W353" s="79"/>
      <c r="X353" s="82"/>
      <c r="Y353" s="79"/>
      <c r="Z353" s="79"/>
    </row>
    <row r="354">
      <c r="A354" s="68"/>
      <c r="B354" s="7" t="s">
        <v>821</v>
      </c>
      <c r="C354" s="69">
        <v>11.0</v>
      </c>
      <c r="D354" s="70">
        <v>42683.0</v>
      </c>
      <c r="E354" s="7">
        <v>2.3359501E7</v>
      </c>
      <c r="F354" s="7" t="str">
        <f>VLOOKUP(E354,PUC!E:F,2,FALSE)</f>
        <v>SERVICIOS MEDICOS</v>
      </c>
      <c r="G354" s="7">
        <v>8.02020291E8</v>
      </c>
      <c r="H354" s="7" t="str">
        <f>VLOOKUP(G354,TERCEROS!$A:$O,9,FALSE)</f>
        <v>FUNDEMOS IPS SAS</v>
      </c>
      <c r="I354" s="7" t="s">
        <v>1230</v>
      </c>
      <c r="J354" s="71">
        <v>0.0</v>
      </c>
      <c r="K354" s="71">
        <v>145000.0</v>
      </c>
      <c r="L354" s="72">
        <f t="shared" si="1"/>
        <v>-145000</v>
      </c>
      <c r="M354" s="78"/>
      <c r="N354" s="73">
        <v>2.0</v>
      </c>
      <c r="O354" s="73" t="str">
        <f>+VLOOKUP(N354,VALD.!$G:$H,2,FALSE)</f>
        <v>SERVICIOS DE ASEO</v>
      </c>
      <c r="P354" s="79"/>
      <c r="Q354" s="80"/>
      <c r="R354" s="80" t="s">
        <v>1235</v>
      </c>
      <c r="S354" s="79"/>
      <c r="T354" s="79"/>
      <c r="U354" s="79"/>
      <c r="V354" s="81"/>
      <c r="W354" s="79"/>
      <c r="X354" s="82"/>
      <c r="Y354" s="79"/>
      <c r="Z354" s="79"/>
    </row>
    <row r="355">
      <c r="A355" s="68"/>
      <c r="B355" s="7" t="s">
        <v>821</v>
      </c>
      <c r="C355" s="69">
        <v>12.0</v>
      </c>
      <c r="D355" s="70">
        <v>42683.0</v>
      </c>
      <c r="E355" s="7">
        <v>6.1556002E7</v>
      </c>
      <c r="F355" s="7" t="str">
        <f>VLOOKUP(E355,PUC!E:F,2,FALSE)</f>
        <v>EXÁMENES MÉDICOS </v>
      </c>
      <c r="G355" s="7">
        <v>8.02020291E8</v>
      </c>
      <c r="H355" s="7" t="str">
        <f>VLOOKUP(G355,TERCEROS!$A:$O,9,FALSE)</f>
        <v>FUNDEMOS IPS SAS</v>
      </c>
      <c r="I355" s="7" t="s">
        <v>1230</v>
      </c>
      <c r="J355" s="71">
        <v>20000.0</v>
      </c>
      <c r="K355" s="71">
        <v>0.0</v>
      </c>
      <c r="L355" s="72">
        <f t="shared" si="1"/>
        <v>20000</v>
      </c>
      <c r="M355" s="78" t="s">
        <v>525</v>
      </c>
      <c r="N355" s="73">
        <v>2.0</v>
      </c>
      <c r="O355" s="73" t="str">
        <f>+VLOOKUP(N355,VALD.!$G:$H,2,FALSE)</f>
        <v>SERVICIOS DE ASEO</v>
      </c>
      <c r="P355" s="79"/>
      <c r="Q355" s="80"/>
      <c r="R355" s="80"/>
      <c r="S355" s="79"/>
      <c r="T355" s="79"/>
      <c r="U355" s="79"/>
      <c r="V355" s="81"/>
      <c r="W355" s="79"/>
      <c r="X355" s="82"/>
      <c r="Y355" s="79"/>
      <c r="Z355" s="79"/>
    </row>
    <row r="356">
      <c r="A356" s="68"/>
      <c r="B356" s="7" t="s">
        <v>821</v>
      </c>
      <c r="C356" s="69">
        <v>12.0</v>
      </c>
      <c r="D356" s="70">
        <v>42683.0</v>
      </c>
      <c r="E356" s="7">
        <v>2.3359501E7</v>
      </c>
      <c r="F356" s="7" t="str">
        <f>VLOOKUP(E356,PUC!E:F,2,FALSE)</f>
        <v>SERVICIOS MEDICOS</v>
      </c>
      <c r="G356" s="7">
        <v>8.02020291E8</v>
      </c>
      <c r="H356" s="7" t="str">
        <f>VLOOKUP(G356,TERCEROS!$A:$O,9,FALSE)</f>
        <v>FUNDEMOS IPS SAS</v>
      </c>
      <c r="I356" s="7" t="s">
        <v>1230</v>
      </c>
      <c r="J356" s="71">
        <v>0.0</v>
      </c>
      <c r="K356" s="71">
        <v>20000.0</v>
      </c>
      <c r="L356" s="72">
        <f t="shared" si="1"/>
        <v>-20000</v>
      </c>
      <c r="M356" s="78"/>
      <c r="N356" s="73">
        <v>2.0</v>
      </c>
      <c r="O356" s="73" t="str">
        <f>+VLOOKUP(N356,VALD.!$G:$H,2,FALSE)</f>
        <v>SERVICIOS DE ASEO</v>
      </c>
      <c r="P356" s="79"/>
      <c r="Q356" s="80"/>
      <c r="R356" s="80" t="s">
        <v>1243</v>
      </c>
      <c r="S356" s="79"/>
      <c r="T356" s="79"/>
      <c r="U356" s="79"/>
      <c r="V356" s="81"/>
      <c r="W356" s="79"/>
      <c r="X356" s="82"/>
      <c r="Y356" s="79"/>
      <c r="Z356" s="79"/>
    </row>
    <row r="357">
      <c r="A357" s="68"/>
      <c r="B357" s="7" t="s">
        <v>821</v>
      </c>
      <c r="C357" s="69">
        <v>13.0</v>
      </c>
      <c r="D357" s="70">
        <v>42709.0</v>
      </c>
      <c r="E357" s="7">
        <v>6.1556002E7</v>
      </c>
      <c r="F357" s="7" t="str">
        <f>VLOOKUP(E357,PUC!E:F,2,FALSE)</f>
        <v>EXÁMENES MÉDICOS </v>
      </c>
      <c r="G357" s="7">
        <v>8.02020291E8</v>
      </c>
      <c r="H357" s="7" t="str">
        <f>VLOOKUP(G357,TERCEROS!$A:$O,9,FALSE)</f>
        <v>FUNDEMOS IPS SAS</v>
      </c>
      <c r="I357" s="7" t="s">
        <v>1230</v>
      </c>
      <c r="J357" s="71">
        <v>20000.0</v>
      </c>
      <c r="K357" s="71">
        <v>0.0</v>
      </c>
      <c r="L357" s="72">
        <f t="shared" si="1"/>
        <v>20000</v>
      </c>
      <c r="M357" s="78" t="s">
        <v>525</v>
      </c>
      <c r="N357" s="73">
        <v>2.0</v>
      </c>
      <c r="O357" s="73" t="str">
        <f>+VLOOKUP(N357,VALD.!$G:$H,2,FALSE)</f>
        <v>SERVICIOS DE ASEO</v>
      </c>
      <c r="P357" s="79"/>
      <c r="Q357" s="80"/>
      <c r="R357" s="80"/>
      <c r="S357" s="79"/>
      <c r="T357" s="79"/>
      <c r="U357" s="79"/>
      <c r="V357" s="81"/>
      <c r="W357" s="79"/>
      <c r="X357" s="82"/>
      <c r="Y357" s="79"/>
      <c r="Z357" s="79"/>
    </row>
    <row r="358">
      <c r="A358" s="68"/>
      <c r="B358" s="7" t="s">
        <v>821</v>
      </c>
      <c r="C358" s="69">
        <v>13.0</v>
      </c>
      <c r="D358" s="70">
        <v>42709.0</v>
      </c>
      <c r="E358" s="7">
        <v>2.3359501E7</v>
      </c>
      <c r="F358" s="7" t="str">
        <f>VLOOKUP(E358,PUC!E:F,2,FALSE)</f>
        <v>SERVICIOS MEDICOS</v>
      </c>
      <c r="G358" s="7">
        <v>8.02020291E8</v>
      </c>
      <c r="H358" s="7" t="str">
        <f>VLOOKUP(G358,TERCEROS!$A:$O,9,FALSE)</f>
        <v>FUNDEMOS IPS SAS</v>
      </c>
      <c r="I358" s="7" t="s">
        <v>1230</v>
      </c>
      <c r="J358" s="71">
        <v>0.0</v>
      </c>
      <c r="K358" s="71">
        <v>20000.0</v>
      </c>
      <c r="L358" s="72">
        <f t="shared" si="1"/>
        <v>-20000</v>
      </c>
      <c r="M358" s="78"/>
      <c r="N358" s="73">
        <v>2.0</v>
      </c>
      <c r="O358" s="73" t="str">
        <f>+VLOOKUP(N358,VALD.!$G:$H,2,FALSE)</f>
        <v>SERVICIOS DE ASEO</v>
      </c>
      <c r="P358" s="79"/>
      <c r="Q358" s="80"/>
      <c r="R358" s="80" t="s">
        <v>1250</v>
      </c>
      <c r="S358" s="79"/>
      <c r="T358" s="79"/>
      <c r="U358" s="79"/>
      <c r="V358" s="81"/>
      <c r="W358" s="79"/>
      <c r="X358" s="82"/>
      <c r="Y358" s="79"/>
      <c r="Z358" s="79"/>
    </row>
    <row r="359">
      <c r="A359" s="68"/>
      <c r="B359" s="7" t="s">
        <v>821</v>
      </c>
      <c r="C359" s="69">
        <v>14.0</v>
      </c>
      <c r="D359" s="70">
        <v>42725.0</v>
      </c>
      <c r="E359" s="7">
        <v>5.1059501E7</v>
      </c>
      <c r="F359" s="7" t="str">
        <f>VLOOKUP(E359,PUC!E:F,2,FALSE)</f>
        <v>REUNIONES CORPORATIVAS</v>
      </c>
      <c r="G359" s="7">
        <v>2.22222222E8</v>
      </c>
      <c r="H359" s="7" t="str">
        <f>VLOOKUP(G359,TERCEROS!$A:$O,9,FALSE)</f>
        <v>CUANTIAS MENORES</v>
      </c>
      <c r="I359" s="7" t="s">
        <v>1253</v>
      </c>
      <c r="J359" s="71">
        <v>94742.0</v>
      </c>
      <c r="K359" s="71">
        <v>0.0</v>
      </c>
      <c r="L359" s="72">
        <f t="shared" si="1"/>
        <v>94742</v>
      </c>
      <c r="M359" s="78" t="s">
        <v>525</v>
      </c>
      <c r="N359" s="73">
        <v>2.0</v>
      </c>
      <c r="O359" s="73" t="str">
        <f>+VLOOKUP(N359,VALD.!$G:$H,2,FALSE)</f>
        <v>SERVICIOS DE ASEO</v>
      </c>
      <c r="P359" s="79"/>
      <c r="Q359" s="80"/>
      <c r="R359" s="80"/>
      <c r="S359" s="79"/>
      <c r="T359" s="79"/>
      <c r="U359" s="79"/>
      <c r="V359" s="81"/>
      <c r="W359" s="79"/>
      <c r="X359" s="82"/>
      <c r="Y359" s="79"/>
      <c r="Z359" s="79"/>
    </row>
    <row r="360">
      <c r="A360" s="68"/>
      <c r="B360" s="7" t="s">
        <v>821</v>
      </c>
      <c r="C360" s="69">
        <v>14.0</v>
      </c>
      <c r="D360" s="70">
        <v>42725.0</v>
      </c>
      <c r="E360" s="7">
        <v>5.1059501E7</v>
      </c>
      <c r="F360" s="7" t="str">
        <f>VLOOKUP(E360,PUC!E:F,2,FALSE)</f>
        <v>REUNIONES CORPORATIVAS</v>
      </c>
      <c r="G360" s="7">
        <v>2.22222222E8</v>
      </c>
      <c r="H360" s="7" t="str">
        <f>VLOOKUP(G360,TERCEROS!$A:$O,9,FALSE)</f>
        <v>CUANTIAS MENORES</v>
      </c>
      <c r="I360" s="7" t="s">
        <v>1258</v>
      </c>
      <c r="J360" s="71">
        <v>15158.0</v>
      </c>
      <c r="K360" s="71">
        <v>0.0</v>
      </c>
      <c r="L360" s="72">
        <f t="shared" si="1"/>
        <v>15158</v>
      </c>
      <c r="M360" s="78"/>
      <c r="N360" s="73">
        <v>2.0</v>
      </c>
      <c r="O360" s="73" t="str">
        <f>+VLOOKUP(N360,VALD.!$G:$H,2,FALSE)</f>
        <v>SERVICIOS DE ASEO</v>
      </c>
      <c r="P360" s="79"/>
      <c r="Q360" s="80"/>
      <c r="R360" s="80"/>
      <c r="S360" s="79"/>
      <c r="T360" s="79"/>
      <c r="U360" s="79"/>
      <c r="V360" s="81"/>
      <c r="W360" s="79"/>
      <c r="X360" s="82"/>
      <c r="Y360" s="79"/>
      <c r="Z360" s="79"/>
    </row>
    <row r="361">
      <c r="A361" s="68"/>
      <c r="B361" s="7" t="s">
        <v>821</v>
      </c>
      <c r="C361" s="69">
        <v>14.0</v>
      </c>
      <c r="D361" s="70">
        <v>42725.0</v>
      </c>
      <c r="E361" s="7">
        <v>2.3359502E7</v>
      </c>
      <c r="F361" s="7" t="str">
        <f>VLOOKUP(E361,PUC!E:F,2,FALSE)</f>
        <v>SEVICIOS EN GENERAL</v>
      </c>
      <c r="G361" s="7">
        <v>2.22222222E8</v>
      </c>
      <c r="H361" s="7" t="str">
        <f>VLOOKUP(G361,TERCEROS!$A:$O,9,FALSE)</f>
        <v>CUANTIAS MENORES</v>
      </c>
      <c r="I361" s="7" t="s">
        <v>1253</v>
      </c>
      <c r="J361" s="71">
        <v>0.0</v>
      </c>
      <c r="K361" s="71">
        <v>109900.0</v>
      </c>
      <c r="L361" s="72">
        <f t="shared" si="1"/>
        <v>-109900</v>
      </c>
      <c r="M361" s="78"/>
      <c r="N361" s="73">
        <v>2.0</v>
      </c>
      <c r="O361" s="73" t="str">
        <f>+VLOOKUP(N361,VALD.!$G:$H,2,FALSE)</f>
        <v>SERVICIOS DE ASEO</v>
      </c>
      <c r="P361" s="79"/>
      <c r="Q361" s="80"/>
      <c r="R361" s="80" t="s">
        <v>1262</v>
      </c>
      <c r="S361" s="79"/>
      <c r="T361" s="79"/>
      <c r="U361" s="79"/>
      <c r="V361" s="81"/>
      <c r="W361" s="79"/>
      <c r="X361" s="82"/>
      <c r="Y361" s="79"/>
      <c r="Z361" s="79"/>
    </row>
    <row r="362">
      <c r="A362" s="68"/>
      <c r="B362" s="7" t="s">
        <v>821</v>
      </c>
      <c r="C362" s="69">
        <v>15.0</v>
      </c>
      <c r="D362" s="70">
        <v>42725.0</v>
      </c>
      <c r="E362" s="7">
        <v>6.1556001E7</v>
      </c>
      <c r="F362" s="7" t="str">
        <f>VLOOKUP(E362,PUC!E:F,2,FALSE)</f>
        <v>DOTACION DE PERSONAL </v>
      </c>
      <c r="G362" s="7">
        <v>7.9248013E7</v>
      </c>
      <c r="H362" s="7" t="str">
        <f>VLOOKUP(G362,TERCEROS!$A:$O,9,FALSE)</f>
        <v>BERNAL RUIZ JAIME ALBERTO</v>
      </c>
      <c r="I362" s="7" t="s">
        <v>1209</v>
      </c>
      <c r="J362" s="71">
        <v>82759.0</v>
      </c>
      <c r="K362" s="71">
        <v>0.0</v>
      </c>
      <c r="L362" s="72">
        <f t="shared" si="1"/>
        <v>82759</v>
      </c>
      <c r="M362" s="78" t="s">
        <v>525</v>
      </c>
      <c r="N362" s="73">
        <v>2.0</v>
      </c>
      <c r="O362" s="73" t="str">
        <f>+VLOOKUP(N362,VALD.!$G:$H,2,FALSE)</f>
        <v>SERVICIOS DE ASEO</v>
      </c>
      <c r="P362" s="79"/>
      <c r="Q362" s="80"/>
      <c r="R362" s="80"/>
      <c r="S362" s="79"/>
      <c r="T362" s="79"/>
      <c r="U362" s="79"/>
      <c r="V362" s="81"/>
      <c r="W362" s="79"/>
      <c r="X362" s="82"/>
      <c r="Y362" s="79"/>
      <c r="Z362" s="79"/>
    </row>
    <row r="363">
      <c r="A363" s="68"/>
      <c r="B363" s="7" t="s">
        <v>821</v>
      </c>
      <c r="C363" s="69">
        <v>15.0</v>
      </c>
      <c r="D363" s="70">
        <v>42725.0</v>
      </c>
      <c r="E363" s="7">
        <v>6.1556001E7</v>
      </c>
      <c r="F363" s="7" t="str">
        <f>VLOOKUP(E363,PUC!E:F,2,FALSE)</f>
        <v>DOTACION DE PERSONAL </v>
      </c>
      <c r="G363" s="7">
        <v>7.9248013E7</v>
      </c>
      <c r="H363" s="7" t="str">
        <f>VLOOKUP(G363,TERCEROS!$A:$O,9,FALSE)</f>
        <v>BERNAL RUIZ JAIME ALBERTO</v>
      </c>
      <c r="I363" s="7" t="s">
        <v>1267</v>
      </c>
      <c r="J363" s="71">
        <v>13241.0</v>
      </c>
      <c r="K363" s="71">
        <v>0.0</v>
      </c>
      <c r="L363" s="72">
        <f t="shared" si="1"/>
        <v>13241</v>
      </c>
      <c r="M363" s="78"/>
      <c r="N363" s="73">
        <v>2.0</v>
      </c>
      <c r="O363" s="73" t="str">
        <f>+VLOOKUP(N363,VALD.!$G:$H,2,FALSE)</f>
        <v>SERVICIOS DE ASEO</v>
      </c>
      <c r="P363" s="79"/>
      <c r="Q363" s="80"/>
      <c r="R363" s="80"/>
      <c r="S363" s="79"/>
      <c r="T363" s="79"/>
      <c r="U363" s="79"/>
      <c r="V363" s="81"/>
      <c r="W363" s="79"/>
      <c r="X363" s="82"/>
      <c r="Y363" s="79"/>
      <c r="Z363" s="79"/>
    </row>
    <row r="364">
      <c r="A364" s="68"/>
      <c r="B364" s="7" t="s">
        <v>821</v>
      </c>
      <c r="C364" s="69">
        <v>15.0</v>
      </c>
      <c r="D364" s="70">
        <v>42725.0</v>
      </c>
      <c r="E364" s="7">
        <v>2.2050501E7</v>
      </c>
      <c r="F364" s="7" t="str">
        <f>VLOOKUP(E364,PUC!E:F,2,FALSE)</f>
        <v>NACIONALES </v>
      </c>
      <c r="G364" s="7">
        <v>7.9248013E7</v>
      </c>
      <c r="H364" s="7" t="str">
        <f>VLOOKUP(G364,TERCEROS!$A:$O,9,FALSE)</f>
        <v>BERNAL RUIZ JAIME ALBERTO</v>
      </c>
      <c r="I364" s="7" t="s">
        <v>1209</v>
      </c>
      <c r="J364" s="71">
        <v>0.0</v>
      </c>
      <c r="K364" s="71">
        <v>96000.0</v>
      </c>
      <c r="L364" s="72">
        <f t="shared" si="1"/>
        <v>-96000</v>
      </c>
      <c r="M364" s="78"/>
      <c r="N364" s="73">
        <v>2.0</v>
      </c>
      <c r="O364" s="73" t="str">
        <f>+VLOOKUP(N364,VALD.!$G:$H,2,FALSE)</f>
        <v>SERVICIOS DE ASEO</v>
      </c>
      <c r="P364" s="79"/>
      <c r="Q364" s="80"/>
      <c r="R364" s="80" t="s">
        <v>1271</v>
      </c>
      <c r="S364" s="79"/>
      <c r="T364" s="79"/>
      <c r="U364" s="79"/>
      <c r="V364" s="81"/>
      <c r="W364" s="79"/>
      <c r="X364" s="82"/>
      <c r="Y364" s="79"/>
      <c r="Z364" s="79"/>
    </row>
    <row r="365">
      <c r="A365" s="68"/>
      <c r="B365" s="7" t="s">
        <v>821</v>
      </c>
      <c r="C365" s="69">
        <v>16.0</v>
      </c>
      <c r="D365" s="70">
        <v>42726.0</v>
      </c>
      <c r="E365" s="7">
        <v>6.1556001E7</v>
      </c>
      <c r="F365" s="7" t="str">
        <f>VLOOKUP(E365,PUC!E:F,2,FALSE)</f>
        <v>DOTACION DE PERSONAL </v>
      </c>
      <c r="G365" s="7">
        <v>8.001917E8</v>
      </c>
      <c r="H365" s="7" t="str">
        <f>VLOOKUP(G365,TERCEROS!$A:$O,9,FALSE)</f>
        <v>CUEROS VELEZ S.A.S</v>
      </c>
      <c r="I365" s="7" t="s">
        <v>1209</v>
      </c>
      <c r="J365" s="71">
        <v>100000.0</v>
      </c>
      <c r="K365" s="71">
        <v>0.0</v>
      </c>
      <c r="L365" s="72">
        <f t="shared" si="1"/>
        <v>100000</v>
      </c>
      <c r="M365" s="78" t="s">
        <v>525</v>
      </c>
      <c r="N365" s="73">
        <v>2.0</v>
      </c>
      <c r="O365" s="73" t="str">
        <f>+VLOOKUP(N365,VALD.!$G:$H,2,FALSE)</f>
        <v>SERVICIOS DE ASEO</v>
      </c>
      <c r="P365" s="79"/>
      <c r="Q365" s="80"/>
      <c r="R365" s="80"/>
      <c r="S365" s="79"/>
      <c r="T365" s="79"/>
      <c r="U365" s="79"/>
      <c r="V365" s="81"/>
      <c r="W365" s="79"/>
      <c r="X365" s="82"/>
      <c r="Y365" s="79"/>
      <c r="Z365" s="79"/>
    </row>
    <row r="366">
      <c r="A366" s="68"/>
      <c r="B366" s="7" t="s">
        <v>821</v>
      </c>
      <c r="C366" s="69">
        <v>16.0</v>
      </c>
      <c r="D366" s="70">
        <v>42726.0</v>
      </c>
      <c r="E366" s="7">
        <v>2.2050501E7</v>
      </c>
      <c r="F366" s="7" t="str">
        <f>VLOOKUP(E366,PUC!E:F,2,FALSE)</f>
        <v>NACIONALES </v>
      </c>
      <c r="G366" s="7">
        <v>8.001917E8</v>
      </c>
      <c r="H366" s="7" t="str">
        <f>VLOOKUP(G366,TERCEROS!$A:$O,9,FALSE)</f>
        <v>CUEROS VELEZ S.A.S</v>
      </c>
      <c r="I366" s="7" t="s">
        <v>1209</v>
      </c>
      <c r="J366" s="71">
        <v>0.0</v>
      </c>
      <c r="K366" s="71">
        <v>100000.0</v>
      </c>
      <c r="L366" s="72">
        <f t="shared" si="1"/>
        <v>-100000</v>
      </c>
      <c r="M366" s="78"/>
      <c r="N366" s="73">
        <v>2.0</v>
      </c>
      <c r="O366" s="73" t="str">
        <f>+VLOOKUP(N366,VALD.!$G:$H,2,FALSE)</f>
        <v>SERVICIOS DE ASEO</v>
      </c>
      <c r="P366" s="79"/>
      <c r="Q366" s="80"/>
      <c r="R366" s="80" t="s">
        <v>1277</v>
      </c>
      <c r="S366" s="79"/>
      <c r="T366" s="79"/>
      <c r="U366" s="79"/>
      <c r="V366" s="81"/>
      <c r="W366" s="79"/>
      <c r="X366" s="82"/>
      <c r="Y366" s="79"/>
      <c r="Z366" s="79"/>
    </row>
    <row r="367">
      <c r="A367" s="68"/>
      <c r="B367" s="7" t="s">
        <v>821</v>
      </c>
      <c r="C367" s="69">
        <v>17.0</v>
      </c>
      <c r="D367" s="70">
        <v>42726.0</v>
      </c>
      <c r="E367" s="7">
        <v>5.1953001E7</v>
      </c>
      <c r="F367" s="7" t="str">
        <f>VLOOKUP(E367,PUC!E:F,2,FALSE)</f>
        <v>PAPELERIA</v>
      </c>
      <c r="G367" s="7">
        <v>2.22222222E8</v>
      </c>
      <c r="H367" s="7" t="str">
        <f>VLOOKUP(G367,TERCEROS!$A:$O,9,FALSE)</f>
        <v>CUANTIAS MENORES</v>
      </c>
      <c r="I367" s="7" t="s">
        <v>1280</v>
      </c>
      <c r="J367" s="71">
        <v>700000.0</v>
      </c>
      <c r="K367" s="71">
        <v>0.0</v>
      </c>
      <c r="L367" s="72">
        <f t="shared" si="1"/>
        <v>700000</v>
      </c>
      <c r="M367" s="78" t="s">
        <v>525</v>
      </c>
      <c r="N367" s="73">
        <v>2.0</v>
      </c>
      <c r="O367" s="73" t="str">
        <f>+VLOOKUP(N367,VALD.!$G:$H,2,FALSE)</f>
        <v>SERVICIOS DE ASEO</v>
      </c>
      <c r="P367" s="79"/>
      <c r="Q367" s="80"/>
      <c r="R367" s="80"/>
      <c r="S367" s="79"/>
      <c r="T367" s="79"/>
      <c r="U367" s="79"/>
      <c r="V367" s="81"/>
      <c r="W367" s="79"/>
      <c r="X367" s="82"/>
      <c r="Y367" s="79"/>
      <c r="Z367" s="79"/>
    </row>
    <row r="368">
      <c r="A368" s="68"/>
      <c r="B368" s="7" t="s">
        <v>821</v>
      </c>
      <c r="C368" s="69">
        <v>17.0</v>
      </c>
      <c r="D368" s="70">
        <v>42726.0</v>
      </c>
      <c r="E368" s="7">
        <v>5.1953001E7</v>
      </c>
      <c r="F368" s="7" t="str">
        <f>VLOOKUP(E368,PUC!E:F,2,FALSE)</f>
        <v>PAPELERIA</v>
      </c>
      <c r="G368" s="7">
        <v>2.22222222E8</v>
      </c>
      <c r="H368" s="7" t="str">
        <f>VLOOKUP(G368,TERCEROS!$A:$O,9,FALSE)</f>
        <v>CUANTIAS MENORES</v>
      </c>
      <c r="I368" s="7" t="s">
        <v>1283</v>
      </c>
      <c r="J368" s="71">
        <v>112000.0</v>
      </c>
      <c r="K368" s="71">
        <v>0.0</v>
      </c>
      <c r="L368" s="72">
        <f t="shared" si="1"/>
        <v>112000</v>
      </c>
      <c r="M368" s="78"/>
      <c r="N368" s="73">
        <v>2.0</v>
      </c>
      <c r="O368" s="73" t="str">
        <f>+VLOOKUP(N368,VALD.!$G:$H,2,FALSE)</f>
        <v>SERVICIOS DE ASEO</v>
      </c>
      <c r="P368" s="79"/>
      <c r="Q368" s="80"/>
      <c r="R368" s="80"/>
      <c r="S368" s="79"/>
      <c r="T368" s="79"/>
      <c r="U368" s="79"/>
      <c r="V368" s="81"/>
      <c r="W368" s="79"/>
      <c r="X368" s="82"/>
      <c r="Y368" s="79"/>
      <c r="Z368" s="79"/>
    </row>
    <row r="369">
      <c r="A369" s="68"/>
      <c r="B369" s="7" t="s">
        <v>821</v>
      </c>
      <c r="C369" s="69">
        <v>17.0</v>
      </c>
      <c r="D369" s="70">
        <v>42726.0</v>
      </c>
      <c r="E369" s="7">
        <v>2.2050501E7</v>
      </c>
      <c r="F369" s="7" t="str">
        <f>VLOOKUP(E369,PUC!E:F,2,FALSE)</f>
        <v>NACIONALES </v>
      </c>
      <c r="G369" s="7">
        <v>2.22222222E8</v>
      </c>
      <c r="H369" s="7" t="str">
        <f>VLOOKUP(G369,TERCEROS!$A:$O,9,FALSE)</f>
        <v>CUANTIAS MENORES</v>
      </c>
      <c r="I369" s="7" t="s">
        <v>1280</v>
      </c>
      <c r="J369" s="71">
        <v>0.0</v>
      </c>
      <c r="K369" s="71">
        <v>812000.0</v>
      </c>
      <c r="L369" s="72">
        <f t="shared" si="1"/>
        <v>-812000</v>
      </c>
      <c r="M369" s="78"/>
      <c r="N369" s="73">
        <v>2.0</v>
      </c>
      <c r="O369" s="73" t="str">
        <f>+VLOOKUP(N369,VALD.!$G:$H,2,FALSE)</f>
        <v>SERVICIOS DE ASEO</v>
      </c>
      <c r="P369" s="79"/>
      <c r="Q369" s="80"/>
      <c r="R369" s="80" t="s">
        <v>1288</v>
      </c>
      <c r="S369" s="79"/>
      <c r="T369" s="79"/>
      <c r="U369" s="79"/>
      <c r="V369" s="81"/>
      <c r="W369" s="79"/>
      <c r="X369" s="82"/>
      <c r="Y369" s="79"/>
      <c r="Z369" s="79"/>
    </row>
    <row r="370">
      <c r="A370" s="68"/>
      <c r="B370" s="7" t="s">
        <v>821</v>
      </c>
      <c r="C370" s="69">
        <v>34.0</v>
      </c>
      <c r="D370" s="70">
        <v>43056.0</v>
      </c>
      <c r="E370" s="7">
        <v>6.1556001E7</v>
      </c>
      <c r="F370" s="7" t="str">
        <f>VLOOKUP(E370,PUC!E:F,2,FALSE)</f>
        <v>DOTACION DE PERSONAL </v>
      </c>
      <c r="G370" s="7">
        <v>9.00222901E8</v>
      </c>
      <c r="H370" s="7" t="str">
        <f>VLOOKUP(G370,TERCEROS!$A:$O,9,FALSE)</f>
        <v>CONFECCIONES PARPIN LTDA</v>
      </c>
      <c r="I370" s="7" t="s">
        <v>1209</v>
      </c>
      <c r="J370" s="71">
        <v>52941.0</v>
      </c>
      <c r="K370" s="71">
        <v>0.0</v>
      </c>
      <c r="L370" s="72">
        <f t="shared" si="1"/>
        <v>52941</v>
      </c>
      <c r="M370" s="78" t="s">
        <v>525</v>
      </c>
      <c r="N370" s="73">
        <v>2.0</v>
      </c>
      <c r="O370" s="73" t="str">
        <f>+VLOOKUP(N370,VALD.!$G:$H,2,FALSE)</f>
        <v>SERVICIOS DE ASEO</v>
      </c>
      <c r="P370" s="79"/>
      <c r="Q370" s="80"/>
      <c r="R370" s="80"/>
      <c r="S370" s="79"/>
      <c r="T370" s="79"/>
      <c r="U370" s="79"/>
      <c r="V370" s="81"/>
      <c r="W370" s="79"/>
      <c r="X370" s="82"/>
      <c r="Y370" s="79"/>
      <c r="Z370" s="79"/>
    </row>
    <row r="371">
      <c r="A371" s="68"/>
      <c r="B371" s="7" t="s">
        <v>821</v>
      </c>
      <c r="C371" s="69">
        <v>34.0</v>
      </c>
      <c r="D371" s="70">
        <v>43056.0</v>
      </c>
      <c r="E371" s="7">
        <v>6.1556001E7</v>
      </c>
      <c r="F371" s="7" t="str">
        <f>VLOOKUP(E371,PUC!E:F,2,FALSE)</f>
        <v>DOTACION DE PERSONAL </v>
      </c>
      <c r="G371" s="7">
        <v>9.00222901E8</v>
      </c>
      <c r="H371" s="7" t="str">
        <f>VLOOKUP(G371,TERCEROS!$A:$O,9,FALSE)</f>
        <v>CONFECCIONES PARPIN LTDA</v>
      </c>
      <c r="I371" s="7" t="s">
        <v>1267</v>
      </c>
      <c r="J371" s="71">
        <v>10059.0</v>
      </c>
      <c r="K371" s="71">
        <v>0.0</v>
      </c>
      <c r="L371" s="72">
        <f t="shared" si="1"/>
        <v>10059</v>
      </c>
      <c r="M371" s="78"/>
      <c r="N371" s="73">
        <v>2.0</v>
      </c>
      <c r="O371" s="73" t="str">
        <f>+VLOOKUP(N371,VALD.!$G:$H,2,FALSE)</f>
        <v>SERVICIOS DE ASEO</v>
      </c>
      <c r="P371" s="79"/>
      <c r="Q371" s="80"/>
      <c r="R371" s="80"/>
      <c r="S371" s="79"/>
      <c r="T371" s="79"/>
      <c r="U371" s="79"/>
      <c r="V371" s="81"/>
      <c r="W371" s="79"/>
      <c r="X371" s="82"/>
      <c r="Y371" s="79"/>
      <c r="Z371" s="79"/>
    </row>
    <row r="372">
      <c r="A372" s="68"/>
      <c r="B372" s="7" t="s">
        <v>821</v>
      </c>
      <c r="C372" s="69">
        <v>34.0</v>
      </c>
      <c r="D372" s="70">
        <v>43056.0</v>
      </c>
      <c r="E372" s="7">
        <v>2.2050501E7</v>
      </c>
      <c r="F372" s="7" t="str">
        <f>VLOOKUP(E372,PUC!E:F,2,FALSE)</f>
        <v>NACIONALES </v>
      </c>
      <c r="G372" s="7">
        <v>9.00222901E8</v>
      </c>
      <c r="H372" s="7" t="str">
        <f>VLOOKUP(G372,TERCEROS!$A:$O,9,FALSE)</f>
        <v>CONFECCIONES PARPIN LTDA</v>
      </c>
      <c r="I372" s="7" t="s">
        <v>1209</v>
      </c>
      <c r="J372" s="71">
        <v>0.0</v>
      </c>
      <c r="K372" s="71">
        <v>63000.0</v>
      </c>
      <c r="L372" s="72">
        <f t="shared" si="1"/>
        <v>-63000</v>
      </c>
      <c r="M372" s="78"/>
      <c r="N372" s="73">
        <v>2.0</v>
      </c>
      <c r="O372" s="73" t="str">
        <f>+VLOOKUP(N372,VALD.!$G:$H,2,FALSE)</f>
        <v>SERVICIOS DE ASEO</v>
      </c>
      <c r="P372" s="79"/>
      <c r="Q372" s="80"/>
      <c r="R372" s="80" t="s">
        <v>1295</v>
      </c>
      <c r="S372" s="79"/>
      <c r="T372" s="79"/>
      <c r="U372" s="79"/>
      <c r="V372" s="81"/>
      <c r="W372" s="79"/>
      <c r="X372" s="82"/>
      <c r="Y372" s="79"/>
      <c r="Z372" s="79"/>
    </row>
    <row r="373">
      <c r="A373" s="68"/>
      <c r="B373" s="7" t="s">
        <v>824</v>
      </c>
      <c r="C373" s="69">
        <v>1.0</v>
      </c>
      <c r="D373" s="70">
        <v>43056.0</v>
      </c>
      <c r="E373" s="7">
        <v>1.1200501E7</v>
      </c>
      <c r="F373" s="7" t="str">
        <f>VLOOKUP(E373,PUC!E:F,2,FALSE)</f>
        <v>CUENTA DE AHORROS BANCOLOMBIA N 29960828664</v>
      </c>
      <c r="G373" s="7">
        <v>9.00222901E8</v>
      </c>
      <c r="H373" s="7" t="str">
        <f>VLOOKUP(G373,TERCEROS!$A:$O,9,FALSE)</f>
        <v>CONFECCIONES PARPIN LTDA</v>
      </c>
      <c r="I373" s="7" t="s">
        <v>1297</v>
      </c>
      <c r="J373" s="71">
        <v>0.0</v>
      </c>
      <c r="K373" s="71">
        <v>63000.0</v>
      </c>
      <c r="L373" s="72">
        <f t="shared" si="1"/>
        <v>-63000</v>
      </c>
      <c r="M373" s="78"/>
      <c r="N373" s="73">
        <v>2.0</v>
      </c>
      <c r="O373" s="73" t="str">
        <f>+VLOOKUP(N373,VALD.!$G:$H,2,FALSE)</f>
        <v>SERVICIOS DE ASEO</v>
      </c>
      <c r="P373" s="79"/>
      <c r="Q373" s="80"/>
      <c r="R373" s="80"/>
      <c r="S373" s="79"/>
      <c r="T373" s="79"/>
      <c r="U373" s="79"/>
      <c r="V373" s="81"/>
      <c r="W373" s="79"/>
      <c r="X373" s="82"/>
      <c r="Y373" s="79"/>
      <c r="Z373" s="79"/>
    </row>
    <row r="374">
      <c r="A374" s="68"/>
      <c r="B374" s="7" t="s">
        <v>824</v>
      </c>
      <c r="C374" s="69">
        <v>1.0</v>
      </c>
      <c r="D374" s="70">
        <v>43056.0</v>
      </c>
      <c r="E374" s="7">
        <v>2.2050501E7</v>
      </c>
      <c r="F374" s="7" t="str">
        <f>VLOOKUP(E374,PUC!E:F,2,FALSE)</f>
        <v>NACIONALES </v>
      </c>
      <c r="G374" s="7">
        <v>9.00222901E8</v>
      </c>
      <c r="H374" s="7" t="str">
        <f>VLOOKUP(G374,TERCEROS!$A:$O,9,FALSE)</f>
        <v>CONFECCIONES PARPIN LTDA</v>
      </c>
      <c r="I374" s="7" t="s">
        <v>1297</v>
      </c>
      <c r="J374" s="71">
        <v>63000.0</v>
      </c>
      <c r="K374" s="71">
        <v>0.0</v>
      </c>
      <c r="L374" s="72">
        <f t="shared" si="1"/>
        <v>63000</v>
      </c>
      <c r="M374" s="78"/>
      <c r="N374" s="73">
        <v>2.0</v>
      </c>
      <c r="O374" s="73" t="str">
        <f>+VLOOKUP(N374,VALD.!$G:$H,2,FALSE)</f>
        <v>SERVICIOS DE ASEO</v>
      </c>
      <c r="P374" s="79"/>
      <c r="Q374" s="80"/>
      <c r="R374" s="80" t="s">
        <v>1295</v>
      </c>
      <c r="S374" s="79"/>
      <c r="T374" s="79"/>
      <c r="U374" s="79"/>
      <c r="V374" s="81"/>
      <c r="W374" s="79"/>
      <c r="X374" s="82"/>
      <c r="Y374" s="79"/>
      <c r="Z374" s="79"/>
    </row>
    <row r="375">
      <c r="A375" s="68"/>
      <c r="B375" s="7" t="s">
        <v>821</v>
      </c>
      <c r="C375" s="69">
        <v>18.0</v>
      </c>
      <c r="D375" s="70">
        <v>42782.0</v>
      </c>
      <c r="E375" s="7">
        <v>6.1556001E7</v>
      </c>
      <c r="F375" s="7" t="str">
        <f>VLOOKUP(E375,PUC!E:F,2,FALSE)</f>
        <v>DOTACION DE PERSONAL </v>
      </c>
      <c r="G375" s="7">
        <v>9.00523084E8</v>
      </c>
      <c r="H375" s="7" t="str">
        <f>VLOOKUP(G375,TERCEROS!$A:$O,9,FALSE)</f>
        <v>INVERSIONES VELANDIA AVILA SAS</v>
      </c>
      <c r="I375" s="7" t="s">
        <v>1209</v>
      </c>
      <c r="J375" s="71">
        <v>40000.0</v>
      </c>
      <c r="K375" s="71">
        <v>0.0</v>
      </c>
      <c r="L375" s="72">
        <f t="shared" si="1"/>
        <v>40000</v>
      </c>
      <c r="M375" s="78" t="s">
        <v>525</v>
      </c>
      <c r="N375" s="73">
        <v>2.0</v>
      </c>
      <c r="O375" s="73" t="str">
        <f>+VLOOKUP(N375,VALD.!$G:$H,2,FALSE)</f>
        <v>SERVICIOS DE ASEO</v>
      </c>
      <c r="P375" s="79"/>
      <c r="Q375" s="80"/>
      <c r="R375" s="80"/>
      <c r="S375" s="79"/>
      <c r="T375" s="79"/>
      <c r="U375" s="79"/>
      <c r="V375" s="81"/>
      <c r="W375" s="79"/>
      <c r="X375" s="82"/>
      <c r="Y375" s="79"/>
      <c r="Z375" s="79"/>
    </row>
    <row r="376">
      <c r="A376" s="68"/>
      <c r="B376" s="7" t="s">
        <v>821</v>
      </c>
      <c r="C376" s="69">
        <v>18.0</v>
      </c>
      <c r="D376" s="70">
        <v>42782.0</v>
      </c>
      <c r="E376" s="7">
        <v>6.1556001E7</v>
      </c>
      <c r="F376" s="7" t="str">
        <f>VLOOKUP(E376,PUC!E:F,2,FALSE)</f>
        <v>DOTACION DE PERSONAL </v>
      </c>
      <c r="G376" s="7">
        <v>9.00523084E8</v>
      </c>
      <c r="H376" s="7" t="str">
        <f>VLOOKUP(G376,TERCEROS!$A:$O,9,FALSE)</f>
        <v>INVERSIONES VELANDIA AVILA SAS</v>
      </c>
      <c r="I376" s="7" t="s">
        <v>1267</v>
      </c>
      <c r="J376" s="71">
        <v>7600.0</v>
      </c>
      <c r="K376" s="71">
        <v>0.0</v>
      </c>
      <c r="L376" s="72">
        <f t="shared" si="1"/>
        <v>7600</v>
      </c>
      <c r="M376" s="78"/>
      <c r="N376" s="73">
        <v>2.0</v>
      </c>
      <c r="O376" s="73" t="str">
        <f>+VLOOKUP(N376,VALD.!$G:$H,2,FALSE)</f>
        <v>SERVICIOS DE ASEO</v>
      </c>
      <c r="P376" s="79"/>
      <c r="Q376" s="80"/>
      <c r="R376" s="80"/>
      <c r="S376" s="79"/>
      <c r="T376" s="79"/>
      <c r="U376" s="79"/>
      <c r="V376" s="81"/>
      <c r="W376" s="79"/>
      <c r="X376" s="82"/>
      <c r="Y376" s="79"/>
      <c r="Z376" s="79"/>
    </row>
    <row r="377">
      <c r="A377" s="68"/>
      <c r="B377" s="7" t="s">
        <v>821</v>
      </c>
      <c r="C377" s="69">
        <v>18.0</v>
      </c>
      <c r="D377" s="70">
        <v>42782.0</v>
      </c>
      <c r="E377" s="7">
        <v>2.2050501E7</v>
      </c>
      <c r="F377" s="7" t="str">
        <f>VLOOKUP(E377,PUC!E:F,2,FALSE)</f>
        <v>NACIONALES </v>
      </c>
      <c r="G377" s="7">
        <v>9.00523084E8</v>
      </c>
      <c r="H377" s="7" t="str">
        <f>VLOOKUP(G377,TERCEROS!$A:$O,9,FALSE)</f>
        <v>INVERSIONES VELANDIA AVILA SAS</v>
      </c>
      <c r="I377" s="7" t="s">
        <v>1209</v>
      </c>
      <c r="J377" s="71">
        <v>0.0</v>
      </c>
      <c r="K377" s="71">
        <v>47600.0</v>
      </c>
      <c r="L377" s="72">
        <f t="shared" si="1"/>
        <v>-47600</v>
      </c>
      <c r="M377" s="78"/>
      <c r="N377" s="73">
        <v>2.0</v>
      </c>
      <c r="O377" s="73" t="str">
        <f>+VLOOKUP(N377,VALD.!$G:$H,2,FALSE)</f>
        <v>SERVICIOS DE ASEO</v>
      </c>
      <c r="P377" s="79"/>
      <c r="Q377" s="80"/>
      <c r="R377" s="80" t="s">
        <v>1307</v>
      </c>
      <c r="S377" s="79"/>
      <c r="T377" s="79"/>
      <c r="U377" s="79"/>
      <c r="V377" s="81"/>
      <c r="W377" s="79"/>
      <c r="X377" s="82"/>
      <c r="Y377" s="79"/>
      <c r="Z377" s="79"/>
    </row>
    <row r="378">
      <c r="A378" s="68"/>
      <c r="B378" s="7" t="s">
        <v>821</v>
      </c>
      <c r="C378" s="69">
        <v>19.0</v>
      </c>
      <c r="D378" s="70">
        <v>42790.0</v>
      </c>
      <c r="E378" s="7">
        <v>5.1501501E7</v>
      </c>
      <c r="F378" s="7" t="str">
        <f>VLOOKUP(E378,PUC!E:F,2,FALSE)</f>
        <v>REPARACIONES LOCATIVAS </v>
      </c>
      <c r="G378" s="7">
        <v>2.22222222E8</v>
      </c>
      <c r="H378" s="7" t="str">
        <f>VLOOKUP(G378,TERCEROS!$A:$O,9,FALSE)</f>
        <v>CUANTIAS MENORES</v>
      </c>
      <c r="I378" s="7" t="s">
        <v>1309</v>
      </c>
      <c r="J378" s="71">
        <v>321429.0</v>
      </c>
      <c r="K378" s="71">
        <v>0.0</v>
      </c>
      <c r="L378" s="72">
        <f t="shared" si="1"/>
        <v>321429</v>
      </c>
      <c r="M378" s="78" t="s">
        <v>525</v>
      </c>
      <c r="N378" s="73">
        <v>1.0</v>
      </c>
      <c r="O378" s="73" t="str">
        <f>+VLOOKUP(N378,VALD.!$G:$H,2,FALSE)</f>
        <v>ADMINISTRACIÓN</v>
      </c>
      <c r="P378" s="79"/>
      <c r="Q378" s="80"/>
      <c r="R378" s="80"/>
      <c r="S378" s="79"/>
      <c r="T378" s="79"/>
      <c r="U378" s="79"/>
      <c r="V378" s="81"/>
      <c r="W378" s="79"/>
      <c r="X378" s="82"/>
      <c r="Y378" s="79"/>
      <c r="Z378" s="79"/>
    </row>
    <row r="379">
      <c r="A379" s="68"/>
      <c r="B379" s="7" t="s">
        <v>821</v>
      </c>
      <c r="C379" s="69">
        <v>19.0</v>
      </c>
      <c r="D379" s="70">
        <v>42790.0</v>
      </c>
      <c r="E379" s="7">
        <v>5.1501501E7</v>
      </c>
      <c r="F379" s="7" t="str">
        <f>VLOOKUP(E379,PUC!E:F,2,FALSE)</f>
        <v>REPARACIONES LOCATIVAS </v>
      </c>
      <c r="G379" s="7">
        <v>2.22222222E8</v>
      </c>
      <c r="H379" s="7" t="str">
        <f>VLOOKUP(G379,TERCEROS!$A:$O,9,FALSE)</f>
        <v>CUANTIAS MENORES</v>
      </c>
      <c r="I379" s="7" t="s">
        <v>1313</v>
      </c>
      <c r="J379" s="71">
        <v>61072.0</v>
      </c>
      <c r="K379" s="71">
        <v>0.0</v>
      </c>
      <c r="L379" s="72">
        <f t="shared" si="1"/>
        <v>61072</v>
      </c>
      <c r="M379" s="78"/>
      <c r="N379" s="73">
        <v>1.0</v>
      </c>
      <c r="O379" s="73" t="str">
        <f>+VLOOKUP(N379,VALD.!$G:$H,2,FALSE)</f>
        <v>ADMINISTRACIÓN</v>
      </c>
      <c r="P379" s="79"/>
      <c r="Q379" s="80"/>
      <c r="R379" s="80"/>
      <c r="S379" s="79"/>
      <c r="T379" s="79"/>
      <c r="U379" s="79"/>
      <c r="V379" s="81"/>
      <c r="W379" s="79"/>
      <c r="X379" s="82"/>
      <c r="Y379" s="79"/>
      <c r="Z379" s="79"/>
    </row>
    <row r="380">
      <c r="A380" s="68"/>
      <c r="B380" s="7" t="s">
        <v>821</v>
      </c>
      <c r="C380" s="69">
        <v>19.0</v>
      </c>
      <c r="D380" s="70">
        <v>42790.0</v>
      </c>
      <c r="E380" s="7">
        <v>2.2050501E7</v>
      </c>
      <c r="F380" s="7" t="str">
        <f>VLOOKUP(E380,PUC!E:F,2,FALSE)</f>
        <v>NACIONALES </v>
      </c>
      <c r="G380" s="7">
        <v>2.22222222E8</v>
      </c>
      <c r="H380" s="7" t="str">
        <f>VLOOKUP(G380,TERCEROS!$A:$O,9,FALSE)</f>
        <v>CUANTIAS MENORES</v>
      </c>
      <c r="I380" s="7" t="s">
        <v>1316</v>
      </c>
      <c r="J380" s="71">
        <v>0.0</v>
      </c>
      <c r="K380" s="71">
        <v>382501.0</v>
      </c>
      <c r="L380" s="72">
        <f t="shared" si="1"/>
        <v>-382501</v>
      </c>
      <c r="M380" s="78"/>
      <c r="N380" s="73">
        <v>1.0</v>
      </c>
      <c r="O380" s="73" t="str">
        <f>+VLOOKUP(N380,VALD.!$G:$H,2,FALSE)</f>
        <v>ADMINISTRACIÓN</v>
      </c>
      <c r="P380" s="79"/>
      <c r="Q380" s="80"/>
      <c r="R380" s="80" t="s">
        <v>1318</v>
      </c>
      <c r="S380" s="79"/>
      <c r="T380" s="79"/>
      <c r="U380" s="79"/>
      <c r="V380" s="81"/>
      <c r="W380" s="79"/>
      <c r="X380" s="82"/>
      <c r="Y380" s="79"/>
      <c r="Z380" s="79"/>
    </row>
    <row r="381">
      <c r="A381" s="68"/>
      <c r="B381" s="7" t="s">
        <v>821</v>
      </c>
      <c r="C381" s="69">
        <v>20.0</v>
      </c>
      <c r="D381" s="70">
        <v>42790.0</v>
      </c>
      <c r="E381" s="7">
        <v>6.1556001E7</v>
      </c>
      <c r="F381" s="7" t="str">
        <f>VLOOKUP(E381,PUC!E:F,2,FALSE)</f>
        <v>DOTACION DE PERSONAL </v>
      </c>
      <c r="G381" s="74">
        <v>2.4133736E7</v>
      </c>
      <c r="H381" s="7" t="str">
        <f>VLOOKUP(G381,TERCEROS!$A:$O,9,FALSE)</f>
        <v>VELANDIA AVILA SIMONA LUCIA</v>
      </c>
      <c r="I381" s="7" t="s">
        <v>1209</v>
      </c>
      <c r="J381" s="71">
        <v>66000.0</v>
      </c>
      <c r="K381" s="71">
        <v>0.0</v>
      </c>
      <c r="L381" s="72">
        <f t="shared" si="1"/>
        <v>66000</v>
      </c>
      <c r="M381" s="78" t="s">
        <v>525</v>
      </c>
      <c r="N381" s="73">
        <v>2.0</v>
      </c>
      <c r="O381" s="73" t="str">
        <f>+VLOOKUP(N381,VALD.!$G:$H,2,FALSE)</f>
        <v>SERVICIOS DE ASEO</v>
      </c>
      <c r="P381" s="79"/>
      <c r="Q381" s="80"/>
      <c r="R381" s="80"/>
      <c r="S381" s="79"/>
      <c r="T381" s="79"/>
      <c r="U381" s="79"/>
      <c r="V381" s="81"/>
      <c r="W381" s="79"/>
      <c r="X381" s="82"/>
      <c r="Y381" s="79"/>
      <c r="Z381" s="79"/>
    </row>
    <row r="382">
      <c r="A382" s="68"/>
      <c r="B382" s="7" t="s">
        <v>821</v>
      </c>
      <c r="C382" s="69">
        <v>20.0</v>
      </c>
      <c r="D382" s="70">
        <v>42790.0</v>
      </c>
      <c r="E382" s="7">
        <v>6.1556001E7</v>
      </c>
      <c r="F382" s="7" t="str">
        <f>VLOOKUP(E382,PUC!E:F,2,FALSE)</f>
        <v>DOTACION DE PERSONAL </v>
      </c>
      <c r="G382" s="74">
        <v>2.4133736E7</v>
      </c>
      <c r="H382" s="7" t="str">
        <f>VLOOKUP(G382,TERCEROS!$A:$O,9,FALSE)</f>
        <v>VELANDIA AVILA SIMONA LUCIA</v>
      </c>
      <c r="I382" s="7" t="s">
        <v>1267</v>
      </c>
      <c r="J382" s="71">
        <v>12540.0</v>
      </c>
      <c r="K382" s="71">
        <v>0.0</v>
      </c>
      <c r="L382" s="72">
        <f t="shared" si="1"/>
        <v>12540</v>
      </c>
      <c r="M382" s="78"/>
      <c r="N382" s="73">
        <v>2.0</v>
      </c>
      <c r="O382" s="73" t="str">
        <f>+VLOOKUP(N382,VALD.!$G:$H,2,FALSE)</f>
        <v>SERVICIOS DE ASEO</v>
      </c>
      <c r="P382" s="79"/>
      <c r="Q382" s="80"/>
      <c r="R382" s="80"/>
      <c r="S382" s="79"/>
      <c r="T382" s="79"/>
      <c r="U382" s="79"/>
      <c r="V382" s="81"/>
      <c r="W382" s="79"/>
      <c r="X382" s="82"/>
      <c r="Y382" s="79"/>
      <c r="Z382" s="79"/>
    </row>
    <row r="383">
      <c r="A383" s="68"/>
      <c r="B383" s="7" t="s">
        <v>821</v>
      </c>
      <c r="C383" s="69">
        <v>20.0</v>
      </c>
      <c r="D383" s="70">
        <v>42790.0</v>
      </c>
      <c r="E383" s="7">
        <v>2.2050501E7</v>
      </c>
      <c r="F383" s="7" t="str">
        <f>VLOOKUP(E383,PUC!E:F,2,FALSE)</f>
        <v>NACIONALES </v>
      </c>
      <c r="G383" s="74">
        <v>2.4133736E7</v>
      </c>
      <c r="H383" s="7" t="str">
        <f>VLOOKUP(G383,TERCEROS!$A:$O,9,FALSE)</f>
        <v>VELANDIA AVILA SIMONA LUCIA</v>
      </c>
      <c r="I383" s="7" t="s">
        <v>1209</v>
      </c>
      <c r="J383" s="71">
        <v>0.0</v>
      </c>
      <c r="K383" s="71">
        <v>78540.0</v>
      </c>
      <c r="L383" s="72">
        <f t="shared" si="1"/>
        <v>-78540</v>
      </c>
      <c r="M383" s="78"/>
      <c r="N383" s="73">
        <v>2.0</v>
      </c>
      <c r="O383" s="73" t="str">
        <f>+VLOOKUP(N383,VALD.!$G:$H,2,FALSE)</f>
        <v>SERVICIOS DE ASEO</v>
      </c>
      <c r="P383" s="79"/>
      <c r="Q383" s="80"/>
      <c r="R383" s="80" t="s">
        <v>1326</v>
      </c>
      <c r="S383" s="79"/>
      <c r="T383" s="79"/>
      <c r="U383" s="79"/>
      <c r="V383" s="81"/>
      <c r="W383" s="79"/>
      <c r="X383" s="82"/>
      <c r="Y383" s="79"/>
      <c r="Z383" s="79"/>
    </row>
    <row r="384">
      <c r="A384" s="68"/>
      <c r="B384" s="7" t="s">
        <v>821</v>
      </c>
      <c r="C384" s="69">
        <v>21.0</v>
      </c>
      <c r="D384" s="70">
        <v>42808.0</v>
      </c>
      <c r="E384" s="7">
        <v>6.1556001E7</v>
      </c>
      <c r="F384" s="7" t="str">
        <f>VLOOKUP(E384,PUC!E:F,2,FALSE)</f>
        <v>DOTACION DE PERSONAL </v>
      </c>
      <c r="G384" s="7">
        <v>9.00222901E8</v>
      </c>
      <c r="H384" s="7" t="str">
        <f>VLOOKUP(G384,TERCEROS!$A:$O,9,FALSE)</f>
        <v>CONFECCIONES PARPIN LTDA</v>
      </c>
      <c r="I384" s="7" t="s">
        <v>1209</v>
      </c>
      <c r="J384" s="71">
        <v>186000.0</v>
      </c>
      <c r="K384" s="71">
        <v>0.0</v>
      </c>
      <c r="L384" s="72">
        <f t="shared" si="1"/>
        <v>186000</v>
      </c>
      <c r="M384" s="78" t="s">
        <v>525</v>
      </c>
      <c r="N384" s="73">
        <v>2.0</v>
      </c>
      <c r="O384" s="73" t="str">
        <f>+VLOOKUP(N384,VALD.!$G:$H,2,FALSE)</f>
        <v>SERVICIOS DE ASEO</v>
      </c>
      <c r="P384" s="79"/>
      <c r="Q384" s="80"/>
      <c r="R384" s="80"/>
      <c r="S384" s="79"/>
      <c r="T384" s="79"/>
      <c r="U384" s="79"/>
      <c r="V384" s="81"/>
      <c r="W384" s="79"/>
      <c r="X384" s="82"/>
      <c r="Y384" s="79"/>
      <c r="Z384" s="79"/>
    </row>
    <row r="385">
      <c r="A385" s="68"/>
      <c r="B385" s="7" t="s">
        <v>821</v>
      </c>
      <c r="C385" s="69">
        <v>21.0</v>
      </c>
      <c r="D385" s="70">
        <v>42808.0</v>
      </c>
      <c r="E385" s="7">
        <v>6.1556001E7</v>
      </c>
      <c r="F385" s="7" t="str">
        <f>VLOOKUP(E385,PUC!E:F,2,FALSE)</f>
        <v>DOTACION DE PERSONAL </v>
      </c>
      <c r="G385" s="7">
        <v>9.00222901E8</v>
      </c>
      <c r="H385" s="7" t="str">
        <f>VLOOKUP(G385,TERCEROS!$A:$O,9,FALSE)</f>
        <v>CONFECCIONES PARPIN LTDA</v>
      </c>
      <c r="I385" s="7" t="s">
        <v>1267</v>
      </c>
      <c r="J385" s="71">
        <v>35340.0</v>
      </c>
      <c r="K385" s="71">
        <v>0.0</v>
      </c>
      <c r="L385" s="72">
        <f t="shared" si="1"/>
        <v>35340</v>
      </c>
      <c r="M385" s="78"/>
      <c r="N385" s="73">
        <v>2.0</v>
      </c>
      <c r="O385" s="73" t="str">
        <f>+VLOOKUP(N385,VALD.!$G:$H,2,FALSE)</f>
        <v>SERVICIOS DE ASEO</v>
      </c>
      <c r="P385" s="79"/>
      <c r="Q385" s="80"/>
      <c r="R385" s="80"/>
      <c r="S385" s="79"/>
      <c r="T385" s="79"/>
      <c r="U385" s="79"/>
      <c r="V385" s="81"/>
      <c r="W385" s="79"/>
      <c r="X385" s="82"/>
      <c r="Y385" s="79"/>
      <c r="Z385" s="79"/>
    </row>
    <row r="386">
      <c r="A386" s="68"/>
      <c r="B386" s="7" t="s">
        <v>821</v>
      </c>
      <c r="C386" s="69">
        <v>21.0</v>
      </c>
      <c r="D386" s="70">
        <v>42808.0</v>
      </c>
      <c r="E386" s="7">
        <v>2.2050501E7</v>
      </c>
      <c r="F386" s="7" t="str">
        <f>VLOOKUP(E386,PUC!E:F,2,FALSE)</f>
        <v>NACIONALES </v>
      </c>
      <c r="G386" s="7">
        <v>9.00222901E8</v>
      </c>
      <c r="H386" s="7" t="str">
        <f>VLOOKUP(G386,TERCEROS!$A:$O,9,FALSE)</f>
        <v>CONFECCIONES PARPIN LTDA</v>
      </c>
      <c r="I386" s="7" t="s">
        <v>1209</v>
      </c>
      <c r="J386" s="71">
        <v>0.0</v>
      </c>
      <c r="K386" s="71">
        <v>221340.0</v>
      </c>
      <c r="L386" s="72">
        <f t="shared" si="1"/>
        <v>-221340</v>
      </c>
      <c r="M386" s="78"/>
      <c r="N386" s="73">
        <v>2.0</v>
      </c>
      <c r="O386" s="73" t="str">
        <f>+VLOOKUP(N386,VALD.!$G:$H,2,FALSE)</f>
        <v>SERVICIOS DE ASEO</v>
      </c>
      <c r="P386" s="79"/>
      <c r="Q386" s="80"/>
      <c r="R386" s="80" t="s">
        <v>1331</v>
      </c>
      <c r="S386" s="79"/>
      <c r="T386" s="79"/>
      <c r="U386" s="79"/>
      <c r="V386" s="81"/>
      <c r="W386" s="79"/>
      <c r="X386" s="82"/>
      <c r="Y386" s="79"/>
      <c r="Z386" s="79"/>
    </row>
    <row r="387">
      <c r="A387" s="68"/>
      <c r="B387" s="7" t="s">
        <v>821</v>
      </c>
      <c r="C387" s="69">
        <v>22.0</v>
      </c>
      <c r="D387" s="70">
        <v>42808.0</v>
      </c>
      <c r="E387" s="7">
        <v>6.1556001E7</v>
      </c>
      <c r="F387" s="7" t="str">
        <f>VLOOKUP(E387,PUC!E:F,2,FALSE)</f>
        <v>DOTACION DE PERSONAL </v>
      </c>
      <c r="G387" s="7">
        <v>9.00222901E8</v>
      </c>
      <c r="H387" s="7" t="str">
        <f>VLOOKUP(G387,TERCEROS!$A:$O,9,FALSE)</f>
        <v>CONFECCIONES PARPIN LTDA</v>
      </c>
      <c r="I387" s="7" t="s">
        <v>1209</v>
      </c>
      <c r="J387" s="71">
        <v>81512.0</v>
      </c>
      <c r="K387" s="71">
        <v>0.0</v>
      </c>
      <c r="L387" s="72">
        <f t="shared" si="1"/>
        <v>81512</v>
      </c>
      <c r="M387" s="78" t="s">
        <v>525</v>
      </c>
      <c r="N387" s="73">
        <v>2.0</v>
      </c>
      <c r="O387" s="73" t="str">
        <f>+VLOOKUP(N387,VALD.!$G:$H,2,FALSE)</f>
        <v>SERVICIOS DE ASEO</v>
      </c>
      <c r="P387" s="79"/>
      <c r="Q387" s="80"/>
      <c r="R387" s="80"/>
      <c r="S387" s="79"/>
      <c r="T387" s="79"/>
      <c r="U387" s="79"/>
      <c r="V387" s="81"/>
      <c r="W387" s="79"/>
      <c r="X387" s="82"/>
      <c r="Y387" s="79"/>
      <c r="Z387" s="79"/>
    </row>
    <row r="388">
      <c r="A388" s="68"/>
      <c r="B388" s="7" t="s">
        <v>821</v>
      </c>
      <c r="C388" s="69">
        <v>22.0</v>
      </c>
      <c r="D388" s="70">
        <v>42808.0</v>
      </c>
      <c r="E388" s="7">
        <v>6.1556001E7</v>
      </c>
      <c r="F388" s="7" t="str">
        <f>VLOOKUP(E388,PUC!E:F,2,FALSE)</f>
        <v>DOTACION DE PERSONAL </v>
      </c>
      <c r="G388" s="7">
        <v>9.00222901E8</v>
      </c>
      <c r="H388" s="7" t="str">
        <f>VLOOKUP(G388,TERCEROS!$A:$O,9,FALSE)</f>
        <v>CONFECCIONES PARPIN LTDA</v>
      </c>
      <c r="I388" s="7" t="s">
        <v>1267</v>
      </c>
      <c r="J388" s="71">
        <v>15488.0</v>
      </c>
      <c r="K388" s="71">
        <v>0.0</v>
      </c>
      <c r="L388" s="72">
        <f t="shared" si="1"/>
        <v>15488</v>
      </c>
      <c r="M388" s="78"/>
      <c r="N388" s="73">
        <v>2.0</v>
      </c>
      <c r="O388" s="73" t="str">
        <f>+VLOOKUP(N388,VALD.!$G:$H,2,FALSE)</f>
        <v>SERVICIOS DE ASEO</v>
      </c>
      <c r="P388" s="79"/>
      <c r="Q388" s="80"/>
      <c r="R388" s="80"/>
      <c r="S388" s="79"/>
      <c r="T388" s="79"/>
      <c r="U388" s="79"/>
      <c r="V388" s="81"/>
      <c r="W388" s="79"/>
      <c r="X388" s="82"/>
      <c r="Y388" s="79"/>
      <c r="Z388" s="79"/>
    </row>
    <row r="389">
      <c r="A389" s="68"/>
      <c r="B389" s="7" t="s">
        <v>821</v>
      </c>
      <c r="C389" s="69">
        <v>22.0</v>
      </c>
      <c r="D389" s="70">
        <v>42808.0</v>
      </c>
      <c r="E389" s="7">
        <v>2.2050501E7</v>
      </c>
      <c r="F389" s="7" t="str">
        <f>VLOOKUP(E389,PUC!E:F,2,FALSE)</f>
        <v>NACIONALES </v>
      </c>
      <c r="G389" s="7">
        <v>9.00222901E8</v>
      </c>
      <c r="H389" s="7" t="str">
        <f>VLOOKUP(G389,TERCEROS!$A:$O,9,FALSE)</f>
        <v>CONFECCIONES PARPIN LTDA</v>
      </c>
      <c r="I389" s="7" t="s">
        <v>1209</v>
      </c>
      <c r="J389" s="71">
        <v>0.0</v>
      </c>
      <c r="K389" s="71">
        <v>97000.0</v>
      </c>
      <c r="L389" s="72">
        <f t="shared" si="1"/>
        <v>-97000</v>
      </c>
      <c r="M389" s="78"/>
      <c r="N389" s="73">
        <v>2.0</v>
      </c>
      <c r="O389" s="73" t="str">
        <f>+VLOOKUP(N389,VALD.!$G:$H,2,FALSE)</f>
        <v>SERVICIOS DE ASEO</v>
      </c>
      <c r="P389" s="79"/>
      <c r="Q389" s="80"/>
      <c r="R389" s="80" t="s">
        <v>1337</v>
      </c>
      <c r="S389" s="79"/>
      <c r="T389" s="79"/>
      <c r="U389" s="79"/>
      <c r="V389" s="81"/>
      <c r="W389" s="79"/>
      <c r="X389" s="82"/>
      <c r="Y389" s="79"/>
      <c r="Z389" s="79"/>
    </row>
    <row r="390">
      <c r="A390" s="68"/>
      <c r="B390" s="7" t="s">
        <v>821</v>
      </c>
      <c r="C390" s="69">
        <v>23.0</v>
      </c>
      <c r="D390" s="70">
        <v>42826.0</v>
      </c>
      <c r="E390" s="7">
        <v>6.1556001E7</v>
      </c>
      <c r="F390" s="7" t="str">
        <f>VLOOKUP(E390,PUC!E:F,2,FALSE)</f>
        <v>DOTACION DE PERSONAL </v>
      </c>
      <c r="G390" s="7">
        <v>9.00222901E8</v>
      </c>
      <c r="H390" s="7" t="str">
        <f>VLOOKUP(G390,TERCEROS!$A:$O,9,FALSE)</f>
        <v>CONFECCIONES PARPIN LTDA</v>
      </c>
      <c r="I390" s="7" t="s">
        <v>1209</v>
      </c>
      <c r="J390" s="71">
        <v>88500.0</v>
      </c>
      <c r="K390" s="71">
        <v>0.0</v>
      </c>
      <c r="L390" s="72">
        <f t="shared" si="1"/>
        <v>88500</v>
      </c>
      <c r="M390" s="78" t="s">
        <v>525</v>
      </c>
      <c r="N390" s="73">
        <v>2.0</v>
      </c>
      <c r="O390" s="73" t="str">
        <f>+VLOOKUP(N390,VALD.!$G:$H,2,FALSE)</f>
        <v>SERVICIOS DE ASEO</v>
      </c>
      <c r="P390" s="79"/>
      <c r="Q390" s="80"/>
      <c r="R390" s="80"/>
      <c r="S390" s="79"/>
      <c r="T390" s="79"/>
      <c r="U390" s="79"/>
      <c r="V390" s="81"/>
      <c r="W390" s="79"/>
      <c r="X390" s="82"/>
      <c r="Y390" s="79"/>
      <c r="Z390" s="79"/>
    </row>
    <row r="391">
      <c r="A391" s="68"/>
      <c r="B391" s="7" t="s">
        <v>821</v>
      </c>
      <c r="C391" s="69">
        <v>23.0</v>
      </c>
      <c r="D391" s="70">
        <v>42826.0</v>
      </c>
      <c r="E391" s="7">
        <v>6.1556001E7</v>
      </c>
      <c r="F391" s="7" t="str">
        <f>VLOOKUP(E391,PUC!E:F,2,FALSE)</f>
        <v>DOTACION DE PERSONAL </v>
      </c>
      <c r="G391" s="7">
        <v>9.00222901E8</v>
      </c>
      <c r="H391" s="7" t="str">
        <f>VLOOKUP(G391,TERCEROS!$A:$O,9,FALSE)</f>
        <v>CONFECCIONES PARPIN LTDA</v>
      </c>
      <c r="I391" s="7" t="s">
        <v>1267</v>
      </c>
      <c r="J391" s="71">
        <v>16815.0</v>
      </c>
      <c r="K391" s="71">
        <v>0.0</v>
      </c>
      <c r="L391" s="72">
        <f t="shared" si="1"/>
        <v>16815</v>
      </c>
      <c r="M391" s="78"/>
      <c r="N391" s="73">
        <v>2.0</v>
      </c>
      <c r="O391" s="73" t="str">
        <f>+VLOOKUP(N391,VALD.!$G:$H,2,FALSE)</f>
        <v>SERVICIOS DE ASEO</v>
      </c>
      <c r="P391" s="79"/>
      <c r="Q391" s="80"/>
      <c r="R391" s="80"/>
      <c r="S391" s="79"/>
      <c r="T391" s="79"/>
      <c r="U391" s="79"/>
      <c r="V391" s="81"/>
      <c r="W391" s="79"/>
      <c r="X391" s="82"/>
      <c r="Y391" s="79"/>
      <c r="Z391" s="79"/>
    </row>
    <row r="392">
      <c r="A392" s="68"/>
      <c r="B392" s="7" t="s">
        <v>821</v>
      </c>
      <c r="C392" s="69">
        <v>23.0</v>
      </c>
      <c r="D392" s="70">
        <v>42826.0</v>
      </c>
      <c r="E392" s="7">
        <v>2.2050501E7</v>
      </c>
      <c r="F392" s="7" t="str">
        <f>VLOOKUP(E392,PUC!E:F,2,FALSE)</f>
        <v>NACIONALES </v>
      </c>
      <c r="G392" s="7">
        <v>9.00222901E8</v>
      </c>
      <c r="H392" s="7" t="str">
        <f>VLOOKUP(G392,TERCEROS!$A:$O,9,FALSE)</f>
        <v>CONFECCIONES PARPIN LTDA</v>
      </c>
      <c r="I392" s="7" t="s">
        <v>1209</v>
      </c>
      <c r="J392" s="71">
        <v>0.0</v>
      </c>
      <c r="K392" s="71">
        <v>105315.0</v>
      </c>
      <c r="L392" s="72">
        <f t="shared" si="1"/>
        <v>-105315</v>
      </c>
      <c r="M392" s="78"/>
      <c r="N392" s="73">
        <v>2.0</v>
      </c>
      <c r="O392" s="73" t="str">
        <f>+VLOOKUP(N392,VALD.!$G:$H,2,FALSE)</f>
        <v>SERVICIOS DE ASEO</v>
      </c>
      <c r="P392" s="79"/>
      <c r="Q392" s="80"/>
      <c r="R392" s="80" t="s">
        <v>1345</v>
      </c>
      <c r="S392" s="79"/>
      <c r="T392" s="79"/>
      <c r="U392" s="79"/>
      <c r="V392" s="81"/>
      <c r="W392" s="79"/>
      <c r="X392" s="82"/>
      <c r="Y392" s="79"/>
      <c r="Z392" s="79"/>
    </row>
    <row r="393">
      <c r="A393" s="68"/>
      <c r="B393" s="7" t="s">
        <v>821</v>
      </c>
      <c r="C393" s="69">
        <v>24.0</v>
      </c>
      <c r="D393" s="70">
        <v>42803.0</v>
      </c>
      <c r="E393" s="7">
        <v>6.1556001E7</v>
      </c>
      <c r="F393" s="7" t="str">
        <f>VLOOKUP(E393,PUC!E:F,2,FALSE)</f>
        <v>DOTACION DE PERSONAL </v>
      </c>
      <c r="G393" s="7">
        <v>9.00222901E8</v>
      </c>
      <c r="H393" s="7" t="str">
        <f>VLOOKUP(G393,TERCEROS!$A:$O,9,FALSE)</f>
        <v>CONFECCIONES PARPIN LTDA</v>
      </c>
      <c r="I393" s="7" t="s">
        <v>1209</v>
      </c>
      <c r="J393" s="71">
        <v>186000.0</v>
      </c>
      <c r="K393" s="71">
        <v>0.0</v>
      </c>
      <c r="L393" s="72">
        <f t="shared" si="1"/>
        <v>186000</v>
      </c>
      <c r="M393" s="78" t="s">
        <v>525</v>
      </c>
      <c r="N393" s="73">
        <v>2.0</v>
      </c>
      <c r="O393" s="73" t="str">
        <f>+VLOOKUP(N393,VALD.!$G:$H,2,FALSE)</f>
        <v>SERVICIOS DE ASEO</v>
      </c>
      <c r="P393" s="79"/>
      <c r="Q393" s="80"/>
      <c r="R393" s="80"/>
      <c r="S393" s="79"/>
      <c r="T393" s="79"/>
      <c r="U393" s="79"/>
      <c r="V393" s="81"/>
      <c r="W393" s="79"/>
      <c r="X393" s="82"/>
      <c r="Y393" s="79"/>
      <c r="Z393" s="79"/>
    </row>
    <row r="394">
      <c r="A394" s="68"/>
      <c r="B394" s="7" t="s">
        <v>821</v>
      </c>
      <c r="C394" s="69">
        <v>24.0</v>
      </c>
      <c r="D394" s="70">
        <v>42803.0</v>
      </c>
      <c r="E394" s="7">
        <v>6.1556001E7</v>
      </c>
      <c r="F394" s="7" t="str">
        <f>VLOOKUP(E394,PUC!E:F,2,FALSE)</f>
        <v>DOTACION DE PERSONAL </v>
      </c>
      <c r="G394" s="7">
        <v>9.00222901E8</v>
      </c>
      <c r="H394" s="7" t="str">
        <f>VLOOKUP(G394,TERCEROS!$A:$O,9,FALSE)</f>
        <v>CONFECCIONES PARPIN LTDA</v>
      </c>
      <c r="I394" s="7" t="s">
        <v>1267</v>
      </c>
      <c r="J394" s="71">
        <v>35340.0</v>
      </c>
      <c r="K394" s="71">
        <v>0.0</v>
      </c>
      <c r="L394" s="72">
        <f t="shared" si="1"/>
        <v>35340</v>
      </c>
      <c r="M394" s="78"/>
      <c r="N394" s="73">
        <v>2.0</v>
      </c>
      <c r="O394" s="73" t="str">
        <f>+VLOOKUP(N394,VALD.!$G:$H,2,FALSE)</f>
        <v>SERVICIOS DE ASEO</v>
      </c>
      <c r="P394" s="79"/>
      <c r="Q394" s="80"/>
      <c r="R394" s="80"/>
      <c r="S394" s="79"/>
      <c r="T394" s="79"/>
      <c r="U394" s="79"/>
      <c r="V394" s="81"/>
      <c r="W394" s="79"/>
      <c r="X394" s="82"/>
      <c r="Y394" s="79"/>
      <c r="Z394" s="79"/>
    </row>
    <row r="395">
      <c r="A395" s="68"/>
      <c r="B395" s="7" t="s">
        <v>821</v>
      </c>
      <c r="C395" s="69">
        <v>24.0</v>
      </c>
      <c r="D395" s="70">
        <v>42803.0</v>
      </c>
      <c r="E395" s="7">
        <v>2.2050501E7</v>
      </c>
      <c r="F395" s="7" t="str">
        <f>VLOOKUP(E395,PUC!E:F,2,FALSE)</f>
        <v>NACIONALES </v>
      </c>
      <c r="G395" s="7">
        <v>9.00222901E8</v>
      </c>
      <c r="H395" s="7" t="str">
        <f>VLOOKUP(G395,TERCEROS!$A:$O,9,FALSE)</f>
        <v>CONFECCIONES PARPIN LTDA</v>
      </c>
      <c r="I395" s="7" t="s">
        <v>1209</v>
      </c>
      <c r="J395" s="71">
        <v>0.0</v>
      </c>
      <c r="K395" s="71">
        <v>221340.0</v>
      </c>
      <c r="L395" s="72">
        <f t="shared" si="1"/>
        <v>-221340</v>
      </c>
      <c r="M395" s="78"/>
      <c r="N395" s="73">
        <v>2.0</v>
      </c>
      <c r="O395" s="73" t="str">
        <f>+VLOOKUP(N395,VALD.!$G:$H,2,FALSE)</f>
        <v>SERVICIOS DE ASEO</v>
      </c>
      <c r="P395" s="79"/>
      <c r="Q395" s="80"/>
      <c r="R395" s="80" t="s">
        <v>1355</v>
      </c>
      <c r="S395" s="79"/>
      <c r="T395" s="79"/>
      <c r="U395" s="79"/>
      <c r="V395" s="81"/>
      <c r="W395" s="79"/>
      <c r="X395" s="82"/>
      <c r="Y395" s="79"/>
      <c r="Z395" s="79"/>
    </row>
    <row r="396">
      <c r="A396" s="68"/>
      <c r="B396" s="7" t="s">
        <v>821</v>
      </c>
      <c r="C396" s="69">
        <v>25.0</v>
      </c>
      <c r="D396" s="70">
        <v>42888.0</v>
      </c>
      <c r="E396" s="7">
        <v>6.1556001E7</v>
      </c>
      <c r="F396" s="7" t="str">
        <f>VLOOKUP(E396,PUC!E:F,2,FALSE)</f>
        <v>DOTACION DE PERSONAL </v>
      </c>
      <c r="G396" s="7">
        <v>9.00172759E8</v>
      </c>
      <c r="H396" s="7" t="str">
        <f>VLOOKUP(G396,TERCEROS!$A:$O,9,FALSE)</f>
        <v>INDUSTRIAL Y COMERCIALIZADORA COLMUEBLES S.A.S.</v>
      </c>
      <c r="I396" s="7" t="s">
        <v>1209</v>
      </c>
      <c r="J396" s="71">
        <v>252101.0</v>
      </c>
      <c r="K396" s="71">
        <v>0.0</v>
      </c>
      <c r="L396" s="72">
        <f t="shared" si="1"/>
        <v>252101</v>
      </c>
      <c r="M396" s="78" t="s">
        <v>525</v>
      </c>
      <c r="N396" s="73">
        <v>2.0</v>
      </c>
      <c r="O396" s="73" t="str">
        <f>+VLOOKUP(N396,VALD.!$G:$H,2,FALSE)</f>
        <v>SERVICIOS DE ASEO</v>
      </c>
      <c r="P396" s="79"/>
      <c r="Q396" s="80"/>
      <c r="R396" s="80"/>
      <c r="S396" s="79"/>
      <c r="T396" s="79"/>
      <c r="U396" s="79"/>
      <c r="V396" s="81"/>
      <c r="W396" s="79"/>
      <c r="X396" s="82"/>
      <c r="Y396" s="79"/>
      <c r="Z396" s="79"/>
    </row>
    <row r="397">
      <c r="A397" s="68"/>
      <c r="B397" s="7" t="s">
        <v>821</v>
      </c>
      <c r="C397" s="69">
        <v>25.0</v>
      </c>
      <c r="D397" s="70">
        <v>42888.0</v>
      </c>
      <c r="E397" s="7">
        <v>6.1556001E7</v>
      </c>
      <c r="F397" s="7" t="str">
        <f>VLOOKUP(E397,PUC!E:F,2,FALSE)</f>
        <v>DOTACION DE PERSONAL </v>
      </c>
      <c r="G397" s="7">
        <v>9.00172759E8</v>
      </c>
      <c r="H397" s="7" t="str">
        <f>VLOOKUP(G397,TERCEROS!$A:$O,9,FALSE)</f>
        <v>INDUSTRIAL Y COMERCIALIZADORA COLMUEBLES S.A.S.</v>
      </c>
      <c r="I397" s="7" t="s">
        <v>1267</v>
      </c>
      <c r="J397" s="71">
        <v>47899.0</v>
      </c>
      <c r="K397" s="71">
        <v>0.0</v>
      </c>
      <c r="L397" s="72">
        <f t="shared" si="1"/>
        <v>47899</v>
      </c>
      <c r="M397" s="78"/>
      <c r="N397" s="73">
        <v>2.0</v>
      </c>
      <c r="O397" s="73" t="str">
        <f>+VLOOKUP(N397,VALD.!$G:$H,2,FALSE)</f>
        <v>SERVICIOS DE ASEO</v>
      </c>
      <c r="P397" s="79"/>
      <c r="Q397" s="80"/>
      <c r="R397" s="80"/>
      <c r="S397" s="79"/>
      <c r="T397" s="79"/>
      <c r="U397" s="79"/>
      <c r="V397" s="81"/>
      <c r="W397" s="79"/>
      <c r="X397" s="82"/>
      <c r="Y397" s="79"/>
      <c r="Z397" s="79"/>
    </row>
    <row r="398">
      <c r="A398" s="68"/>
      <c r="B398" s="7" t="s">
        <v>821</v>
      </c>
      <c r="C398" s="69">
        <v>25.0</v>
      </c>
      <c r="D398" s="70">
        <v>42888.0</v>
      </c>
      <c r="E398" s="7">
        <v>2.2050501E7</v>
      </c>
      <c r="F398" s="7" t="str">
        <f>VLOOKUP(E398,PUC!E:F,2,FALSE)</f>
        <v>NACIONALES </v>
      </c>
      <c r="G398" s="7">
        <v>9.00172759E8</v>
      </c>
      <c r="H398" s="7" t="str">
        <f>VLOOKUP(G398,TERCEROS!$A:$O,9,FALSE)</f>
        <v>INDUSTRIAL Y COMERCIALIZADORA COLMUEBLES S.A.S.</v>
      </c>
      <c r="I398" s="7" t="s">
        <v>1209</v>
      </c>
      <c r="J398" s="71">
        <v>0.0</v>
      </c>
      <c r="K398" s="71">
        <v>300000.0</v>
      </c>
      <c r="L398" s="72">
        <f t="shared" si="1"/>
        <v>-300000</v>
      </c>
      <c r="M398" s="78"/>
      <c r="N398" s="73">
        <v>2.0</v>
      </c>
      <c r="O398" s="73" t="str">
        <f>+VLOOKUP(N398,VALD.!$G:$H,2,FALSE)</f>
        <v>SERVICIOS DE ASEO</v>
      </c>
      <c r="P398" s="79"/>
      <c r="Q398" s="80"/>
      <c r="R398" s="80" t="s">
        <v>1363</v>
      </c>
      <c r="S398" s="79"/>
      <c r="T398" s="79"/>
      <c r="U398" s="79"/>
      <c r="V398" s="81"/>
      <c r="W398" s="79"/>
      <c r="X398" s="82"/>
      <c r="Y398" s="79"/>
      <c r="Z398" s="79"/>
    </row>
    <row r="399">
      <c r="A399" s="68"/>
      <c r="B399" s="7" t="s">
        <v>821</v>
      </c>
      <c r="C399" s="69">
        <v>26.0</v>
      </c>
      <c r="D399" s="70">
        <v>42893.0</v>
      </c>
      <c r="E399" s="7">
        <v>6.1556001E7</v>
      </c>
      <c r="F399" s="7" t="str">
        <f>VLOOKUP(E399,PUC!E:F,2,FALSE)</f>
        <v>DOTACION DE PERSONAL </v>
      </c>
      <c r="G399" s="7">
        <v>2.22222222E8</v>
      </c>
      <c r="H399" s="7" t="str">
        <f>VLOOKUP(G399,TERCEROS!$A:$O,9,FALSE)</f>
        <v>CUANTIAS MENORES</v>
      </c>
      <c r="I399" s="7" t="s">
        <v>1209</v>
      </c>
      <c r="J399" s="71">
        <v>141177.0</v>
      </c>
      <c r="K399" s="71">
        <v>0.0</v>
      </c>
      <c r="L399" s="72">
        <f t="shared" si="1"/>
        <v>141177</v>
      </c>
      <c r="M399" s="78" t="s">
        <v>525</v>
      </c>
      <c r="N399" s="73">
        <v>2.0</v>
      </c>
      <c r="O399" s="73" t="str">
        <f>+VLOOKUP(N399,VALD.!$G:$H,2,FALSE)</f>
        <v>SERVICIOS DE ASEO</v>
      </c>
      <c r="P399" s="79"/>
      <c r="Q399" s="80"/>
      <c r="R399" s="80"/>
      <c r="S399" s="79"/>
      <c r="T399" s="79"/>
      <c r="U399" s="79"/>
      <c r="V399" s="81"/>
      <c r="W399" s="79"/>
      <c r="X399" s="82"/>
      <c r="Y399" s="79"/>
      <c r="Z399" s="79"/>
    </row>
    <row r="400">
      <c r="A400" s="68"/>
      <c r="B400" s="7" t="s">
        <v>821</v>
      </c>
      <c r="C400" s="69">
        <v>26.0</v>
      </c>
      <c r="D400" s="70">
        <v>42893.0</v>
      </c>
      <c r="E400" s="7">
        <v>6.1556001E7</v>
      </c>
      <c r="F400" s="7" t="str">
        <f>VLOOKUP(E400,PUC!E:F,2,FALSE)</f>
        <v>DOTACION DE PERSONAL </v>
      </c>
      <c r="G400" s="7">
        <v>2.22222222E8</v>
      </c>
      <c r="H400" s="7" t="str">
        <f>VLOOKUP(G400,TERCEROS!$A:$O,9,FALSE)</f>
        <v>CUANTIAS MENORES</v>
      </c>
      <c r="I400" s="7" t="s">
        <v>1267</v>
      </c>
      <c r="J400" s="71">
        <v>26824.0</v>
      </c>
      <c r="K400" s="71">
        <v>0.0</v>
      </c>
      <c r="L400" s="72">
        <f t="shared" si="1"/>
        <v>26824</v>
      </c>
      <c r="M400" s="78"/>
      <c r="N400" s="73">
        <v>2.0</v>
      </c>
      <c r="O400" s="73" t="str">
        <f>+VLOOKUP(N400,VALD.!$G:$H,2,FALSE)</f>
        <v>SERVICIOS DE ASEO</v>
      </c>
      <c r="P400" s="79"/>
      <c r="Q400" s="80"/>
      <c r="R400" s="80"/>
      <c r="S400" s="79"/>
      <c r="T400" s="79"/>
      <c r="U400" s="79"/>
      <c r="V400" s="81"/>
      <c r="W400" s="79"/>
      <c r="X400" s="82"/>
      <c r="Y400" s="79"/>
      <c r="Z400" s="79"/>
    </row>
    <row r="401">
      <c r="A401" s="68"/>
      <c r="B401" s="7" t="s">
        <v>821</v>
      </c>
      <c r="C401" s="69">
        <v>26.0</v>
      </c>
      <c r="D401" s="70">
        <v>42893.0</v>
      </c>
      <c r="E401" s="7">
        <v>2.2050501E7</v>
      </c>
      <c r="F401" s="7" t="str">
        <f>VLOOKUP(E401,PUC!E:F,2,FALSE)</f>
        <v>NACIONALES </v>
      </c>
      <c r="G401" s="7">
        <v>2.22222222E8</v>
      </c>
      <c r="H401" s="7" t="str">
        <f>VLOOKUP(G401,TERCEROS!$A:$O,9,FALSE)</f>
        <v>CUANTIAS MENORES</v>
      </c>
      <c r="I401" s="7" t="s">
        <v>1209</v>
      </c>
      <c r="J401" s="71">
        <v>0.0</v>
      </c>
      <c r="K401" s="71">
        <v>168001.0</v>
      </c>
      <c r="L401" s="72">
        <f t="shared" si="1"/>
        <v>-168001</v>
      </c>
      <c r="M401" s="78"/>
      <c r="N401" s="73">
        <v>2.0</v>
      </c>
      <c r="O401" s="73" t="str">
        <f>+VLOOKUP(N401,VALD.!$G:$H,2,FALSE)</f>
        <v>SERVICIOS DE ASEO</v>
      </c>
      <c r="P401" s="79"/>
      <c r="Q401" s="80"/>
      <c r="R401" s="80" t="s">
        <v>1372</v>
      </c>
      <c r="S401" s="79"/>
      <c r="T401" s="79"/>
      <c r="U401" s="79"/>
      <c r="V401" s="81"/>
      <c r="W401" s="79"/>
      <c r="X401" s="82"/>
      <c r="Y401" s="79"/>
      <c r="Z401" s="79"/>
    </row>
    <row r="402">
      <c r="A402" s="68"/>
      <c r="B402" s="7" t="s">
        <v>821</v>
      </c>
      <c r="C402" s="69">
        <v>27.0</v>
      </c>
      <c r="D402" s="70">
        <v>42898.0</v>
      </c>
      <c r="E402" s="7">
        <v>6.1556001E7</v>
      </c>
      <c r="F402" s="7" t="str">
        <f>VLOOKUP(E402,PUC!E:F,2,FALSE)</f>
        <v>DOTACION DE PERSONAL </v>
      </c>
      <c r="G402" s="7">
        <v>9.00222901E8</v>
      </c>
      <c r="H402" s="7" t="str">
        <f>VLOOKUP(G402,TERCEROS!$A:$O,9,FALSE)</f>
        <v>CONFECCIONES PARPIN LTDA</v>
      </c>
      <c r="I402" s="7" t="s">
        <v>1209</v>
      </c>
      <c r="J402" s="71">
        <v>83613.0</v>
      </c>
      <c r="K402" s="71">
        <v>0.0</v>
      </c>
      <c r="L402" s="72">
        <f t="shared" si="1"/>
        <v>83613</v>
      </c>
      <c r="M402" s="78" t="s">
        <v>525</v>
      </c>
      <c r="N402" s="73">
        <v>2.0</v>
      </c>
      <c r="O402" s="73" t="str">
        <f>+VLOOKUP(N402,VALD.!$G:$H,2,FALSE)</f>
        <v>SERVICIOS DE ASEO</v>
      </c>
      <c r="P402" s="79"/>
      <c r="Q402" s="80"/>
      <c r="R402" s="80"/>
      <c r="S402" s="79"/>
      <c r="T402" s="79"/>
      <c r="U402" s="79"/>
      <c r="V402" s="81"/>
      <c r="W402" s="79"/>
      <c r="X402" s="82"/>
      <c r="Y402" s="79"/>
      <c r="Z402" s="79"/>
    </row>
    <row r="403">
      <c r="A403" s="68"/>
      <c r="B403" s="7" t="s">
        <v>821</v>
      </c>
      <c r="C403" s="69">
        <v>27.0</v>
      </c>
      <c r="D403" s="70">
        <v>42898.0</v>
      </c>
      <c r="E403" s="7">
        <v>6.1556001E7</v>
      </c>
      <c r="F403" s="7" t="str">
        <f>VLOOKUP(E403,PUC!E:F,2,FALSE)</f>
        <v>DOTACION DE PERSONAL </v>
      </c>
      <c r="G403" s="7">
        <v>9.00222901E8</v>
      </c>
      <c r="H403" s="7" t="str">
        <f>VLOOKUP(G403,TERCEROS!$A:$O,9,FALSE)</f>
        <v>CONFECCIONES PARPIN LTDA</v>
      </c>
      <c r="I403" s="7" t="s">
        <v>1267</v>
      </c>
      <c r="J403" s="71">
        <v>15886.0</v>
      </c>
      <c r="K403" s="71">
        <v>0.0</v>
      </c>
      <c r="L403" s="72">
        <f t="shared" si="1"/>
        <v>15886</v>
      </c>
      <c r="M403" s="78"/>
      <c r="N403" s="73">
        <v>2.0</v>
      </c>
      <c r="O403" s="73" t="str">
        <f>+VLOOKUP(N403,VALD.!$G:$H,2,FALSE)</f>
        <v>SERVICIOS DE ASEO</v>
      </c>
      <c r="P403" s="79"/>
      <c r="Q403" s="80"/>
      <c r="R403" s="80"/>
      <c r="S403" s="79"/>
      <c r="T403" s="79"/>
      <c r="U403" s="79"/>
      <c r="V403" s="81"/>
      <c r="W403" s="79"/>
      <c r="X403" s="82"/>
      <c r="Y403" s="79"/>
      <c r="Z403" s="79"/>
    </row>
    <row r="404">
      <c r="A404" s="68"/>
      <c r="B404" s="7" t="s">
        <v>821</v>
      </c>
      <c r="C404" s="69">
        <v>27.0</v>
      </c>
      <c r="D404" s="70">
        <v>42898.0</v>
      </c>
      <c r="E404" s="7">
        <v>2.2050501E7</v>
      </c>
      <c r="F404" s="7" t="str">
        <f>VLOOKUP(E404,PUC!E:F,2,FALSE)</f>
        <v>NACIONALES </v>
      </c>
      <c r="G404" s="7">
        <v>9.00222901E8</v>
      </c>
      <c r="H404" s="7" t="str">
        <f>VLOOKUP(G404,TERCEROS!$A:$O,9,FALSE)</f>
        <v>CONFECCIONES PARPIN LTDA</v>
      </c>
      <c r="I404" s="7" t="s">
        <v>1209</v>
      </c>
      <c r="J404" s="71">
        <v>0.0</v>
      </c>
      <c r="K404" s="71">
        <v>99499.0</v>
      </c>
      <c r="L404" s="72">
        <f t="shared" si="1"/>
        <v>-99499</v>
      </c>
      <c r="M404" s="78"/>
      <c r="N404" s="73">
        <v>2.0</v>
      </c>
      <c r="O404" s="73" t="str">
        <f>+VLOOKUP(N404,VALD.!$G:$H,2,FALSE)</f>
        <v>SERVICIOS DE ASEO</v>
      </c>
      <c r="P404" s="79"/>
      <c r="Q404" s="80"/>
      <c r="R404" s="80" t="s">
        <v>1379</v>
      </c>
      <c r="S404" s="79"/>
      <c r="T404" s="79"/>
      <c r="U404" s="79"/>
      <c r="V404" s="81"/>
      <c r="W404" s="79"/>
      <c r="X404" s="82"/>
      <c r="Y404" s="79"/>
      <c r="Z404" s="79"/>
    </row>
    <row r="405">
      <c r="A405" s="68"/>
      <c r="B405" s="7" t="s">
        <v>821</v>
      </c>
      <c r="C405" s="69">
        <v>28.0</v>
      </c>
      <c r="D405" s="70">
        <v>42906.0</v>
      </c>
      <c r="E405" s="7">
        <v>6.1556001E7</v>
      </c>
      <c r="F405" s="7" t="str">
        <f>VLOOKUP(E405,PUC!E:F,2,FALSE)</f>
        <v>DOTACION DE PERSONAL </v>
      </c>
      <c r="G405" s="7">
        <v>9.00222901E8</v>
      </c>
      <c r="H405" s="7" t="str">
        <f>VLOOKUP(G405,TERCEROS!$A:$O,9,FALSE)</f>
        <v>CONFECCIONES PARPIN LTDA</v>
      </c>
      <c r="I405" s="7" t="s">
        <v>1209</v>
      </c>
      <c r="J405" s="71">
        <v>90756.0</v>
      </c>
      <c r="K405" s="71">
        <v>0.0</v>
      </c>
      <c r="L405" s="72">
        <f t="shared" si="1"/>
        <v>90756</v>
      </c>
      <c r="M405" s="78" t="s">
        <v>525</v>
      </c>
      <c r="N405" s="73">
        <v>2.0</v>
      </c>
      <c r="O405" s="73" t="str">
        <f>+VLOOKUP(N405,VALD.!$G:$H,2,FALSE)</f>
        <v>SERVICIOS DE ASEO</v>
      </c>
      <c r="P405" s="79"/>
      <c r="Q405" s="80"/>
      <c r="R405" s="80"/>
      <c r="S405" s="79"/>
      <c r="T405" s="79"/>
      <c r="U405" s="79"/>
      <c r="V405" s="81"/>
      <c r="W405" s="79"/>
      <c r="X405" s="82"/>
      <c r="Y405" s="79"/>
      <c r="Z405" s="79"/>
    </row>
    <row r="406">
      <c r="A406" s="68"/>
      <c r="B406" s="7" t="s">
        <v>821</v>
      </c>
      <c r="C406" s="69">
        <v>28.0</v>
      </c>
      <c r="D406" s="70">
        <v>42906.0</v>
      </c>
      <c r="E406" s="7">
        <v>6.1556001E7</v>
      </c>
      <c r="F406" s="7" t="str">
        <f>VLOOKUP(E406,PUC!E:F,2,FALSE)</f>
        <v>DOTACION DE PERSONAL </v>
      </c>
      <c r="G406" s="7">
        <v>9.00222901E8</v>
      </c>
      <c r="H406" s="7" t="str">
        <f>VLOOKUP(G406,TERCEROS!$A:$O,9,FALSE)</f>
        <v>CONFECCIONES PARPIN LTDA</v>
      </c>
      <c r="I406" s="7" t="s">
        <v>1267</v>
      </c>
      <c r="J406" s="71">
        <v>17244.0</v>
      </c>
      <c r="K406" s="71">
        <v>0.0</v>
      </c>
      <c r="L406" s="72">
        <f t="shared" si="1"/>
        <v>17244</v>
      </c>
      <c r="M406" s="78"/>
      <c r="N406" s="73">
        <v>2.0</v>
      </c>
      <c r="O406" s="73" t="str">
        <f>+VLOOKUP(N406,VALD.!$G:$H,2,FALSE)</f>
        <v>SERVICIOS DE ASEO</v>
      </c>
      <c r="P406" s="79"/>
      <c r="Q406" s="80"/>
      <c r="R406" s="80"/>
      <c r="S406" s="79"/>
      <c r="T406" s="79"/>
      <c r="U406" s="79"/>
      <c r="V406" s="81"/>
      <c r="W406" s="79"/>
      <c r="X406" s="82"/>
      <c r="Y406" s="79"/>
      <c r="Z406" s="79"/>
    </row>
    <row r="407">
      <c r="A407" s="68"/>
      <c r="B407" s="7" t="s">
        <v>821</v>
      </c>
      <c r="C407" s="69">
        <v>28.0</v>
      </c>
      <c r="D407" s="70">
        <v>42906.0</v>
      </c>
      <c r="E407" s="7">
        <v>2.2050501E7</v>
      </c>
      <c r="F407" s="7" t="str">
        <f>VLOOKUP(E407,PUC!E:F,2,FALSE)</f>
        <v>NACIONALES </v>
      </c>
      <c r="G407" s="7">
        <v>9.00222901E8</v>
      </c>
      <c r="H407" s="7" t="str">
        <f>VLOOKUP(G407,TERCEROS!$A:$O,9,FALSE)</f>
        <v>CONFECCIONES PARPIN LTDA</v>
      </c>
      <c r="I407" s="7" t="s">
        <v>1209</v>
      </c>
      <c r="J407" s="71">
        <v>0.0</v>
      </c>
      <c r="K407" s="71">
        <v>108000.0</v>
      </c>
      <c r="L407" s="72">
        <f t="shared" si="1"/>
        <v>-108000</v>
      </c>
      <c r="M407" s="78"/>
      <c r="N407" s="73">
        <v>2.0</v>
      </c>
      <c r="O407" s="73" t="str">
        <f>+VLOOKUP(N407,VALD.!$G:$H,2,FALSE)</f>
        <v>SERVICIOS DE ASEO</v>
      </c>
      <c r="P407" s="79"/>
      <c r="Q407" s="80"/>
      <c r="R407" s="80" t="s">
        <v>1385</v>
      </c>
      <c r="S407" s="79"/>
      <c r="T407" s="79"/>
      <c r="U407" s="79"/>
      <c r="V407" s="81"/>
      <c r="W407" s="79"/>
      <c r="X407" s="82"/>
      <c r="Y407" s="79"/>
      <c r="Z407" s="79"/>
    </row>
    <row r="408">
      <c r="A408" s="68"/>
      <c r="B408" s="7" t="s">
        <v>821</v>
      </c>
      <c r="C408" s="69">
        <v>29.0</v>
      </c>
      <c r="D408" s="70">
        <v>42906.0</v>
      </c>
      <c r="E408" s="7">
        <v>6.1556001E7</v>
      </c>
      <c r="F408" s="7" t="str">
        <f>VLOOKUP(E408,PUC!E:F,2,FALSE)</f>
        <v>DOTACION DE PERSONAL </v>
      </c>
      <c r="G408" s="7">
        <v>2.22222222E8</v>
      </c>
      <c r="H408" s="7" t="str">
        <f>VLOOKUP(G408,TERCEROS!$A:$O,9,FALSE)</f>
        <v>CUANTIAS MENORES</v>
      </c>
      <c r="I408" s="7" t="s">
        <v>1209</v>
      </c>
      <c r="J408" s="71">
        <v>28571.0</v>
      </c>
      <c r="K408" s="71">
        <v>0.0</v>
      </c>
      <c r="L408" s="72">
        <f t="shared" si="1"/>
        <v>28571</v>
      </c>
      <c r="M408" s="78" t="s">
        <v>525</v>
      </c>
      <c r="N408" s="73">
        <v>2.0</v>
      </c>
      <c r="O408" s="73" t="str">
        <f>+VLOOKUP(N408,VALD.!$G:$H,2,FALSE)</f>
        <v>SERVICIOS DE ASEO</v>
      </c>
      <c r="P408" s="79"/>
      <c r="Q408" s="80"/>
      <c r="R408" s="80"/>
      <c r="S408" s="79"/>
      <c r="T408" s="79"/>
      <c r="U408" s="79"/>
      <c r="V408" s="81"/>
      <c r="W408" s="79"/>
      <c r="X408" s="82"/>
      <c r="Y408" s="79"/>
      <c r="Z408" s="79"/>
    </row>
    <row r="409">
      <c r="A409" s="68"/>
      <c r="B409" s="7" t="s">
        <v>821</v>
      </c>
      <c r="C409" s="69">
        <v>29.0</v>
      </c>
      <c r="D409" s="70">
        <v>42906.0</v>
      </c>
      <c r="E409" s="7">
        <v>6.1556001E7</v>
      </c>
      <c r="F409" s="7" t="str">
        <f>VLOOKUP(E409,PUC!E:F,2,FALSE)</f>
        <v>DOTACION DE PERSONAL </v>
      </c>
      <c r="G409" s="7">
        <v>2.22222222E8</v>
      </c>
      <c r="H409" s="7" t="str">
        <f>VLOOKUP(G409,TERCEROS!$A:$O,9,FALSE)</f>
        <v>CUANTIAS MENORES</v>
      </c>
      <c r="I409" s="7" t="s">
        <v>1267</v>
      </c>
      <c r="J409" s="71">
        <v>5428.0</v>
      </c>
      <c r="K409" s="71">
        <v>0.0</v>
      </c>
      <c r="L409" s="72">
        <f t="shared" si="1"/>
        <v>5428</v>
      </c>
      <c r="M409" s="78"/>
      <c r="N409" s="73">
        <v>2.0</v>
      </c>
      <c r="O409" s="73" t="str">
        <f>+VLOOKUP(N409,VALD.!$G:$H,2,FALSE)</f>
        <v>SERVICIOS DE ASEO</v>
      </c>
      <c r="P409" s="79"/>
      <c r="Q409" s="80"/>
      <c r="R409" s="80"/>
      <c r="S409" s="79"/>
      <c r="T409" s="79"/>
      <c r="U409" s="79"/>
      <c r="V409" s="81"/>
      <c r="W409" s="79"/>
      <c r="X409" s="82"/>
      <c r="Y409" s="79"/>
      <c r="Z409" s="79"/>
    </row>
    <row r="410">
      <c r="A410" s="68"/>
      <c r="B410" s="7" t="s">
        <v>821</v>
      </c>
      <c r="C410" s="69">
        <v>29.0</v>
      </c>
      <c r="D410" s="70">
        <v>42906.0</v>
      </c>
      <c r="E410" s="7">
        <v>2.2050501E7</v>
      </c>
      <c r="F410" s="7" t="str">
        <f>VLOOKUP(E410,PUC!E:F,2,FALSE)</f>
        <v>NACIONALES </v>
      </c>
      <c r="G410" s="7">
        <v>2.22222222E8</v>
      </c>
      <c r="H410" s="7" t="str">
        <f>VLOOKUP(G410,TERCEROS!$A:$O,9,FALSE)</f>
        <v>CUANTIAS MENORES</v>
      </c>
      <c r="I410" s="7" t="s">
        <v>1209</v>
      </c>
      <c r="J410" s="71">
        <v>0.0</v>
      </c>
      <c r="K410" s="71">
        <v>33999.0</v>
      </c>
      <c r="L410" s="72">
        <f t="shared" si="1"/>
        <v>-33999</v>
      </c>
      <c r="M410" s="78"/>
      <c r="N410" s="73">
        <v>2.0</v>
      </c>
      <c r="O410" s="73" t="str">
        <f>+VLOOKUP(N410,VALD.!$G:$H,2,FALSE)</f>
        <v>SERVICIOS DE ASEO</v>
      </c>
      <c r="P410" s="79"/>
      <c r="Q410" s="80"/>
      <c r="R410" s="80" t="s">
        <v>1394</v>
      </c>
      <c r="S410" s="79"/>
      <c r="T410" s="79"/>
      <c r="U410" s="79"/>
      <c r="V410" s="81"/>
      <c r="W410" s="79"/>
      <c r="X410" s="82"/>
      <c r="Y410" s="79"/>
      <c r="Z410" s="79"/>
    </row>
    <row r="411">
      <c r="A411" s="68"/>
      <c r="B411" s="7" t="s">
        <v>821</v>
      </c>
      <c r="C411" s="69">
        <v>30.0</v>
      </c>
      <c r="D411" s="70">
        <v>42913.0</v>
      </c>
      <c r="E411" s="7">
        <v>6.1556001E7</v>
      </c>
      <c r="F411" s="7" t="str">
        <f>VLOOKUP(E411,PUC!E:F,2,FALSE)</f>
        <v>DOTACION DE PERSONAL </v>
      </c>
      <c r="G411" s="7">
        <v>9.00222901E8</v>
      </c>
      <c r="H411" s="7" t="str">
        <f>VLOOKUP(G411,TERCEROS!$A:$O,9,FALSE)</f>
        <v>CONFECCIONES PARPIN LTDA</v>
      </c>
      <c r="I411" s="7" t="s">
        <v>1209</v>
      </c>
      <c r="J411" s="71">
        <v>78000.0</v>
      </c>
      <c r="K411" s="71">
        <v>0.0</v>
      </c>
      <c r="L411" s="72">
        <f t="shared" si="1"/>
        <v>78000</v>
      </c>
      <c r="M411" s="78" t="s">
        <v>525</v>
      </c>
      <c r="N411" s="73">
        <v>2.0</v>
      </c>
      <c r="O411" s="73" t="str">
        <f>+VLOOKUP(N411,VALD.!$G:$H,2,FALSE)</f>
        <v>SERVICIOS DE ASEO</v>
      </c>
      <c r="P411" s="79"/>
      <c r="Q411" s="80"/>
      <c r="R411" s="80"/>
      <c r="S411" s="79"/>
      <c r="T411" s="79"/>
      <c r="U411" s="79"/>
      <c r="V411" s="81"/>
      <c r="W411" s="79"/>
      <c r="X411" s="82"/>
      <c r="Y411" s="79"/>
      <c r="Z411" s="79"/>
    </row>
    <row r="412">
      <c r="A412" s="68"/>
      <c r="B412" s="7" t="s">
        <v>821</v>
      </c>
      <c r="C412" s="69">
        <v>30.0</v>
      </c>
      <c r="D412" s="70">
        <v>42913.0</v>
      </c>
      <c r="E412" s="7">
        <v>6.1556001E7</v>
      </c>
      <c r="F412" s="7" t="str">
        <f>VLOOKUP(E412,PUC!E:F,2,FALSE)</f>
        <v>DOTACION DE PERSONAL </v>
      </c>
      <c r="G412" s="7">
        <v>9.00222901E8</v>
      </c>
      <c r="H412" s="7" t="str">
        <f>VLOOKUP(G412,TERCEROS!$A:$O,9,FALSE)</f>
        <v>CONFECCIONES PARPIN LTDA</v>
      </c>
      <c r="I412" s="7" t="s">
        <v>1267</v>
      </c>
      <c r="J412" s="71">
        <v>14820.0</v>
      </c>
      <c r="K412" s="71">
        <v>0.0</v>
      </c>
      <c r="L412" s="72">
        <f t="shared" si="1"/>
        <v>14820</v>
      </c>
      <c r="M412" s="78"/>
      <c r="N412" s="73">
        <v>2.0</v>
      </c>
      <c r="O412" s="73" t="str">
        <f>+VLOOKUP(N412,VALD.!$G:$H,2,FALSE)</f>
        <v>SERVICIOS DE ASEO</v>
      </c>
      <c r="P412" s="79"/>
      <c r="Q412" s="80"/>
      <c r="R412" s="80"/>
      <c r="S412" s="79"/>
      <c r="T412" s="79"/>
      <c r="U412" s="79"/>
      <c r="V412" s="81"/>
      <c r="W412" s="79"/>
      <c r="X412" s="82"/>
      <c r="Y412" s="79"/>
      <c r="Z412" s="79"/>
    </row>
    <row r="413">
      <c r="A413" s="68"/>
      <c r="B413" s="7" t="s">
        <v>821</v>
      </c>
      <c r="C413" s="69">
        <v>30.0</v>
      </c>
      <c r="D413" s="70">
        <v>42913.0</v>
      </c>
      <c r="E413" s="7">
        <v>2.2050501E7</v>
      </c>
      <c r="F413" s="7" t="str">
        <f>VLOOKUP(E413,PUC!E:F,2,FALSE)</f>
        <v>NACIONALES </v>
      </c>
      <c r="G413" s="7">
        <v>9.00222901E8</v>
      </c>
      <c r="H413" s="7" t="str">
        <f>VLOOKUP(G413,TERCEROS!$A:$O,9,FALSE)</f>
        <v>CONFECCIONES PARPIN LTDA</v>
      </c>
      <c r="I413" s="7" t="s">
        <v>1209</v>
      </c>
      <c r="J413" s="71">
        <v>0.0</v>
      </c>
      <c r="K413" s="71">
        <v>92820.0</v>
      </c>
      <c r="L413" s="72">
        <f t="shared" si="1"/>
        <v>-92820</v>
      </c>
      <c r="M413" s="78"/>
      <c r="N413" s="73">
        <v>2.0</v>
      </c>
      <c r="O413" s="73" t="str">
        <f>+VLOOKUP(N413,VALD.!$G:$H,2,FALSE)</f>
        <v>SERVICIOS DE ASEO</v>
      </c>
      <c r="P413" s="79"/>
      <c r="Q413" s="80"/>
      <c r="R413" s="80" t="s">
        <v>1402</v>
      </c>
      <c r="S413" s="79"/>
      <c r="T413" s="79"/>
      <c r="U413" s="79"/>
      <c r="V413" s="81"/>
      <c r="W413" s="79"/>
      <c r="X413" s="82"/>
      <c r="Y413" s="79"/>
      <c r="Z413" s="79"/>
    </row>
    <row r="414">
      <c r="A414" s="68"/>
      <c r="B414" s="7" t="s">
        <v>821</v>
      </c>
      <c r="C414" s="69">
        <v>31.0</v>
      </c>
      <c r="D414" s="70">
        <v>42916.0</v>
      </c>
      <c r="E414" s="7">
        <v>6.1556001E7</v>
      </c>
      <c r="F414" s="7" t="str">
        <f>VLOOKUP(E414,PUC!E:F,2,FALSE)</f>
        <v>DOTACION DE PERSONAL </v>
      </c>
      <c r="G414" s="7">
        <v>9.00222901E8</v>
      </c>
      <c r="H414" s="7" t="str">
        <f>VLOOKUP(G414,TERCEROS!$A:$O,9,FALSE)</f>
        <v>CONFECCIONES PARPIN LTDA</v>
      </c>
      <c r="I414" s="7" t="s">
        <v>1209</v>
      </c>
      <c r="J414" s="71">
        <v>28571.0</v>
      </c>
      <c r="K414" s="71">
        <v>0.0</v>
      </c>
      <c r="L414" s="72">
        <f t="shared" si="1"/>
        <v>28571</v>
      </c>
      <c r="M414" s="78" t="s">
        <v>525</v>
      </c>
      <c r="N414" s="73">
        <v>2.0</v>
      </c>
      <c r="O414" s="73" t="str">
        <f>+VLOOKUP(N414,VALD.!$G:$H,2,FALSE)</f>
        <v>SERVICIOS DE ASEO</v>
      </c>
      <c r="P414" s="79"/>
      <c r="Q414" s="80"/>
      <c r="R414" s="80"/>
      <c r="S414" s="79"/>
      <c r="T414" s="79"/>
      <c r="U414" s="79"/>
      <c r="V414" s="81"/>
      <c r="W414" s="79"/>
      <c r="X414" s="82"/>
      <c r="Y414" s="79"/>
      <c r="Z414" s="79"/>
    </row>
    <row r="415">
      <c r="A415" s="68"/>
      <c r="B415" s="7" t="s">
        <v>821</v>
      </c>
      <c r="C415" s="69">
        <v>31.0</v>
      </c>
      <c r="D415" s="70">
        <v>42916.0</v>
      </c>
      <c r="E415" s="7">
        <v>6.1556001E7</v>
      </c>
      <c r="F415" s="7" t="str">
        <f>VLOOKUP(E415,PUC!E:F,2,FALSE)</f>
        <v>DOTACION DE PERSONAL </v>
      </c>
      <c r="G415" s="7">
        <v>9.00222901E8</v>
      </c>
      <c r="H415" s="7" t="str">
        <f>VLOOKUP(G415,TERCEROS!$A:$O,9,FALSE)</f>
        <v>CONFECCIONES PARPIN LTDA</v>
      </c>
      <c r="I415" s="7" t="s">
        <v>1267</v>
      </c>
      <c r="J415" s="71">
        <v>5428.0</v>
      </c>
      <c r="K415" s="71">
        <v>0.0</v>
      </c>
      <c r="L415" s="72">
        <f t="shared" si="1"/>
        <v>5428</v>
      </c>
      <c r="M415" s="78"/>
      <c r="N415" s="73">
        <v>2.0</v>
      </c>
      <c r="O415" s="73" t="str">
        <f>+VLOOKUP(N415,VALD.!$G:$H,2,FALSE)</f>
        <v>SERVICIOS DE ASEO</v>
      </c>
      <c r="P415" s="79"/>
      <c r="Q415" s="80"/>
      <c r="R415" s="80"/>
      <c r="S415" s="79"/>
      <c r="T415" s="79"/>
      <c r="U415" s="79"/>
      <c r="V415" s="81"/>
      <c r="W415" s="79"/>
      <c r="X415" s="82"/>
      <c r="Y415" s="79"/>
      <c r="Z415" s="79"/>
    </row>
    <row r="416">
      <c r="A416" s="68"/>
      <c r="B416" s="7" t="s">
        <v>821</v>
      </c>
      <c r="C416" s="69">
        <v>31.0</v>
      </c>
      <c r="D416" s="70">
        <v>42916.0</v>
      </c>
      <c r="E416" s="7">
        <v>2.2050501E7</v>
      </c>
      <c r="F416" s="7" t="str">
        <f>VLOOKUP(E416,PUC!E:F,2,FALSE)</f>
        <v>NACIONALES </v>
      </c>
      <c r="G416" s="7">
        <v>9.00222901E8</v>
      </c>
      <c r="H416" s="7" t="str">
        <f>VLOOKUP(G416,TERCEROS!$A:$O,9,FALSE)</f>
        <v>CONFECCIONES PARPIN LTDA</v>
      </c>
      <c r="I416" s="7" t="s">
        <v>1209</v>
      </c>
      <c r="J416" s="71">
        <v>0.0</v>
      </c>
      <c r="K416" s="71">
        <v>33999.0</v>
      </c>
      <c r="L416" s="72">
        <f t="shared" si="1"/>
        <v>-33999</v>
      </c>
      <c r="M416" s="78"/>
      <c r="N416" s="73">
        <v>2.0</v>
      </c>
      <c r="O416" s="73" t="str">
        <f>+VLOOKUP(N416,VALD.!$G:$H,2,FALSE)</f>
        <v>SERVICIOS DE ASEO</v>
      </c>
      <c r="P416" s="79"/>
      <c r="Q416" s="80"/>
      <c r="R416" s="80" t="s">
        <v>1406</v>
      </c>
      <c r="S416" s="79"/>
      <c r="T416" s="79"/>
      <c r="U416" s="79"/>
      <c r="V416" s="81"/>
      <c r="W416" s="79"/>
      <c r="X416" s="82"/>
      <c r="Y416" s="79"/>
      <c r="Z416" s="79"/>
    </row>
    <row r="417">
      <c r="A417" s="68"/>
      <c r="B417" s="7" t="s">
        <v>821</v>
      </c>
      <c r="C417" s="69">
        <v>32.0</v>
      </c>
      <c r="D417" s="70">
        <v>42977.0</v>
      </c>
      <c r="E417" s="7">
        <v>6.1556001E7</v>
      </c>
      <c r="F417" s="7" t="str">
        <f>VLOOKUP(E417,PUC!E:F,2,FALSE)</f>
        <v>DOTACION DE PERSONAL </v>
      </c>
      <c r="G417" s="7">
        <v>9.00222901E8</v>
      </c>
      <c r="H417" s="7" t="str">
        <f>VLOOKUP(G417,TERCEROS!$A:$O,9,FALSE)</f>
        <v>CONFECCIONES PARPIN LTDA</v>
      </c>
      <c r="I417" s="7" t="s">
        <v>1209</v>
      </c>
      <c r="J417" s="71">
        <v>30000.0</v>
      </c>
      <c r="K417" s="71">
        <v>0.0</v>
      </c>
      <c r="L417" s="72">
        <f t="shared" si="1"/>
        <v>30000</v>
      </c>
      <c r="M417" s="78" t="s">
        <v>525</v>
      </c>
      <c r="N417" s="73">
        <v>2.0</v>
      </c>
      <c r="O417" s="73" t="str">
        <f>+VLOOKUP(N417,VALD.!$G:$H,2,FALSE)</f>
        <v>SERVICIOS DE ASEO</v>
      </c>
      <c r="P417" s="79"/>
      <c r="Q417" s="80"/>
      <c r="R417" s="80"/>
      <c r="S417" s="79"/>
      <c r="T417" s="79"/>
      <c r="U417" s="79"/>
      <c r="V417" s="81"/>
      <c r="W417" s="79"/>
      <c r="X417" s="82"/>
      <c r="Y417" s="79"/>
      <c r="Z417" s="79"/>
    </row>
    <row r="418">
      <c r="A418" s="68"/>
      <c r="B418" s="7" t="s">
        <v>821</v>
      </c>
      <c r="C418" s="69">
        <v>32.0</v>
      </c>
      <c r="D418" s="70">
        <v>42977.0</v>
      </c>
      <c r="E418" s="7">
        <v>6.1556001E7</v>
      </c>
      <c r="F418" s="7" t="str">
        <f>VLOOKUP(E418,PUC!E:F,2,FALSE)</f>
        <v>DOTACION DE PERSONAL </v>
      </c>
      <c r="G418" s="7">
        <v>9.00222901E8</v>
      </c>
      <c r="H418" s="7" t="str">
        <f>VLOOKUP(G418,TERCEROS!$A:$O,9,FALSE)</f>
        <v>CONFECCIONES PARPIN LTDA</v>
      </c>
      <c r="I418" s="7" t="s">
        <v>1267</v>
      </c>
      <c r="J418" s="71">
        <v>5700.0</v>
      </c>
      <c r="K418" s="71">
        <v>0.0</v>
      </c>
      <c r="L418" s="72">
        <f t="shared" si="1"/>
        <v>5700</v>
      </c>
      <c r="M418" s="78"/>
      <c r="N418" s="73">
        <v>2.0</v>
      </c>
      <c r="O418" s="73" t="str">
        <f>+VLOOKUP(N418,VALD.!$G:$H,2,FALSE)</f>
        <v>SERVICIOS DE ASEO</v>
      </c>
      <c r="P418" s="79"/>
      <c r="Q418" s="80"/>
      <c r="R418" s="80"/>
      <c r="S418" s="79"/>
      <c r="T418" s="79"/>
      <c r="U418" s="79"/>
      <c r="V418" s="81"/>
      <c r="W418" s="79"/>
      <c r="X418" s="82"/>
      <c r="Y418" s="79"/>
      <c r="Z418" s="79"/>
    </row>
    <row r="419">
      <c r="A419" s="68"/>
      <c r="B419" s="7" t="s">
        <v>821</v>
      </c>
      <c r="C419" s="69">
        <v>32.0</v>
      </c>
      <c r="D419" s="70">
        <v>42977.0</v>
      </c>
      <c r="E419" s="7">
        <v>2.2050501E7</v>
      </c>
      <c r="F419" s="7" t="str">
        <f>VLOOKUP(E419,PUC!E:F,2,FALSE)</f>
        <v>NACIONALES </v>
      </c>
      <c r="G419" s="7">
        <v>9.00222901E8</v>
      </c>
      <c r="H419" s="7" t="str">
        <f>VLOOKUP(G419,TERCEROS!$A:$O,9,FALSE)</f>
        <v>CONFECCIONES PARPIN LTDA</v>
      </c>
      <c r="I419" s="7" t="s">
        <v>1209</v>
      </c>
      <c r="J419" s="71">
        <v>0.0</v>
      </c>
      <c r="K419" s="71">
        <v>35700.0</v>
      </c>
      <c r="L419" s="72">
        <f t="shared" si="1"/>
        <v>-35700</v>
      </c>
      <c r="M419" s="78"/>
      <c r="N419" s="73">
        <v>2.0</v>
      </c>
      <c r="O419" s="73" t="str">
        <f>+VLOOKUP(N419,VALD.!$G:$H,2,FALSE)</f>
        <v>SERVICIOS DE ASEO</v>
      </c>
      <c r="P419" s="79"/>
      <c r="Q419" s="80"/>
      <c r="R419" s="80" t="s">
        <v>1414</v>
      </c>
      <c r="S419" s="79"/>
      <c r="T419" s="79"/>
      <c r="U419" s="79"/>
      <c r="V419" s="81"/>
      <c r="W419" s="79"/>
      <c r="X419" s="82"/>
      <c r="Y419" s="79"/>
      <c r="Z419" s="79"/>
    </row>
    <row r="420">
      <c r="A420" s="68"/>
      <c r="B420" s="7" t="s">
        <v>515</v>
      </c>
      <c r="C420" s="69">
        <v>81.0</v>
      </c>
      <c r="D420" s="70">
        <v>43047.0</v>
      </c>
      <c r="E420" s="7">
        <v>4.1556001E7</v>
      </c>
      <c r="F420" s="7" t="str">
        <f>VLOOKUP(E420,PUC!E:F,2,FALSE)</f>
        <v>OPERARIA DE ASEO</v>
      </c>
      <c r="G420" s="7">
        <v>9.01054891E8</v>
      </c>
      <c r="H420" s="7" t="str">
        <f>VLOOKUP(G420,TERCEROS!$A:$O,9,FALSE)</f>
        <v>ALEJANDRIA REAL PARQUE RESIDENCIAL ETAPA V-PROPIEDAD HORIZONTAL</v>
      </c>
      <c r="I420" s="7" t="s">
        <v>1417</v>
      </c>
      <c r="J420" s="71">
        <v>0.0</v>
      </c>
      <c r="K420" s="71">
        <v>2738000.0</v>
      </c>
      <c r="L420" s="72">
        <f t="shared" si="1"/>
        <v>-2738000</v>
      </c>
      <c r="M420" s="78" t="s">
        <v>799</v>
      </c>
      <c r="N420" s="73">
        <v>2.0</v>
      </c>
      <c r="O420" s="73" t="str">
        <f>+VLOOKUP(N420,VALD.!$G:$H,2,FALSE)</f>
        <v>SERVICIOS DE ASEO</v>
      </c>
      <c r="P420" s="79"/>
      <c r="Q420" s="80"/>
      <c r="R420" s="80"/>
      <c r="S420" s="79"/>
      <c r="T420" s="79"/>
      <c r="U420" s="79"/>
      <c r="V420" s="81"/>
      <c r="W420" s="79"/>
      <c r="X420" s="82"/>
      <c r="Y420" s="79"/>
      <c r="Z420" s="79"/>
    </row>
    <row r="421">
      <c r="A421" s="68"/>
      <c r="B421" s="7" t="s">
        <v>515</v>
      </c>
      <c r="C421" s="69">
        <v>81.0</v>
      </c>
      <c r="D421" s="70">
        <v>43047.0</v>
      </c>
      <c r="E421" s="7">
        <v>2.4080506E7</v>
      </c>
      <c r="F421" s="7" t="str">
        <f>VLOOKUP(E421,PUC!E:F,2,FALSE)</f>
        <v>IVA GENERADO AIU 19%</v>
      </c>
      <c r="G421" s="7">
        <v>9.01054891E8</v>
      </c>
      <c r="H421" s="7" t="str">
        <f>VLOOKUP(G421,TERCEROS!$A:$O,9,FALSE)</f>
        <v>ALEJANDRIA REAL PARQUE RESIDENCIAL ETAPA V-PROPIEDAD HORIZONTAL</v>
      </c>
      <c r="I421" s="7" t="s">
        <v>1417</v>
      </c>
      <c r="J421" s="71">
        <v>0.0</v>
      </c>
      <c r="K421" s="71">
        <v>52022.0</v>
      </c>
      <c r="L421" s="72">
        <f t="shared" si="1"/>
        <v>-52022</v>
      </c>
      <c r="M421" s="78"/>
      <c r="N421" s="73">
        <v>2.0</v>
      </c>
      <c r="O421" s="73" t="str">
        <f>+VLOOKUP(N421,VALD.!$G:$H,2,FALSE)</f>
        <v>SERVICIOS DE ASEO</v>
      </c>
      <c r="P421" s="79"/>
      <c r="Q421" s="80"/>
      <c r="R421" s="80"/>
      <c r="S421" s="79"/>
      <c r="T421" s="79"/>
      <c r="U421" s="79"/>
      <c r="V421" s="81"/>
      <c r="W421" s="79"/>
      <c r="X421" s="82"/>
      <c r="Y421" s="79"/>
      <c r="Z421" s="79"/>
    </row>
    <row r="422">
      <c r="A422" s="68"/>
      <c r="B422" s="7" t="s">
        <v>515</v>
      </c>
      <c r="C422" s="69">
        <v>81.0</v>
      </c>
      <c r="D422" s="70">
        <v>43047.0</v>
      </c>
      <c r="E422" s="7">
        <v>1.3551801E7</v>
      </c>
      <c r="F422" s="7" t="str">
        <f>VLOOKUP(E422,PUC!E:F,2,FALSE)</f>
        <v>RETENCIÓN DE ICA BOGOTÁ D.C</v>
      </c>
      <c r="G422" s="7">
        <v>9.01054891E8</v>
      </c>
      <c r="H422" s="7" t="str">
        <f>VLOOKUP(G422,TERCEROS!$A:$O,9,FALSE)</f>
        <v>ALEJANDRIA REAL PARQUE RESIDENCIAL ETAPA V-PROPIEDAD HORIZONTAL</v>
      </c>
      <c r="I422" s="7" t="s">
        <v>1417</v>
      </c>
      <c r="J422" s="71">
        <f>+K420*0.1*9.66/1000</f>
        <v>2644.908</v>
      </c>
      <c r="K422" s="71">
        <v>0.0</v>
      </c>
      <c r="L422" s="72">
        <f t="shared" si="1"/>
        <v>2644.908</v>
      </c>
      <c r="M422" s="78" t="s">
        <v>799</v>
      </c>
      <c r="N422" s="73">
        <v>2.0</v>
      </c>
      <c r="O422" s="73" t="str">
        <f>+VLOOKUP(N422,VALD.!$G:$H,2,FALSE)</f>
        <v>SERVICIOS DE ASEO</v>
      </c>
      <c r="P422" s="79"/>
      <c r="Q422" s="80"/>
      <c r="R422" s="80"/>
      <c r="S422" s="79"/>
      <c r="T422" s="79"/>
      <c r="U422" s="79"/>
      <c r="V422" s="81"/>
      <c r="W422" s="79"/>
      <c r="X422" s="82"/>
      <c r="Y422" s="79"/>
      <c r="Z422" s="79"/>
    </row>
    <row r="423">
      <c r="A423" s="68"/>
      <c r="B423" s="7" t="s">
        <v>515</v>
      </c>
      <c r="C423" s="69">
        <v>81.0</v>
      </c>
      <c r="D423" s="70">
        <v>43047.0</v>
      </c>
      <c r="E423" s="7">
        <v>1.3551502E7</v>
      </c>
      <c r="F423" s="7" t="str">
        <f>VLOOKUP(E423,PUC!E:F,2,FALSE)</f>
        <v>RETENCIONES EN LA FUENTE POR EMPRESAS DE ASEO Y VIGILANCIA 2% AIU </v>
      </c>
      <c r="G423" s="7">
        <v>9.01054891E8</v>
      </c>
      <c r="H423" s="7" t="str">
        <f>VLOOKUP(G423,TERCEROS!$A:$O,9,FALSE)</f>
        <v>ALEJANDRIA REAL PARQUE RESIDENCIAL ETAPA V-PROPIEDAD HORIZONTAL</v>
      </c>
      <c r="I423" s="7" t="s">
        <v>1417</v>
      </c>
      <c r="J423" s="71">
        <v>5476.0</v>
      </c>
      <c r="K423" s="71">
        <v>0.0</v>
      </c>
      <c r="L423" s="72">
        <f t="shared" si="1"/>
        <v>5476</v>
      </c>
      <c r="M423" s="78"/>
      <c r="N423" s="73">
        <v>2.0</v>
      </c>
      <c r="O423" s="73" t="str">
        <f>+VLOOKUP(N423,VALD.!$G:$H,2,FALSE)</f>
        <v>SERVICIOS DE ASEO</v>
      </c>
      <c r="P423" s="79"/>
      <c r="Q423" s="80"/>
      <c r="R423" s="80"/>
      <c r="S423" s="79"/>
      <c r="T423" s="79"/>
      <c r="U423" s="79"/>
      <c r="V423" s="81"/>
      <c r="W423" s="79"/>
      <c r="X423" s="82"/>
      <c r="Y423" s="79"/>
      <c r="Z423" s="79"/>
    </row>
    <row r="424" hidden="1">
      <c r="A424" s="68"/>
      <c r="B424" s="7" t="s">
        <v>515</v>
      </c>
      <c r="C424" s="69">
        <v>81.0</v>
      </c>
      <c r="D424" s="70">
        <v>43047.0</v>
      </c>
      <c r="E424" s="7">
        <v>1.3050501E7</v>
      </c>
      <c r="F424" s="7" t="str">
        <f>VLOOKUP(E424,PUC!E:F,2,FALSE)</f>
        <v>DEUDORES NACIONALES</v>
      </c>
      <c r="G424" s="7">
        <v>9.01054891E8</v>
      </c>
      <c r="H424" s="7" t="str">
        <f>VLOOKUP(G424,TERCEROS!$A:$O,9,FALSE)</f>
        <v>ALEJANDRIA REAL PARQUE RESIDENCIAL ETAPA V-PROPIEDAD HORIZONTAL</v>
      </c>
      <c r="I424" s="7" t="s">
        <v>1417</v>
      </c>
      <c r="J424" s="71">
        <f>+K420+K421-J422-J423</f>
        <v>2781901.092</v>
      </c>
      <c r="K424" s="71">
        <v>0.0</v>
      </c>
      <c r="L424" s="72">
        <f t="shared" si="1"/>
        <v>2781901.092</v>
      </c>
      <c r="M424" s="78"/>
      <c r="N424" s="73">
        <v>2.0</v>
      </c>
      <c r="O424" s="73" t="str">
        <f>+VLOOKUP(N424,VALD.!$G:$H,2,FALSE)</f>
        <v>SERVICIOS DE ASEO</v>
      </c>
      <c r="P424" s="79"/>
      <c r="Q424" s="80" t="s">
        <v>612</v>
      </c>
      <c r="R424" s="80"/>
      <c r="S424" s="79"/>
      <c r="T424" s="79"/>
      <c r="U424" s="79"/>
      <c r="V424" s="81"/>
      <c r="W424" s="79"/>
      <c r="X424" s="82"/>
      <c r="Y424" s="79"/>
      <c r="Z424" s="79"/>
    </row>
    <row r="425">
      <c r="A425" s="68"/>
      <c r="B425" s="7" t="s">
        <v>515</v>
      </c>
      <c r="C425" s="69">
        <v>82.0</v>
      </c>
      <c r="D425" s="70">
        <v>43066.0</v>
      </c>
      <c r="E425" s="7">
        <v>4.1556001E7</v>
      </c>
      <c r="F425" s="7" t="str">
        <f>VLOOKUP(E425,PUC!E:F,2,FALSE)</f>
        <v>OPERARIA DE ASEO</v>
      </c>
      <c r="G425" s="7">
        <v>9.01084343E8</v>
      </c>
      <c r="H425" s="7" t="str">
        <f>VLOOKUP(G425,TERCEROS!$A:$O,9,FALSE)</f>
        <v>EDIFICIO PASEO MADERO-PROPIEDAD HORIZONTAL</v>
      </c>
      <c r="I425" s="7" t="s">
        <v>1428</v>
      </c>
      <c r="J425" s="71">
        <v>0.0</v>
      </c>
      <c r="K425" s="71">
        <v>294616.0</v>
      </c>
      <c r="L425" s="72">
        <f t="shared" si="1"/>
        <v>-294616</v>
      </c>
      <c r="M425" s="78" t="s">
        <v>525</v>
      </c>
      <c r="N425" s="73">
        <v>2.0</v>
      </c>
      <c r="O425" s="73" t="str">
        <f>+VLOOKUP(N425,VALD.!$G:$H,2,FALSE)</f>
        <v>SERVICIOS DE ASEO</v>
      </c>
      <c r="P425" s="79"/>
      <c r="Q425" s="80"/>
      <c r="R425" s="80"/>
      <c r="S425" s="79"/>
      <c r="T425" s="79"/>
      <c r="U425" s="79"/>
      <c r="V425" s="81"/>
      <c r="W425" s="79"/>
      <c r="X425" s="82"/>
      <c r="Y425" s="79"/>
      <c r="Z425" s="79"/>
    </row>
    <row r="426">
      <c r="A426" s="68"/>
      <c r="B426" s="7" t="s">
        <v>515</v>
      </c>
      <c r="C426" s="69">
        <v>82.0</v>
      </c>
      <c r="D426" s="70">
        <v>43066.0</v>
      </c>
      <c r="E426" s="7">
        <v>2.4080506E7</v>
      </c>
      <c r="F426" s="7" t="str">
        <f>VLOOKUP(E426,PUC!E:F,2,FALSE)</f>
        <v>IVA GENERADO AIU 19%</v>
      </c>
      <c r="G426" s="7">
        <v>9.01084343E8</v>
      </c>
      <c r="H426" s="7" t="str">
        <f>VLOOKUP(G426,TERCEROS!$A:$O,9,FALSE)</f>
        <v>EDIFICIO PASEO MADERO-PROPIEDAD HORIZONTAL</v>
      </c>
      <c r="I426" s="7" t="s">
        <v>1428</v>
      </c>
      <c r="J426" s="71">
        <v>0.0</v>
      </c>
      <c r="K426" s="71">
        <v>5597.0</v>
      </c>
      <c r="L426" s="72">
        <f t="shared" si="1"/>
        <v>-5597</v>
      </c>
      <c r="M426" s="78"/>
      <c r="N426" s="73">
        <v>2.0</v>
      </c>
      <c r="O426" s="73" t="str">
        <f>+VLOOKUP(N426,VALD.!$G:$H,2,FALSE)</f>
        <v>SERVICIOS DE ASEO</v>
      </c>
      <c r="P426" s="79"/>
      <c r="Q426" s="80"/>
      <c r="R426" s="80"/>
      <c r="S426" s="79"/>
      <c r="T426" s="79"/>
      <c r="U426" s="79"/>
      <c r="V426" s="81"/>
      <c r="W426" s="79"/>
      <c r="X426" s="82"/>
      <c r="Y426" s="79"/>
      <c r="Z426" s="79"/>
    </row>
    <row r="427">
      <c r="A427" s="68"/>
      <c r="B427" s="7" t="s">
        <v>515</v>
      </c>
      <c r="C427" s="69">
        <v>82.0</v>
      </c>
      <c r="D427" s="70">
        <v>43066.0</v>
      </c>
      <c r="E427" s="7">
        <v>1.3551801E7</v>
      </c>
      <c r="F427" s="7" t="str">
        <f>VLOOKUP(E427,PUC!E:F,2,FALSE)</f>
        <v>RETENCIÓN DE ICA BOGOTÁ D.C</v>
      </c>
      <c r="G427" s="7">
        <v>9.01084343E8</v>
      </c>
      <c r="H427" s="7" t="str">
        <f>VLOOKUP(G427,TERCEROS!$A:$O,9,FALSE)</f>
        <v>EDIFICIO PASEO MADERO-PROPIEDAD HORIZONTAL</v>
      </c>
      <c r="I427" s="7" t="s">
        <v>1428</v>
      </c>
      <c r="J427" s="71">
        <f>+K425*0.1*9.66/1000</f>
        <v>284.599056</v>
      </c>
      <c r="K427" s="71">
        <v>0.0</v>
      </c>
      <c r="L427" s="72">
        <f t="shared" si="1"/>
        <v>284.599056</v>
      </c>
      <c r="M427" s="78" t="s">
        <v>525</v>
      </c>
      <c r="N427" s="73">
        <v>2.0</v>
      </c>
      <c r="O427" s="73" t="str">
        <f>+VLOOKUP(N427,VALD.!$G:$H,2,FALSE)</f>
        <v>SERVICIOS DE ASEO</v>
      </c>
      <c r="P427" s="79"/>
      <c r="Q427" s="80"/>
      <c r="R427" s="80"/>
      <c r="S427" s="79"/>
      <c r="T427" s="79"/>
      <c r="U427" s="79"/>
      <c r="V427" s="81"/>
      <c r="W427" s="79"/>
      <c r="X427" s="82"/>
      <c r="Y427" s="79"/>
      <c r="Z427" s="79"/>
    </row>
    <row r="428">
      <c r="A428" s="68"/>
      <c r="B428" s="7" t="s">
        <v>515</v>
      </c>
      <c r="C428" s="69">
        <v>82.0</v>
      </c>
      <c r="D428" s="70">
        <v>43066.0</v>
      </c>
      <c r="E428" s="7">
        <v>1.3551502E7</v>
      </c>
      <c r="F428" s="7" t="str">
        <f>VLOOKUP(E428,PUC!E:F,2,FALSE)</f>
        <v>RETENCIONES EN LA FUENTE POR EMPRESAS DE ASEO Y VIGILANCIA 2% AIU </v>
      </c>
      <c r="G428" s="7">
        <v>9.01084343E8</v>
      </c>
      <c r="H428" s="7" t="str">
        <f>VLOOKUP(G428,TERCEROS!$A:$O,9,FALSE)</f>
        <v>EDIFICIO PASEO MADERO-PROPIEDAD HORIZONTAL</v>
      </c>
      <c r="I428" s="7" t="s">
        <v>1428</v>
      </c>
      <c r="J428" s="71">
        <f>+K425*0.1*0.02</f>
        <v>589.232</v>
      </c>
      <c r="K428" s="71">
        <v>0.0</v>
      </c>
      <c r="L428" s="72">
        <f t="shared" si="1"/>
        <v>589.232</v>
      </c>
      <c r="M428" s="78"/>
      <c r="N428" s="73">
        <v>2.0</v>
      </c>
      <c r="O428" s="73" t="str">
        <f>+VLOOKUP(N428,VALD.!$G:$H,2,FALSE)</f>
        <v>SERVICIOS DE ASEO</v>
      </c>
      <c r="P428" s="79"/>
      <c r="Q428" s="80"/>
      <c r="R428" s="80"/>
      <c r="S428" s="79"/>
      <c r="T428" s="79"/>
      <c r="U428" s="79"/>
      <c r="V428" s="81"/>
      <c r="W428" s="79"/>
      <c r="X428" s="82"/>
      <c r="Y428" s="79"/>
      <c r="Z428" s="79"/>
    </row>
    <row r="429" hidden="1">
      <c r="A429" s="68"/>
      <c r="B429" s="7" t="s">
        <v>515</v>
      </c>
      <c r="C429" s="69">
        <v>82.0</v>
      </c>
      <c r="D429" s="70">
        <v>43066.0</v>
      </c>
      <c r="E429" s="7">
        <v>1.3050501E7</v>
      </c>
      <c r="F429" s="7" t="str">
        <f>VLOOKUP(E429,PUC!E:F,2,FALSE)</f>
        <v>DEUDORES NACIONALES</v>
      </c>
      <c r="G429" s="7">
        <v>9.01084343E8</v>
      </c>
      <c r="H429" s="7" t="str">
        <f>VLOOKUP(G429,TERCEROS!$A:$O,9,FALSE)</f>
        <v>EDIFICIO PASEO MADERO-PROPIEDAD HORIZONTAL</v>
      </c>
      <c r="I429" s="7" t="s">
        <v>1428</v>
      </c>
      <c r="J429" s="71">
        <v>299339.17</v>
      </c>
      <c r="K429" s="71">
        <v>0.0</v>
      </c>
      <c r="L429" s="72">
        <f t="shared" si="1"/>
        <v>299339.17</v>
      </c>
      <c r="M429" s="78"/>
      <c r="N429" s="73">
        <v>2.0</v>
      </c>
      <c r="O429" s="73" t="str">
        <f>+VLOOKUP(N429,VALD.!$G:$H,2,FALSE)</f>
        <v>SERVICIOS DE ASEO</v>
      </c>
      <c r="P429" s="79"/>
      <c r="Q429" s="80" t="s">
        <v>614</v>
      </c>
      <c r="R429" s="80"/>
      <c r="S429" s="79"/>
      <c r="T429" s="79"/>
      <c r="U429" s="79"/>
      <c r="V429" s="81"/>
      <c r="W429" s="79"/>
      <c r="X429" s="82"/>
      <c r="Y429" s="79"/>
      <c r="Z429" s="79"/>
    </row>
    <row r="430">
      <c r="A430" s="68"/>
      <c r="B430" s="7" t="s">
        <v>515</v>
      </c>
      <c r="C430" s="69">
        <v>83.0</v>
      </c>
      <c r="D430" s="70">
        <v>43066.0</v>
      </c>
      <c r="E430" s="7">
        <v>4.1556001E7</v>
      </c>
      <c r="F430" s="7" t="str">
        <f>VLOOKUP(E430,PUC!E:F,2,FALSE)</f>
        <v>OPERARIA DE ASEO</v>
      </c>
      <c r="G430" s="7">
        <v>9.00244743E8</v>
      </c>
      <c r="H430" s="7" t="str">
        <f>VLOOKUP(G430,TERCEROS!$A:$O,9,FALSE)</f>
        <v>ALIANZA GRUPO INMOBILIARIO SAS</v>
      </c>
      <c r="I430" s="7" t="s">
        <v>1440</v>
      </c>
      <c r="J430" s="71">
        <v>0.0</v>
      </c>
      <c r="K430" s="71">
        <v>5301000.0</v>
      </c>
      <c r="L430" s="72">
        <f t="shared" si="1"/>
        <v>-5301000</v>
      </c>
      <c r="M430" s="78" t="s">
        <v>525</v>
      </c>
      <c r="N430" s="73">
        <v>2.0</v>
      </c>
      <c r="O430" s="73" t="str">
        <f>+VLOOKUP(N430,VALD.!$G:$H,2,FALSE)</f>
        <v>SERVICIOS DE ASEO</v>
      </c>
      <c r="P430" s="79"/>
      <c r="Q430" s="80"/>
      <c r="R430" s="80"/>
      <c r="S430" s="79"/>
      <c r="T430" s="79"/>
      <c r="U430" s="79"/>
      <c r="V430" s="81"/>
      <c r="W430" s="79"/>
      <c r="X430" s="82"/>
      <c r="Y430" s="79"/>
      <c r="Z430" s="79"/>
    </row>
    <row r="431">
      <c r="A431" s="68"/>
      <c r="B431" s="7" t="s">
        <v>515</v>
      </c>
      <c r="C431" s="69">
        <v>83.0</v>
      </c>
      <c r="D431" s="70">
        <v>43066.0</v>
      </c>
      <c r="E431" s="7">
        <v>2.4080506E7</v>
      </c>
      <c r="F431" s="7" t="str">
        <f>VLOOKUP(E431,PUC!E:F,2,FALSE)</f>
        <v>IVA GENERADO AIU 19%</v>
      </c>
      <c r="G431" s="7">
        <v>9.00244743E8</v>
      </c>
      <c r="H431" s="7" t="str">
        <f>VLOOKUP(G431,TERCEROS!$A:$O,9,FALSE)</f>
        <v>ALIANZA GRUPO INMOBILIARIO SAS</v>
      </c>
      <c r="I431" s="7" t="s">
        <v>1440</v>
      </c>
      <c r="J431" s="71">
        <v>0.0</v>
      </c>
      <c r="K431" s="71">
        <v>100719.0</v>
      </c>
      <c r="L431" s="72">
        <f t="shared" si="1"/>
        <v>-100719</v>
      </c>
      <c r="M431" s="78"/>
      <c r="N431" s="73">
        <v>2.0</v>
      </c>
      <c r="O431" s="73" t="str">
        <f>+VLOOKUP(N431,VALD.!$G:$H,2,FALSE)</f>
        <v>SERVICIOS DE ASEO</v>
      </c>
      <c r="P431" s="79"/>
      <c r="Q431" s="80"/>
      <c r="R431" s="80"/>
      <c r="S431" s="79"/>
      <c r="T431" s="79"/>
      <c r="U431" s="79"/>
      <c r="V431" s="81"/>
      <c r="W431" s="79"/>
      <c r="X431" s="82"/>
      <c r="Y431" s="79"/>
      <c r="Z431" s="79"/>
    </row>
    <row r="432">
      <c r="A432" s="68"/>
      <c r="B432" s="7" t="s">
        <v>515</v>
      </c>
      <c r="C432" s="69">
        <v>83.0</v>
      </c>
      <c r="D432" s="70">
        <v>43066.0</v>
      </c>
      <c r="E432" s="7">
        <v>1.3551801E7</v>
      </c>
      <c r="F432" s="7" t="str">
        <f>VLOOKUP(E432,PUC!E:F,2,FALSE)</f>
        <v>RETENCIÓN DE ICA BOGOTÁ D.C</v>
      </c>
      <c r="G432" s="7">
        <v>9.00244743E8</v>
      </c>
      <c r="H432" s="7" t="str">
        <f>VLOOKUP(G432,TERCEROS!$A:$O,9,FALSE)</f>
        <v>ALIANZA GRUPO INMOBILIARIO SAS</v>
      </c>
      <c r="I432" s="7" t="s">
        <v>1440</v>
      </c>
      <c r="J432" s="71">
        <v>5120.766</v>
      </c>
      <c r="K432" s="71">
        <v>0.0</v>
      </c>
      <c r="L432" s="72">
        <f t="shared" si="1"/>
        <v>5120.766</v>
      </c>
      <c r="M432" s="78" t="s">
        <v>525</v>
      </c>
      <c r="N432" s="73">
        <v>2.0</v>
      </c>
      <c r="O432" s="73" t="str">
        <f>+VLOOKUP(N432,VALD.!$G:$H,2,FALSE)</f>
        <v>SERVICIOS DE ASEO</v>
      </c>
      <c r="P432" s="79"/>
      <c r="Q432" s="80"/>
      <c r="R432" s="80"/>
      <c r="S432" s="79"/>
      <c r="T432" s="79"/>
      <c r="U432" s="79"/>
      <c r="V432" s="81"/>
      <c r="W432" s="79"/>
      <c r="X432" s="82"/>
      <c r="Y432" s="79"/>
      <c r="Z432" s="79"/>
    </row>
    <row r="433">
      <c r="A433" s="68"/>
      <c r="B433" s="7" t="s">
        <v>515</v>
      </c>
      <c r="C433" s="69">
        <v>83.0</v>
      </c>
      <c r="D433" s="70">
        <v>43066.0</v>
      </c>
      <c r="E433" s="7">
        <v>1.3551502E7</v>
      </c>
      <c r="F433" s="7" t="str">
        <f>VLOOKUP(E433,PUC!E:F,2,FALSE)</f>
        <v>RETENCIONES EN LA FUENTE POR EMPRESAS DE ASEO Y VIGILANCIA 2% AIU </v>
      </c>
      <c r="G433" s="7">
        <v>9.00244743E8</v>
      </c>
      <c r="H433" s="7" t="str">
        <f>VLOOKUP(G433,TERCEROS!$A:$O,9,FALSE)</f>
        <v>ALIANZA GRUPO INMOBILIARIO SAS</v>
      </c>
      <c r="I433" s="7" t="s">
        <v>1440</v>
      </c>
      <c r="J433" s="71">
        <v>10602.0</v>
      </c>
      <c r="K433" s="71">
        <v>0.0</v>
      </c>
      <c r="L433" s="72">
        <f t="shared" si="1"/>
        <v>10602</v>
      </c>
      <c r="M433" s="78"/>
      <c r="N433" s="73">
        <v>2.0</v>
      </c>
      <c r="O433" s="73" t="str">
        <f>+VLOOKUP(N433,VALD.!$G:$H,2,FALSE)</f>
        <v>SERVICIOS DE ASEO</v>
      </c>
      <c r="P433" s="79"/>
      <c r="Q433" s="80"/>
      <c r="R433" s="80"/>
      <c r="S433" s="79"/>
      <c r="T433" s="79"/>
      <c r="U433" s="79"/>
      <c r="V433" s="81"/>
      <c r="W433" s="79"/>
      <c r="X433" s="82"/>
      <c r="Y433" s="79"/>
      <c r="Z433" s="79"/>
    </row>
    <row r="434" hidden="1">
      <c r="A434" s="68"/>
      <c r="B434" s="7" t="s">
        <v>515</v>
      </c>
      <c r="C434" s="69">
        <v>83.0</v>
      </c>
      <c r="D434" s="70">
        <v>43066.0</v>
      </c>
      <c r="E434" s="7">
        <v>1.3050501E7</v>
      </c>
      <c r="F434" s="7" t="str">
        <f>VLOOKUP(E434,PUC!E:F,2,FALSE)</f>
        <v>DEUDORES NACIONALES</v>
      </c>
      <c r="G434" s="7">
        <v>9.00244743E8</v>
      </c>
      <c r="H434" s="7" t="str">
        <f>VLOOKUP(G434,TERCEROS!$A:$O,9,FALSE)</f>
        <v>ALIANZA GRUPO INMOBILIARIO SAS</v>
      </c>
      <c r="I434" s="7" t="s">
        <v>1440</v>
      </c>
      <c r="J434" s="71">
        <v>5385996.23</v>
      </c>
      <c r="K434" s="71">
        <v>0.0</v>
      </c>
      <c r="L434" s="72">
        <f t="shared" si="1"/>
        <v>5385996.23</v>
      </c>
      <c r="M434" s="78"/>
      <c r="N434" s="73">
        <v>2.0</v>
      </c>
      <c r="O434" s="73" t="str">
        <f>+VLOOKUP(N434,VALD.!$G:$H,2,FALSE)</f>
        <v>SERVICIOS DE ASEO</v>
      </c>
      <c r="P434" s="79"/>
      <c r="Q434" s="80" t="s">
        <v>618</v>
      </c>
      <c r="R434" s="80"/>
      <c r="S434" s="79"/>
      <c r="T434" s="79"/>
      <c r="U434" s="79"/>
      <c r="V434" s="81"/>
      <c r="W434" s="79"/>
      <c r="X434" s="82"/>
      <c r="Y434" s="79"/>
      <c r="Z434" s="79"/>
    </row>
    <row r="435">
      <c r="A435" s="68"/>
      <c r="B435" s="7" t="s">
        <v>515</v>
      </c>
      <c r="C435" s="69">
        <v>84.0</v>
      </c>
      <c r="D435" s="70">
        <v>43066.0</v>
      </c>
      <c r="E435" s="7">
        <v>4.1556001E7</v>
      </c>
      <c r="F435" s="7" t="str">
        <f>VLOOKUP(E435,PUC!E:F,2,FALSE)</f>
        <v>OPERARIA DE ASEO</v>
      </c>
      <c r="G435" s="7">
        <v>9.00244743E8</v>
      </c>
      <c r="H435" s="7" t="str">
        <f>VLOOKUP(G435,TERCEROS!$A:$O,9,FALSE)</f>
        <v>ALIANZA GRUPO INMOBILIARIO SAS</v>
      </c>
      <c r="I435" s="7" t="s">
        <v>1448</v>
      </c>
      <c r="J435" s="71">
        <v>0.0</v>
      </c>
      <c r="K435" s="71">
        <v>374966.0</v>
      </c>
      <c r="L435" s="72">
        <f t="shared" si="1"/>
        <v>-374966</v>
      </c>
      <c r="M435" s="78" t="s">
        <v>525</v>
      </c>
      <c r="N435" s="73">
        <v>2.0</v>
      </c>
      <c r="O435" s="73" t="str">
        <f>+VLOOKUP(N435,VALD.!$G:$H,2,FALSE)</f>
        <v>SERVICIOS DE ASEO</v>
      </c>
      <c r="P435" s="79"/>
      <c r="Q435" s="80"/>
      <c r="R435" s="80"/>
      <c r="S435" s="79"/>
      <c r="T435" s="79"/>
      <c r="U435" s="79"/>
      <c r="V435" s="81"/>
      <c r="W435" s="79"/>
      <c r="X435" s="82"/>
      <c r="Y435" s="79"/>
      <c r="Z435" s="79"/>
    </row>
    <row r="436">
      <c r="A436" s="68"/>
      <c r="B436" s="7" t="s">
        <v>515</v>
      </c>
      <c r="C436" s="69">
        <v>84.0</v>
      </c>
      <c r="D436" s="70">
        <v>43066.0</v>
      </c>
      <c r="E436" s="7">
        <v>2.4080506E7</v>
      </c>
      <c r="F436" s="7" t="str">
        <f>VLOOKUP(E436,PUC!E:F,2,FALSE)</f>
        <v>IVA GENERADO AIU 19%</v>
      </c>
      <c r="G436" s="7">
        <v>9.00244743E8</v>
      </c>
      <c r="H436" s="7" t="str">
        <f>VLOOKUP(G436,TERCEROS!$A:$O,9,FALSE)</f>
        <v>ALIANZA GRUPO INMOBILIARIO SAS</v>
      </c>
      <c r="I436" s="7" t="s">
        <v>1448</v>
      </c>
      <c r="J436" s="71">
        <v>0.0</v>
      </c>
      <c r="K436" s="71">
        <v>7124.0</v>
      </c>
      <c r="L436" s="72">
        <f t="shared" si="1"/>
        <v>-7124</v>
      </c>
      <c r="M436" s="78"/>
      <c r="N436" s="73">
        <v>2.0</v>
      </c>
      <c r="O436" s="73" t="str">
        <f>+VLOOKUP(N436,VALD.!$G:$H,2,FALSE)</f>
        <v>SERVICIOS DE ASEO</v>
      </c>
      <c r="P436" s="79"/>
      <c r="Q436" s="80"/>
      <c r="R436" s="80"/>
      <c r="S436" s="79"/>
      <c r="T436" s="79"/>
      <c r="U436" s="79"/>
      <c r="V436" s="81"/>
      <c r="W436" s="79"/>
      <c r="X436" s="82"/>
      <c r="Y436" s="79"/>
      <c r="Z436" s="79"/>
    </row>
    <row r="437">
      <c r="A437" s="68"/>
      <c r="B437" s="7" t="s">
        <v>515</v>
      </c>
      <c r="C437" s="69">
        <v>84.0</v>
      </c>
      <c r="D437" s="70">
        <v>43066.0</v>
      </c>
      <c r="E437" s="7">
        <v>1.3551801E7</v>
      </c>
      <c r="F437" s="7" t="str">
        <f>VLOOKUP(E437,PUC!E:F,2,FALSE)</f>
        <v>RETENCIÓN DE ICA BOGOTÁ D.C</v>
      </c>
      <c r="G437" s="7">
        <v>9.00244743E8</v>
      </c>
      <c r="H437" s="7" t="str">
        <f>VLOOKUP(G437,TERCEROS!$A:$O,9,FALSE)</f>
        <v>ALIANZA GRUPO INMOBILIARIO SAS</v>
      </c>
      <c r="I437" s="7" t="s">
        <v>1448</v>
      </c>
      <c r="J437" s="71">
        <f>+K435*0.1*9.66/1000</f>
        <v>362.217156</v>
      </c>
      <c r="K437" s="71">
        <v>0.0</v>
      </c>
      <c r="L437" s="72">
        <f t="shared" si="1"/>
        <v>362.217156</v>
      </c>
      <c r="M437" s="78" t="s">
        <v>525</v>
      </c>
      <c r="N437" s="73">
        <v>2.0</v>
      </c>
      <c r="O437" s="73" t="str">
        <f>+VLOOKUP(N437,VALD.!$G:$H,2,FALSE)</f>
        <v>SERVICIOS DE ASEO</v>
      </c>
      <c r="P437" s="79"/>
      <c r="Q437" s="80"/>
      <c r="R437" s="80"/>
      <c r="S437" s="79"/>
      <c r="T437" s="79"/>
      <c r="U437" s="79"/>
      <c r="V437" s="81"/>
      <c r="W437" s="79"/>
      <c r="X437" s="82"/>
      <c r="Y437" s="79"/>
      <c r="Z437" s="79"/>
    </row>
    <row r="438">
      <c r="A438" s="68"/>
      <c r="B438" s="7" t="s">
        <v>515</v>
      </c>
      <c r="C438" s="69">
        <v>84.0</v>
      </c>
      <c r="D438" s="70">
        <v>43066.0</v>
      </c>
      <c r="E438" s="7">
        <v>1.3551502E7</v>
      </c>
      <c r="F438" s="7" t="str">
        <f>VLOOKUP(E438,PUC!E:F,2,FALSE)</f>
        <v>RETENCIONES EN LA FUENTE POR EMPRESAS DE ASEO Y VIGILANCIA 2% AIU </v>
      </c>
      <c r="G438" s="7">
        <v>9.00244743E8</v>
      </c>
      <c r="H438" s="7" t="str">
        <f>VLOOKUP(G438,TERCEROS!$A:$O,9,FALSE)</f>
        <v>ALIANZA GRUPO INMOBILIARIO SAS</v>
      </c>
      <c r="I438" s="7" t="s">
        <v>1448</v>
      </c>
      <c r="J438" s="71">
        <f>+K435*0.1*0.02</f>
        <v>749.932</v>
      </c>
      <c r="K438" s="71">
        <v>0.0</v>
      </c>
      <c r="L438" s="72">
        <f t="shared" si="1"/>
        <v>749.932</v>
      </c>
      <c r="M438" s="78"/>
      <c r="N438" s="73">
        <v>2.0</v>
      </c>
      <c r="O438" s="73" t="str">
        <f>+VLOOKUP(N438,VALD.!$G:$H,2,FALSE)</f>
        <v>SERVICIOS DE ASEO</v>
      </c>
      <c r="P438" s="79"/>
      <c r="Q438" s="80"/>
      <c r="R438" s="80"/>
      <c r="S438" s="79"/>
      <c r="T438" s="79"/>
      <c r="U438" s="79"/>
      <c r="V438" s="81"/>
      <c r="W438" s="79"/>
      <c r="X438" s="82"/>
      <c r="Y438" s="79"/>
      <c r="Z438" s="79"/>
    </row>
    <row r="439" hidden="1">
      <c r="A439" s="68"/>
      <c r="B439" s="7" t="s">
        <v>515</v>
      </c>
      <c r="C439" s="69">
        <v>84.0</v>
      </c>
      <c r="D439" s="70">
        <v>43066.0</v>
      </c>
      <c r="E439" s="7">
        <v>1.3050501E7</v>
      </c>
      <c r="F439" s="7" t="str">
        <f>VLOOKUP(E439,PUC!E:F,2,FALSE)</f>
        <v>DEUDORES NACIONALES</v>
      </c>
      <c r="G439" s="7">
        <v>9.00244743E8</v>
      </c>
      <c r="H439" s="7" t="str">
        <f>VLOOKUP(G439,TERCEROS!$A:$O,9,FALSE)</f>
        <v>ALIANZA GRUPO INMOBILIARIO SAS</v>
      </c>
      <c r="I439" s="7" t="s">
        <v>1448</v>
      </c>
      <c r="J439" s="72">
        <v>380977.85</v>
      </c>
      <c r="K439" s="71">
        <v>0.0</v>
      </c>
      <c r="L439" s="72">
        <f t="shared" si="1"/>
        <v>380977.85</v>
      </c>
      <c r="M439" s="78"/>
      <c r="N439" s="73">
        <v>2.0</v>
      </c>
      <c r="O439" s="73" t="str">
        <f>+VLOOKUP(N439,VALD.!$G:$H,2,FALSE)</f>
        <v>SERVICIOS DE ASEO</v>
      </c>
      <c r="P439" s="79"/>
      <c r="Q439" s="80" t="s">
        <v>620</v>
      </c>
      <c r="R439" s="80"/>
      <c r="S439" s="79"/>
      <c r="T439" s="79"/>
      <c r="U439" s="79"/>
      <c r="V439" s="81"/>
      <c r="W439" s="79"/>
      <c r="X439" s="82"/>
      <c r="Y439" s="79"/>
      <c r="Z439" s="79"/>
    </row>
    <row r="440">
      <c r="A440" s="68"/>
      <c r="B440" s="7" t="s">
        <v>515</v>
      </c>
      <c r="C440" s="69">
        <v>85.0</v>
      </c>
      <c r="D440" s="70">
        <v>43064.0</v>
      </c>
      <c r="E440" s="7">
        <v>4.1556001E7</v>
      </c>
      <c r="F440" s="7" t="str">
        <f>VLOOKUP(E440,PUC!E:F,2,FALSE)</f>
        <v>OPERARIA DE ASEO</v>
      </c>
      <c r="G440" s="7">
        <v>9.00244743E8</v>
      </c>
      <c r="H440" s="7" t="str">
        <f>VLOOKUP(G440,TERCEROS!$A:$O,9,FALSE)</f>
        <v>ALIANZA GRUPO INMOBILIARIO SAS</v>
      </c>
      <c r="I440" s="7" t="s">
        <v>1462</v>
      </c>
      <c r="J440" s="72">
        <v>0.0</v>
      </c>
      <c r="K440" s="71">
        <v>2738000.0</v>
      </c>
      <c r="L440" s="72">
        <f t="shared" si="1"/>
        <v>-2738000</v>
      </c>
      <c r="M440" s="78" t="s">
        <v>525</v>
      </c>
      <c r="N440" s="73">
        <v>2.0</v>
      </c>
      <c r="O440" s="73" t="str">
        <f>+VLOOKUP(N440,VALD.!$G:$H,2,FALSE)</f>
        <v>SERVICIOS DE ASEO</v>
      </c>
      <c r="P440" s="79"/>
      <c r="Q440" s="80"/>
      <c r="R440" s="80"/>
      <c r="S440" s="79"/>
      <c r="T440" s="79"/>
      <c r="U440" s="79"/>
      <c r="V440" s="81"/>
      <c r="W440" s="79"/>
      <c r="X440" s="82"/>
      <c r="Y440" s="79"/>
      <c r="Z440" s="79"/>
    </row>
    <row r="441">
      <c r="A441" s="68"/>
      <c r="B441" s="7" t="s">
        <v>515</v>
      </c>
      <c r="C441" s="69">
        <v>85.0</v>
      </c>
      <c r="D441" s="70">
        <v>43064.0</v>
      </c>
      <c r="E441" s="7">
        <v>2.4080506E7</v>
      </c>
      <c r="F441" s="7" t="str">
        <f>VLOOKUP(E441,PUC!E:F,2,FALSE)</f>
        <v>IVA GENERADO AIU 19%</v>
      </c>
      <c r="G441" s="7">
        <v>9.00244743E8</v>
      </c>
      <c r="H441" s="7" t="str">
        <f>VLOOKUP(G441,TERCEROS!$A:$O,9,FALSE)</f>
        <v>ALIANZA GRUPO INMOBILIARIO SAS</v>
      </c>
      <c r="I441" s="7" t="s">
        <v>1462</v>
      </c>
      <c r="J441" s="72">
        <v>0.0</v>
      </c>
      <c r="K441" s="71">
        <v>52022.0</v>
      </c>
      <c r="L441" s="72">
        <f t="shared" si="1"/>
        <v>-52022</v>
      </c>
      <c r="M441" s="78"/>
      <c r="N441" s="73">
        <v>2.0</v>
      </c>
      <c r="O441" s="73" t="str">
        <f>+VLOOKUP(N441,VALD.!$G:$H,2,FALSE)</f>
        <v>SERVICIOS DE ASEO</v>
      </c>
      <c r="P441" s="79"/>
      <c r="Q441" s="80"/>
      <c r="R441" s="80"/>
      <c r="S441" s="79"/>
      <c r="T441" s="79"/>
      <c r="U441" s="79"/>
      <c r="V441" s="81"/>
      <c r="W441" s="79"/>
      <c r="X441" s="82"/>
      <c r="Y441" s="79"/>
      <c r="Z441" s="79"/>
    </row>
    <row r="442">
      <c r="A442" s="68"/>
      <c r="B442" s="7" t="s">
        <v>515</v>
      </c>
      <c r="C442" s="69">
        <v>85.0</v>
      </c>
      <c r="D442" s="70">
        <v>43064.0</v>
      </c>
      <c r="E442" s="7">
        <v>1.3551801E7</v>
      </c>
      <c r="F442" s="7" t="str">
        <f>VLOOKUP(E442,PUC!E:F,2,FALSE)</f>
        <v>RETENCIÓN DE ICA BOGOTÁ D.C</v>
      </c>
      <c r="G442" s="7">
        <v>9.00244743E8</v>
      </c>
      <c r="H442" s="7" t="str">
        <f>VLOOKUP(G442,TERCEROS!$A:$O,9,FALSE)</f>
        <v>ALIANZA GRUPO INMOBILIARIO SAS</v>
      </c>
      <c r="I442" s="7" t="s">
        <v>1462</v>
      </c>
      <c r="J442" s="71">
        <f>+K440*0.1*9.66/1000</f>
        <v>2644.908</v>
      </c>
      <c r="K442" s="71">
        <v>0.0</v>
      </c>
      <c r="L442" s="72">
        <f t="shared" si="1"/>
        <v>2644.908</v>
      </c>
      <c r="M442" s="78" t="s">
        <v>525</v>
      </c>
      <c r="N442" s="73">
        <v>2.0</v>
      </c>
      <c r="O442" s="73" t="str">
        <f>+VLOOKUP(N442,VALD.!$G:$H,2,FALSE)</f>
        <v>SERVICIOS DE ASEO</v>
      </c>
      <c r="P442" s="79"/>
      <c r="Q442" s="80"/>
      <c r="R442" s="80"/>
      <c r="S442" s="79"/>
      <c r="T442" s="79"/>
      <c r="U442" s="79"/>
      <c r="V442" s="81"/>
      <c r="W442" s="79"/>
      <c r="X442" s="82"/>
      <c r="Y442" s="79"/>
      <c r="Z442" s="79"/>
    </row>
    <row r="443">
      <c r="A443" s="68"/>
      <c r="B443" s="7" t="s">
        <v>515</v>
      </c>
      <c r="C443" s="69">
        <v>85.0</v>
      </c>
      <c r="D443" s="70">
        <v>43064.0</v>
      </c>
      <c r="E443" s="7">
        <v>1.3551502E7</v>
      </c>
      <c r="F443" s="7" t="str">
        <f>VLOOKUP(E443,PUC!E:F,2,FALSE)</f>
        <v>RETENCIONES EN LA FUENTE POR EMPRESAS DE ASEO Y VIGILANCIA 2% AIU </v>
      </c>
      <c r="G443" s="7">
        <v>9.00244743E8</v>
      </c>
      <c r="H443" s="7" t="str">
        <f>VLOOKUP(G443,TERCEROS!$A:$O,9,FALSE)</f>
        <v>ALIANZA GRUPO INMOBILIARIO SAS</v>
      </c>
      <c r="I443" s="7" t="s">
        <v>1462</v>
      </c>
      <c r="J443" s="71">
        <f>+K440*0.1*0.02</f>
        <v>5476</v>
      </c>
      <c r="K443" s="71">
        <v>0.0</v>
      </c>
      <c r="L443" s="72">
        <f t="shared" si="1"/>
        <v>5476</v>
      </c>
      <c r="M443" s="78"/>
      <c r="N443" s="73">
        <v>2.0</v>
      </c>
      <c r="O443" s="73" t="str">
        <f>+VLOOKUP(N443,VALD.!$G:$H,2,FALSE)</f>
        <v>SERVICIOS DE ASEO</v>
      </c>
      <c r="P443" s="79"/>
      <c r="Q443" s="80"/>
      <c r="R443" s="80"/>
      <c r="S443" s="79"/>
      <c r="T443" s="79"/>
      <c r="U443" s="79"/>
      <c r="V443" s="81"/>
      <c r="W443" s="79"/>
      <c r="X443" s="82"/>
      <c r="Y443" s="79"/>
      <c r="Z443" s="79"/>
    </row>
    <row r="444" hidden="1">
      <c r="A444" s="68"/>
      <c r="B444" s="7" t="s">
        <v>515</v>
      </c>
      <c r="C444" s="69">
        <v>85.0</v>
      </c>
      <c r="D444" s="70">
        <v>43064.0</v>
      </c>
      <c r="E444" s="7">
        <v>1.3050501E7</v>
      </c>
      <c r="F444" s="7" t="str">
        <f>VLOOKUP(E444,PUC!E:F,2,FALSE)</f>
        <v>DEUDORES NACIONALES</v>
      </c>
      <c r="G444" s="7">
        <v>9.00244743E8</v>
      </c>
      <c r="H444" s="7" t="str">
        <f>VLOOKUP(G444,TERCEROS!$A:$O,9,FALSE)</f>
        <v>ALIANZA GRUPO INMOBILIARIO SAS</v>
      </c>
      <c r="I444" s="7" t="s">
        <v>1462</v>
      </c>
      <c r="J444" s="72">
        <v>2781901.1</v>
      </c>
      <c r="K444" s="71">
        <v>0.0</v>
      </c>
      <c r="L444" s="72">
        <f t="shared" si="1"/>
        <v>2781901.1</v>
      </c>
      <c r="M444" s="78"/>
      <c r="N444" s="73">
        <v>2.0</v>
      </c>
      <c r="O444" s="73" t="str">
        <f>+VLOOKUP(N444,VALD.!$G:$H,2,FALSE)</f>
        <v>SERVICIOS DE ASEO</v>
      </c>
      <c r="P444" s="79"/>
      <c r="Q444" s="80" t="s">
        <v>623</v>
      </c>
      <c r="R444" s="80"/>
      <c r="S444" s="79"/>
      <c r="T444" s="79"/>
      <c r="U444" s="79"/>
      <c r="V444" s="81"/>
      <c r="W444" s="79"/>
      <c r="X444" s="82"/>
      <c r="Y444" s="79"/>
      <c r="Z444" s="79"/>
    </row>
    <row r="445">
      <c r="A445" s="68"/>
      <c r="B445" s="7" t="s">
        <v>515</v>
      </c>
      <c r="C445" s="69">
        <v>86.0</v>
      </c>
      <c r="D445" s="70">
        <v>43066.0</v>
      </c>
      <c r="E445" s="7">
        <v>4.1556001E7</v>
      </c>
      <c r="F445" s="7" t="str">
        <f>VLOOKUP(E445,PUC!E:F,2,FALSE)</f>
        <v>OPERARIA DE ASEO</v>
      </c>
      <c r="G445" s="7">
        <v>9.01043605E8</v>
      </c>
      <c r="H445" s="7" t="str">
        <f>VLOOKUP(G445,TERCEROS!$A:$O,9,FALSE)</f>
        <v>CONJUNTO RESIDENCIAL COLINA 129</v>
      </c>
      <c r="I445" s="7" t="s">
        <v>1472</v>
      </c>
      <c r="J445" s="72">
        <v>0.0</v>
      </c>
      <c r="K445" s="71">
        <v>4407972.0</v>
      </c>
      <c r="L445" s="72">
        <f t="shared" si="1"/>
        <v>-4407972</v>
      </c>
      <c r="M445" s="78" t="s">
        <v>525</v>
      </c>
      <c r="N445" s="73">
        <v>2.0</v>
      </c>
      <c r="O445" s="73" t="str">
        <f>+VLOOKUP(N445,VALD.!$G:$H,2,FALSE)</f>
        <v>SERVICIOS DE ASEO</v>
      </c>
      <c r="P445" s="79"/>
      <c r="Q445" s="80"/>
      <c r="R445" s="80"/>
      <c r="S445" s="79"/>
      <c r="T445" s="79"/>
      <c r="U445" s="79"/>
      <c r="V445" s="81"/>
      <c r="W445" s="79"/>
      <c r="X445" s="82"/>
      <c r="Y445" s="79"/>
      <c r="Z445" s="79"/>
    </row>
    <row r="446">
      <c r="A446" s="68"/>
      <c r="B446" s="7" t="s">
        <v>515</v>
      </c>
      <c r="C446" s="69">
        <v>86.0</v>
      </c>
      <c r="D446" s="70">
        <v>43066.0</v>
      </c>
      <c r="E446" s="7">
        <v>2.4080506E7</v>
      </c>
      <c r="F446" s="7" t="str">
        <f>VLOOKUP(E446,PUC!E:F,2,FALSE)</f>
        <v>IVA GENERADO AIU 19%</v>
      </c>
      <c r="G446" s="7">
        <v>9.01043605E8</v>
      </c>
      <c r="H446" s="7" t="str">
        <f>VLOOKUP(G446,TERCEROS!$A:$O,9,FALSE)</f>
        <v>CONJUNTO RESIDENCIAL COLINA 129</v>
      </c>
      <c r="I446" s="7" t="s">
        <v>1472</v>
      </c>
      <c r="J446" s="72">
        <v>0.0</v>
      </c>
      <c r="K446" s="71">
        <v>83751.0</v>
      </c>
      <c r="L446" s="72">
        <f t="shared" si="1"/>
        <v>-83751</v>
      </c>
      <c r="M446" s="78"/>
      <c r="N446" s="73">
        <v>2.0</v>
      </c>
      <c r="O446" s="73" t="str">
        <f>+VLOOKUP(N446,VALD.!$G:$H,2,FALSE)</f>
        <v>SERVICIOS DE ASEO</v>
      </c>
      <c r="P446" s="79"/>
      <c r="Q446" s="80"/>
      <c r="R446" s="80"/>
      <c r="S446" s="79"/>
      <c r="T446" s="79"/>
      <c r="U446" s="79"/>
      <c r="V446" s="81"/>
      <c r="W446" s="79"/>
      <c r="X446" s="82"/>
      <c r="Y446" s="79"/>
      <c r="Z446" s="79"/>
    </row>
    <row r="447">
      <c r="A447" s="68"/>
      <c r="B447" s="7" t="s">
        <v>515</v>
      </c>
      <c r="C447" s="69">
        <v>86.0</v>
      </c>
      <c r="D447" s="70">
        <v>43066.0</v>
      </c>
      <c r="E447" s="7">
        <v>1.3551801E7</v>
      </c>
      <c r="F447" s="7" t="str">
        <f>VLOOKUP(E447,PUC!E:F,2,FALSE)</f>
        <v>RETENCIÓN DE ICA BOGOTÁ D.C</v>
      </c>
      <c r="G447" s="7">
        <v>9.01043605E8</v>
      </c>
      <c r="H447" s="7" t="str">
        <f>VLOOKUP(G447,TERCEROS!$A:$O,9,FALSE)</f>
        <v>CONJUNTO RESIDENCIAL COLINA 129</v>
      </c>
      <c r="I447" s="7" t="s">
        <v>1472</v>
      </c>
      <c r="J447" s="71">
        <f>+K445*0.1*9.66/1000</f>
        <v>4258.100952</v>
      </c>
      <c r="K447" s="71">
        <v>0.0</v>
      </c>
      <c r="L447" s="72">
        <f t="shared" si="1"/>
        <v>4258.100952</v>
      </c>
      <c r="M447" s="78" t="s">
        <v>525</v>
      </c>
      <c r="N447" s="73">
        <v>2.0</v>
      </c>
      <c r="O447" s="73" t="str">
        <f>+VLOOKUP(N447,VALD.!$G:$H,2,FALSE)</f>
        <v>SERVICIOS DE ASEO</v>
      </c>
      <c r="P447" s="79"/>
      <c r="Q447" s="80"/>
      <c r="R447" s="80"/>
      <c r="S447" s="79"/>
      <c r="T447" s="79"/>
      <c r="U447" s="79"/>
      <c r="V447" s="81"/>
      <c r="W447" s="79"/>
      <c r="X447" s="82"/>
      <c r="Y447" s="79"/>
      <c r="Z447" s="79"/>
    </row>
    <row r="448">
      <c r="A448" s="68"/>
      <c r="B448" s="7" t="s">
        <v>515</v>
      </c>
      <c r="C448" s="69">
        <v>86.0</v>
      </c>
      <c r="D448" s="70">
        <v>43066.0</v>
      </c>
      <c r="E448" s="7">
        <v>1.3551502E7</v>
      </c>
      <c r="F448" s="7" t="str">
        <f>VLOOKUP(E448,PUC!E:F,2,FALSE)</f>
        <v>RETENCIONES EN LA FUENTE POR EMPRESAS DE ASEO Y VIGILANCIA 2% AIU </v>
      </c>
      <c r="G448" s="7">
        <v>9.01043605E8</v>
      </c>
      <c r="H448" s="7" t="str">
        <f>VLOOKUP(G448,TERCEROS!$A:$O,9,FALSE)</f>
        <v>CONJUNTO RESIDENCIAL COLINA 129</v>
      </c>
      <c r="I448" s="7" t="s">
        <v>1472</v>
      </c>
      <c r="J448" s="71">
        <f>+K445*0.1*0.02</f>
        <v>8815.944</v>
      </c>
      <c r="K448" s="71">
        <v>0.0</v>
      </c>
      <c r="L448" s="72">
        <f t="shared" si="1"/>
        <v>8815.944</v>
      </c>
      <c r="M448" s="78"/>
      <c r="N448" s="73">
        <v>2.0</v>
      </c>
      <c r="O448" s="73" t="str">
        <f>+VLOOKUP(N448,VALD.!$G:$H,2,FALSE)</f>
        <v>SERVICIOS DE ASEO</v>
      </c>
      <c r="P448" s="79"/>
      <c r="Q448" s="80"/>
      <c r="R448" s="80"/>
      <c r="S448" s="79"/>
      <c r="T448" s="79"/>
      <c r="U448" s="79"/>
      <c r="V448" s="81"/>
      <c r="W448" s="79"/>
      <c r="X448" s="82"/>
      <c r="Y448" s="79"/>
      <c r="Z448" s="79"/>
    </row>
    <row r="449" hidden="1">
      <c r="A449" s="68"/>
      <c r="B449" s="7" t="s">
        <v>515</v>
      </c>
      <c r="C449" s="69">
        <v>86.0</v>
      </c>
      <c r="D449" s="70">
        <v>43066.0</v>
      </c>
      <c r="E449" s="7">
        <v>1.3050501E7</v>
      </c>
      <c r="F449" s="7" t="str">
        <f>VLOOKUP(E449,PUC!E:F,2,FALSE)</f>
        <v>DEUDORES NACIONALES</v>
      </c>
      <c r="G449" s="7">
        <v>9.01043605E8</v>
      </c>
      <c r="H449" s="7" t="str">
        <f>VLOOKUP(G449,TERCEROS!$A:$O,9,FALSE)</f>
        <v>CONJUNTO RESIDENCIAL COLINA 129</v>
      </c>
      <c r="I449" s="7" t="s">
        <v>1472</v>
      </c>
      <c r="J449" s="72">
        <v>4478648.95</v>
      </c>
      <c r="K449" s="71">
        <v>0.0</v>
      </c>
      <c r="L449" s="72">
        <f t="shared" si="1"/>
        <v>4478648.95</v>
      </c>
      <c r="M449" s="78"/>
      <c r="N449" s="73">
        <v>2.0</v>
      </c>
      <c r="O449" s="73" t="str">
        <f>+VLOOKUP(N449,VALD.!$G:$H,2,FALSE)</f>
        <v>SERVICIOS DE ASEO</v>
      </c>
      <c r="P449" s="79"/>
      <c r="Q449" s="80" t="s">
        <v>625</v>
      </c>
      <c r="R449" s="80"/>
      <c r="S449" s="79"/>
      <c r="T449" s="79"/>
      <c r="U449" s="79"/>
      <c r="V449" s="81"/>
      <c r="W449" s="79"/>
      <c r="X449" s="82"/>
      <c r="Y449" s="79"/>
      <c r="Z449" s="79"/>
    </row>
    <row r="450">
      <c r="A450" s="68"/>
      <c r="B450" s="7" t="s">
        <v>515</v>
      </c>
      <c r="C450" s="69">
        <v>87.0</v>
      </c>
      <c r="D450" s="70">
        <v>43066.0</v>
      </c>
      <c r="E450" s="7">
        <v>4.1556001E7</v>
      </c>
      <c r="F450" s="7" t="str">
        <f>VLOOKUP(E450,PUC!E:F,2,FALSE)</f>
        <v>OPERARIA DE ASEO</v>
      </c>
      <c r="G450" s="7">
        <v>9.00244743E8</v>
      </c>
      <c r="H450" s="7" t="str">
        <f>VLOOKUP(G450,TERCEROS!$A:$O,9,FALSE)</f>
        <v>ALIANZA GRUPO INMOBILIARIO SAS</v>
      </c>
      <c r="I450" s="7" t="s">
        <v>1482</v>
      </c>
      <c r="J450" s="72">
        <v>0.0</v>
      </c>
      <c r="K450" s="71">
        <v>511500.0</v>
      </c>
      <c r="L450" s="72">
        <f t="shared" si="1"/>
        <v>-511500</v>
      </c>
      <c r="M450" s="78" t="s">
        <v>525</v>
      </c>
      <c r="N450" s="73">
        <v>2.0</v>
      </c>
      <c r="O450" s="73" t="str">
        <f>+VLOOKUP(N450,VALD.!$G:$H,2,FALSE)</f>
        <v>SERVICIOS DE ASEO</v>
      </c>
      <c r="P450" s="79"/>
      <c r="Q450" s="80"/>
      <c r="R450" s="80"/>
      <c r="S450" s="79"/>
      <c r="T450" s="79"/>
      <c r="U450" s="79"/>
      <c r="V450" s="81"/>
      <c r="W450" s="79"/>
      <c r="X450" s="82"/>
      <c r="Y450" s="79"/>
      <c r="Z450" s="79"/>
    </row>
    <row r="451">
      <c r="A451" s="68"/>
      <c r="B451" s="7" t="s">
        <v>515</v>
      </c>
      <c r="C451" s="69">
        <v>87.0</v>
      </c>
      <c r="D451" s="70">
        <v>43066.0</v>
      </c>
      <c r="E451" s="7">
        <v>2.4080506E7</v>
      </c>
      <c r="F451" s="7" t="str">
        <f>VLOOKUP(E451,PUC!E:F,2,FALSE)</f>
        <v>IVA GENERADO AIU 19%</v>
      </c>
      <c r="G451" s="7">
        <v>9.00244743E8</v>
      </c>
      <c r="H451" s="7" t="str">
        <f>VLOOKUP(G451,TERCEROS!$A:$O,9,FALSE)</f>
        <v>ALIANZA GRUPO INMOBILIARIO SAS</v>
      </c>
      <c r="I451" s="7" t="s">
        <v>1482</v>
      </c>
      <c r="J451" s="72">
        <v>0.0</v>
      </c>
      <c r="K451" s="71">
        <v>9718.0</v>
      </c>
      <c r="L451" s="72">
        <f t="shared" si="1"/>
        <v>-9718</v>
      </c>
      <c r="M451" s="78"/>
      <c r="N451" s="73">
        <v>2.0</v>
      </c>
      <c r="O451" s="73" t="str">
        <f>+VLOOKUP(N451,VALD.!$G:$H,2,FALSE)</f>
        <v>SERVICIOS DE ASEO</v>
      </c>
      <c r="P451" s="79"/>
      <c r="Q451" s="80"/>
      <c r="R451" s="80"/>
      <c r="S451" s="79"/>
      <c r="T451" s="79"/>
      <c r="U451" s="79"/>
      <c r="V451" s="81"/>
      <c r="W451" s="79"/>
      <c r="X451" s="82"/>
      <c r="Y451" s="79"/>
      <c r="Z451" s="79"/>
    </row>
    <row r="452">
      <c r="A452" s="68"/>
      <c r="B452" s="7" t="s">
        <v>515</v>
      </c>
      <c r="C452" s="69">
        <v>87.0</v>
      </c>
      <c r="D452" s="70">
        <v>43066.0</v>
      </c>
      <c r="E452" s="7">
        <v>1.3551801E7</v>
      </c>
      <c r="F452" s="7" t="str">
        <f>VLOOKUP(E452,PUC!E:F,2,FALSE)</f>
        <v>RETENCIÓN DE ICA BOGOTÁ D.C</v>
      </c>
      <c r="G452" s="7">
        <v>9.00244743E8</v>
      </c>
      <c r="H452" s="7" t="str">
        <f>VLOOKUP(G452,TERCEROS!$A:$O,9,FALSE)</f>
        <v>ALIANZA GRUPO INMOBILIARIO SAS</v>
      </c>
      <c r="I452" s="7" t="s">
        <v>1482</v>
      </c>
      <c r="J452" s="71">
        <f>+K450*0.1*9.66/1000</f>
        <v>494.109</v>
      </c>
      <c r="K452" s="71">
        <v>0.0</v>
      </c>
      <c r="L452" s="72">
        <f t="shared" si="1"/>
        <v>494.109</v>
      </c>
      <c r="M452" s="78" t="s">
        <v>525</v>
      </c>
      <c r="N452" s="73">
        <v>2.0</v>
      </c>
      <c r="O452" s="73" t="str">
        <f>+VLOOKUP(N452,VALD.!$G:$H,2,FALSE)</f>
        <v>SERVICIOS DE ASEO</v>
      </c>
      <c r="P452" s="79"/>
      <c r="Q452" s="80"/>
      <c r="R452" s="80"/>
      <c r="S452" s="79"/>
      <c r="T452" s="79"/>
      <c r="U452" s="79"/>
      <c r="V452" s="81"/>
      <c r="W452" s="79"/>
      <c r="X452" s="82"/>
      <c r="Y452" s="79"/>
      <c r="Z452" s="79"/>
    </row>
    <row r="453">
      <c r="A453" s="68"/>
      <c r="B453" s="7" t="s">
        <v>515</v>
      </c>
      <c r="C453" s="69">
        <v>87.0</v>
      </c>
      <c r="D453" s="70">
        <v>43066.0</v>
      </c>
      <c r="E453" s="7">
        <v>1.3551502E7</v>
      </c>
      <c r="F453" s="7" t="str">
        <f>VLOOKUP(E453,PUC!E:F,2,FALSE)</f>
        <v>RETENCIONES EN LA FUENTE POR EMPRESAS DE ASEO Y VIGILANCIA 2% AIU </v>
      </c>
      <c r="G453" s="7">
        <v>9.00244743E8</v>
      </c>
      <c r="H453" s="7" t="str">
        <f>VLOOKUP(G453,TERCEROS!$A:$O,9,FALSE)</f>
        <v>ALIANZA GRUPO INMOBILIARIO SAS</v>
      </c>
      <c r="I453" s="7" t="s">
        <v>1482</v>
      </c>
      <c r="J453" s="71">
        <f>+K450*0.1*0.02</f>
        <v>1023</v>
      </c>
      <c r="K453" s="71">
        <v>0.0</v>
      </c>
      <c r="L453" s="72">
        <f t="shared" si="1"/>
        <v>1023</v>
      </c>
      <c r="M453" s="78"/>
      <c r="N453" s="73">
        <v>2.0</v>
      </c>
      <c r="O453" s="73" t="str">
        <f>+VLOOKUP(N453,VALD.!$G:$H,2,FALSE)</f>
        <v>SERVICIOS DE ASEO</v>
      </c>
      <c r="P453" s="79"/>
      <c r="Q453" s="80"/>
      <c r="R453" s="80"/>
      <c r="S453" s="79"/>
      <c r="T453" s="79"/>
      <c r="U453" s="79"/>
      <c r="V453" s="81"/>
      <c r="W453" s="79"/>
      <c r="X453" s="82"/>
      <c r="Y453" s="79"/>
      <c r="Z453" s="79"/>
    </row>
    <row r="454" hidden="1">
      <c r="A454" s="68"/>
      <c r="B454" s="7" t="s">
        <v>515</v>
      </c>
      <c r="C454" s="69">
        <v>87.0</v>
      </c>
      <c r="D454" s="70">
        <v>43066.0</v>
      </c>
      <c r="E454" s="7">
        <v>1.3050501E7</v>
      </c>
      <c r="F454" s="7" t="str">
        <f>VLOOKUP(E454,PUC!E:F,2,FALSE)</f>
        <v>DEUDORES NACIONALES</v>
      </c>
      <c r="G454" s="7">
        <v>9.00244743E8</v>
      </c>
      <c r="H454" s="7" t="str">
        <f>VLOOKUP(G454,TERCEROS!$A:$O,9,FALSE)</f>
        <v>ALIANZA GRUPO INMOBILIARIO SAS</v>
      </c>
      <c r="I454" s="7" t="s">
        <v>1482</v>
      </c>
      <c r="J454" s="72">
        <v>519700.89</v>
      </c>
      <c r="K454" s="71">
        <v>0.0</v>
      </c>
      <c r="L454" s="72">
        <f t="shared" si="1"/>
        <v>519700.89</v>
      </c>
      <c r="M454" s="78"/>
      <c r="N454" s="73">
        <v>2.0</v>
      </c>
      <c r="O454" s="73" t="str">
        <f>+VLOOKUP(N454,VALD.!$G:$H,2,FALSE)</f>
        <v>SERVICIOS DE ASEO</v>
      </c>
      <c r="P454" s="79"/>
      <c r="Q454" s="80" t="s">
        <v>627</v>
      </c>
      <c r="R454" s="80"/>
      <c r="S454" s="79"/>
      <c r="T454" s="79"/>
      <c r="U454" s="79"/>
      <c r="V454" s="81"/>
      <c r="W454" s="79"/>
      <c r="X454" s="82"/>
      <c r="Y454" s="79"/>
      <c r="Z454" s="79"/>
    </row>
    <row r="455">
      <c r="A455" s="68"/>
      <c r="B455" s="7" t="s">
        <v>515</v>
      </c>
      <c r="C455" s="69">
        <v>89.0</v>
      </c>
      <c r="D455" s="70">
        <v>43076.0</v>
      </c>
      <c r="E455" s="7">
        <v>4.1556001E7</v>
      </c>
      <c r="F455" s="7" t="str">
        <f>VLOOKUP(E455,PUC!E:F,2,FALSE)</f>
        <v>OPERARIA DE ASEO</v>
      </c>
      <c r="G455" s="7">
        <v>9.00244743E8</v>
      </c>
      <c r="H455" s="7" t="str">
        <f>VLOOKUP(G455,TERCEROS!$A:$O,9,FALSE)</f>
        <v>ALIANZA GRUPO INMOBILIARIO SAS</v>
      </c>
      <c r="I455" s="7" t="s">
        <v>1491</v>
      </c>
      <c r="J455" s="72">
        <v>0.0</v>
      </c>
      <c r="K455" s="71">
        <v>1369000.0</v>
      </c>
      <c r="L455" s="72">
        <f t="shared" si="1"/>
        <v>-1369000</v>
      </c>
      <c r="M455" s="78" t="s">
        <v>525</v>
      </c>
      <c r="N455" s="73">
        <v>2.0</v>
      </c>
      <c r="O455" s="73" t="str">
        <f>+VLOOKUP(N455,VALD.!$G:$H,2,FALSE)</f>
        <v>SERVICIOS DE ASEO</v>
      </c>
      <c r="P455" s="79"/>
      <c r="Q455" s="80"/>
      <c r="R455" s="80"/>
      <c r="S455" s="79"/>
      <c r="T455" s="79"/>
      <c r="U455" s="79"/>
      <c r="V455" s="81"/>
      <c r="W455" s="79"/>
      <c r="X455" s="82"/>
      <c r="Y455" s="79"/>
      <c r="Z455" s="79"/>
    </row>
    <row r="456">
      <c r="A456" s="68"/>
      <c r="B456" s="7" t="s">
        <v>515</v>
      </c>
      <c r="C456" s="69">
        <v>89.0</v>
      </c>
      <c r="D456" s="70">
        <v>43076.0</v>
      </c>
      <c r="E456" s="7">
        <v>2.4080506E7</v>
      </c>
      <c r="F456" s="7" t="str">
        <f>VLOOKUP(E456,PUC!E:F,2,FALSE)</f>
        <v>IVA GENERADO AIU 19%</v>
      </c>
      <c r="G456" s="7">
        <v>9.00244743E8</v>
      </c>
      <c r="H456" s="7" t="str">
        <f>VLOOKUP(G456,TERCEROS!$A:$O,9,FALSE)</f>
        <v>ALIANZA GRUPO INMOBILIARIO SAS</v>
      </c>
      <c r="I456" s="7" t="s">
        <v>1491</v>
      </c>
      <c r="J456" s="72">
        <v>0.0</v>
      </c>
      <c r="K456" s="71">
        <v>26011.0</v>
      </c>
      <c r="L456" s="72">
        <f t="shared" si="1"/>
        <v>-26011</v>
      </c>
      <c r="M456" s="78"/>
      <c r="N456" s="73">
        <v>2.0</v>
      </c>
      <c r="O456" s="73" t="str">
        <f>+VLOOKUP(N456,VALD.!$G:$H,2,FALSE)</f>
        <v>SERVICIOS DE ASEO</v>
      </c>
      <c r="P456" s="79"/>
      <c r="Q456" s="80"/>
      <c r="R456" s="80"/>
      <c r="S456" s="79"/>
      <c r="T456" s="79"/>
      <c r="U456" s="79"/>
      <c r="V456" s="81"/>
      <c r="W456" s="79"/>
      <c r="X456" s="82"/>
      <c r="Y456" s="79"/>
      <c r="Z456" s="79"/>
    </row>
    <row r="457">
      <c r="A457" s="68"/>
      <c r="B457" s="7" t="s">
        <v>515</v>
      </c>
      <c r="C457" s="69">
        <v>89.0</v>
      </c>
      <c r="D457" s="70">
        <v>43076.0</v>
      </c>
      <c r="E457" s="7">
        <v>1.3551801E7</v>
      </c>
      <c r="F457" s="7" t="str">
        <f>VLOOKUP(E457,PUC!E:F,2,FALSE)</f>
        <v>RETENCIÓN DE ICA BOGOTÁ D.C</v>
      </c>
      <c r="G457" s="7">
        <v>9.00244743E8</v>
      </c>
      <c r="H457" s="7" t="str">
        <f>VLOOKUP(G457,TERCEROS!$A:$O,9,FALSE)</f>
        <v>ALIANZA GRUPO INMOBILIARIO SAS</v>
      </c>
      <c r="I457" s="7" t="s">
        <v>1491</v>
      </c>
      <c r="J457" s="71">
        <f>+K455*0.1*9.66/1000</f>
        <v>1322.454</v>
      </c>
      <c r="K457" s="71">
        <v>0.0</v>
      </c>
      <c r="L457" s="72">
        <f t="shared" si="1"/>
        <v>1322.454</v>
      </c>
      <c r="M457" s="78" t="s">
        <v>525</v>
      </c>
      <c r="N457" s="73">
        <v>2.0</v>
      </c>
      <c r="O457" s="73" t="str">
        <f>+VLOOKUP(N457,VALD.!$G:$H,2,FALSE)</f>
        <v>SERVICIOS DE ASEO</v>
      </c>
      <c r="P457" s="79"/>
      <c r="Q457" s="80"/>
      <c r="R457" s="80"/>
      <c r="S457" s="79"/>
      <c r="T457" s="79"/>
      <c r="U457" s="79"/>
      <c r="V457" s="81"/>
      <c r="W457" s="79"/>
      <c r="X457" s="82"/>
      <c r="Y457" s="79"/>
      <c r="Z457" s="79"/>
    </row>
    <row r="458">
      <c r="A458" s="68"/>
      <c r="B458" s="7" t="s">
        <v>515</v>
      </c>
      <c r="C458" s="69">
        <v>89.0</v>
      </c>
      <c r="D458" s="70">
        <v>43076.0</v>
      </c>
      <c r="E458" s="7">
        <v>1.3551502E7</v>
      </c>
      <c r="F458" s="7" t="str">
        <f>VLOOKUP(E458,PUC!E:F,2,FALSE)</f>
        <v>RETENCIONES EN LA FUENTE POR EMPRESAS DE ASEO Y VIGILANCIA 2% AIU </v>
      </c>
      <c r="G458" s="7">
        <v>9.00244743E8</v>
      </c>
      <c r="H458" s="7" t="str">
        <f>VLOOKUP(G458,TERCEROS!$A:$O,9,FALSE)</f>
        <v>ALIANZA GRUPO INMOBILIARIO SAS</v>
      </c>
      <c r="I458" s="7" t="s">
        <v>1491</v>
      </c>
      <c r="J458" s="71">
        <f>+K455*0.1*0.02</f>
        <v>2738</v>
      </c>
      <c r="K458" s="71">
        <v>0.0</v>
      </c>
      <c r="L458" s="72">
        <f t="shared" si="1"/>
        <v>2738</v>
      </c>
      <c r="M458" s="78"/>
      <c r="N458" s="73">
        <v>2.0</v>
      </c>
      <c r="O458" s="73" t="str">
        <f>+VLOOKUP(N458,VALD.!$G:$H,2,FALSE)</f>
        <v>SERVICIOS DE ASEO</v>
      </c>
      <c r="P458" s="79"/>
      <c r="Q458" s="80"/>
      <c r="R458" s="80"/>
      <c r="S458" s="79"/>
      <c r="T458" s="79"/>
      <c r="U458" s="79"/>
      <c r="V458" s="81"/>
      <c r="W458" s="79"/>
      <c r="X458" s="82"/>
      <c r="Y458" s="79"/>
      <c r="Z458" s="79"/>
    </row>
    <row r="459" hidden="1">
      <c r="A459" s="68"/>
      <c r="B459" s="7" t="s">
        <v>515</v>
      </c>
      <c r="C459" s="69">
        <v>89.0</v>
      </c>
      <c r="D459" s="70">
        <v>43076.0</v>
      </c>
      <c r="E459" s="7">
        <v>1.3050501E7</v>
      </c>
      <c r="F459" s="7" t="str">
        <f>VLOOKUP(E459,PUC!E:F,2,FALSE)</f>
        <v>DEUDORES NACIONALES</v>
      </c>
      <c r="G459" s="7">
        <v>9.00244743E8</v>
      </c>
      <c r="H459" s="7" t="str">
        <f>VLOOKUP(G459,TERCEROS!$A:$O,9,FALSE)</f>
        <v>ALIANZA GRUPO INMOBILIARIO SAS</v>
      </c>
      <c r="I459" s="7" t="s">
        <v>1491</v>
      </c>
      <c r="J459" s="72">
        <v>1390950.55</v>
      </c>
      <c r="K459" s="71">
        <v>0.0</v>
      </c>
      <c r="L459" s="72">
        <f t="shared" si="1"/>
        <v>1390950.55</v>
      </c>
      <c r="M459" s="78"/>
      <c r="N459" s="73">
        <v>2.0</v>
      </c>
      <c r="O459" s="73" t="str">
        <f>+VLOOKUP(N459,VALD.!$G:$H,2,FALSE)</f>
        <v>SERVICIOS DE ASEO</v>
      </c>
      <c r="P459" s="79"/>
      <c r="Q459" s="80" t="s">
        <v>630</v>
      </c>
      <c r="R459" s="80"/>
      <c r="S459" s="79"/>
      <c r="T459" s="79"/>
      <c r="U459" s="79"/>
      <c r="V459" s="81"/>
      <c r="W459" s="79"/>
      <c r="X459" s="82"/>
      <c r="Y459" s="79"/>
      <c r="Z459" s="79"/>
    </row>
    <row r="460">
      <c r="A460" s="68"/>
      <c r="B460" s="7" t="s">
        <v>837</v>
      </c>
      <c r="C460" s="69">
        <v>1.0</v>
      </c>
      <c r="D460" s="70">
        <v>42794.0</v>
      </c>
      <c r="E460" s="7">
        <v>4.1750101E7</v>
      </c>
      <c r="F460" s="7" t="str">
        <f>VLOOKUP(E460,PUC!E:F,2,FALSE)</f>
        <v>DEVOLUCIONES EN VENTA OPERACIONES DE ASEO</v>
      </c>
      <c r="G460" s="7">
        <v>9.00891202E8</v>
      </c>
      <c r="H460" s="7" t="str">
        <f>VLOOKUP(G460,TERCEROS!$A:$O,9,FALSE)</f>
        <v>CONJUNTO RESIDENCIAL PANORAMIA PARK P.H</v>
      </c>
      <c r="I460" s="7" t="s">
        <v>1497</v>
      </c>
      <c r="J460" s="72">
        <v>297673.0</v>
      </c>
      <c r="K460" s="71">
        <v>0.0</v>
      </c>
      <c r="L460" s="72">
        <f t="shared" si="1"/>
        <v>297673</v>
      </c>
      <c r="M460" s="78" t="s">
        <v>525</v>
      </c>
      <c r="N460" s="73">
        <v>2.0</v>
      </c>
      <c r="O460" s="73" t="str">
        <f>+VLOOKUP(N460,VALD.!$G:$H,2,FALSE)</f>
        <v>SERVICIOS DE ASEO</v>
      </c>
      <c r="P460" s="79"/>
      <c r="Q460" s="80"/>
      <c r="R460" s="80"/>
      <c r="S460" s="79"/>
      <c r="T460" s="79"/>
      <c r="U460" s="79"/>
      <c r="V460" s="81"/>
      <c r="W460" s="79"/>
      <c r="X460" s="82"/>
      <c r="Y460" s="79"/>
      <c r="Z460" s="79"/>
    </row>
    <row r="461">
      <c r="A461" s="68"/>
      <c r="B461" s="7" t="s">
        <v>837</v>
      </c>
      <c r="C461" s="69">
        <v>1.0</v>
      </c>
      <c r="D461" s="70">
        <v>42794.0</v>
      </c>
      <c r="E461" s="7">
        <v>2.4080506E7</v>
      </c>
      <c r="F461" s="7" t="str">
        <f>VLOOKUP(E461,PUC!E:F,2,FALSE)</f>
        <v>IVA GENERADO AIU 19%</v>
      </c>
      <c r="G461" s="7">
        <v>9.00891202E8</v>
      </c>
      <c r="H461" s="7" t="str">
        <f>VLOOKUP(G461,TERCEROS!$A:$O,9,FALSE)</f>
        <v>CONJUNTO RESIDENCIAL PANORAMIA PARK P.H</v>
      </c>
      <c r="I461" s="7" t="s">
        <v>1497</v>
      </c>
      <c r="J461" s="72">
        <f>+J460*0.1*0.19</f>
        <v>5655.787</v>
      </c>
      <c r="K461" s="71">
        <v>0.0</v>
      </c>
      <c r="L461" s="72">
        <f t="shared" si="1"/>
        <v>5655.787</v>
      </c>
      <c r="M461" s="78"/>
      <c r="N461" s="73">
        <v>2.0</v>
      </c>
      <c r="O461" s="73" t="str">
        <f>+VLOOKUP(N461,VALD.!$G:$H,2,FALSE)</f>
        <v>SERVICIOS DE ASEO</v>
      </c>
      <c r="P461" s="79"/>
      <c r="Q461" s="80"/>
      <c r="R461" s="80"/>
      <c r="S461" s="79"/>
      <c r="T461" s="79"/>
      <c r="U461" s="79"/>
      <c r="V461" s="81"/>
      <c r="W461" s="79"/>
      <c r="X461" s="82"/>
      <c r="Y461" s="79"/>
      <c r="Z461" s="79"/>
    </row>
    <row r="462">
      <c r="A462" s="68"/>
      <c r="B462" s="7" t="s">
        <v>837</v>
      </c>
      <c r="C462" s="69">
        <v>1.0</v>
      </c>
      <c r="D462" s="70">
        <v>42794.0</v>
      </c>
      <c r="E462" s="7">
        <v>1.3551801E7</v>
      </c>
      <c r="F462" s="7" t="str">
        <f>VLOOKUP(E462,PUC!E:F,2,FALSE)</f>
        <v>RETENCIÓN DE ICA BOGOTÁ D.C</v>
      </c>
      <c r="G462" s="7">
        <v>9.00891202E8</v>
      </c>
      <c r="H462" s="7" t="str">
        <f>VLOOKUP(G462,TERCEROS!$A:$O,9,FALSE)</f>
        <v>CONJUNTO RESIDENCIAL PANORAMIA PARK P.H</v>
      </c>
      <c r="I462" s="7" t="s">
        <v>1497</v>
      </c>
      <c r="J462" s="72">
        <v>0.0</v>
      </c>
      <c r="K462" s="71">
        <f>+J460*0.1*9.66/1000</f>
        <v>287.552118</v>
      </c>
      <c r="L462" s="72">
        <f t="shared" si="1"/>
        <v>-287.552118</v>
      </c>
      <c r="M462" s="78" t="s">
        <v>525</v>
      </c>
      <c r="N462" s="73">
        <v>2.0</v>
      </c>
      <c r="O462" s="73" t="str">
        <f>+VLOOKUP(N462,VALD.!$G:$H,2,FALSE)</f>
        <v>SERVICIOS DE ASEO</v>
      </c>
      <c r="P462" s="79"/>
      <c r="Q462" s="80"/>
      <c r="R462" s="80"/>
      <c r="S462" s="79"/>
      <c r="T462" s="79"/>
      <c r="U462" s="79"/>
      <c r="V462" s="81"/>
      <c r="W462" s="79"/>
      <c r="X462" s="82"/>
      <c r="Y462" s="79"/>
      <c r="Z462" s="79"/>
    </row>
    <row r="463">
      <c r="A463" s="68"/>
      <c r="B463" s="7" t="s">
        <v>837</v>
      </c>
      <c r="C463" s="69">
        <v>1.0</v>
      </c>
      <c r="D463" s="70">
        <v>42794.0</v>
      </c>
      <c r="E463" s="7">
        <v>1.3551502E7</v>
      </c>
      <c r="F463" s="7" t="str">
        <f>VLOOKUP(E463,PUC!E:F,2,FALSE)</f>
        <v>RETENCIONES EN LA FUENTE POR EMPRESAS DE ASEO Y VIGILANCIA 2% AIU </v>
      </c>
      <c r="G463" s="7">
        <v>9.00891202E8</v>
      </c>
      <c r="H463" s="7" t="str">
        <f>VLOOKUP(G463,TERCEROS!$A:$O,9,FALSE)</f>
        <v>CONJUNTO RESIDENCIAL PANORAMIA PARK P.H</v>
      </c>
      <c r="I463" s="7" t="s">
        <v>1497</v>
      </c>
      <c r="J463" s="71">
        <v>0.0</v>
      </c>
      <c r="K463" s="71">
        <f>+J460*0.1*0.02</f>
        <v>595.346</v>
      </c>
      <c r="L463" s="72">
        <f t="shared" si="1"/>
        <v>-595.346</v>
      </c>
      <c r="M463" s="78"/>
      <c r="N463" s="73">
        <v>2.0</v>
      </c>
      <c r="O463" s="73" t="str">
        <f>+VLOOKUP(N463,VALD.!$G:$H,2,FALSE)</f>
        <v>SERVICIOS DE ASEO</v>
      </c>
      <c r="P463" s="79"/>
      <c r="Q463" s="80"/>
      <c r="R463" s="80"/>
      <c r="S463" s="79"/>
      <c r="T463" s="79"/>
      <c r="U463" s="79"/>
      <c r="V463" s="81"/>
      <c r="W463" s="79"/>
      <c r="X463" s="82"/>
      <c r="Y463" s="79"/>
      <c r="Z463" s="79"/>
    </row>
    <row r="464" hidden="1">
      <c r="A464" s="68"/>
      <c r="B464" s="7" t="s">
        <v>837</v>
      </c>
      <c r="C464" s="69">
        <v>1.0</v>
      </c>
      <c r="D464" s="70">
        <v>42794.0</v>
      </c>
      <c r="E464" s="7">
        <v>1.3050501E7</v>
      </c>
      <c r="F464" s="7" t="str">
        <f>VLOOKUP(E464,PUC!E:F,2,FALSE)</f>
        <v>DEUDORES NACIONALES</v>
      </c>
      <c r="G464" s="7">
        <v>9.00891202E8</v>
      </c>
      <c r="H464" s="7" t="str">
        <f>VLOOKUP(G464,TERCEROS!$A:$O,9,FALSE)</f>
        <v>CONJUNTO RESIDENCIAL PANORAMIA PARK P.H</v>
      </c>
      <c r="I464" s="7" t="s">
        <v>1497</v>
      </c>
      <c r="J464" s="71">
        <v>0.0</v>
      </c>
      <c r="K464" s="71">
        <v>302445.9</v>
      </c>
      <c r="L464" s="72">
        <f t="shared" si="1"/>
        <v>-302445.9</v>
      </c>
      <c r="M464" s="78"/>
      <c r="N464" s="73">
        <v>2.0</v>
      </c>
      <c r="O464" s="73" t="str">
        <f>+VLOOKUP(N464,VALD.!$G:$H,2,FALSE)</f>
        <v>SERVICIOS DE ASEO</v>
      </c>
      <c r="P464" s="79"/>
      <c r="Q464" s="80" t="s">
        <v>509</v>
      </c>
      <c r="R464" s="80"/>
      <c r="S464" s="79"/>
      <c r="T464" s="79"/>
      <c r="U464" s="79"/>
      <c r="V464" s="81"/>
      <c r="W464" s="79"/>
      <c r="X464" s="82"/>
      <c r="Y464" s="79"/>
      <c r="Z464" s="79"/>
    </row>
    <row r="465">
      <c r="A465" s="68"/>
      <c r="B465" s="7" t="s">
        <v>837</v>
      </c>
      <c r="C465" s="69">
        <v>2.0</v>
      </c>
      <c r="D465" s="70">
        <v>42978.0</v>
      </c>
      <c r="E465" s="7">
        <v>4.1750101E7</v>
      </c>
      <c r="F465" s="7" t="str">
        <f>VLOOKUP(E465,PUC!E:F,2,FALSE)</f>
        <v>DEVOLUCIONES EN VENTA OPERACIONES DE ASEO</v>
      </c>
      <c r="G465" s="7">
        <v>9.00891202E8</v>
      </c>
      <c r="H465" s="7" t="str">
        <f>VLOOKUP(G465,TERCEROS!$A:$O,9,FALSE)</f>
        <v>CONJUNTO RESIDENCIAL PANORAMIA PARK P.H</v>
      </c>
      <c r="I465" s="7" t="s">
        <v>1507</v>
      </c>
      <c r="J465" s="72">
        <v>297674.0</v>
      </c>
      <c r="K465" s="71">
        <v>0.0</v>
      </c>
      <c r="L465" s="72">
        <f t="shared" si="1"/>
        <v>297674</v>
      </c>
      <c r="M465" s="78" t="s">
        <v>525</v>
      </c>
      <c r="N465" s="73">
        <v>2.0</v>
      </c>
      <c r="O465" s="73" t="str">
        <f>+VLOOKUP(N465,VALD.!$G:$H,2,FALSE)</f>
        <v>SERVICIOS DE ASEO</v>
      </c>
      <c r="P465" s="79"/>
      <c r="Q465" s="80"/>
      <c r="R465" s="80"/>
      <c r="S465" s="79"/>
      <c r="T465" s="79"/>
      <c r="U465" s="79"/>
      <c r="V465" s="81"/>
      <c r="W465" s="79"/>
      <c r="X465" s="82"/>
      <c r="Y465" s="79"/>
      <c r="Z465" s="79"/>
    </row>
    <row r="466">
      <c r="A466" s="68"/>
      <c r="B466" s="7" t="s">
        <v>837</v>
      </c>
      <c r="C466" s="69">
        <v>2.0</v>
      </c>
      <c r="D466" s="70">
        <v>42978.0</v>
      </c>
      <c r="E466" s="7">
        <v>2.4080506E7</v>
      </c>
      <c r="F466" s="7" t="str">
        <f>VLOOKUP(E466,PUC!E:F,2,FALSE)</f>
        <v>IVA GENERADO AIU 19%</v>
      </c>
      <c r="G466" s="7">
        <v>9.00891202E8</v>
      </c>
      <c r="H466" s="7" t="str">
        <f>VLOOKUP(G466,TERCEROS!$A:$O,9,FALSE)</f>
        <v>CONJUNTO RESIDENCIAL PANORAMIA PARK P.H</v>
      </c>
      <c r="I466" s="7" t="s">
        <v>1507</v>
      </c>
      <c r="J466" s="72">
        <f>+J465*0.1*0.19</f>
        <v>5655.806</v>
      </c>
      <c r="K466" s="71">
        <v>0.0</v>
      </c>
      <c r="L466" s="72">
        <f t="shared" si="1"/>
        <v>5655.806</v>
      </c>
      <c r="M466" s="78"/>
      <c r="N466" s="73">
        <v>2.0</v>
      </c>
      <c r="O466" s="73" t="str">
        <f>+VLOOKUP(N466,VALD.!$G:$H,2,FALSE)</f>
        <v>SERVICIOS DE ASEO</v>
      </c>
      <c r="P466" s="79"/>
      <c r="Q466" s="80"/>
      <c r="R466" s="80"/>
      <c r="S466" s="79"/>
      <c r="T466" s="79"/>
      <c r="U466" s="79"/>
      <c r="V466" s="81"/>
      <c r="W466" s="79"/>
      <c r="X466" s="82"/>
      <c r="Y466" s="79"/>
      <c r="Z466" s="79"/>
    </row>
    <row r="467">
      <c r="A467" s="68"/>
      <c r="B467" s="7" t="s">
        <v>837</v>
      </c>
      <c r="C467" s="69">
        <v>2.0</v>
      </c>
      <c r="D467" s="70">
        <v>42978.0</v>
      </c>
      <c r="E467" s="7">
        <v>1.3551801E7</v>
      </c>
      <c r="F467" s="7" t="str">
        <f>VLOOKUP(E467,PUC!E:F,2,FALSE)</f>
        <v>RETENCIÓN DE ICA BOGOTÁ D.C</v>
      </c>
      <c r="G467" s="7">
        <v>9.00891202E8</v>
      </c>
      <c r="H467" s="7" t="str">
        <f>VLOOKUP(G467,TERCEROS!$A:$O,9,FALSE)</f>
        <v>CONJUNTO RESIDENCIAL PANORAMIA PARK P.H</v>
      </c>
      <c r="I467" s="7" t="s">
        <v>1507</v>
      </c>
      <c r="J467" s="72">
        <v>0.0</v>
      </c>
      <c r="K467" s="71">
        <f>+J465*0.1*9.66/1000</f>
        <v>287.553084</v>
      </c>
      <c r="L467" s="72">
        <f t="shared" si="1"/>
        <v>-287.553084</v>
      </c>
      <c r="M467" s="78" t="s">
        <v>525</v>
      </c>
      <c r="N467" s="73">
        <v>2.0</v>
      </c>
      <c r="O467" s="73" t="str">
        <f>+VLOOKUP(N467,VALD.!$G:$H,2,FALSE)</f>
        <v>SERVICIOS DE ASEO</v>
      </c>
      <c r="P467" s="79"/>
      <c r="Q467" s="80"/>
      <c r="R467" s="80"/>
      <c r="S467" s="79"/>
      <c r="T467" s="79"/>
      <c r="U467" s="79"/>
      <c r="V467" s="81"/>
      <c r="W467" s="79"/>
      <c r="X467" s="82"/>
      <c r="Y467" s="79"/>
      <c r="Z467" s="79"/>
    </row>
    <row r="468">
      <c r="A468" s="68"/>
      <c r="B468" s="7" t="s">
        <v>837</v>
      </c>
      <c r="C468" s="69">
        <v>2.0</v>
      </c>
      <c r="D468" s="70">
        <v>42978.0</v>
      </c>
      <c r="E468" s="7">
        <v>1.3551502E7</v>
      </c>
      <c r="F468" s="7" t="str">
        <f>VLOOKUP(E468,PUC!E:F,2,FALSE)</f>
        <v>RETENCIONES EN LA FUENTE POR EMPRESAS DE ASEO Y VIGILANCIA 2% AIU </v>
      </c>
      <c r="G468" s="7">
        <v>9.00891202E8</v>
      </c>
      <c r="H468" s="7" t="str">
        <f>VLOOKUP(G468,TERCEROS!$A:$O,9,FALSE)</f>
        <v>CONJUNTO RESIDENCIAL PANORAMIA PARK P.H</v>
      </c>
      <c r="I468" s="7" t="s">
        <v>1507</v>
      </c>
      <c r="J468" s="71">
        <v>0.0</v>
      </c>
      <c r="K468" s="71">
        <f>+J465*0.1*0.02</f>
        <v>595.348</v>
      </c>
      <c r="L468" s="72">
        <f t="shared" si="1"/>
        <v>-595.348</v>
      </c>
      <c r="M468" s="78"/>
      <c r="N468" s="73">
        <v>2.0</v>
      </c>
      <c r="O468" s="73" t="str">
        <f>+VLOOKUP(N468,VALD.!$G:$H,2,FALSE)</f>
        <v>SERVICIOS DE ASEO</v>
      </c>
      <c r="P468" s="79"/>
      <c r="Q468" s="80"/>
      <c r="R468" s="80"/>
      <c r="S468" s="79"/>
      <c r="T468" s="79"/>
      <c r="U468" s="79"/>
      <c r="V468" s="81"/>
      <c r="W468" s="79"/>
      <c r="X468" s="82"/>
      <c r="Y468" s="79"/>
      <c r="Z468" s="79"/>
    </row>
    <row r="469" hidden="1">
      <c r="A469" s="68"/>
      <c r="B469" s="7" t="s">
        <v>837</v>
      </c>
      <c r="C469" s="69">
        <v>2.0</v>
      </c>
      <c r="D469" s="70">
        <v>42978.0</v>
      </c>
      <c r="E469" s="7">
        <v>1.3050501E7</v>
      </c>
      <c r="F469" s="7" t="str">
        <f>VLOOKUP(E469,PUC!E:F,2,FALSE)</f>
        <v>DEUDORES NACIONALES</v>
      </c>
      <c r="G469" s="7">
        <v>9.00891202E8</v>
      </c>
      <c r="H469" s="7" t="str">
        <f>VLOOKUP(G469,TERCEROS!$A:$O,9,FALSE)</f>
        <v>CONJUNTO RESIDENCIAL PANORAMIA PARK P.H</v>
      </c>
      <c r="I469" s="7" t="s">
        <v>1507</v>
      </c>
      <c r="J469" s="71">
        <v>0.0</v>
      </c>
      <c r="K469" s="71">
        <v>302446.9</v>
      </c>
      <c r="L469" s="72">
        <f t="shared" si="1"/>
        <v>-302446.9</v>
      </c>
      <c r="M469" s="78"/>
      <c r="N469" s="73">
        <v>2.0</v>
      </c>
      <c r="O469" s="73" t="str">
        <f>+VLOOKUP(N469,VALD.!$G:$H,2,FALSE)</f>
        <v>SERVICIOS DE ASEO</v>
      </c>
      <c r="P469" s="79"/>
      <c r="Q469" s="80" t="s">
        <v>576</v>
      </c>
      <c r="R469" s="80"/>
      <c r="S469" s="79"/>
      <c r="T469" s="79"/>
      <c r="U469" s="79"/>
      <c r="V469" s="81"/>
      <c r="W469" s="79"/>
      <c r="X469" s="82"/>
      <c r="Y469" s="79"/>
      <c r="Z469" s="79"/>
    </row>
    <row r="470">
      <c r="A470" s="68"/>
      <c r="B470" s="7" t="s">
        <v>837</v>
      </c>
      <c r="C470" s="69">
        <v>3.0</v>
      </c>
      <c r="D470" s="70">
        <v>42947.0</v>
      </c>
      <c r="E470" s="7">
        <v>4.1750101E7</v>
      </c>
      <c r="F470" s="7" t="str">
        <f>VLOOKUP(E470,PUC!E:F,2,FALSE)</f>
        <v>DEVOLUCIONES EN VENTA OPERACIONES DE ASEO</v>
      </c>
      <c r="G470" s="7">
        <v>9.00891202E8</v>
      </c>
      <c r="H470" s="7" t="str">
        <f>VLOOKUP(G470,TERCEROS!$A:$O,9,FALSE)</f>
        <v>CONJUNTO RESIDENCIAL PANORAMIA PARK P.H</v>
      </c>
      <c r="I470" s="7" t="s">
        <v>1521</v>
      </c>
      <c r="J470" s="72">
        <v>198450.0</v>
      </c>
      <c r="K470" s="71">
        <v>0.0</v>
      </c>
      <c r="L470" s="72">
        <f t="shared" si="1"/>
        <v>198450</v>
      </c>
      <c r="M470" s="78" t="s">
        <v>525</v>
      </c>
      <c r="N470" s="73">
        <v>2.0</v>
      </c>
      <c r="O470" s="73" t="str">
        <f>+VLOOKUP(N470,VALD.!$G:$H,2,FALSE)</f>
        <v>SERVICIOS DE ASEO</v>
      </c>
      <c r="P470" s="79"/>
      <c r="Q470" s="80"/>
      <c r="R470" s="80"/>
      <c r="S470" s="79"/>
      <c r="T470" s="79"/>
      <c r="U470" s="79"/>
      <c r="V470" s="81"/>
      <c r="W470" s="79"/>
      <c r="X470" s="82"/>
      <c r="Y470" s="79"/>
      <c r="Z470" s="79"/>
    </row>
    <row r="471">
      <c r="A471" s="68"/>
      <c r="B471" s="7" t="s">
        <v>837</v>
      </c>
      <c r="C471" s="69">
        <v>3.0</v>
      </c>
      <c r="D471" s="70">
        <v>42947.0</v>
      </c>
      <c r="E471" s="7">
        <v>2.4080506E7</v>
      </c>
      <c r="F471" s="7" t="str">
        <f>VLOOKUP(E471,PUC!E:F,2,FALSE)</f>
        <v>IVA GENERADO AIU 19%</v>
      </c>
      <c r="G471" s="7">
        <v>9.00891202E8</v>
      </c>
      <c r="H471" s="7" t="str">
        <f>VLOOKUP(G471,TERCEROS!$A:$O,9,FALSE)</f>
        <v>CONJUNTO RESIDENCIAL PANORAMIA PARK P.H</v>
      </c>
      <c r="I471" s="7" t="s">
        <v>1521</v>
      </c>
      <c r="J471" s="72">
        <f>+J470*0.1*0.19</f>
        <v>3770.55</v>
      </c>
      <c r="K471" s="71">
        <v>0.0</v>
      </c>
      <c r="L471" s="72">
        <f t="shared" si="1"/>
        <v>3770.55</v>
      </c>
      <c r="M471" s="78"/>
      <c r="N471" s="73">
        <v>2.0</v>
      </c>
      <c r="O471" s="73" t="str">
        <f>+VLOOKUP(N471,VALD.!$G:$H,2,FALSE)</f>
        <v>SERVICIOS DE ASEO</v>
      </c>
      <c r="P471" s="79"/>
      <c r="Q471" s="80"/>
      <c r="R471" s="80"/>
      <c r="S471" s="79"/>
      <c r="T471" s="79"/>
      <c r="U471" s="79"/>
      <c r="V471" s="81"/>
      <c r="W471" s="79"/>
      <c r="X471" s="82"/>
      <c r="Y471" s="79"/>
      <c r="Z471" s="79"/>
    </row>
    <row r="472">
      <c r="A472" s="68"/>
      <c r="B472" s="7" t="s">
        <v>837</v>
      </c>
      <c r="C472" s="69">
        <v>3.0</v>
      </c>
      <c r="D472" s="70">
        <v>42947.0</v>
      </c>
      <c r="E472" s="7">
        <v>1.3551801E7</v>
      </c>
      <c r="F472" s="7" t="str">
        <f>VLOOKUP(E472,PUC!E:F,2,FALSE)</f>
        <v>RETENCIÓN DE ICA BOGOTÁ D.C</v>
      </c>
      <c r="G472" s="7">
        <v>9.00891202E8</v>
      </c>
      <c r="H472" s="7" t="str">
        <f>VLOOKUP(G472,TERCEROS!$A:$O,9,FALSE)</f>
        <v>CONJUNTO RESIDENCIAL PANORAMIA PARK P.H</v>
      </c>
      <c r="I472" s="7" t="s">
        <v>1521</v>
      </c>
      <c r="J472" s="72">
        <v>0.0</v>
      </c>
      <c r="K472" s="71">
        <f>+J470*0.1*9.66/1000</f>
        <v>191.7027</v>
      </c>
      <c r="L472" s="72">
        <f t="shared" si="1"/>
        <v>-191.7027</v>
      </c>
      <c r="M472" s="78" t="s">
        <v>525</v>
      </c>
      <c r="N472" s="73">
        <v>2.0</v>
      </c>
      <c r="O472" s="73" t="str">
        <f>+VLOOKUP(N472,VALD.!$G:$H,2,FALSE)</f>
        <v>SERVICIOS DE ASEO</v>
      </c>
      <c r="P472" s="79"/>
      <c r="Q472" s="80"/>
      <c r="R472" s="80"/>
      <c r="S472" s="79"/>
      <c r="T472" s="79"/>
      <c r="U472" s="79"/>
      <c r="V472" s="81"/>
      <c r="W472" s="79"/>
      <c r="X472" s="82"/>
      <c r="Y472" s="79"/>
      <c r="Z472" s="79"/>
    </row>
    <row r="473">
      <c r="A473" s="68"/>
      <c r="B473" s="7" t="s">
        <v>837</v>
      </c>
      <c r="C473" s="69">
        <v>3.0</v>
      </c>
      <c r="D473" s="70">
        <v>42947.0</v>
      </c>
      <c r="E473" s="7">
        <v>1.3551502E7</v>
      </c>
      <c r="F473" s="7" t="str">
        <f>VLOOKUP(E473,PUC!E:F,2,FALSE)</f>
        <v>RETENCIONES EN LA FUENTE POR EMPRESAS DE ASEO Y VIGILANCIA 2% AIU </v>
      </c>
      <c r="G473" s="7">
        <v>9.00891202E8</v>
      </c>
      <c r="H473" s="7" t="str">
        <f>VLOOKUP(G473,TERCEROS!$A:$O,9,FALSE)</f>
        <v>CONJUNTO RESIDENCIAL PANORAMIA PARK P.H</v>
      </c>
      <c r="I473" s="7" t="s">
        <v>1521</v>
      </c>
      <c r="J473" s="71">
        <v>0.0</v>
      </c>
      <c r="K473" s="71">
        <f>+J470*0.1*0.02</f>
        <v>396.9</v>
      </c>
      <c r="L473" s="72">
        <f t="shared" si="1"/>
        <v>-396.9</v>
      </c>
      <c r="M473" s="78"/>
      <c r="N473" s="73">
        <v>2.0</v>
      </c>
      <c r="O473" s="73" t="str">
        <f>+VLOOKUP(N473,VALD.!$G:$H,2,FALSE)</f>
        <v>SERVICIOS DE ASEO</v>
      </c>
      <c r="P473" s="79"/>
      <c r="Q473" s="80"/>
      <c r="R473" s="80"/>
      <c r="S473" s="79"/>
      <c r="T473" s="79"/>
      <c r="U473" s="79"/>
      <c r="V473" s="81"/>
      <c r="W473" s="79"/>
      <c r="X473" s="82"/>
      <c r="Y473" s="79"/>
      <c r="Z473" s="79"/>
    </row>
    <row r="474" hidden="1">
      <c r="A474" s="68"/>
      <c r="B474" s="7" t="s">
        <v>837</v>
      </c>
      <c r="C474" s="69">
        <v>3.0</v>
      </c>
      <c r="D474" s="70">
        <v>42947.0</v>
      </c>
      <c r="E474" s="7">
        <v>1.3050501E7</v>
      </c>
      <c r="F474" s="7" t="str">
        <f>VLOOKUP(E474,PUC!E:F,2,FALSE)</f>
        <v>DEUDORES NACIONALES</v>
      </c>
      <c r="G474" s="7">
        <v>9.00891202E8</v>
      </c>
      <c r="H474" s="7" t="str">
        <f>VLOOKUP(G474,TERCEROS!$A:$O,9,FALSE)</f>
        <v>CONJUNTO RESIDENCIAL PANORAMIA PARK P.H</v>
      </c>
      <c r="I474" s="7" t="s">
        <v>1521</v>
      </c>
      <c r="J474" s="71">
        <v>0.0</v>
      </c>
      <c r="K474" s="71">
        <v>201631.94</v>
      </c>
      <c r="L474" s="72">
        <f t="shared" si="1"/>
        <v>-201631.94</v>
      </c>
      <c r="M474" s="78"/>
      <c r="N474" s="73">
        <v>2.0</v>
      </c>
      <c r="O474" s="73" t="str">
        <f>+VLOOKUP(N474,VALD.!$G:$H,2,FALSE)</f>
        <v>SERVICIOS DE ASEO</v>
      </c>
      <c r="P474" s="79"/>
      <c r="Q474" s="80" t="s">
        <v>570</v>
      </c>
      <c r="R474" s="80"/>
      <c r="S474" s="79"/>
      <c r="T474" s="79"/>
      <c r="U474" s="79"/>
      <c r="V474" s="81"/>
      <c r="W474" s="79"/>
      <c r="X474" s="82"/>
      <c r="Y474" s="79"/>
      <c r="Z474" s="79"/>
    </row>
    <row r="475">
      <c r="A475" s="68"/>
      <c r="B475" s="7" t="s">
        <v>825</v>
      </c>
      <c r="C475" s="69">
        <v>1.0</v>
      </c>
      <c r="D475" s="70">
        <v>42802.0</v>
      </c>
      <c r="E475" s="7">
        <v>1.1050501E7</v>
      </c>
      <c r="F475" s="7" t="str">
        <f>VLOOKUP(E475,PUC!E:F,2,FALSE)</f>
        <v>CAJA GENERAL JED</v>
      </c>
      <c r="G475" s="7">
        <v>9.01054891E8</v>
      </c>
      <c r="H475" s="7" t="str">
        <f>VLOOKUP(G475,TERCEROS!$A:$O,9,FALSE)</f>
        <v>ALEJANDRIA REAL PARQUE RESIDENCIAL ETAPA V-PROPIEDAD HORIZONTAL</v>
      </c>
      <c r="I475" s="7" t="s">
        <v>1523</v>
      </c>
      <c r="J475" s="71">
        <v>2781900.0</v>
      </c>
      <c r="K475" s="71">
        <v>0.0</v>
      </c>
      <c r="L475" s="72">
        <f t="shared" si="1"/>
        <v>2781900</v>
      </c>
      <c r="M475" s="78"/>
      <c r="N475" s="73">
        <v>2.0</v>
      </c>
      <c r="O475" s="73" t="str">
        <f>+VLOOKUP(N475,VALD.!$G:$H,2,FALSE)</f>
        <v>SERVICIOS DE ASEO</v>
      </c>
      <c r="P475" s="79"/>
      <c r="Q475" s="80"/>
      <c r="R475" s="80"/>
      <c r="S475" s="79"/>
      <c r="T475" s="79"/>
      <c r="U475" s="79"/>
      <c r="V475" s="81"/>
      <c r="W475" s="79"/>
      <c r="X475" s="82"/>
      <c r="Y475" s="79"/>
      <c r="Z475" s="79"/>
    </row>
    <row r="476" hidden="1">
      <c r="A476" s="68"/>
      <c r="B476" s="7" t="s">
        <v>825</v>
      </c>
      <c r="C476" s="69">
        <v>1.0</v>
      </c>
      <c r="D476" s="70">
        <v>42802.0</v>
      </c>
      <c r="E476" s="7">
        <v>1.3050501E7</v>
      </c>
      <c r="F476" s="7" t="str">
        <f>VLOOKUP(E476,PUC!E:F,2,FALSE)</f>
        <v>DEUDORES NACIONALES</v>
      </c>
      <c r="G476" s="7">
        <v>9.01054891E8</v>
      </c>
      <c r="H476" s="7" t="str">
        <f>VLOOKUP(G476,TERCEROS!$A:$O,9,FALSE)</f>
        <v>ALEJANDRIA REAL PARQUE RESIDENCIAL ETAPA V-PROPIEDAD HORIZONTAL</v>
      </c>
      <c r="I476" s="7" t="s">
        <v>1523</v>
      </c>
      <c r="J476" s="71">
        <v>0.0</v>
      </c>
      <c r="K476" s="71">
        <v>2781900.0</v>
      </c>
      <c r="L476" s="72">
        <f t="shared" si="1"/>
        <v>-2781900</v>
      </c>
      <c r="M476" s="78"/>
      <c r="N476" s="73">
        <v>2.0</v>
      </c>
      <c r="O476" s="73" t="str">
        <f>+VLOOKUP(N476,VALD.!$G:$H,2,FALSE)</f>
        <v>SERVICIOS DE ASEO</v>
      </c>
      <c r="P476" s="79"/>
      <c r="Q476" s="80" t="s">
        <v>498</v>
      </c>
      <c r="R476" s="80"/>
      <c r="S476" s="79"/>
      <c r="T476" s="79"/>
      <c r="U476" s="79"/>
      <c r="V476" s="81"/>
      <c r="W476" s="79"/>
      <c r="X476" s="82"/>
      <c r="Y476" s="79"/>
      <c r="Z476" s="79"/>
    </row>
    <row r="477">
      <c r="A477" s="68"/>
      <c r="B477" s="7" t="s">
        <v>825</v>
      </c>
      <c r="C477" s="69">
        <v>2.0</v>
      </c>
      <c r="D477" s="70">
        <v>42802.0</v>
      </c>
      <c r="E477" s="7">
        <v>1.1050501E7</v>
      </c>
      <c r="F477" s="7" t="str">
        <f>VLOOKUP(E477,PUC!E:F,2,FALSE)</f>
        <v>CAJA GENERAL JED</v>
      </c>
      <c r="G477" s="7">
        <v>9.01043605E8</v>
      </c>
      <c r="H477" s="7" t="str">
        <f>VLOOKUP(G477,TERCEROS!$A:$O,9,FALSE)</f>
        <v>CONJUNTO RESIDENCIAL COLINA 129</v>
      </c>
      <c r="I477" s="7" t="s">
        <v>1526</v>
      </c>
      <c r="J477" s="71">
        <v>4478650.0</v>
      </c>
      <c r="K477" s="71">
        <v>0.0</v>
      </c>
      <c r="L477" s="72">
        <f t="shared" si="1"/>
        <v>4478650</v>
      </c>
      <c r="M477" s="78"/>
      <c r="N477" s="73">
        <v>2.0</v>
      </c>
      <c r="O477" s="73" t="str">
        <f>+VLOOKUP(N477,VALD.!$G:$H,2,FALSE)</f>
        <v>SERVICIOS DE ASEO</v>
      </c>
      <c r="P477" s="79"/>
      <c r="Q477" s="80"/>
      <c r="R477" s="80"/>
      <c r="S477" s="79"/>
      <c r="T477" s="79"/>
      <c r="U477" s="79"/>
      <c r="V477" s="81"/>
      <c r="W477" s="79"/>
      <c r="X477" s="82"/>
      <c r="Y477" s="79"/>
      <c r="Z477" s="79"/>
    </row>
    <row r="478" hidden="1">
      <c r="A478" s="68"/>
      <c r="B478" s="7" t="s">
        <v>825</v>
      </c>
      <c r="C478" s="69">
        <v>2.0</v>
      </c>
      <c r="D478" s="70">
        <v>42802.0</v>
      </c>
      <c r="E478" s="7">
        <v>1.3050501E7</v>
      </c>
      <c r="F478" s="7" t="str">
        <f>VLOOKUP(E478,PUC!E:F,2,FALSE)</f>
        <v>DEUDORES NACIONALES</v>
      </c>
      <c r="G478" s="7">
        <v>9.01043605E8</v>
      </c>
      <c r="H478" s="7" t="str">
        <f>VLOOKUP(G478,TERCEROS!$A:$O,9,FALSE)</f>
        <v>CONJUNTO RESIDENCIAL COLINA 129</v>
      </c>
      <c r="I478" s="7" t="s">
        <v>1526</v>
      </c>
      <c r="J478" s="71">
        <v>0.0</v>
      </c>
      <c r="K478" s="71">
        <v>4478650.0</v>
      </c>
      <c r="L478" s="72">
        <f t="shared" si="1"/>
        <v>-4478650</v>
      </c>
      <c r="M478" s="78"/>
      <c r="N478" s="73">
        <v>2.0</v>
      </c>
      <c r="O478" s="73" t="str">
        <f>+VLOOKUP(N478,VALD.!$G:$H,2,FALSE)</f>
        <v>SERVICIOS DE ASEO</v>
      </c>
      <c r="P478" s="79"/>
      <c r="Q478" s="80" t="s">
        <v>503</v>
      </c>
      <c r="R478" s="80"/>
      <c r="S478" s="79"/>
      <c r="T478" s="79"/>
      <c r="U478" s="79"/>
      <c r="V478" s="81"/>
      <c r="W478" s="79"/>
      <c r="X478" s="82"/>
      <c r="Y478" s="79"/>
      <c r="Z478" s="79"/>
    </row>
    <row r="479">
      <c r="A479" s="68"/>
      <c r="B479" s="7" t="s">
        <v>825</v>
      </c>
      <c r="C479" s="69">
        <v>3.0</v>
      </c>
      <c r="D479" s="70">
        <v>42868.0</v>
      </c>
      <c r="E479" s="7">
        <v>1.1050501E7</v>
      </c>
      <c r="F479" s="7" t="str">
        <f>VLOOKUP(E479,PUC!E:F,2,FALSE)</f>
        <v>CAJA GENERAL JED</v>
      </c>
      <c r="G479" s="7">
        <v>9.01043605E8</v>
      </c>
      <c r="H479" s="7" t="str">
        <f>VLOOKUP(G479,TERCEROS!$A:$O,9,FALSE)</f>
        <v>CONJUNTO RESIDENCIAL COLINA 129</v>
      </c>
      <c r="I479" s="7" t="s">
        <v>1527</v>
      </c>
      <c r="J479" s="71">
        <v>49762.0</v>
      </c>
      <c r="K479" s="71">
        <v>0.0</v>
      </c>
      <c r="L479" s="72">
        <f t="shared" si="1"/>
        <v>49762</v>
      </c>
      <c r="M479" s="78"/>
      <c r="N479" s="73">
        <v>2.0</v>
      </c>
      <c r="O479" s="73" t="str">
        <f>+VLOOKUP(N479,VALD.!$G:$H,2,FALSE)</f>
        <v>SERVICIOS DE ASEO</v>
      </c>
      <c r="P479" s="79"/>
      <c r="Q479" s="80"/>
      <c r="R479" s="80"/>
      <c r="S479" s="79"/>
      <c r="T479" s="79"/>
      <c r="U479" s="79"/>
      <c r="V479" s="81"/>
      <c r="W479" s="79"/>
      <c r="X479" s="82"/>
      <c r="Y479" s="79"/>
      <c r="Z479" s="79"/>
    </row>
    <row r="480">
      <c r="A480" s="68"/>
      <c r="B480" s="7" t="s">
        <v>825</v>
      </c>
      <c r="C480" s="69">
        <v>3.0</v>
      </c>
      <c r="D480" s="70">
        <v>42868.0</v>
      </c>
      <c r="E480" s="7">
        <v>1.1050501E7</v>
      </c>
      <c r="F480" s="7" t="str">
        <f>VLOOKUP(E480,PUC!E:F,2,FALSE)</f>
        <v>CAJA GENERAL JED</v>
      </c>
      <c r="G480" s="7">
        <v>9.01043605E8</v>
      </c>
      <c r="H480" s="7" t="str">
        <f>VLOOKUP(G480,TERCEROS!$A:$O,9,FALSE)</f>
        <v>CONJUNTO RESIDENCIAL COLINA 129</v>
      </c>
      <c r="I480" s="7" t="s">
        <v>1527</v>
      </c>
      <c r="J480" s="71">
        <v>2863363.0</v>
      </c>
      <c r="K480" s="71">
        <v>0.0</v>
      </c>
      <c r="L480" s="72">
        <f t="shared" si="1"/>
        <v>2863363</v>
      </c>
      <c r="M480" s="78"/>
      <c r="N480" s="73">
        <v>2.0</v>
      </c>
      <c r="O480" s="73" t="str">
        <f>+VLOOKUP(N480,VALD.!$G:$H,2,FALSE)</f>
        <v>SERVICIOS DE ASEO</v>
      </c>
      <c r="P480" s="79"/>
      <c r="Q480" s="80"/>
      <c r="R480" s="80"/>
      <c r="S480" s="79"/>
      <c r="T480" s="79"/>
      <c r="U480" s="79"/>
      <c r="V480" s="81"/>
      <c r="W480" s="79"/>
      <c r="X480" s="82"/>
      <c r="Y480" s="79"/>
      <c r="Z480" s="79"/>
    </row>
    <row r="481" hidden="1">
      <c r="A481" s="68"/>
      <c r="B481" s="7" t="s">
        <v>825</v>
      </c>
      <c r="C481" s="69">
        <v>3.0</v>
      </c>
      <c r="D481" s="70">
        <v>42868.0</v>
      </c>
      <c r="E481" s="7">
        <v>1.3050501E7</v>
      </c>
      <c r="F481" s="7" t="str">
        <f>VLOOKUP(E481,PUC!E:F,2,FALSE)</f>
        <v>DEUDORES NACIONALES</v>
      </c>
      <c r="G481" s="7">
        <v>9.01043605E8</v>
      </c>
      <c r="H481" s="7" t="str">
        <f>VLOOKUP(G481,TERCEROS!$A:$O,9,FALSE)</f>
        <v>CONJUNTO RESIDENCIAL COLINA 129</v>
      </c>
      <c r="I481" s="7" t="s">
        <v>1527</v>
      </c>
      <c r="J481" s="71">
        <v>0.0</v>
      </c>
      <c r="K481" s="71">
        <v>2913125.0</v>
      </c>
      <c r="L481" s="72">
        <f t="shared" si="1"/>
        <v>-2913125</v>
      </c>
      <c r="M481" s="78"/>
      <c r="N481" s="73">
        <v>2.0</v>
      </c>
      <c r="O481" s="73" t="str">
        <f>+VLOOKUP(N481,VALD.!$G:$H,2,FALSE)</f>
        <v>SERVICIOS DE ASEO</v>
      </c>
      <c r="P481" s="79"/>
      <c r="Q481" s="80" t="s">
        <v>524</v>
      </c>
      <c r="R481" s="80"/>
      <c r="S481" s="79"/>
      <c r="T481" s="79"/>
      <c r="U481" s="79"/>
      <c r="V481" s="81"/>
      <c r="W481" s="79"/>
      <c r="X481" s="82"/>
      <c r="Y481" s="79"/>
      <c r="Z481" s="79"/>
    </row>
    <row r="482">
      <c r="A482" s="68"/>
      <c r="B482" s="7" t="s">
        <v>825</v>
      </c>
      <c r="C482" s="69">
        <v>4.0</v>
      </c>
      <c r="D482" s="70">
        <v>42650.0</v>
      </c>
      <c r="E482" s="7">
        <v>1.1050501E7</v>
      </c>
      <c r="F482" s="7" t="str">
        <f>VLOOKUP(E482,PUC!E:F,2,FALSE)</f>
        <v>CAJA GENERAL JED</v>
      </c>
      <c r="G482" s="7">
        <v>9.00891202E8</v>
      </c>
      <c r="H482" s="7" t="str">
        <f>VLOOKUP(G482,TERCEROS!$A:$O,9,FALSE)</f>
        <v>CONJUNTO RESIDENCIAL PANORAMIA PARK P.H</v>
      </c>
      <c r="I482" s="7" t="s">
        <v>1528</v>
      </c>
      <c r="J482" s="71">
        <v>470169.0</v>
      </c>
      <c r="K482" s="71">
        <v>0.0</v>
      </c>
      <c r="L482" s="72">
        <f t="shared" si="1"/>
        <v>470169</v>
      </c>
      <c r="M482" s="78"/>
      <c r="N482" s="73">
        <v>2.0</v>
      </c>
      <c r="O482" s="73" t="str">
        <f>+VLOOKUP(N482,VALD.!$G:$H,2,FALSE)</f>
        <v>SERVICIOS DE ASEO</v>
      </c>
      <c r="P482" s="79"/>
      <c r="Q482" s="80"/>
      <c r="R482" s="80"/>
      <c r="S482" s="79"/>
      <c r="T482" s="79"/>
      <c r="U482" s="79"/>
      <c r="V482" s="81"/>
      <c r="W482" s="79"/>
      <c r="X482" s="82"/>
      <c r="Y482" s="79"/>
      <c r="Z482" s="79"/>
    </row>
    <row r="483" hidden="1">
      <c r="A483" s="68"/>
      <c r="B483" s="7" t="s">
        <v>825</v>
      </c>
      <c r="C483" s="69">
        <v>4.0</v>
      </c>
      <c r="D483" s="70">
        <v>42650.0</v>
      </c>
      <c r="E483" s="7">
        <v>1.3050501E7</v>
      </c>
      <c r="F483" s="7" t="str">
        <f>VLOOKUP(E483,PUC!E:F,2,FALSE)</f>
        <v>DEUDORES NACIONALES</v>
      </c>
      <c r="G483" s="7">
        <v>9.00891202E8</v>
      </c>
      <c r="H483" s="7" t="str">
        <f>VLOOKUP(G483,TERCEROS!$A:$O,9,FALSE)</f>
        <v>CONJUNTO RESIDENCIAL PANORAMIA PARK P.H</v>
      </c>
      <c r="I483" s="7" t="s">
        <v>1528</v>
      </c>
      <c r="J483" s="71">
        <v>0.0</v>
      </c>
      <c r="K483" s="71">
        <v>470169.0</v>
      </c>
      <c r="L483" s="72">
        <f t="shared" si="1"/>
        <v>-470169</v>
      </c>
      <c r="M483" s="78"/>
      <c r="N483" s="73">
        <v>2.0</v>
      </c>
      <c r="O483" s="73" t="str">
        <f>+VLOOKUP(N483,VALD.!$G:$H,2,FALSE)</f>
        <v>SERVICIOS DE ASEO</v>
      </c>
      <c r="P483" s="79"/>
      <c r="Q483" s="80" t="s">
        <v>451</v>
      </c>
      <c r="R483" s="80"/>
      <c r="S483" s="79"/>
      <c r="T483" s="79"/>
      <c r="U483" s="79"/>
      <c r="V483" s="81"/>
      <c r="W483" s="79"/>
      <c r="X483" s="82"/>
      <c r="Y483" s="79"/>
      <c r="Z483" s="79"/>
    </row>
    <row r="484">
      <c r="A484" s="68"/>
      <c r="B484" s="7" t="s">
        <v>825</v>
      </c>
      <c r="C484" s="69">
        <v>5.0</v>
      </c>
      <c r="D484" s="70">
        <v>42681.0</v>
      </c>
      <c r="E484" s="7">
        <v>1.1050501E7</v>
      </c>
      <c r="F484" s="7" t="str">
        <f>VLOOKUP(E484,PUC!E:F,2,FALSE)</f>
        <v>CAJA GENERAL JED</v>
      </c>
      <c r="G484" s="7">
        <v>9.00244743E8</v>
      </c>
      <c r="H484" s="7" t="str">
        <f>VLOOKUP(G484,TERCEROS!$A:$O,9,FALSE)</f>
        <v>ALIANZA GRUPO INMOBILIARIO SAS</v>
      </c>
      <c r="I484" s="7" t="s">
        <v>1529</v>
      </c>
      <c r="J484" s="71">
        <v>695448.0</v>
      </c>
      <c r="K484" s="71">
        <v>0.0</v>
      </c>
      <c r="L484" s="72">
        <f t="shared" si="1"/>
        <v>695448</v>
      </c>
      <c r="M484" s="78"/>
      <c r="N484" s="73">
        <v>2.0</v>
      </c>
      <c r="O484" s="73" t="str">
        <f>+VLOOKUP(N484,VALD.!$G:$H,2,FALSE)</f>
        <v>SERVICIOS DE ASEO</v>
      </c>
      <c r="P484" s="79"/>
      <c r="Q484" s="80"/>
      <c r="R484" s="80"/>
      <c r="S484" s="79"/>
      <c r="T484" s="79"/>
      <c r="U484" s="79"/>
      <c r="V484" s="81"/>
      <c r="W484" s="79"/>
      <c r="X484" s="82"/>
      <c r="Y484" s="79"/>
      <c r="Z484" s="79"/>
    </row>
    <row r="485" hidden="1">
      <c r="A485" s="68"/>
      <c r="B485" s="7" t="s">
        <v>825</v>
      </c>
      <c r="C485" s="69">
        <v>5.0</v>
      </c>
      <c r="D485" s="70">
        <v>42681.0</v>
      </c>
      <c r="E485" s="7">
        <v>1.3050501E7</v>
      </c>
      <c r="F485" s="7" t="str">
        <f>VLOOKUP(E485,PUC!E:F,2,FALSE)</f>
        <v>DEUDORES NACIONALES</v>
      </c>
      <c r="G485" s="7">
        <v>9.00244743E8</v>
      </c>
      <c r="H485" s="7" t="str">
        <f>VLOOKUP(G485,TERCEROS!$A:$O,9,FALSE)</f>
        <v>ALIANZA GRUPO INMOBILIARIO SAS</v>
      </c>
      <c r="I485" s="7" t="s">
        <v>1529</v>
      </c>
      <c r="J485" s="71">
        <v>0.0</v>
      </c>
      <c r="K485" s="71">
        <v>695448.0</v>
      </c>
      <c r="L485" s="72">
        <f t="shared" si="1"/>
        <v>-695448</v>
      </c>
      <c r="M485" s="78"/>
      <c r="N485" s="73">
        <v>2.0</v>
      </c>
      <c r="O485" s="73" t="str">
        <f>+VLOOKUP(N485,VALD.!$G:$H,2,FALSE)</f>
        <v>SERVICIOS DE ASEO</v>
      </c>
      <c r="P485" s="79"/>
      <c r="Q485" s="80" t="s">
        <v>456</v>
      </c>
      <c r="R485" s="80"/>
      <c r="S485" s="79"/>
      <c r="T485" s="79"/>
      <c r="U485" s="79"/>
      <c r="V485" s="81"/>
      <c r="W485" s="79"/>
      <c r="X485" s="82"/>
      <c r="Y485" s="79"/>
      <c r="Z485" s="79"/>
    </row>
    <row r="486">
      <c r="A486" s="68"/>
      <c r="B486" s="7" t="s">
        <v>825</v>
      </c>
      <c r="C486" s="69">
        <v>6.0</v>
      </c>
      <c r="D486" s="70">
        <v>42681.0</v>
      </c>
      <c r="E486" s="7">
        <v>1.1050501E7</v>
      </c>
      <c r="F486" s="7" t="str">
        <f>VLOOKUP(E486,PUC!E:F,2,FALSE)</f>
        <v>CAJA GENERAL JED</v>
      </c>
      <c r="G486" s="7">
        <v>9.00891202E8</v>
      </c>
      <c r="H486" s="7" t="str">
        <f>VLOOKUP(G486,TERCEROS!$A:$O,9,FALSE)</f>
        <v>CONJUNTO RESIDENCIAL PANORAMIA PARK P.H</v>
      </c>
      <c r="I486" s="7" t="s">
        <v>1530</v>
      </c>
      <c r="J486" s="71">
        <v>4231538.0</v>
      </c>
      <c r="K486" s="71">
        <v>0.0</v>
      </c>
      <c r="L486" s="72">
        <f t="shared" si="1"/>
        <v>4231538</v>
      </c>
      <c r="M486" s="78"/>
      <c r="N486" s="73">
        <v>2.0</v>
      </c>
      <c r="O486" s="73" t="str">
        <f>+VLOOKUP(N486,VALD.!$G:$H,2,FALSE)</f>
        <v>SERVICIOS DE ASEO</v>
      </c>
      <c r="P486" s="79"/>
      <c r="Q486" s="80"/>
      <c r="R486" s="80"/>
      <c r="S486" s="79"/>
      <c r="T486" s="79"/>
      <c r="U486" s="79"/>
      <c r="V486" s="81"/>
      <c r="W486" s="79"/>
      <c r="X486" s="82"/>
      <c r="Y486" s="79"/>
      <c r="Z486" s="79"/>
    </row>
    <row r="487" hidden="1">
      <c r="A487" s="68"/>
      <c r="B487" s="7" t="s">
        <v>825</v>
      </c>
      <c r="C487" s="69">
        <v>6.0</v>
      </c>
      <c r="D487" s="70">
        <v>42681.0</v>
      </c>
      <c r="E487" s="7">
        <v>1.3050501E7</v>
      </c>
      <c r="F487" s="7" t="str">
        <f>VLOOKUP(E487,PUC!E:F,2,FALSE)</f>
        <v>DEUDORES NACIONALES</v>
      </c>
      <c r="G487" s="7">
        <v>9.00891202E8</v>
      </c>
      <c r="H487" s="7" t="str">
        <f>VLOOKUP(G487,TERCEROS!$A:$O,9,FALSE)</f>
        <v>CONJUNTO RESIDENCIAL PANORAMIA PARK P.H</v>
      </c>
      <c r="I487" s="7" t="s">
        <v>1530</v>
      </c>
      <c r="J487" s="71">
        <v>0.0</v>
      </c>
      <c r="K487" s="71">
        <v>4231538.0</v>
      </c>
      <c r="L487" s="72">
        <f t="shared" si="1"/>
        <v>-4231538</v>
      </c>
      <c r="M487" s="78"/>
      <c r="N487" s="73">
        <v>2.0</v>
      </c>
      <c r="O487" s="73" t="str">
        <f>+VLOOKUP(N487,VALD.!$G:$H,2,FALSE)</f>
        <v>SERVICIOS DE ASEO</v>
      </c>
      <c r="P487" s="79"/>
      <c r="Q487" s="80" t="s">
        <v>461</v>
      </c>
      <c r="R487" s="80"/>
      <c r="S487" s="79"/>
      <c r="T487" s="79"/>
      <c r="U487" s="79"/>
      <c r="V487" s="81"/>
      <c r="W487" s="79"/>
      <c r="X487" s="82"/>
      <c r="Y487" s="79"/>
      <c r="Z487" s="79"/>
    </row>
    <row r="488">
      <c r="A488" s="68"/>
      <c r="B488" s="7" t="s">
        <v>825</v>
      </c>
      <c r="C488" s="69">
        <v>7.0</v>
      </c>
      <c r="D488" s="70">
        <v>42681.0</v>
      </c>
      <c r="E488" s="7">
        <v>1.1050501E7</v>
      </c>
      <c r="F488" s="7" t="str">
        <f>VLOOKUP(E488,PUC!E:F,2,FALSE)</f>
        <v>CAJA GENERAL JED</v>
      </c>
      <c r="G488" s="7">
        <v>9.00244743E8</v>
      </c>
      <c r="H488" s="7" t="str">
        <f>VLOOKUP(G488,TERCEROS!$A:$O,9,FALSE)</f>
        <v>ALIANZA GRUPO INMOBILIARIO SAS</v>
      </c>
      <c r="I488" s="7" t="s">
        <v>1531</v>
      </c>
      <c r="J488" s="71">
        <v>4231538.0</v>
      </c>
      <c r="K488" s="71">
        <v>0.0</v>
      </c>
      <c r="L488" s="72">
        <f t="shared" si="1"/>
        <v>4231538</v>
      </c>
      <c r="M488" s="78"/>
      <c r="N488" s="73">
        <v>2.0</v>
      </c>
      <c r="O488" s="73" t="str">
        <f>+VLOOKUP(N488,VALD.!$G:$H,2,FALSE)</f>
        <v>SERVICIOS DE ASEO</v>
      </c>
      <c r="P488" s="79"/>
      <c r="Q488" s="80"/>
      <c r="R488" s="80"/>
      <c r="S488" s="79"/>
      <c r="T488" s="79"/>
      <c r="U488" s="79"/>
      <c r="V488" s="81"/>
      <c r="W488" s="79"/>
      <c r="X488" s="82"/>
      <c r="Y488" s="79"/>
      <c r="Z488" s="79"/>
    </row>
    <row r="489" hidden="1">
      <c r="A489" s="68"/>
      <c r="B489" s="7" t="s">
        <v>825</v>
      </c>
      <c r="C489" s="69">
        <v>7.0</v>
      </c>
      <c r="D489" s="70">
        <v>42681.0</v>
      </c>
      <c r="E489" s="7">
        <v>1.3050501E7</v>
      </c>
      <c r="F489" s="7" t="str">
        <f>VLOOKUP(E489,PUC!E:F,2,FALSE)</f>
        <v>DEUDORES NACIONALES</v>
      </c>
      <c r="G489" s="7">
        <v>9.00244743E8</v>
      </c>
      <c r="H489" s="7" t="str">
        <f>VLOOKUP(G489,TERCEROS!$A:$O,9,FALSE)</f>
        <v>ALIANZA GRUPO INMOBILIARIO SAS</v>
      </c>
      <c r="I489" s="7" t="s">
        <v>1531</v>
      </c>
      <c r="J489" s="71">
        <v>0.0</v>
      </c>
      <c r="K489" s="71">
        <v>4231538.0</v>
      </c>
      <c r="L489" s="72">
        <f t="shared" si="1"/>
        <v>-4231538</v>
      </c>
      <c r="M489" s="78"/>
      <c r="N489" s="73">
        <v>2.0</v>
      </c>
      <c r="O489" s="73" t="str">
        <f>+VLOOKUP(N489,VALD.!$G:$H,2,FALSE)</f>
        <v>SERVICIOS DE ASEO</v>
      </c>
      <c r="P489" s="79"/>
      <c r="Q489" s="80" t="s">
        <v>463</v>
      </c>
      <c r="R489" s="80"/>
      <c r="S489" s="79"/>
      <c r="T489" s="79"/>
      <c r="U489" s="79"/>
      <c r="V489" s="81"/>
      <c r="W489" s="79"/>
      <c r="X489" s="82"/>
      <c r="Y489" s="79"/>
      <c r="Z489" s="79"/>
    </row>
    <row r="490">
      <c r="A490" s="68"/>
      <c r="B490" s="7" t="s">
        <v>825</v>
      </c>
      <c r="C490" s="69">
        <v>8.0</v>
      </c>
      <c r="D490" s="70">
        <v>42711.0</v>
      </c>
      <c r="E490" s="7">
        <v>1.1050501E7</v>
      </c>
      <c r="F490" s="7" t="str">
        <f>VLOOKUP(E490,PUC!E:F,2,FALSE)</f>
        <v>CAJA GENERAL JED</v>
      </c>
      <c r="G490" s="7">
        <v>9.00891202E8</v>
      </c>
      <c r="H490" s="7" t="str">
        <f>VLOOKUP(G490,TERCEROS!$A:$O,9,FALSE)</f>
        <v>CONJUNTO RESIDENCIAL PANORAMIA PARK P.H</v>
      </c>
      <c r="I490" s="7" t="s">
        <v>1533</v>
      </c>
      <c r="J490" s="71">
        <v>6253272.0</v>
      </c>
      <c r="K490" s="71">
        <v>0.0</v>
      </c>
      <c r="L490" s="72">
        <f t="shared" si="1"/>
        <v>6253272</v>
      </c>
      <c r="M490" s="78"/>
      <c r="N490" s="73">
        <v>2.0</v>
      </c>
      <c r="O490" s="73" t="str">
        <f>+VLOOKUP(N490,VALD.!$G:$H,2,FALSE)</f>
        <v>SERVICIOS DE ASEO</v>
      </c>
      <c r="P490" s="79"/>
      <c r="Q490" s="80"/>
      <c r="R490" s="80"/>
      <c r="S490" s="79"/>
      <c r="T490" s="79"/>
      <c r="U490" s="79"/>
      <c r="V490" s="81"/>
      <c r="W490" s="79"/>
      <c r="X490" s="82"/>
      <c r="Y490" s="79"/>
      <c r="Z490" s="79"/>
    </row>
    <row r="491" hidden="1">
      <c r="A491" s="68"/>
      <c r="B491" s="7" t="s">
        <v>825</v>
      </c>
      <c r="C491" s="69">
        <v>8.0</v>
      </c>
      <c r="D491" s="70">
        <v>42711.0</v>
      </c>
      <c r="E491" s="7">
        <v>1.3050501E7</v>
      </c>
      <c r="F491" s="7" t="str">
        <f>VLOOKUP(E491,PUC!E:F,2,FALSE)</f>
        <v>DEUDORES NACIONALES</v>
      </c>
      <c r="G491" s="7">
        <v>9.00891202E8</v>
      </c>
      <c r="H491" s="7" t="str">
        <f>VLOOKUP(G491,TERCEROS!$A:$O,9,FALSE)</f>
        <v>CONJUNTO RESIDENCIAL PANORAMIA PARK P.H</v>
      </c>
      <c r="I491" s="7" t="s">
        <v>1533</v>
      </c>
      <c r="J491" s="71">
        <v>0.0</v>
      </c>
      <c r="K491" s="71">
        <v>6253272.0</v>
      </c>
      <c r="L491" s="72">
        <f t="shared" si="1"/>
        <v>-6253272</v>
      </c>
      <c r="M491" s="78"/>
      <c r="N491" s="73">
        <v>2.0</v>
      </c>
      <c r="O491" s="73" t="str">
        <f>+VLOOKUP(N491,VALD.!$G:$H,2,FALSE)</f>
        <v>SERVICIOS DE ASEO</v>
      </c>
      <c r="P491" s="79"/>
      <c r="Q491" s="80" t="s">
        <v>465</v>
      </c>
      <c r="R491" s="80"/>
      <c r="S491" s="79"/>
      <c r="T491" s="79"/>
      <c r="U491" s="79"/>
      <c r="V491" s="81"/>
      <c r="W491" s="79"/>
      <c r="X491" s="82"/>
      <c r="Y491" s="79"/>
      <c r="Z491" s="79"/>
    </row>
    <row r="492">
      <c r="A492" s="68"/>
      <c r="B492" s="7" t="s">
        <v>825</v>
      </c>
      <c r="C492" s="69">
        <v>9.0</v>
      </c>
      <c r="D492" s="70">
        <v>42711.0</v>
      </c>
      <c r="E492" s="7">
        <v>1.1050501E7</v>
      </c>
      <c r="F492" s="7" t="str">
        <f>VLOOKUP(E492,PUC!E:F,2,FALSE)</f>
        <v>CAJA GENERAL JED</v>
      </c>
      <c r="G492" s="7">
        <v>9.00244743E8</v>
      </c>
      <c r="H492" s="7" t="str">
        <f>VLOOKUP(G492,TERCEROS!$A:$O,9,FALSE)</f>
        <v>ALIANZA GRUPO INMOBILIARIO SAS</v>
      </c>
      <c r="I492" s="7" t="s">
        <v>1536</v>
      </c>
      <c r="J492" s="71">
        <v>695448.0</v>
      </c>
      <c r="K492" s="71">
        <v>0.0</v>
      </c>
      <c r="L492" s="72">
        <f t="shared" si="1"/>
        <v>695448</v>
      </c>
      <c r="M492" s="78"/>
      <c r="N492" s="73">
        <v>2.0</v>
      </c>
      <c r="O492" s="73" t="str">
        <f>+VLOOKUP(N492,VALD.!$G:$H,2,FALSE)</f>
        <v>SERVICIOS DE ASEO</v>
      </c>
      <c r="P492" s="79"/>
      <c r="Q492" s="80"/>
      <c r="R492" s="80"/>
      <c r="S492" s="79"/>
      <c r="T492" s="79"/>
      <c r="U492" s="79"/>
      <c r="V492" s="81"/>
      <c r="W492" s="79"/>
      <c r="X492" s="82"/>
      <c r="Y492" s="79"/>
      <c r="Z492" s="79"/>
    </row>
    <row r="493" hidden="1">
      <c r="A493" s="68"/>
      <c r="B493" s="7" t="s">
        <v>825</v>
      </c>
      <c r="C493" s="69">
        <v>9.0</v>
      </c>
      <c r="D493" s="70">
        <v>42711.0</v>
      </c>
      <c r="E493" s="7">
        <v>1.3050501E7</v>
      </c>
      <c r="F493" s="7" t="str">
        <f>VLOOKUP(E493,PUC!E:F,2,FALSE)</f>
        <v>DEUDORES NACIONALES</v>
      </c>
      <c r="G493" s="7">
        <v>9.00244743E8</v>
      </c>
      <c r="H493" s="7" t="str">
        <f>VLOOKUP(G493,TERCEROS!$A:$O,9,FALSE)</f>
        <v>ALIANZA GRUPO INMOBILIARIO SAS</v>
      </c>
      <c r="I493" s="7" t="s">
        <v>1536</v>
      </c>
      <c r="J493" s="71">
        <v>0.0</v>
      </c>
      <c r="K493" s="71">
        <v>695448.0</v>
      </c>
      <c r="L493" s="72">
        <f t="shared" si="1"/>
        <v>-695448</v>
      </c>
      <c r="M493" s="78"/>
      <c r="N493" s="73">
        <v>2.0</v>
      </c>
      <c r="O493" s="73" t="str">
        <f>+VLOOKUP(N493,VALD.!$G:$H,2,FALSE)</f>
        <v>SERVICIOS DE ASEO</v>
      </c>
      <c r="P493" s="79"/>
      <c r="Q493" s="80" t="s">
        <v>468</v>
      </c>
      <c r="R493" s="80"/>
      <c r="S493" s="79"/>
      <c r="T493" s="79"/>
      <c r="U493" s="79"/>
      <c r="V493" s="81"/>
      <c r="W493" s="79"/>
      <c r="X493" s="82"/>
      <c r="Y493" s="79"/>
      <c r="Z493" s="79"/>
    </row>
    <row r="494">
      <c r="A494" s="68"/>
      <c r="B494" s="7" t="s">
        <v>825</v>
      </c>
      <c r="C494" s="69">
        <v>10.0</v>
      </c>
      <c r="D494" s="70">
        <v>42742.0</v>
      </c>
      <c r="E494" s="7">
        <v>1.1050501E7</v>
      </c>
      <c r="F494" s="7" t="str">
        <f>VLOOKUP(E494,PUC!E:F,2,FALSE)</f>
        <v>CAJA GENERAL JED</v>
      </c>
      <c r="G494" s="7">
        <v>9.00244743E8</v>
      </c>
      <c r="H494" s="7" t="str">
        <f>VLOOKUP(G494,TERCEROS!$A:$O,9,FALSE)</f>
        <v>ALIANZA GRUPO INMOBILIARIO SAS</v>
      </c>
      <c r="I494" s="7" t="s">
        <v>1540</v>
      </c>
      <c r="J494" s="71">
        <v>3959792.0</v>
      </c>
      <c r="K494" s="71">
        <v>0.0</v>
      </c>
      <c r="L494" s="72">
        <f t="shared" si="1"/>
        <v>3959792</v>
      </c>
      <c r="M494" s="78"/>
      <c r="N494" s="73">
        <v>2.0</v>
      </c>
      <c r="O494" s="73" t="str">
        <f>+VLOOKUP(N494,VALD.!$G:$H,2,FALSE)</f>
        <v>SERVICIOS DE ASEO</v>
      </c>
      <c r="P494" s="79"/>
      <c r="Q494" s="80"/>
      <c r="R494" s="80"/>
      <c r="S494" s="79"/>
      <c r="T494" s="79"/>
      <c r="U494" s="79"/>
      <c r="V494" s="81"/>
      <c r="W494" s="79"/>
      <c r="X494" s="82"/>
      <c r="Y494" s="79"/>
      <c r="Z494" s="79"/>
    </row>
    <row r="495" hidden="1">
      <c r="A495" s="68"/>
      <c r="B495" s="7" t="s">
        <v>825</v>
      </c>
      <c r="C495" s="69">
        <v>10.0</v>
      </c>
      <c r="D495" s="70">
        <v>42742.0</v>
      </c>
      <c r="E495" s="7">
        <v>1.3050501E7</v>
      </c>
      <c r="F495" s="7" t="str">
        <f>VLOOKUP(E495,PUC!E:F,2,FALSE)</f>
        <v>DEUDORES NACIONALES</v>
      </c>
      <c r="G495" s="7">
        <v>9.00244743E8</v>
      </c>
      <c r="H495" s="7" t="str">
        <f>VLOOKUP(G495,TERCEROS!$A:$O,9,FALSE)</f>
        <v>ALIANZA GRUPO INMOBILIARIO SAS</v>
      </c>
      <c r="I495" s="7" t="s">
        <v>1540</v>
      </c>
      <c r="J495" s="71">
        <v>0.0</v>
      </c>
      <c r="K495" s="71">
        <v>3959792.0</v>
      </c>
      <c r="L495" s="72">
        <f t="shared" si="1"/>
        <v>-3959792</v>
      </c>
      <c r="M495" s="78"/>
      <c r="N495" s="73">
        <v>2.0</v>
      </c>
      <c r="O495" s="73" t="str">
        <f>+VLOOKUP(N495,VALD.!$G:$H,2,FALSE)</f>
        <v>SERVICIOS DE ASEO</v>
      </c>
      <c r="P495" s="79"/>
      <c r="Q495" s="80" t="s">
        <v>470</v>
      </c>
      <c r="R495" s="80"/>
      <c r="S495" s="79"/>
      <c r="T495" s="79"/>
      <c r="U495" s="79"/>
      <c r="V495" s="81"/>
      <c r="W495" s="79"/>
      <c r="X495" s="82"/>
      <c r="Y495" s="79"/>
      <c r="Z495" s="79"/>
    </row>
    <row r="496">
      <c r="A496" s="68"/>
      <c r="B496" s="7" t="s">
        <v>825</v>
      </c>
      <c r="C496" s="69">
        <v>11.0</v>
      </c>
      <c r="D496" s="70">
        <v>42604.0</v>
      </c>
      <c r="E496" s="7">
        <v>1.1050501E7</v>
      </c>
      <c r="F496" s="7" t="str">
        <f>VLOOKUP(E496,PUC!E:F,2,FALSE)</f>
        <v>CAJA GENERAL JED</v>
      </c>
      <c r="G496" s="7">
        <v>9.00244743E8</v>
      </c>
      <c r="H496" s="7" t="str">
        <f>VLOOKUP(G496,TERCEROS!$A:$O,9,FALSE)</f>
        <v>ALIANZA GRUPO INMOBILIARIO SAS</v>
      </c>
      <c r="I496" s="7" t="s">
        <v>1545</v>
      </c>
      <c r="J496" s="71">
        <v>4231421.0</v>
      </c>
      <c r="K496" s="71">
        <v>0.0</v>
      </c>
      <c r="L496" s="72">
        <f t="shared" si="1"/>
        <v>4231421</v>
      </c>
      <c r="M496" s="78"/>
      <c r="N496" s="73">
        <v>2.0</v>
      </c>
      <c r="O496" s="73" t="str">
        <f>+VLOOKUP(N496,VALD.!$G:$H,2,FALSE)</f>
        <v>SERVICIOS DE ASEO</v>
      </c>
      <c r="P496" s="79"/>
      <c r="Q496" s="80"/>
      <c r="R496" s="80"/>
      <c r="S496" s="79"/>
      <c r="T496" s="79"/>
      <c r="U496" s="79"/>
      <c r="V496" s="81"/>
      <c r="W496" s="79"/>
      <c r="X496" s="82"/>
      <c r="Y496" s="79"/>
      <c r="Z496" s="79"/>
    </row>
    <row r="497" hidden="1">
      <c r="A497" s="68"/>
      <c r="B497" s="7" t="s">
        <v>825</v>
      </c>
      <c r="C497" s="69">
        <v>11.0</v>
      </c>
      <c r="D497" s="70">
        <v>42604.0</v>
      </c>
      <c r="E497" s="7">
        <v>1.3050501E7</v>
      </c>
      <c r="F497" s="7" t="str">
        <f>VLOOKUP(E497,PUC!E:F,2,FALSE)</f>
        <v>DEUDORES NACIONALES</v>
      </c>
      <c r="G497" s="7">
        <v>9.00244743E8</v>
      </c>
      <c r="H497" s="7" t="str">
        <f>VLOOKUP(G497,TERCEROS!$A:$O,9,FALSE)</f>
        <v>ALIANZA GRUPO INMOBILIARIO SAS</v>
      </c>
      <c r="I497" s="7" t="s">
        <v>1545</v>
      </c>
      <c r="J497" s="71">
        <v>0.0</v>
      </c>
      <c r="K497" s="71">
        <v>4231421.0</v>
      </c>
      <c r="L497" s="72">
        <f t="shared" si="1"/>
        <v>-4231421</v>
      </c>
      <c r="M497" s="78"/>
      <c r="N497" s="73">
        <v>2.0</v>
      </c>
      <c r="O497" s="73" t="str">
        <f>+VLOOKUP(N497,VALD.!$G:$H,2,FALSE)</f>
        <v>SERVICIOS DE ASEO</v>
      </c>
      <c r="P497" s="79"/>
      <c r="Q497" s="80" t="s">
        <v>472</v>
      </c>
      <c r="R497" s="80"/>
      <c r="S497" s="79"/>
      <c r="T497" s="79"/>
      <c r="U497" s="79"/>
      <c r="V497" s="81"/>
      <c r="W497" s="79"/>
      <c r="X497" s="82"/>
      <c r="Y497" s="79"/>
      <c r="Z497" s="79"/>
    </row>
    <row r="498">
      <c r="A498" s="68"/>
      <c r="B498" s="7" t="s">
        <v>825</v>
      </c>
      <c r="C498" s="69">
        <v>12.0</v>
      </c>
      <c r="D498" s="70">
        <v>42762.0</v>
      </c>
      <c r="E498" s="7">
        <v>1.1050501E7</v>
      </c>
      <c r="F498" s="7" t="str">
        <f>VLOOKUP(E498,PUC!E:F,2,FALSE)</f>
        <v>CAJA GENERAL JED</v>
      </c>
      <c r="G498" s="7">
        <v>9.00244743E8</v>
      </c>
      <c r="H498" s="7" t="str">
        <f>VLOOKUP(G498,TERCEROS!$A:$O,9,FALSE)</f>
        <v>ALIANZA GRUPO INMOBILIARIO SAS</v>
      </c>
      <c r="I498" s="7" t="s">
        <v>1547</v>
      </c>
      <c r="J498" s="71">
        <v>3960684.0</v>
      </c>
      <c r="K498" s="71">
        <v>0.0</v>
      </c>
      <c r="L498" s="72">
        <f t="shared" si="1"/>
        <v>3960684</v>
      </c>
      <c r="M498" s="78"/>
      <c r="N498" s="73">
        <v>2.0</v>
      </c>
      <c r="O498" s="73" t="str">
        <f>+VLOOKUP(N498,VALD.!$G:$H,2,FALSE)</f>
        <v>SERVICIOS DE ASEO</v>
      </c>
      <c r="P498" s="79"/>
      <c r="Q498" s="80"/>
      <c r="R498" s="80"/>
      <c r="S498" s="79"/>
      <c r="T498" s="79"/>
      <c r="U498" s="79"/>
      <c r="V498" s="81"/>
      <c r="W498" s="79"/>
      <c r="X498" s="82"/>
      <c r="Y498" s="79"/>
      <c r="Z498" s="79"/>
    </row>
    <row r="499" hidden="1">
      <c r="A499" s="68"/>
      <c r="B499" s="7" t="s">
        <v>825</v>
      </c>
      <c r="C499" s="69">
        <v>12.0</v>
      </c>
      <c r="D499" s="70">
        <v>42762.0</v>
      </c>
      <c r="E499" s="7">
        <v>1.3050501E7</v>
      </c>
      <c r="F499" s="7" t="str">
        <f>VLOOKUP(E499,PUC!E:F,2,FALSE)</f>
        <v>DEUDORES NACIONALES</v>
      </c>
      <c r="G499" s="7">
        <v>9.00244743E8</v>
      </c>
      <c r="H499" s="7" t="str">
        <f>VLOOKUP(G499,TERCEROS!$A:$O,9,FALSE)</f>
        <v>ALIANZA GRUPO INMOBILIARIO SAS</v>
      </c>
      <c r="I499" s="7" t="s">
        <v>1547</v>
      </c>
      <c r="J499" s="71">
        <v>0.0</v>
      </c>
      <c r="K499" s="71">
        <v>3960684.0</v>
      </c>
      <c r="L499" s="72">
        <f t="shared" si="1"/>
        <v>-3960684</v>
      </c>
      <c r="M499" s="78"/>
      <c r="N499" s="73">
        <v>2.0</v>
      </c>
      <c r="O499" s="73" t="str">
        <f>+VLOOKUP(N499,VALD.!$G:$H,2,FALSE)</f>
        <v>SERVICIOS DE ASEO</v>
      </c>
      <c r="P499" s="79"/>
      <c r="Q499" s="80" t="s">
        <v>474</v>
      </c>
      <c r="R499" s="80"/>
      <c r="S499" s="79"/>
      <c r="T499" s="79"/>
      <c r="U499" s="79"/>
      <c r="V499" s="81"/>
      <c r="W499" s="79"/>
      <c r="X499" s="82"/>
      <c r="Y499" s="79"/>
      <c r="Z499" s="79"/>
    </row>
    <row r="500">
      <c r="A500" s="68"/>
      <c r="B500" s="7" t="s">
        <v>825</v>
      </c>
      <c r="C500" s="69">
        <v>13.0</v>
      </c>
      <c r="D500" s="70">
        <v>42762.0</v>
      </c>
      <c r="E500" s="7">
        <v>1.1050501E7</v>
      </c>
      <c r="F500" s="7" t="str">
        <f>VLOOKUP(E500,PUC!E:F,2,FALSE)</f>
        <v>CAJA GENERAL JED</v>
      </c>
      <c r="G500" s="7">
        <v>9.00891202E8</v>
      </c>
      <c r="H500" s="7" t="str">
        <f>VLOOKUP(G500,TERCEROS!$A:$O,9,FALSE)</f>
        <v>CONJUNTO RESIDENCIAL PANORAMIA PARK P.H</v>
      </c>
      <c r="I500" s="7" t="s">
        <v>1551</v>
      </c>
      <c r="J500" s="71">
        <v>8227769.0</v>
      </c>
      <c r="K500" s="71">
        <v>0.0</v>
      </c>
      <c r="L500" s="72">
        <f t="shared" si="1"/>
        <v>8227769</v>
      </c>
      <c r="M500" s="78"/>
      <c r="N500" s="73">
        <v>2.0</v>
      </c>
      <c r="O500" s="73" t="str">
        <f>+VLOOKUP(N500,VALD.!$G:$H,2,FALSE)</f>
        <v>SERVICIOS DE ASEO</v>
      </c>
      <c r="P500" s="79"/>
      <c r="Q500" s="80"/>
      <c r="R500" s="80"/>
      <c r="S500" s="79"/>
      <c r="T500" s="79"/>
      <c r="U500" s="79"/>
      <c r="V500" s="81"/>
      <c r="W500" s="79"/>
      <c r="X500" s="82"/>
      <c r="Y500" s="79"/>
      <c r="Z500" s="79"/>
    </row>
    <row r="501" hidden="1">
      <c r="A501" s="68"/>
      <c r="B501" s="7" t="s">
        <v>825</v>
      </c>
      <c r="C501" s="69">
        <v>13.0</v>
      </c>
      <c r="D501" s="70">
        <v>42762.0</v>
      </c>
      <c r="E501" s="7">
        <v>1.3050501E7</v>
      </c>
      <c r="F501" s="7" t="str">
        <f>VLOOKUP(E501,PUC!E:F,2,FALSE)</f>
        <v>DEUDORES NACIONALES</v>
      </c>
      <c r="G501" s="7">
        <v>9.00891202E8</v>
      </c>
      <c r="H501" s="7" t="str">
        <f>VLOOKUP(G501,TERCEROS!$A:$O,9,FALSE)</f>
        <v>CONJUNTO RESIDENCIAL PANORAMIA PARK P.H</v>
      </c>
      <c r="I501" s="7" t="s">
        <v>1551</v>
      </c>
      <c r="J501" s="71">
        <v>0.0</v>
      </c>
      <c r="K501" s="71">
        <v>8227769.0</v>
      </c>
      <c r="L501" s="72">
        <f t="shared" si="1"/>
        <v>-8227769</v>
      </c>
      <c r="M501" s="78"/>
      <c r="N501" s="73">
        <v>2.0</v>
      </c>
      <c r="O501" s="73" t="str">
        <f>+VLOOKUP(N501,VALD.!$G:$H,2,FALSE)</f>
        <v>SERVICIOS DE ASEO</v>
      </c>
      <c r="P501" s="79"/>
      <c r="Q501" s="80" t="s">
        <v>477</v>
      </c>
      <c r="R501" s="80"/>
      <c r="S501" s="79"/>
      <c r="T501" s="79"/>
      <c r="U501" s="79"/>
      <c r="V501" s="81"/>
      <c r="W501" s="79"/>
      <c r="X501" s="82"/>
      <c r="Y501" s="79"/>
      <c r="Z501" s="79"/>
    </row>
    <row r="502">
      <c r="A502" s="68"/>
      <c r="B502" s="7" t="s">
        <v>825</v>
      </c>
      <c r="C502" s="69">
        <v>14.0</v>
      </c>
      <c r="D502" s="70">
        <v>42762.0</v>
      </c>
      <c r="E502" s="7">
        <v>1.1050501E7</v>
      </c>
      <c r="F502" s="7" t="str">
        <f>VLOOKUP(E502,PUC!E:F,2,FALSE)</f>
        <v>CAJA GENERAL JED</v>
      </c>
      <c r="G502" s="7">
        <v>9.00244743E8</v>
      </c>
      <c r="H502" s="7" t="str">
        <f>VLOOKUP(G502,TERCEROS!$A:$O,9,FALSE)</f>
        <v>ALIANZA GRUPO INMOBILIARIO SAS</v>
      </c>
      <c r="I502" s="7" t="s">
        <v>1555</v>
      </c>
      <c r="J502" s="71">
        <v>695500.0</v>
      </c>
      <c r="K502" s="71">
        <v>0.0</v>
      </c>
      <c r="L502" s="72">
        <f t="shared" si="1"/>
        <v>695500</v>
      </c>
      <c r="M502" s="78"/>
      <c r="N502" s="73">
        <v>2.0</v>
      </c>
      <c r="O502" s="73" t="str">
        <f>+VLOOKUP(N502,VALD.!$G:$H,2,FALSE)</f>
        <v>SERVICIOS DE ASEO</v>
      </c>
      <c r="P502" s="79"/>
      <c r="Q502" s="80"/>
      <c r="R502" s="80"/>
      <c r="S502" s="79"/>
      <c r="T502" s="79"/>
      <c r="U502" s="79"/>
      <c r="V502" s="81"/>
      <c r="W502" s="79"/>
      <c r="X502" s="82"/>
      <c r="Y502" s="79"/>
      <c r="Z502" s="79"/>
    </row>
    <row r="503" hidden="1">
      <c r="A503" s="68"/>
      <c r="B503" s="7" t="s">
        <v>825</v>
      </c>
      <c r="C503" s="69">
        <v>14.0</v>
      </c>
      <c r="D503" s="70">
        <v>42762.0</v>
      </c>
      <c r="E503" s="7">
        <v>1.3050501E7</v>
      </c>
      <c r="F503" s="7" t="str">
        <f>VLOOKUP(E503,PUC!E:F,2,FALSE)</f>
        <v>DEUDORES NACIONALES</v>
      </c>
      <c r="G503" s="7">
        <v>9.00244743E8</v>
      </c>
      <c r="H503" s="7" t="str">
        <f>VLOOKUP(G503,TERCEROS!$A:$O,9,FALSE)</f>
        <v>ALIANZA GRUPO INMOBILIARIO SAS</v>
      </c>
      <c r="I503" s="7" t="s">
        <v>1555</v>
      </c>
      <c r="J503" s="71">
        <v>0.0</v>
      </c>
      <c r="K503" s="71">
        <v>695500.0</v>
      </c>
      <c r="L503" s="72">
        <f t="shared" si="1"/>
        <v>-695500</v>
      </c>
      <c r="M503" s="78"/>
      <c r="N503" s="73">
        <v>2.0</v>
      </c>
      <c r="O503" s="73" t="str">
        <f>+VLOOKUP(N503,VALD.!$G:$H,2,FALSE)</f>
        <v>SERVICIOS DE ASEO</v>
      </c>
      <c r="P503" s="79"/>
      <c r="Q503" s="80" t="s">
        <v>479</v>
      </c>
      <c r="R503" s="80"/>
      <c r="S503" s="79"/>
      <c r="T503" s="79"/>
      <c r="U503" s="79"/>
      <c r="V503" s="81"/>
      <c r="W503" s="79"/>
      <c r="X503" s="82"/>
      <c r="Y503" s="79"/>
      <c r="Z503" s="79"/>
    </row>
    <row r="504">
      <c r="A504" s="68"/>
      <c r="B504" s="7" t="s">
        <v>825</v>
      </c>
      <c r="C504" s="69">
        <v>15.0</v>
      </c>
      <c r="D504" s="70">
        <v>42762.0</v>
      </c>
      <c r="E504" s="7">
        <v>1.1050501E7</v>
      </c>
      <c r="F504" s="7" t="str">
        <f>VLOOKUP(E504,PUC!E:F,2,FALSE)</f>
        <v>CAJA GENERAL JED</v>
      </c>
      <c r="G504" s="7">
        <v>9.00244743E8</v>
      </c>
      <c r="H504" s="7" t="str">
        <f>VLOOKUP(G504,TERCEROS!$A:$O,9,FALSE)</f>
        <v>ALIANZA GRUPO INMOBILIARIO SAS</v>
      </c>
      <c r="I504" s="7" t="s">
        <v>1557</v>
      </c>
      <c r="J504" s="71">
        <v>3959792.0</v>
      </c>
      <c r="K504" s="71">
        <v>0.0</v>
      </c>
      <c r="L504" s="72">
        <f t="shared" si="1"/>
        <v>3959792</v>
      </c>
      <c r="M504" s="78"/>
      <c r="N504" s="73">
        <v>2.0</v>
      </c>
      <c r="O504" s="73" t="str">
        <f>+VLOOKUP(N504,VALD.!$G:$H,2,FALSE)</f>
        <v>SERVICIOS DE ASEO</v>
      </c>
      <c r="P504" s="79"/>
      <c r="Q504" s="80"/>
      <c r="R504" s="80"/>
      <c r="S504" s="79"/>
      <c r="T504" s="79"/>
      <c r="U504" s="79"/>
      <c r="V504" s="81"/>
      <c r="W504" s="79"/>
      <c r="X504" s="82"/>
      <c r="Y504" s="79"/>
      <c r="Z504" s="79"/>
    </row>
    <row r="505" hidden="1">
      <c r="A505" s="68"/>
      <c r="B505" s="7" t="s">
        <v>825</v>
      </c>
      <c r="C505" s="69">
        <v>15.0</v>
      </c>
      <c r="D505" s="70">
        <v>42762.0</v>
      </c>
      <c r="E505" s="7">
        <v>1.3050501E7</v>
      </c>
      <c r="F505" s="7" t="str">
        <f>VLOOKUP(E505,PUC!E:F,2,FALSE)</f>
        <v>DEUDORES NACIONALES</v>
      </c>
      <c r="G505" s="7">
        <v>9.00244743E8</v>
      </c>
      <c r="H505" s="7" t="str">
        <f>VLOOKUP(G505,TERCEROS!$A:$O,9,FALSE)</f>
        <v>ALIANZA GRUPO INMOBILIARIO SAS</v>
      </c>
      <c r="I505" s="7" t="s">
        <v>1557</v>
      </c>
      <c r="J505" s="71">
        <v>0.0</v>
      </c>
      <c r="K505" s="71">
        <v>3959792.0</v>
      </c>
      <c r="L505" s="72">
        <f t="shared" si="1"/>
        <v>-3959792</v>
      </c>
      <c r="M505" s="78"/>
      <c r="N505" s="73">
        <v>2.0</v>
      </c>
      <c r="O505" s="73" t="str">
        <f>+VLOOKUP(N505,VALD.!$G:$H,2,FALSE)</f>
        <v>SERVICIOS DE ASEO</v>
      </c>
      <c r="P505" s="79"/>
      <c r="Q505" s="80" t="s">
        <v>482</v>
      </c>
      <c r="R505" s="80"/>
      <c r="S505" s="79"/>
      <c r="T505" s="79"/>
      <c r="U505" s="79"/>
      <c r="V505" s="81"/>
      <c r="W505" s="79"/>
      <c r="X505" s="82"/>
      <c r="Y505" s="79"/>
      <c r="Z505" s="79"/>
    </row>
    <row r="506">
      <c r="A506" s="68"/>
      <c r="B506" s="7" t="s">
        <v>825</v>
      </c>
      <c r="C506" s="69">
        <v>16.0</v>
      </c>
      <c r="D506" s="70">
        <v>42762.0</v>
      </c>
      <c r="E506" s="7">
        <v>1.1050501E7</v>
      </c>
      <c r="F506" s="7" t="str">
        <f>VLOOKUP(E506,PUC!E:F,2,FALSE)</f>
        <v>CAJA GENERAL JED</v>
      </c>
      <c r="G506" s="7">
        <v>9.00244743E8</v>
      </c>
      <c r="H506" s="7" t="str">
        <f>VLOOKUP(G506,TERCEROS!$A:$O,9,FALSE)</f>
        <v>ALIANZA GRUPO INMOBILIARIO SAS</v>
      </c>
      <c r="I506" s="7" t="s">
        <v>1560</v>
      </c>
      <c r="J506" s="71">
        <v>1777981.0</v>
      </c>
      <c r="K506" s="71">
        <v>0.0</v>
      </c>
      <c r="L506" s="72">
        <f t="shared" si="1"/>
        <v>1777981</v>
      </c>
      <c r="M506" s="78"/>
      <c r="N506" s="73">
        <v>2.0</v>
      </c>
      <c r="O506" s="73" t="str">
        <f>+VLOOKUP(N506,VALD.!$G:$H,2,FALSE)</f>
        <v>SERVICIOS DE ASEO</v>
      </c>
      <c r="P506" s="79"/>
      <c r="Q506" s="80"/>
      <c r="R506" s="80"/>
      <c r="S506" s="79"/>
      <c r="T506" s="79"/>
      <c r="U506" s="79"/>
      <c r="V506" s="81"/>
      <c r="W506" s="79"/>
      <c r="X506" s="82"/>
      <c r="Y506" s="79"/>
      <c r="Z506" s="79"/>
    </row>
    <row r="507" hidden="1">
      <c r="A507" s="68"/>
      <c r="B507" s="7" t="s">
        <v>825</v>
      </c>
      <c r="C507" s="69">
        <v>16.0</v>
      </c>
      <c r="D507" s="70">
        <v>42762.0</v>
      </c>
      <c r="E507" s="7">
        <v>1.3050501E7</v>
      </c>
      <c r="F507" s="7" t="str">
        <f>VLOOKUP(E507,PUC!E:F,2,FALSE)</f>
        <v>DEUDORES NACIONALES</v>
      </c>
      <c r="G507" s="7">
        <v>9.00244743E8</v>
      </c>
      <c r="H507" s="7" t="str">
        <f>VLOOKUP(G507,TERCEROS!$A:$O,9,FALSE)</f>
        <v>ALIANZA GRUPO INMOBILIARIO SAS</v>
      </c>
      <c r="I507" s="7" t="s">
        <v>1560</v>
      </c>
      <c r="J507" s="71">
        <v>0.0</v>
      </c>
      <c r="K507" s="71">
        <v>1777981.0</v>
      </c>
      <c r="L507" s="72">
        <f t="shared" si="1"/>
        <v>-1777981</v>
      </c>
      <c r="M507" s="78"/>
      <c r="N507" s="73">
        <v>2.0</v>
      </c>
      <c r="O507" s="73" t="str">
        <f>+VLOOKUP(N507,VALD.!$G:$H,2,FALSE)</f>
        <v>SERVICIOS DE ASEO</v>
      </c>
      <c r="P507" s="79"/>
      <c r="Q507" s="80" t="s">
        <v>484</v>
      </c>
      <c r="R507" s="80"/>
      <c r="S507" s="79"/>
      <c r="T507" s="79"/>
      <c r="U507" s="79"/>
      <c r="V507" s="81"/>
      <c r="W507" s="79"/>
      <c r="X507" s="82"/>
      <c r="Y507" s="79"/>
      <c r="Z507" s="79"/>
    </row>
    <row r="508">
      <c r="A508" s="68"/>
      <c r="B508" s="7" t="s">
        <v>825</v>
      </c>
      <c r="C508" s="69">
        <v>17.0</v>
      </c>
      <c r="D508" s="70">
        <v>42762.0</v>
      </c>
      <c r="E508" s="7">
        <v>1.1050501E7</v>
      </c>
      <c r="F508" s="7" t="str">
        <f>VLOOKUP(E508,PUC!E:F,2,FALSE)</f>
        <v>CAJA GENERAL JED</v>
      </c>
      <c r="G508" s="7">
        <v>9.00244743E8</v>
      </c>
      <c r="H508" s="7" t="str">
        <f>VLOOKUP(G508,TERCEROS!$A:$O,9,FALSE)</f>
        <v>ALIANZA GRUPO INMOBILIARIO SAS</v>
      </c>
      <c r="I508" s="7" t="s">
        <v>1563</v>
      </c>
      <c r="J508" s="71">
        <v>1513536.0</v>
      </c>
      <c r="K508" s="71">
        <v>0.0</v>
      </c>
      <c r="L508" s="72">
        <f t="shared" si="1"/>
        <v>1513536</v>
      </c>
      <c r="M508" s="78"/>
      <c r="N508" s="73">
        <v>2.0</v>
      </c>
      <c r="O508" s="73" t="str">
        <f>+VLOOKUP(N508,VALD.!$G:$H,2,FALSE)</f>
        <v>SERVICIOS DE ASEO</v>
      </c>
      <c r="P508" s="79"/>
      <c r="Q508" s="80"/>
      <c r="R508" s="80"/>
      <c r="S508" s="79"/>
      <c r="T508" s="79"/>
      <c r="U508" s="79"/>
      <c r="V508" s="81"/>
      <c r="W508" s="79"/>
      <c r="X508" s="82"/>
      <c r="Y508" s="79"/>
      <c r="Z508" s="79"/>
    </row>
    <row r="509" hidden="1">
      <c r="A509" s="68"/>
      <c r="B509" s="7" t="s">
        <v>825</v>
      </c>
      <c r="C509" s="69">
        <v>17.0</v>
      </c>
      <c r="D509" s="70">
        <v>42762.0</v>
      </c>
      <c r="E509" s="7">
        <v>1.3050501E7</v>
      </c>
      <c r="F509" s="7" t="str">
        <f>VLOOKUP(E509,PUC!E:F,2,FALSE)</f>
        <v>DEUDORES NACIONALES</v>
      </c>
      <c r="G509" s="7">
        <v>9.00244743E8</v>
      </c>
      <c r="H509" s="7" t="str">
        <f>VLOOKUP(G509,TERCEROS!$A:$O,9,FALSE)</f>
        <v>ALIANZA GRUPO INMOBILIARIO SAS</v>
      </c>
      <c r="I509" s="7" t="s">
        <v>1563</v>
      </c>
      <c r="J509" s="71">
        <v>0.0</v>
      </c>
      <c r="K509" s="71">
        <v>1513536.0</v>
      </c>
      <c r="L509" s="72">
        <f t="shared" si="1"/>
        <v>-1513536</v>
      </c>
      <c r="M509" s="78"/>
      <c r="N509" s="73">
        <v>2.0</v>
      </c>
      <c r="O509" s="73" t="str">
        <f>+VLOOKUP(N509,VALD.!$G:$H,2,FALSE)</f>
        <v>SERVICIOS DE ASEO</v>
      </c>
      <c r="P509" s="79"/>
      <c r="Q509" s="80" t="s">
        <v>486</v>
      </c>
      <c r="R509" s="80"/>
      <c r="S509" s="79"/>
      <c r="T509" s="79"/>
      <c r="U509" s="79"/>
      <c r="V509" s="81"/>
      <c r="W509" s="79"/>
      <c r="X509" s="82"/>
      <c r="Y509" s="79"/>
      <c r="Z509" s="79"/>
    </row>
    <row r="510">
      <c r="A510" s="68"/>
      <c r="B510" s="7" t="s">
        <v>825</v>
      </c>
      <c r="C510" s="69">
        <v>18.0</v>
      </c>
      <c r="D510" s="70">
        <v>42794.0</v>
      </c>
      <c r="E510" s="7">
        <v>1.1050501E7</v>
      </c>
      <c r="F510" s="7" t="str">
        <f>VLOOKUP(E510,PUC!E:F,2,FALSE)</f>
        <v>CAJA GENERAL JED</v>
      </c>
      <c r="G510" s="7">
        <v>9.00244743E8</v>
      </c>
      <c r="H510" s="7" t="str">
        <f>VLOOKUP(G510,TERCEROS!$A:$O,9,FALSE)</f>
        <v>ALIANZA GRUPO INMOBILIARIO SAS</v>
      </c>
      <c r="I510" s="7" t="s">
        <v>1566</v>
      </c>
      <c r="J510" s="71">
        <v>2781900.0</v>
      </c>
      <c r="K510" s="71">
        <v>0.0</v>
      </c>
      <c r="L510" s="72">
        <f t="shared" si="1"/>
        <v>2781900</v>
      </c>
      <c r="M510" s="78"/>
      <c r="N510" s="73">
        <v>2.0</v>
      </c>
      <c r="O510" s="73" t="str">
        <f>+VLOOKUP(N510,VALD.!$G:$H,2,FALSE)</f>
        <v>SERVICIOS DE ASEO</v>
      </c>
      <c r="P510" s="79"/>
      <c r="Q510" s="80"/>
      <c r="R510" s="80"/>
      <c r="S510" s="79"/>
      <c r="T510" s="79"/>
      <c r="U510" s="79"/>
      <c r="V510" s="81"/>
      <c r="W510" s="79"/>
      <c r="X510" s="82"/>
      <c r="Y510" s="79"/>
      <c r="Z510" s="79"/>
    </row>
    <row r="511" hidden="1">
      <c r="A511" s="68"/>
      <c r="B511" s="7" t="s">
        <v>825</v>
      </c>
      <c r="C511" s="69">
        <v>18.0</v>
      </c>
      <c r="D511" s="70">
        <v>42794.0</v>
      </c>
      <c r="E511" s="7">
        <v>1.3050501E7</v>
      </c>
      <c r="F511" s="7" t="str">
        <f>VLOOKUP(E511,PUC!E:F,2,FALSE)</f>
        <v>DEUDORES NACIONALES</v>
      </c>
      <c r="G511" s="7">
        <v>9.00244743E8</v>
      </c>
      <c r="H511" s="7" t="str">
        <f>VLOOKUP(G511,TERCEROS!$A:$O,9,FALSE)</f>
        <v>ALIANZA GRUPO INMOBILIARIO SAS</v>
      </c>
      <c r="I511" s="7" t="s">
        <v>1566</v>
      </c>
      <c r="J511" s="71">
        <v>0.0</v>
      </c>
      <c r="K511" s="71">
        <v>2781900.0</v>
      </c>
      <c r="L511" s="72">
        <f t="shared" si="1"/>
        <v>-2781900</v>
      </c>
      <c r="M511" s="78"/>
      <c r="N511" s="73">
        <v>2.0</v>
      </c>
      <c r="O511" s="73" t="str">
        <f>+VLOOKUP(N511,VALD.!$G:$H,2,FALSE)</f>
        <v>SERVICIOS DE ASEO</v>
      </c>
      <c r="P511" s="79"/>
      <c r="Q511" s="80" t="s">
        <v>488</v>
      </c>
      <c r="R511" s="80"/>
      <c r="S511" s="79"/>
      <c r="T511" s="79"/>
      <c r="U511" s="79"/>
      <c r="V511" s="81"/>
      <c r="W511" s="79"/>
      <c r="X511" s="82"/>
      <c r="Y511" s="79"/>
      <c r="Z511" s="79"/>
    </row>
    <row r="512">
      <c r="A512" s="68"/>
      <c r="B512" s="7" t="s">
        <v>515</v>
      </c>
      <c r="C512" s="69">
        <v>90.0</v>
      </c>
      <c r="D512" s="70">
        <v>43082.0</v>
      </c>
      <c r="E512" s="7">
        <v>4.1556001E7</v>
      </c>
      <c r="F512" s="7" t="str">
        <f>VLOOKUP(E512,PUC!E:F,2,FALSE)</f>
        <v>OPERARIA DE ASEO</v>
      </c>
      <c r="G512" s="7">
        <v>9.01084343E8</v>
      </c>
      <c r="H512" s="7" t="str">
        <f>VLOOKUP(G512,TERCEROS!$A:$O,9,FALSE)</f>
        <v>EDIFICIO PASEO MADERO-PROPIEDAD HORIZONTAL</v>
      </c>
      <c r="I512" s="7" t="s">
        <v>1570</v>
      </c>
      <c r="J512" s="71">
        <v>0.0</v>
      </c>
      <c r="K512" s="71">
        <v>803500.0</v>
      </c>
      <c r="L512" s="72">
        <f t="shared" si="1"/>
        <v>-803500</v>
      </c>
      <c r="M512" s="78" t="s">
        <v>525</v>
      </c>
      <c r="N512" s="73">
        <v>2.0</v>
      </c>
      <c r="O512" s="73" t="str">
        <f>+VLOOKUP(N512,VALD.!$G:$H,2,FALSE)</f>
        <v>SERVICIOS DE ASEO</v>
      </c>
      <c r="P512" s="79"/>
      <c r="Q512" s="80"/>
      <c r="R512" s="80"/>
      <c r="S512" s="79"/>
      <c r="T512" s="79"/>
      <c r="U512" s="79"/>
      <c r="V512" s="81"/>
      <c r="W512" s="79"/>
      <c r="X512" s="82"/>
      <c r="Y512" s="79"/>
      <c r="Z512" s="79"/>
    </row>
    <row r="513">
      <c r="A513" s="68"/>
      <c r="B513" s="7" t="s">
        <v>515</v>
      </c>
      <c r="C513" s="69">
        <v>90.0</v>
      </c>
      <c r="D513" s="70">
        <v>43082.0</v>
      </c>
      <c r="E513" s="7">
        <v>2.4080506E7</v>
      </c>
      <c r="F513" s="7" t="str">
        <f>VLOOKUP(E513,PUC!E:F,2,FALSE)</f>
        <v>IVA GENERADO AIU 19%</v>
      </c>
      <c r="G513" s="7">
        <v>9.01084343E8</v>
      </c>
      <c r="H513" s="7" t="str">
        <f>VLOOKUP(G513,TERCEROS!$A:$O,9,FALSE)</f>
        <v>EDIFICIO PASEO MADERO-PROPIEDAD HORIZONTAL</v>
      </c>
      <c r="I513" s="7" t="s">
        <v>1570</v>
      </c>
      <c r="J513" s="71">
        <v>0.0</v>
      </c>
      <c r="K513" s="71">
        <f>+K512*0.1*0.19</f>
        <v>15266.5</v>
      </c>
      <c r="L513" s="72">
        <f t="shared" si="1"/>
        <v>-15266.5</v>
      </c>
      <c r="M513" s="78"/>
      <c r="N513" s="73">
        <v>2.0</v>
      </c>
      <c r="O513" s="73" t="str">
        <f>+VLOOKUP(N513,VALD.!$G:$H,2,FALSE)</f>
        <v>SERVICIOS DE ASEO</v>
      </c>
      <c r="P513" s="79"/>
      <c r="Q513" s="80"/>
      <c r="R513" s="80"/>
      <c r="S513" s="79"/>
      <c r="T513" s="79"/>
      <c r="U513" s="79"/>
      <c r="V513" s="81"/>
      <c r="W513" s="79"/>
      <c r="X513" s="82"/>
      <c r="Y513" s="79"/>
      <c r="Z513" s="79"/>
    </row>
    <row r="514">
      <c r="A514" s="68"/>
      <c r="B514" s="7" t="s">
        <v>515</v>
      </c>
      <c r="C514" s="69">
        <v>90.0</v>
      </c>
      <c r="D514" s="70">
        <v>43082.0</v>
      </c>
      <c r="E514" s="7">
        <v>1.3551801E7</v>
      </c>
      <c r="F514" s="7" t="str">
        <f>VLOOKUP(E514,PUC!E:F,2,FALSE)</f>
        <v>RETENCIÓN DE ICA BOGOTÁ D.C</v>
      </c>
      <c r="G514" s="7">
        <v>9.01084343E8</v>
      </c>
      <c r="H514" s="7" t="str">
        <f>VLOOKUP(G514,TERCEROS!$A:$O,9,FALSE)</f>
        <v>EDIFICIO PASEO MADERO-PROPIEDAD HORIZONTAL</v>
      </c>
      <c r="I514" s="7" t="s">
        <v>1570</v>
      </c>
      <c r="J514" s="71">
        <f>+K512*0.1*9.66/1000</f>
        <v>776.181</v>
      </c>
      <c r="K514" s="71">
        <v>0.0</v>
      </c>
      <c r="L514" s="72">
        <f t="shared" si="1"/>
        <v>776.181</v>
      </c>
      <c r="M514" s="78" t="s">
        <v>525</v>
      </c>
      <c r="N514" s="73">
        <v>2.0</v>
      </c>
      <c r="O514" s="73" t="str">
        <f>+VLOOKUP(N514,VALD.!$G:$H,2,FALSE)</f>
        <v>SERVICIOS DE ASEO</v>
      </c>
      <c r="P514" s="79"/>
      <c r="Q514" s="80"/>
      <c r="R514" s="80"/>
      <c r="S514" s="79"/>
      <c r="T514" s="79"/>
      <c r="U514" s="79"/>
      <c r="V514" s="81"/>
      <c r="W514" s="79"/>
      <c r="X514" s="82"/>
      <c r="Y514" s="79"/>
      <c r="Z514" s="79"/>
    </row>
    <row r="515">
      <c r="A515" s="68"/>
      <c r="B515" s="7" t="s">
        <v>515</v>
      </c>
      <c r="C515" s="69">
        <v>90.0</v>
      </c>
      <c r="D515" s="70">
        <v>43082.0</v>
      </c>
      <c r="E515" s="7">
        <v>1.3551502E7</v>
      </c>
      <c r="F515" s="7" t="str">
        <f>VLOOKUP(E515,PUC!E:F,2,FALSE)</f>
        <v>RETENCIONES EN LA FUENTE POR EMPRESAS DE ASEO Y VIGILANCIA 2% AIU </v>
      </c>
      <c r="G515" s="7">
        <v>9.01084343E8</v>
      </c>
      <c r="H515" s="7" t="str">
        <f>VLOOKUP(G515,TERCEROS!$A:$O,9,FALSE)</f>
        <v>EDIFICIO PASEO MADERO-PROPIEDAD HORIZONTAL</v>
      </c>
      <c r="I515" s="7" t="s">
        <v>1570</v>
      </c>
      <c r="J515" s="71">
        <f>+K512*0.1*0.02</f>
        <v>1607</v>
      </c>
      <c r="K515" s="71">
        <v>0.0</v>
      </c>
      <c r="L515" s="72">
        <f t="shared" si="1"/>
        <v>1607</v>
      </c>
      <c r="M515" s="78"/>
      <c r="N515" s="73">
        <v>2.0</v>
      </c>
      <c r="O515" s="73" t="str">
        <f>+VLOOKUP(N515,VALD.!$G:$H,2,FALSE)</f>
        <v>SERVICIOS DE ASEO</v>
      </c>
      <c r="P515" s="79"/>
      <c r="Q515" s="80"/>
      <c r="R515" s="80"/>
      <c r="S515" s="79"/>
      <c r="T515" s="79"/>
      <c r="U515" s="79"/>
      <c r="V515" s="81"/>
      <c r="W515" s="79"/>
      <c r="X515" s="82"/>
      <c r="Y515" s="79"/>
      <c r="Z515" s="79"/>
    </row>
    <row r="516" hidden="1">
      <c r="A516" s="68"/>
      <c r="B516" s="7" t="s">
        <v>515</v>
      </c>
      <c r="C516" s="69">
        <v>90.0</v>
      </c>
      <c r="D516" s="70">
        <v>43082.0</v>
      </c>
      <c r="E516" s="7">
        <v>1.3050501E7</v>
      </c>
      <c r="F516" s="7" t="str">
        <f>VLOOKUP(E516,PUC!E:F,2,FALSE)</f>
        <v>DEUDORES NACIONALES</v>
      </c>
      <c r="G516" s="7">
        <v>9.01084343E8</v>
      </c>
      <c r="H516" s="7" t="str">
        <f>VLOOKUP(G516,TERCEROS!$A:$O,9,FALSE)</f>
        <v>EDIFICIO PASEO MADERO-PROPIEDAD HORIZONTAL</v>
      </c>
      <c r="I516" s="7" t="s">
        <v>1570</v>
      </c>
      <c r="J516" s="71">
        <f>+K512+K513-J514-J515</f>
        <v>816383.319</v>
      </c>
      <c r="K516" s="79">
        <v>0.0</v>
      </c>
      <c r="L516" s="72">
        <f t="shared" si="1"/>
        <v>816383.319</v>
      </c>
      <c r="M516" s="78"/>
      <c r="N516" s="73">
        <v>2.0</v>
      </c>
      <c r="O516" s="73" t="str">
        <f>+VLOOKUP(N516,VALD.!$G:$H,2,FALSE)</f>
        <v>SERVICIOS DE ASEO</v>
      </c>
      <c r="P516" s="79"/>
      <c r="Q516" s="80" t="s">
        <v>1580</v>
      </c>
      <c r="R516" s="80"/>
      <c r="S516" s="79"/>
      <c r="T516" s="79"/>
      <c r="U516" s="79"/>
      <c r="V516" s="81"/>
      <c r="W516" s="79"/>
      <c r="X516" s="82"/>
      <c r="Y516" s="79"/>
      <c r="Z516" s="79"/>
    </row>
    <row r="517">
      <c r="A517" s="68"/>
      <c r="B517" s="7" t="s">
        <v>515</v>
      </c>
      <c r="C517" s="69">
        <v>91.0</v>
      </c>
      <c r="D517" s="70">
        <v>43082.0</v>
      </c>
      <c r="E517" s="7">
        <v>4.1556001E7</v>
      </c>
      <c r="F517" s="7" t="str">
        <f>VLOOKUP(E517,PUC!E:F,2,FALSE)</f>
        <v>OPERARIA DE ASEO</v>
      </c>
      <c r="G517" s="7">
        <v>9.00244743E8</v>
      </c>
      <c r="H517" s="7" t="str">
        <f>VLOOKUP(G517,TERCEROS!$A:$O,9,FALSE)</f>
        <v>ALIANZA GRUPO INMOBILIARIO SAS</v>
      </c>
      <c r="I517" s="7" t="s">
        <v>1582</v>
      </c>
      <c r="J517" s="71">
        <v>0.0</v>
      </c>
      <c r="K517" s="71">
        <v>4185000.0</v>
      </c>
      <c r="L517" s="72">
        <f t="shared" si="1"/>
        <v>-4185000</v>
      </c>
      <c r="M517" s="78" t="s">
        <v>525</v>
      </c>
      <c r="N517" s="73">
        <v>2.0</v>
      </c>
      <c r="O517" s="73" t="str">
        <f>+VLOOKUP(N517,VALD.!$G:$H,2,FALSE)</f>
        <v>SERVICIOS DE ASEO</v>
      </c>
      <c r="P517" s="79"/>
      <c r="Q517" s="80"/>
      <c r="R517" s="80"/>
      <c r="S517" s="79"/>
      <c r="T517" s="79"/>
      <c r="U517" s="79"/>
      <c r="V517" s="81"/>
      <c r="W517" s="79"/>
      <c r="X517" s="82"/>
      <c r="Y517" s="79"/>
      <c r="Z517" s="79"/>
    </row>
    <row r="518">
      <c r="A518" s="68"/>
      <c r="B518" s="7" t="s">
        <v>515</v>
      </c>
      <c r="C518" s="69">
        <v>91.0</v>
      </c>
      <c r="D518" s="70">
        <v>43082.0</v>
      </c>
      <c r="E518" s="7">
        <v>2.4080506E7</v>
      </c>
      <c r="F518" s="7" t="str">
        <f>VLOOKUP(E518,PUC!E:F,2,FALSE)</f>
        <v>IVA GENERADO AIU 19%</v>
      </c>
      <c r="G518" s="7">
        <v>9.00244743E8</v>
      </c>
      <c r="H518" s="7" t="str">
        <f>VLOOKUP(G518,TERCEROS!$A:$O,9,FALSE)</f>
        <v>ALIANZA GRUPO INMOBILIARIO SAS</v>
      </c>
      <c r="I518" s="7" t="s">
        <v>1582</v>
      </c>
      <c r="J518" s="71">
        <v>0.0</v>
      </c>
      <c r="K518" s="71">
        <f>+K517*0.1*0.19</f>
        <v>79515</v>
      </c>
      <c r="L518" s="72">
        <f t="shared" si="1"/>
        <v>-79515</v>
      </c>
      <c r="M518" s="78"/>
      <c r="N518" s="73">
        <v>2.0</v>
      </c>
      <c r="O518" s="73" t="str">
        <f>+VLOOKUP(N518,VALD.!$G:$H,2,FALSE)</f>
        <v>SERVICIOS DE ASEO</v>
      </c>
      <c r="P518" s="79"/>
      <c r="Q518" s="80"/>
      <c r="R518" s="80"/>
      <c r="S518" s="79"/>
      <c r="T518" s="79"/>
      <c r="U518" s="79"/>
      <c r="V518" s="81"/>
      <c r="W518" s="79"/>
      <c r="X518" s="82"/>
      <c r="Y518" s="79"/>
      <c r="Z518" s="79"/>
    </row>
    <row r="519">
      <c r="A519" s="68"/>
      <c r="B519" s="7" t="s">
        <v>515</v>
      </c>
      <c r="C519" s="69">
        <v>91.0</v>
      </c>
      <c r="D519" s="70">
        <v>43082.0</v>
      </c>
      <c r="E519" s="7">
        <v>1.3551801E7</v>
      </c>
      <c r="F519" s="7" t="str">
        <f>VLOOKUP(E519,PUC!E:F,2,FALSE)</f>
        <v>RETENCIÓN DE ICA BOGOTÁ D.C</v>
      </c>
      <c r="G519" s="7">
        <v>9.00244743E8</v>
      </c>
      <c r="H519" s="7" t="str">
        <f>VLOOKUP(G519,TERCEROS!$A:$O,9,FALSE)</f>
        <v>ALIANZA GRUPO INMOBILIARIO SAS</v>
      </c>
      <c r="I519" s="7" t="s">
        <v>1582</v>
      </c>
      <c r="J519" s="71">
        <f>+K517*0.1*9.66/1000</f>
        <v>4042.71</v>
      </c>
      <c r="K519" s="71">
        <v>0.0</v>
      </c>
      <c r="L519" s="72">
        <f t="shared" si="1"/>
        <v>4042.71</v>
      </c>
      <c r="M519" s="78" t="s">
        <v>525</v>
      </c>
      <c r="N519" s="73">
        <v>2.0</v>
      </c>
      <c r="O519" s="73" t="str">
        <f>+VLOOKUP(N519,VALD.!$G:$H,2,FALSE)</f>
        <v>SERVICIOS DE ASEO</v>
      </c>
      <c r="P519" s="79"/>
      <c r="Q519" s="80"/>
      <c r="R519" s="80"/>
      <c r="S519" s="79"/>
      <c r="T519" s="79"/>
      <c r="U519" s="79"/>
      <c r="V519" s="81"/>
      <c r="W519" s="79"/>
      <c r="X519" s="82"/>
      <c r="Y519" s="79"/>
      <c r="Z519" s="79"/>
    </row>
    <row r="520">
      <c r="A520" s="68"/>
      <c r="B520" s="7" t="s">
        <v>515</v>
      </c>
      <c r="C520" s="69">
        <v>91.0</v>
      </c>
      <c r="D520" s="70">
        <v>43082.0</v>
      </c>
      <c r="E520" s="7">
        <v>1.3551502E7</v>
      </c>
      <c r="F520" s="7" t="str">
        <f>VLOOKUP(E520,PUC!E:F,2,FALSE)</f>
        <v>RETENCIONES EN LA FUENTE POR EMPRESAS DE ASEO Y VIGILANCIA 2% AIU </v>
      </c>
      <c r="G520" s="7">
        <v>9.00244743E8</v>
      </c>
      <c r="H520" s="7" t="str">
        <f>VLOOKUP(G520,TERCEROS!$A:$O,9,FALSE)</f>
        <v>ALIANZA GRUPO INMOBILIARIO SAS</v>
      </c>
      <c r="I520" s="7" t="s">
        <v>1582</v>
      </c>
      <c r="J520" s="71">
        <f>+K517*0.1*0.02</f>
        <v>8370</v>
      </c>
      <c r="K520" s="71">
        <v>0.0</v>
      </c>
      <c r="L520" s="72">
        <f t="shared" si="1"/>
        <v>8370</v>
      </c>
      <c r="M520" s="78"/>
      <c r="N520" s="73">
        <v>2.0</v>
      </c>
      <c r="O520" s="73" t="str">
        <f>+VLOOKUP(N520,VALD.!$G:$H,2,FALSE)</f>
        <v>SERVICIOS DE ASEO</v>
      </c>
      <c r="P520" s="79"/>
      <c r="Q520" s="80"/>
      <c r="R520" s="80"/>
      <c r="S520" s="79"/>
      <c r="T520" s="79"/>
      <c r="U520" s="79"/>
      <c r="V520" s="81"/>
      <c r="W520" s="79"/>
      <c r="X520" s="82"/>
      <c r="Y520" s="79"/>
      <c r="Z520" s="79"/>
    </row>
    <row r="521" hidden="1">
      <c r="A521" s="68"/>
      <c r="B521" s="7" t="s">
        <v>515</v>
      </c>
      <c r="C521" s="69">
        <v>91.0</v>
      </c>
      <c r="D521" s="70">
        <v>43082.0</v>
      </c>
      <c r="E521" s="7">
        <v>1.3050501E7</v>
      </c>
      <c r="F521" s="7" t="str">
        <f>VLOOKUP(E521,PUC!E:F,2,FALSE)</f>
        <v>DEUDORES NACIONALES</v>
      </c>
      <c r="G521" s="7">
        <v>9.00244743E8</v>
      </c>
      <c r="H521" s="7" t="str">
        <f>VLOOKUP(G521,TERCEROS!$A:$O,9,FALSE)</f>
        <v>ALIANZA GRUPO INMOBILIARIO SAS</v>
      </c>
      <c r="I521" s="7" t="s">
        <v>1582</v>
      </c>
      <c r="J521" s="71">
        <f>+K517+K518-J519-J520</f>
        <v>4252102.29</v>
      </c>
      <c r="K521" s="79">
        <v>0.0</v>
      </c>
      <c r="L521" s="72">
        <f t="shared" si="1"/>
        <v>4252102.29</v>
      </c>
      <c r="M521" s="78"/>
      <c r="N521" s="73">
        <v>2.0</v>
      </c>
      <c r="O521" s="73" t="str">
        <f>+VLOOKUP(N521,VALD.!$G:$H,2,FALSE)</f>
        <v>SERVICIOS DE ASEO</v>
      </c>
      <c r="P521" s="79"/>
      <c r="Q521" s="80" t="s">
        <v>1596</v>
      </c>
      <c r="R521" s="80"/>
      <c r="S521" s="79"/>
      <c r="T521" s="79"/>
      <c r="U521" s="79"/>
      <c r="V521" s="81"/>
      <c r="W521" s="79"/>
      <c r="X521" s="82"/>
      <c r="Y521" s="79"/>
      <c r="Z521" s="79"/>
    </row>
    <row r="522">
      <c r="A522" s="68"/>
      <c r="B522" s="7" t="s">
        <v>515</v>
      </c>
      <c r="C522" s="69">
        <v>92.0</v>
      </c>
      <c r="D522" s="70">
        <v>43082.0</v>
      </c>
      <c r="E522" s="7">
        <v>4.1556001E7</v>
      </c>
      <c r="F522" s="7" t="str">
        <f>VLOOKUP(E522,PUC!E:F,2,FALSE)</f>
        <v>OPERARIA DE ASEO</v>
      </c>
      <c r="G522" s="7">
        <v>9.00244743E8</v>
      </c>
      <c r="H522" s="7" t="str">
        <f>VLOOKUP(G522,TERCEROS!$A:$O,9,FALSE)</f>
        <v>ALIANZA GRUPO INMOBILIARIO SAS</v>
      </c>
      <c r="I522" s="7" t="s">
        <v>1598</v>
      </c>
      <c r="J522" s="71">
        <v>0.0</v>
      </c>
      <c r="K522" s="71">
        <v>803500.0</v>
      </c>
      <c r="L522" s="72">
        <f t="shared" si="1"/>
        <v>-803500</v>
      </c>
      <c r="M522" s="78" t="s">
        <v>525</v>
      </c>
      <c r="N522" s="73">
        <v>2.0</v>
      </c>
      <c r="O522" s="73" t="str">
        <f>+VLOOKUP(N522,VALD.!$G:$H,2,FALSE)</f>
        <v>SERVICIOS DE ASEO</v>
      </c>
      <c r="P522" s="79"/>
      <c r="Q522" s="80"/>
      <c r="R522" s="80"/>
      <c r="S522" s="79"/>
      <c r="T522" s="79"/>
      <c r="U522" s="79"/>
      <c r="V522" s="81"/>
      <c r="W522" s="79"/>
      <c r="X522" s="82"/>
      <c r="Y522" s="79"/>
      <c r="Z522" s="79"/>
    </row>
    <row r="523">
      <c r="A523" s="68"/>
      <c r="B523" s="7" t="s">
        <v>515</v>
      </c>
      <c r="C523" s="69">
        <v>92.0</v>
      </c>
      <c r="D523" s="70">
        <v>43082.0</v>
      </c>
      <c r="E523" s="7">
        <v>2.4080506E7</v>
      </c>
      <c r="F523" s="7" t="str">
        <f>VLOOKUP(E523,PUC!E:F,2,FALSE)</f>
        <v>IVA GENERADO AIU 19%</v>
      </c>
      <c r="G523" s="7">
        <v>9.00244743E8</v>
      </c>
      <c r="H523" s="7" t="str">
        <f>VLOOKUP(G523,TERCEROS!$A:$O,9,FALSE)</f>
        <v>ALIANZA GRUPO INMOBILIARIO SAS</v>
      </c>
      <c r="I523" s="7" t="s">
        <v>1598</v>
      </c>
      <c r="J523" s="71">
        <v>0.0</v>
      </c>
      <c r="K523" s="71">
        <f>+K522*0.1*0.19</f>
        <v>15266.5</v>
      </c>
      <c r="L523" s="72">
        <f t="shared" si="1"/>
        <v>-15266.5</v>
      </c>
      <c r="M523" s="78"/>
      <c r="N523" s="73">
        <v>2.0</v>
      </c>
      <c r="O523" s="73" t="str">
        <f>+VLOOKUP(N523,VALD.!$G:$H,2,FALSE)</f>
        <v>SERVICIOS DE ASEO</v>
      </c>
      <c r="P523" s="79"/>
      <c r="Q523" s="80"/>
      <c r="R523" s="80"/>
      <c r="S523" s="79"/>
      <c r="T523" s="79"/>
      <c r="U523" s="79"/>
      <c r="V523" s="81"/>
      <c r="W523" s="79"/>
      <c r="X523" s="82"/>
      <c r="Y523" s="79"/>
      <c r="Z523" s="79"/>
    </row>
    <row r="524">
      <c r="A524" s="68"/>
      <c r="B524" s="7" t="s">
        <v>515</v>
      </c>
      <c r="C524" s="69">
        <v>92.0</v>
      </c>
      <c r="D524" s="70">
        <v>43082.0</v>
      </c>
      <c r="E524" s="7">
        <v>1.3551801E7</v>
      </c>
      <c r="F524" s="7" t="str">
        <f>VLOOKUP(E524,PUC!E:F,2,FALSE)</f>
        <v>RETENCIÓN DE ICA BOGOTÁ D.C</v>
      </c>
      <c r="G524" s="7">
        <v>9.00244743E8</v>
      </c>
      <c r="H524" s="7" t="str">
        <f>VLOOKUP(G524,TERCEROS!$A:$O,9,FALSE)</f>
        <v>ALIANZA GRUPO INMOBILIARIO SAS</v>
      </c>
      <c r="I524" s="7" t="s">
        <v>1598</v>
      </c>
      <c r="J524" s="71">
        <f>+K522*0.1*9.66/1000</f>
        <v>776.181</v>
      </c>
      <c r="K524" s="71">
        <v>0.0</v>
      </c>
      <c r="L524" s="72">
        <f t="shared" si="1"/>
        <v>776.181</v>
      </c>
      <c r="M524" s="78" t="s">
        <v>525</v>
      </c>
      <c r="N524" s="73">
        <v>2.0</v>
      </c>
      <c r="O524" s="73" t="str">
        <f>+VLOOKUP(N524,VALD.!$G:$H,2,FALSE)</f>
        <v>SERVICIOS DE ASEO</v>
      </c>
      <c r="P524" s="79"/>
      <c r="Q524" s="80"/>
      <c r="R524" s="80"/>
      <c r="S524" s="79"/>
      <c r="T524" s="79"/>
      <c r="U524" s="79"/>
      <c r="V524" s="81"/>
      <c r="W524" s="79"/>
      <c r="X524" s="82"/>
      <c r="Y524" s="79"/>
      <c r="Z524" s="79"/>
    </row>
    <row r="525">
      <c r="A525" s="68"/>
      <c r="B525" s="7" t="s">
        <v>515</v>
      </c>
      <c r="C525" s="69">
        <v>92.0</v>
      </c>
      <c r="D525" s="70">
        <v>43082.0</v>
      </c>
      <c r="E525" s="7">
        <v>1.3551502E7</v>
      </c>
      <c r="F525" s="7" t="str">
        <f>VLOOKUP(E525,PUC!E:F,2,FALSE)</f>
        <v>RETENCIONES EN LA FUENTE POR EMPRESAS DE ASEO Y VIGILANCIA 2% AIU </v>
      </c>
      <c r="G525" s="7">
        <v>9.00244743E8</v>
      </c>
      <c r="H525" s="7" t="str">
        <f>VLOOKUP(G525,TERCEROS!$A:$O,9,FALSE)</f>
        <v>ALIANZA GRUPO INMOBILIARIO SAS</v>
      </c>
      <c r="I525" s="7" t="s">
        <v>1598</v>
      </c>
      <c r="J525" s="71">
        <f>+K522*0.1*0.02</f>
        <v>1607</v>
      </c>
      <c r="K525" s="71">
        <v>0.0</v>
      </c>
      <c r="L525" s="72">
        <f t="shared" si="1"/>
        <v>1607</v>
      </c>
      <c r="M525" s="78"/>
      <c r="N525" s="73">
        <v>2.0</v>
      </c>
      <c r="O525" s="73" t="str">
        <f>+VLOOKUP(N525,VALD.!$G:$H,2,FALSE)</f>
        <v>SERVICIOS DE ASEO</v>
      </c>
      <c r="P525" s="79"/>
      <c r="Q525" s="80"/>
      <c r="R525" s="80"/>
      <c r="S525" s="79"/>
      <c r="T525" s="79"/>
      <c r="U525" s="79"/>
      <c r="V525" s="81"/>
      <c r="W525" s="79"/>
      <c r="X525" s="82"/>
      <c r="Y525" s="79"/>
      <c r="Z525" s="79"/>
    </row>
    <row r="526" hidden="1">
      <c r="A526" s="68"/>
      <c r="B526" s="7" t="s">
        <v>515</v>
      </c>
      <c r="C526" s="69">
        <v>92.0</v>
      </c>
      <c r="D526" s="70">
        <v>43082.0</v>
      </c>
      <c r="E526" s="7">
        <v>1.3050501E7</v>
      </c>
      <c r="F526" s="7" t="str">
        <f>VLOOKUP(E526,PUC!E:F,2,FALSE)</f>
        <v>DEUDORES NACIONALES</v>
      </c>
      <c r="G526" s="7">
        <v>9.00244743E8</v>
      </c>
      <c r="H526" s="7" t="str">
        <f>VLOOKUP(G526,TERCEROS!$A:$O,9,FALSE)</f>
        <v>ALIANZA GRUPO INMOBILIARIO SAS</v>
      </c>
      <c r="I526" s="7" t="s">
        <v>1598</v>
      </c>
      <c r="J526" s="71">
        <f>+K522+K523-J524-J525</f>
        <v>816383.319</v>
      </c>
      <c r="K526" s="79">
        <v>0.0</v>
      </c>
      <c r="L526" s="72">
        <f t="shared" si="1"/>
        <v>816383.319</v>
      </c>
      <c r="M526" s="78"/>
      <c r="N526" s="73">
        <v>2.0</v>
      </c>
      <c r="O526" s="73" t="str">
        <f>+VLOOKUP(N526,VALD.!$G:$H,2,FALSE)</f>
        <v>SERVICIOS DE ASEO</v>
      </c>
      <c r="P526" s="79"/>
      <c r="Q526" s="80" t="s">
        <v>1610</v>
      </c>
      <c r="R526" s="80"/>
      <c r="S526" s="79"/>
      <c r="T526" s="79"/>
      <c r="U526" s="79"/>
      <c r="V526" s="81"/>
      <c r="W526" s="79"/>
      <c r="X526" s="82"/>
      <c r="Y526" s="79"/>
      <c r="Z526" s="79"/>
    </row>
    <row r="527">
      <c r="A527" s="68"/>
      <c r="B527" s="7" t="s">
        <v>515</v>
      </c>
      <c r="C527" s="69">
        <v>95.0</v>
      </c>
      <c r="D527" s="70">
        <v>43082.0</v>
      </c>
      <c r="E527" s="7">
        <v>4.1556001E7</v>
      </c>
      <c r="F527" s="7" t="str">
        <f>VLOOKUP(E527,PUC!E:F,2,FALSE)</f>
        <v>OPERARIA DE ASEO</v>
      </c>
      <c r="G527" s="7">
        <v>9.01043605E8</v>
      </c>
      <c r="H527" s="7" t="str">
        <f>VLOOKUP(G527,TERCEROS!$A:$O,9,FALSE)</f>
        <v>CONJUNTO RESIDENCIAL COLINA 129</v>
      </c>
      <c r="I527" s="7" t="s">
        <v>1613</v>
      </c>
      <c r="J527" s="71">
        <v>0.0</v>
      </c>
      <c r="K527" s="71">
        <v>4407972.0</v>
      </c>
      <c r="L527" s="72">
        <f t="shared" si="1"/>
        <v>-4407972</v>
      </c>
      <c r="M527" s="78" t="s">
        <v>525</v>
      </c>
      <c r="N527" s="73">
        <v>2.0</v>
      </c>
      <c r="O527" s="73" t="str">
        <f>+VLOOKUP(N527,VALD.!$G:$H,2,FALSE)</f>
        <v>SERVICIOS DE ASEO</v>
      </c>
      <c r="P527" s="79"/>
      <c r="Q527" s="80"/>
      <c r="R527" s="80"/>
      <c r="S527" s="79"/>
      <c r="T527" s="79"/>
      <c r="U527" s="79"/>
      <c r="V527" s="81"/>
      <c r="W527" s="79"/>
      <c r="X527" s="82"/>
      <c r="Y527" s="79"/>
      <c r="Z527" s="79"/>
    </row>
    <row r="528">
      <c r="A528" s="68"/>
      <c r="B528" s="7" t="s">
        <v>515</v>
      </c>
      <c r="C528" s="69">
        <v>95.0</v>
      </c>
      <c r="D528" s="70">
        <v>43082.0</v>
      </c>
      <c r="E528" s="7">
        <v>2.4080506E7</v>
      </c>
      <c r="F528" s="7" t="str">
        <f>VLOOKUP(E528,PUC!E:F,2,FALSE)</f>
        <v>IVA GENERADO AIU 19%</v>
      </c>
      <c r="G528" s="7">
        <v>9.01043605E8</v>
      </c>
      <c r="H528" s="7" t="str">
        <f>VLOOKUP(G528,TERCEROS!$A:$O,9,FALSE)</f>
        <v>CONJUNTO RESIDENCIAL COLINA 129</v>
      </c>
      <c r="I528" s="7" t="s">
        <v>1613</v>
      </c>
      <c r="J528" s="71">
        <v>0.0</v>
      </c>
      <c r="K528" s="71">
        <f>+K527*0.1*0.19</f>
        <v>83751.468</v>
      </c>
      <c r="L528" s="72">
        <f t="shared" si="1"/>
        <v>-83751.468</v>
      </c>
      <c r="M528" s="78"/>
      <c r="N528" s="73">
        <v>2.0</v>
      </c>
      <c r="O528" s="73" t="str">
        <f>+VLOOKUP(N528,VALD.!$G:$H,2,FALSE)</f>
        <v>SERVICIOS DE ASEO</v>
      </c>
      <c r="P528" s="79"/>
      <c r="Q528" s="80"/>
      <c r="R528" s="80"/>
      <c r="S528" s="79"/>
      <c r="T528" s="79"/>
      <c r="U528" s="79"/>
      <c r="V528" s="81"/>
      <c r="W528" s="79"/>
      <c r="X528" s="82"/>
      <c r="Y528" s="79"/>
      <c r="Z528" s="79"/>
    </row>
    <row r="529">
      <c r="A529" s="68"/>
      <c r="B529" s="7" t="s">
        <v>515</v>
      </c>
      <c r="C529" s="69">
        <v>95.0</v>
      </c>
      <c r="D529" s="70">
        <v>43082.0</v>
      </c>
      <c r="E529" s="7">
        <v>1.3551801E7</v>
      </c>
      <c r="F529" s="7" t="str">
        <f>VLOOKUP(E529,PUC!E:F,2,FALSE)</f>
        <v>RETENCIÓN DE ICA BOGOTÁ D.C</v>
      </c>
      <c r="G529" s="7">
        <v>9.01043605E8</v>
      </c>
      <c r="H529" s="7" t="str">
        <f>VLOOKUP(G529,TERCEROS!$A:$O,9,FALSE)</f>
        <v>CONJUNTO RESIDENCIAL COLINA 129</v>
      </c>
      <c r="I529" s="7" t="s">
        <v>1613</v>
      </c>
      <c r="J529" s="71">
        <f>+K527*0.1*9.66/1000</f>
        <v>4258.100952</v>
      </c>
      <c r="K529" s="71">
        <v>0.0</v>
      </c>
      <c r="L529" s="72">
        <f t="shared" si="1"/>
        <v>4258.100952</v>
      </c>
      <c r="M529" s="78" t="s">
        <v>525</v>
      </c>
      <c r="N529" s="73">
        <v>2.0</v>
      </c>
      <c r="O529" s="73" t="str">
        <f>+VLOOKUP(N529,VALD.!$G:$H,2,FALSE)</f>
        <v>SERVICIOS DE ASEO</v>
      </c>
      <c r="P529" s="79"/>
      <c r="Q529" s="80"/>
      <c r="R529" s="80"/>
      <c r="S529" s="79"/>
      <c r="T529" s="79"/>
      <c r="U529" s="79"/>
      <c r="V529" s="81"/>
      <c r="W529" s="79"/>
      <c r="X529" s="82"/>
      <c r="Y529" s="79"/>
      <c r="Z529" s="79"/>
    </row>
    <row r="530">
      <c r="A530" s="68"/>
      <c r="B530" s="7" t="s">
        <v>515</v>
      </c>
      <c r="C530" s="69">
        <v>95.0</v>
      </c>
      <c r="D530" s="70">
        <v>43082.0</v>
      </c>
      <c r="E530" s="7">
        <v>1.3551502E7</v>
      </c>
      <c r="F530" s="7" t="str">
        <f>VLOOKUP(E530,PUC!E:F,2,FALSE)</f>
        <v>RETENCIONES EN LA FUENTE POR EMPRESAS DE ASEO Y VIGILANCIA 2% AIU </v>
      </c>
      <c r="G530" s="7">
        <v>9.01043605E8</v>
      </c>
      <c r="H530" s="7" t="str">
        <f>VLOOKUP(G530,TERCEROS!$A:$O,9,FALSE)</f>
        <v>CONJUNTO RESIDENCIAL COLINA 129</v>
      </c>
      <c r="I530" s="7" t="s">
        <v>1613</v>
      </c>
      <c r="J530" s="71">
        <f>+K527*0.1*0.02</f>
        <v>8815.944</v>
      </c>
      <c r="K530" s="71">
        <v>0.0</v>
      </c>
      <c r="L530" s="72">
        <f t="shared" si="1"/>
        <v>8815.944</v>
      </c>
      <c r="M530" s="78"/>
      <c r="N530" s="73">
        <v>2.0</v>
      </c>
      <c r="O530" s="73" t="str">
        <f>+VLOOKUP(N530,VALD.!$G:$H,2,FALSE)</f>
        <v>SERVICIOS DE ASEO</v>
      </c>
      <c r="P530" s="79"/>
      <c r="Q530" s="80"/>
      <c r="R530" s="80"/>
      <c r="S530" s="79"/>
      <c r="T530" s="79"/>
      <c r="U530" s="79"/>
      <c r="V530" s="81"/>
      <c r="W530" s="79"/>
      <c r="X530" s="82"/>
      <c r="Y530" s="79"/>
      <c r="Z530" s="79"/>
    </row>
    <row r="531" hidden="1">
      <c r="A531" s="68"/>
      <c r="B531" s="7" t="s">
        <v>515</v>
      </c>
      <c r="C531" s="69">
        <v>95.0</v>
      </c>
      <c r="D531" s="70">
        <v>43082.0</v>
      </c>
      <c r="E531" s="7">
        <v>1.3050501E7</v>
      </c>
      <c r="F531" s="7" t="str">
        <f>VLOOKUP(E531,PUC!E:F,2,FALSE)</f>
        <v>DEUDORES NACIONALES</v>
      </c>
      <c r="G531" s="7">
        <v>9.01043605E8</v>
      </c>
      <c r="H531" s="7" t="str">
        <f>VLOOKUP(G531,TERCEROS!$A:$O,9,FALSE)</f>
        <v>CONJUNTO RESIDENCIAL COLINA 129</v>
      </c>
      <c r="I531" s="7" t="s">
        <v>1613</v>
      </c>
      <c r="J531" s="71">
        <f>+K527+K528-J529-J530</f>
        <v>4478649.423</v>
      </c>
      <c r="K531" s="71">
        <v>0.0</v>
      </c>
      <c r="L531" s="72">
        <f t="shared" si="1"/>
        <v>4478649.423</v>
      </c>
      <c r="M531" s="78"/>
      <c r="N531" s="73">
        <v>2.0</v>
      </c>
      <c r="O531" s="73" t="str">
        <f>+VLOOKUP(N531,VALD.!$G:$H,2,FALSE)</f>
        <v>SERVICIOS DE ASEO</v>
      </c>
      <c r="P531" s="79"/>
      <c r="Q531" s="80" t="s">
        <v>1625</v>
      </c>
      <c r="R531" s="80"/>
      <c r="S531" s="79"/>
      <c r="T531" s="79"/>
      <c r="U531" s="79"/>
      <c r="V531" s="81"/>
      <c r="W531" s="79"/>
      <c r="X531" s="82"/>
      <c r="Y531" s="79"/>
      <c r="Z531" s="79"/>
    </row>
    <row r="532">
      <c r="A532" s="68"/>
      <c r="B532" s="7" t="s">
        <v>515</v>
      </c>
      <c r="C532" s="69">
        <v>96.0</v>
      </c>
      <c r="D532" s="70">
        <v>43082.0</v>
      </c>
      <c r="E532" s="7">
        <v>4.1556001E7</v>
      </c>
      <c r="F532" s="7" t="str">
        <f>VLOOKUP(E532,PUC!E:F,2,FALSE)</f>
        <v>OPERARIA DE ASEO</v>
      </c>
      <c r="G532" s="7">
        <v>9.00244743E8</v>
      </c>
      <c r="H532" s="7" t="str">
        <f>VLOOKUP(G532,TERCEROS!$A:$O,9,FALSE)</f>
        <v>ALIANZA GRUPO INMOBILIARIO SAS</v>
      </c>
      <c r="I532" s="7" t="s">
        <v>1627</v>
      </c>
      <c r="J532" s="71">
        <v>0.0</v>
      </c>
      <c r="K532" s="71">
        <v>4407972.0</v>
      </c>
      <c r="L532" s="72">
        <f t="shared" si="1"/>
        <v>-4407972</v>
      </c>
      <c r="M532" s="78" t="s">
        <v>525</v>
      </c>
      <c r="N532" s="73">
        <v>2.0</v>
      </c>
      <c r="O532" s="73" t="str">
        <f>+VLOOKUP(N532,VALD.!$G:$H,2,FALSE)</f>
        <v>SERVICIOS DE ASEO</v>
      </c>
      <c r="P532" s="79"/>
      <c r="Q532" s="80"/>
      <c r="R532" s="80"/>
      <c r="S532" s="79"/>
      <c r="T532" s="79"/>
      <c r="U532" s="79"/>
      <c r="V532" s="81"/>
      <c r="W532" s="79"/>
      <c r="X532" s="82"/>
      <c r="Y532" s="79"/>
      <c r="Z532" s="79"/>
    </row>
    <row r="533">
      <c r="A533" s="68"/>
      <c r="B533" s="7" t="s">
        <v>515</v>
      </c>
      <c r="C533" s="69">
        <v>96.0</v>
      </c>
      <c r="D533" s="70">
        <v>43082.0</v>
      </c>
      <c r="E533" s="7">
        <v>2.4080506E7</v>
      </c>
      <c r="F533" s="7" t="str">
        <f>VLOOKUP(E533,PUC!E:F,2,FALSE)</f>
        <v>IVA GENERADO AIU 19%</v>
      </c>
      <c r="G533" s="7">
        <v>9.00244743E8</v>
      </c>
      <c r="H533" s="7" t="str">
        <f>VLOOKUP(G533,TERCEROS!$A:$O,9,FALSE)</f>
        <v>ALIANZA GRUPO INMOBILIARIO SAS</v>
      </c>
      <c r="I533" s="7" t="s">
        <v>1627</v>
      </c>
      <c r="J533" s="71">
        <v>0.0</v>
      </c>
      <c r="K533" s="71">
        <f>+K532*0.1*0.19</f>
        <v>83751.468</v>
      </c>
      <c r="L533" s="72">
        <f t="shared" si="1"/>
        <v>-83751.468</v>
      </c>
      <c r="M533" s="78"/>
      <c r="N533" s="73">
        <v>2.0</v>
      </c>
      <c r="O533" s="73" t="str">
        <f>+VLOOKUP(N533,VALD.!$G:$H,2,FALSE)</f>
        <v>SERVICIOS DE ASEO</v>
      </c>
      <c r="P533" s="79"/>
      <c r="Q533" s="80"/>
      <c r="R533" s="80"/>
      <c r="S533" s="79"/>
      <c r="T533" s="79"/>
      <c r="U533" s="79"/>
      <c r="V533" s="81"/>
      <c r="W533" s="79"/>
      <c r="X533" s="82"/>
      <c r="Y533" s="79"/>
      <c r="Z533" s="79"/>
    </row>
    <row r="534">
      <c r="A534" s="68"/>
      <c r="B534" s="7" t="s">
        <v>515</v>
      </c>
      <c r="C534" s="69">
        <v>96.0</v>
      </c>
      <c r="D534" s="70">
        <v>43082.0</v>
      </c>
      <c r="E534" s="7">
        <v>1.3551801E7</v>
      </c>
      <c r="F534" s="7" t="str">
        <f>VLOOKUP(E534,PUC!E:F,2,FALSE)</f>
        <v>RETENCIÓN DE ICA BOGOTÁ D.C</v>
      </c>
      <c r="G534" s="7">
        <v>9.00244743E8</v>
      </c>
      <c r="H534" s="7" t="str">
        <f>VLOOKUP(G534,TERCEROS!$A:$O,9,FALSE)</f>
        <v>ALIANZA GRUPO INMOBILIARIO SAS</v>
      </c>
      <c r="I534" s="7" t="s">
        <v>1627</v>
      </c>
      <c r="J534" s="71">
        <f>+K532*0.1*9.66/1000</f>
        <v>4258.100952</v>
      </c>
      <c r="K534" s="71">
        <v>0.0</v>
      </c>
      <c r="L534" s="72">
        <f t="shared" si="1"/>
        <v>4258.100952</v>
      </c>
      <c r="M534" s="78" t="s">
        <v>525</v>
      </c>
      <c r="N534" s="73">
        <v>2.0</v>
      </c>
      <c r="O534" s="73" t="str">
        <f>+VLOOKUP(N534,VALD.!$G:$H,2,FALSE)</f>
        <v>SERVICIOS DE ASEO</v>
      </c>
      <c r="P534" s="79"/>
      <c r="Q534" s="80"/>
      <c r="R534" s="80"/>
      <c r="S534" s="79"/>
      <c r="T534" s="79"/>
      <c r="U534" s="79"/>
      <c r="V534" s="81"/>
      <c r="W534" s="79"/>
      <c r="X534" s="82"/>
      <c r="Y534" s="79"/>
      <c r="Z534" s="79"/>
    </row>
    <row r="535">
      <c r="A535" s="68"/>
      <c r="B535" s="7" t="s">
        <v>515</v>
      </c>
      <c r="C535" s="69">
        <v>96.0</v>
      </c>
      <c r="D535" s="70">
        <v>43082.0</v>
      </c>
      <c r="E535" s="7">
        <v>1.3551502E7</v>
      </c>
      <c r="F535" s="7" t="str">
        <f>VLOOKUP(E535,PUC!E:F,2,FALSE)</f>
        <v>RETENCIONES EN LA FUENTE POR EMPRESAS DE ASEO Y VIGILANCIA 2% AIU </v>
      </c>
      <c r="G535" s="7">
        <v>9.00244743E8</v>
      </c>
      <c r="H535" s="7" t="str">
        <f>VLOOKUP(G535,TERCEROS!$A:$O,9,FALSE)</f>
        <v>ALIANZA GRUPO INMOBILIARIO SAS</v>
      </c>
      <c r="I535" s="7" t="s">
        <v>1627</v>
      </c>
      <c r="J535" s="71">
        <f>+K532*0.1*0.02</f>
        <v>8815.944</v>
      </c>
      <c r="K535" s="71">
        <v>0.0</v>
      </c>
      <c r="L535" s="72">
        <f t="shared" si="1"/>
        <v>8815.944</v>
      </c>
      <c r="M535" s="78"/>
      <c r="N535" s="73">
        <v>2.0</v>
      </c>
      <c r="O535" s="73" t="str">
        <f>+VLOOKUP(N535,VALD.!$G:$H,2,FALSE)</f>
        <v>SERVICIOS DE ASEO</v>
      </c>
      <c r="P535" s="79"/>
      <c r="Q535" s="80"/>
      <c r="R535" s="80"/>
      <c r="S535" s="79"/>
      <c r="T535" s="79"/>
      <c r="U535" s="79"/>
      <c r="V535" s="81"/>
      <c r="W535" s="79"/>
      <c r="X535" s="82"/>
      <c r="Y535" s="79"/>
      <c r="Z535" s="79"/>
    </row>
    <row r="536" hidden="1">
      <c r="A536" s="68"/>
      <c r="B536" s="7" t="s">
        <v>515</v>
      </c>
      <c r="C536" s="69">
        <v>96.0</v>
      </c>
      <c r="D536" s="70">
        <v>43082.0</v>
      </c>
      <c r="E536" s="7">
        <v>1.3050501E7</v>
      </c>
      <c r="F536" s="7" t="str">
        <f>VLOOKUP(E536,PUC!E:F,2,FALSE)</f>
        <v>DEUDORES NACIONALES</v>
      </c>
      <c r="G536" s="7">
        <v>9.00244743E8</v>
      </c>
      <c r="H536" s="7" t="str">
        <f>VLOOKUP(G536,TERCEROS!$A:$O,9,FALSE)</f>
        <v>ALIANZA GRUPO INMOBILIARIO SAS</v>
      </c>
      <c r="I536" s="7" t="s">
        <v>1627</v>
      </c>
      <c r="J536" s="71">
        <f>+K532+K533-J534-J535</f>
        <v>4478649.423</v>
      </c>
      <c r="K536" s="71">
        <v>0.0</v>
      </c>
      <c r="L536" s="72">
        <f t="shared" si="1"/>
        <v>4478649.423</v>
      </c>
      <c r="M536" s="78"/>
      <c r="N536" s="73">
        <v>2.0</v>
      </c>
      <c r="O536" s="73" t="str">
        <f>+VLOOKUP(N536,VALD.!$G:$H,2,FALSE)</f>
        <v>SERVICIOS DE ASEO</v>
      </c>
      <c r="P536" s="79"/>
      <c r="Q536" s="80" t="s">
        <v>1634</v>
      </c>
      <c r="R536" s="80"/>
      <c r="S536" s="79"/>
      <c r="T536" s="79"/>
      <c r="U536" s="79"/>
      <c r="V536" s="81"/>
      <c r="W536" s="79"/>
      <c r="X536" s="82"/>
      <c r="Y536" s="79"/>
      <c r="Z536" s="79"/>
    </row>
    <row r="537">
      <c r="A537" s="68"/>
      <c r="B537" s="7" t="s">
        <v>515</v>
      </c>
      <c r="C537" s="69">
        <v>97.0</v>
      </c>
      <c r="D537" s="70">
        <v>43082.0</v>
      </c>
      <c r="E537" s="7">
        <v>4.1556001E7</v>
      </c>
      <c r="F537" s="7" t="str">
        <f>VLOOKUP(E537,PUC!E:F,2,FALSE)</f>
        <v>OPERARIA DE ASEO</v>
      </c>
      <c r="G537" s="7">
        <v>9.00244743E8</v>
      </c>
      <c r="H537" s="7" t="str">
        <f>VLOOKUP(G537,TERCEROS!$A:$O,9,FALSE)</f>
        <v>ALIANZA GRUPO INMOBILIARIO SAS</v>
      </c>
      <c r="I537" s="7" t="s">
        <v>1635</v>
      </c>
      <c r="J537" s="71">
        <v>0.0</v>
      </c>
      <c r="K537" s="71">
        <v>1369000.0</v>
      </c>
      <c r="L537" s="72">
        <f t="shared" si="1"/>
        <v>-1369000</v>
      </c>
      <c r="M537" s="78" t="s">
        <v>525</v>
      </c>
      <c r="N537" s="73">
        <v>2.0</v>
      </c>
      <c r="O537" s="73" t="str">
        <f>+VLOOKUP(N537,VALD.!$G:$H,2,FALSE)</f>
        <v>SERVICIOS DE ASEO</v>
      </c>
      <c r="P537" s="79"/>
      <c r="Q537" s="80"/>
      <c r="R537" s="80"/>
      <c r="S537" s="79"/>
      <c r="T537" s="79"/>
      <c r="U537" s="79"/>
      <c r="V537" s="81"/>
      <c r="W537" s="79"/>
      <c r="X537" s="82"/>
      <c r="Y537" s="79"/>
      <c r="Z537" s="79"/>
    </row>
    <row r="538">
      <c r="A538" s="68"/>
      <c r="B538" s="7" t="s">
        <v>515</v>
      </c>
      <c r="C538" s="69">
        <v>97.0</v>
      </c>
      <c r="D538" s="70">
        <v>43082.0</v>
      </c>
      <c r="E538" s="7">
        <v>2.4080506E7</v>
      </c>
      <c r="F538" s="7" t="str">
        <f>VLOOKUP(E538,PUC!E:F,2,FALSE)</f>
        <v>IVA GENERADO AIU 19%</v>
      </c>
      <c r="G538" s="7">
        <v>9.00244743E8</v>
      </c>
      <c r="H538" s="7" t="str">
        <f>VLOOKUP(G538,TERCEROS!$A:$O,9,FALSE)</f>
        <v>ALIANZA GRUPO INMOBILIARIO SAS</v>
      </c>
      <c r="I538" s="7" t="s">
        <v>1635</v>
      </c>
      <c r="J538" s="71">
        <v>0.0</v>
      </c>
      <c r="K538" s="71">
        <f>+K537*0.1*0.19</f>
        <v>26011</v>
      </c>
      <c r="L538" s="72">
        <f t="shared" si="1"/>
        <v>-26011</v>
      </c>
      <c r="M538" s="78"/>
      <c r="N538" s="73">
        <v>2.0</v>
      </c>
      <c r="O538" s="73" t="str">
        <f>+VLOOKUP(N538,VALD.!$G:$H,2,FALSE)</f>
        <v>SERVICIOS DE ASEO</v>
      </c>
      <c r="P538" s="79"/>
      <c r="Q538" s="80"/>
      <c r="R538" s="80"/>
      <c r="S538" s="79"/>
      <c r="T538" s="79"/>
      <c r="U538" s="79"/>
      <c r="V538" s="81"/>
      <c r="W538" s="79"/>
      <c r="X538" s="82"/>
      <c r="Y538" s="79"/>
      <c r="Z538" s="79"/>
    </row>
    <row r="539">
      <c r="A539" s="68"/>
      <c r="B539" s="7" t="s">
        <v>515</v>
      </c>
      <c r="C539" s="69">
        <v>97.0</v>
      </c>
      <c r="D539" s="70">
        <v>43082.0</v>
      </c>
      <c r="E539" s="7">
        <v>1.3551801E7</v>
      </c>
      <c r="F539" s="7" t="str">
        <f>VLOOKUP(E539,PUC!E:F,2,FALSE)</f>
        <v>RETENCIÓN DE ICA BOGOTÁ D.C</v>
      </c>
      <c r="G539" s="7">
        <v>9.00244743E8</v>
      </c>
      <c r="H539" s="7" t="str">
        <f>VLOOKUP(G539,TERCEROS!$A:$O,9,FALSE)</f>
        <v>ALIANZA GRUPO INMOBILIARIO SAS</v>
      </c>
      <c r="I539" s="7" t="s">
        <v>1635</v>
      </c>
      <c r="J539" s="71">
        <f>+K537*0.1*9.66/1000</f>
        <v>1322.454</v>
      </c>
      <c r="K539" s="71">
        <v>0.0</v>
      </c>
      <c r="L539" s="72">
        <f t="shared" si="1"/>
        <v>1322.454</v>
      </c>
      <c r="M539" s="78" t="s">
        <v>525</v>
      </c>
      <c r="N539" s="73">
        <v>2.0</v>
      </c>
      <c r="O539" s="73" t="str">
        <f>+VLOOKUP(N539,VALD.!$G:$H,2,FALSE)</f>
        <v>SERVICIOS DE ASEO</v>
      </c>
      <c r="P539" s="79"/>
      <c r="Q539" s="80"/>
      <c r="R539" s="80"/>
      <c r="S539" s="79"/>
      <c r="T539" s="79"/>
      <c r="U539" s="79"/>
      <c r="V539" s="81"/>
      <c r="W539" s="79"/>
      <c r="X539" s="82"/>
      <c r="Y539" s="79"/>
      <c r="Z539" s="79"/>
    </row>
    <row r="540">
      <c r="A540" s="68"/>
      <c r="B540" s="7" t="s">
        <v>515</v>
      </c>
      <c r="C540" s="69">
        <v>97.0</v>
      </c>
      <c r="D540" s="70">
        <v>43082.0</v>
      </c>
      <c r="E540" s="7">
        <v>1.3551502E7</v>
      </c>
      <c r="F540" s="7" t="str">
        <f>VLOOKUP(E540,PUC!E:F,2,FALSE)</f>
        <v>RETENCIONES EN LA FUENTE POR EMPRESAS DE ASEO Y VIGILANCIA 2% AIU </v>
      </c>
      <c r="G540" s="7">
        <v>9.00244743E8</v>
      </c>
      <c r="H540" s="7" t="str">
        <f>VLOOKUP(G540,TERCEROS!$A:$O,9,FALSE)</f>
        <v>ALIANZA GRUPO INMOBILIARIO SAS</v>
      </c>
      <c r="I540" s="7" t="s">
        <v>1635</v>
      </c>
      <c r="J540" s="71">
        <f>+K537*0.1*0.02</f>
        <v>2738</v>
      </c>
      <c r="K540" s="71">
        <v>0.0</v>
      </c>
      <c r="L540" s="72">
        <f t="shared" si="1"/>
        <v>2738</v>
      </c>
      <c r="M540" s="78"/>
      <c r="N540" s="73">
        <v>2.0</v>
      </c>
      <c r="O540" s="73" t="str">
        <f>+VLOOKUP(N540,VALD.!$G:$H,2,FALSE)</f>
        <v>SERVICIOS DE ASEO</v>
      </c>
      <c r="P540" s="79"/>
      <c r="Q540" s="80"/>
      <c r="R540" s="80"/>
      <c r="S540" s="79"/>
      <c r="T540" s="79"/>
      <c r="U540" s="79"/>
      <c r="V540" s="81"/>
      <c r="W540" s="79"/>
      <c r="X540" s="82"/>
      <c r="Y540" s="79"/>
      <c r="Z540" s="79"/>
    </row>
    <row r="541" hidden="1">
      <c r="A541" s="68"/>
      <c r="B541" s="7" t="s">
        <v>515</v>
      </c>
      <c r="C541" s="69">
        <v>97.0</v>
      </c>
      <c r="D541" s="70">
        <v>43082.0</v>
      </c>
      <c r="E541" s="7">
        <v>1.3050501E7</v>
      </c>
      <c r="F541" s="7" t="str">
        <f>VLOOKUP(E541,PUC!E:F,2,FALSE)</f>
        <v>DEUDORES NACIONALES</v>
      </c>
      <c r="G541" s="7">
        <v>9.00244743E8</v>
      </c>
      <c r="H541" s="7" t="str">
        <f>VLOOKUP(G541,TERCEROS!$A:$O,9,FALSE)</f>
        <v>ALIANZA GRUPO INMOBILIARIO SAS</v>
      </c>
      <c r="I541" s="7" t="s">
        <v>1635</v>
      </c>
      <c r="J541" s="71">
        <f>+K537+K538-J539-J540</f>
        <v>1390950.546</v>
      </c>
      <c r="K541" s="71">
        <v>0.0</v>
      </c>
      <c r="L541" s="72">
        <f t="shared" si="1"/>
        <v>1390950.546</v>
      </c>
      <c r="M541" s="78"/>
      <c r="N541" s="73">
        <v>2.0</v>
      </c>
      <c r="O541" s="73" t="str">
        <f>+VLOOKUP(N541,VALD.!$G:$H,2,FALSE)</f>
        <v>SERVICIOS DE ASEO</v>
      </c>
      <c r="P541" s="79"/>
      <c r="Q541" s="80" t="s">
        <v>1645</v>
      </c>
      <c r="R541" s="80"/>
      <c r="S541" s="79"/>
      <c r="T541" s="79"/>
      <c r="U541" s="79"/>
      <c r="V541" s="81"/>
      <c r="W541" s="79"/>
      <c r="X541" s="82"/>
      <c r="Y541" s="79"/>
      <c r="Z541" s="79"/>
    </row>
    <row r="542">
      <c r="A542" s="68"/>
      <c r="B542" s="7" t="s">
        <v>515</v>
      </c>
      <c r="C542" s="69">
        <v>98.0</v>
      </c>
      <c r="D542" s="70">
        <v>43082.0</v>
      </c>
      <c r="E542" s="7">
        <v>4.1556001E7</v>
      </c>
      <c r="F542" s="7" t="str">
        <f>VLOOKUP(E542,PUC!E:F,2,FALSE)</f>
        <v>OPERARIA DE ASEO</v>
      </c>
      <c r="G542" s="7">
        <v>9.00244743E8</v>
      </c>
      <c r="H542" s="7" t="str">
        <f>VLOOKUP(G542,TERCEROS!$A:$O,9,FALSE)</f>
        <v>ALIANZA GRUPO INMOBILIARIO SAS</v>
      </c>
      <c r="I542" s="7" t="s">
        <v>1647</v>
      </c>
      <c r="J542" s="71">
        <v>0.0</v>
      </c>
      <c r="K542" s="71">
        <v>2738000.0</v>
      </c>
      <c r="L542" s="72">
        <f t="shared" si="1"/>
        <v>-2738000</v>
      </c>
      <c r="M542" s="78" t="s">
        <v>525</v>
      </c>
      <c r="N542" s="73">
        <v>2.0</v>
      </c>
      <c r="O542" s="73" t="str">
        <f>+VLOOKUP(N542,VALD.!$G:$H,2,FALSE)</f>
        <v>SERVICIOS DE ASEO</v>
      </c>
      <c r="P542" s="79"/>
      <c r="Q542" s="80"/>
      <c r="R542" s="80"/>
      <c r="S542" s="79"/>
      <c r="T542" s="79"/>
      <c r="U542" s="79"/>
      <c r="V542" s="81"/>
      <c r="W542" s="79"/>
      <c r="X542" s="82"/>
      <c r="Y542" s="79"/>
      <c r="Z542" s="79"/>
    </row>
    <row r="543">
      <c r="A543" s="68"/>
      <c r="B543" s="7" t="s">
        <v>515</v>
      </c>
      <c r="C543" s="69">
        <v>98.0</v>
      </c>
      <c r="D543" s="70">
        <v>43082.0</v>
      </c>
      <c r="E543" s="7">
        <v>2.4080506E7</v>
      </c>
      <c r="F543" s="7" t="str">
        <f>VLOOKUP(E543,PUC!E:F,2,FALSE)</f>
        <v>IVA GENERADO AIU 19%</v>
      </c>
      <c r="G543" s="7">
        <v>9.00244743E8</v>
      </c>
      <c r="H543" s="7" t="str">
        <f>VLOOKUP(G543,TERCEROS!$A:$O,9,FALSE)</f>
        <v>ALIANZA GRUPO INMOBILIARIO SAS</v>
      </c>
      <c r="I543" s="7" t="s">
        <v>1647</v>
      </c>
      <c r="J543" s="71">
        <v>0.0</v>
      </c>
      <c r="K543" s="71">
        <f>+K542*0.1*0.19</f>
        <v>52022</v>
      </c>
      <c r="L543" s="72">
        <f t="shared" si="1"/>
        <v>-52022</v>
      </c>
      <c r="M543" s="78"/>
      <c r="N543" s="73">
        <v>2.0</v>
      </c>
      <c r="O543" s="73" t="str">
        <f>+VLOOKUP(N543,VALD.!$G:$H,2,FALSE)</f>
        <v>SERVICIOS DE ASEO</v>
      </c>
      <c r="P543" s="79"/>
      <c r="Q543" s="80"/>
      <c r="R543" s="80"/>
      <c r="S543" s="79"/>
      <c r="T543" s="79"/>
      <c r="U543" s="79"/>
      <c r="V543" s="81"/>
      <c r="W543" s="79"/>
      <c r="X543" s="82"/>
      <c r="Y543" s="79"/>
      <c r="Z543" s="79"/>
    </row>
    <row r="544">
      <c r="A544" s="68"/>
      <c r="B544" s="7" t="s">
        <v>515</v>
      </c>
      <c r="C544" s="69">
        <v>98.0</v>
      </c>
      <c r="D544" s="70">
        <v>43082.0</v>
      </c>
      <c r="E544" s="7">
        <v>1.3551801E7</v>
      </c>
      <c r="F544" s="7" t="str">
        <f>VLOOKUP(E544,PUC!E:F,2,FALSE)</f>
        <v>RETENCIÓN DE ICA BOGOTÁ D.C</v>
      </c>
      <c r="G544" s="7">
        <v>9.00244743E8</v>
      </c>
      <c r="H544" s="7" t="str">
        <f>VLOOKUP(G544,TERCEROS!$A:$O,9,FALSE)</f>
        <v>ALIANZA GRUPO INMOBILIARIO SAS</v>
      </c>
      <c r="I544" s="7" t="s">
        <v>1647</v>
      </c>
      <c r="J544" s="71">
        <f>+K542*0.1*9.66/1000</f>
        <v>2644.908</v>
      </c>
      <c r="K544" s="71">
        <v>0.0</v>
      </c>
      <c r="L544" s="72">
        <f t="shared" si="1"/>
        <v>2644.908</v>
      </c>
      <c r="M544" s="78" t="s">
        <v>525</v>
      </c>
      <c r="N544" s="73">
        <v>2.0</v>
      </c>
      <c r="O544" s="73" t="str">
        <f>+VLOOKUP(N544,VALD.!$G:$H,2,FALSE)</f>
        <v>SERVICIOS DE ASEO</v>
      </c>
      <c r="P544" s="79"/>
      <c r="Q544" s="80"/>
      <c r="R544" s="80"/>
      <c r="S544" s="79"/>
      <c r="T544" s="79"/>
      <c r="U544" s="79"/>
      <c r="V544" s="81"/>
      <c r="W544" s="79"/>
      <c r="X544" s="82"/>
      <c r="Y544" s="79"/>
      <c r="Z544" s="79"/>
    </row>
    <row r="545">
      <c r="A545" s="68"/>
      <c r="B545" s="7" t="s">
        <v>515</v>
      </c>
      <c r="C545" s="69">
        <v>98.0</v>
      </c>
      <c r="D545" s="70">
        <v>43082.0</v>
      </c>
      <c r="E545" s="7">
        <v>1.3551502E7</v>
      </c>
      <c r="F545" s="7" t="str">
        <f>VLOOKUP(E545,PUC!E:F,2,FALSE)</f>
        <v>RETENCIONES EN LA FUENTE POR EMPRESAS DE ASEO Y VIGILANCIA 2% AIU </v>
      </c>
      <c r="G545" s="7">
        <v>9.00244743E8</v>
      </c>
      <c r="H545" s="7" t="str">
        <f>VLOOKUP(G545,TERCEROS!$A:$O,9,FALSE)</f>
        <v>ALIANZA GRUPO INMOBILIARIO SAS</v>
      </c>
      <c r="I545" s="7" t="s">
        <v>1647</v>
      </c>
      <c r="J545" s="71">
        <f>+K542*0.1*0.02</f>
        <v>5476</v>
      </c>
      <c r="K545" s="71">
        <v>0.0</v>
      </c>
      <c r="L545" s="72">
        <f t="shared" si="1"/>
        <v>5476</v>
      </c>
      <c r="M545" s="78"/>
      <c r="N545" s="73">
        <v>2.0</v>
      </c>
      <c r="O545" s="73" t="str">
        <f>+VLOOKUP(N545,VALD.!$G:$H,2,FALSE)</f>
        <v>SERVICIOS DE ASEO</v>
      </c>
      <c r="P545" s="79"/>
      <c r="Q545" s="80"/>
      <c r="R545" s="80"/>
      <c r="S545" s="79"/>
      <c r="T545" s="79"/>
      <c r="U545" s="79"/>
      <c r="V545" s="81"/>
      <c r="W545" s="79"/>
      <c r="X545" s="82"/>
      <c r="Y545" s="79"/>
      <c r="Z545" s="79"/>
    </row>
    <row r="546" hidden="1">
      <c r="A546" s="68"/>
      <c r="B546" s="7" t="s">
        <v>515</v>
      </c>
      <c r="C546" s="69">
        <v>98.0</v>
      </c>
      <c r="D546" s="70">
        <v>43082.0</v>
      </c>
      <c r="E546" s="7">
        <v>1.3050501E7</v>
      </c>
      <c r="F546" s="7" t="str">
        <f>VLOOKUP(E546,PUC!E:F,2,FALSE)</f>
        <v>DEUDORES NACIONALES</v>
      </c>
      <c r="G546" s="7">
        <v>9.00244743E8</v>
      </c>
      <c r="H546" s="7" t="str">
        <f>VLOOKUP(G546,TERCEROS!$A:$O,9,FALSE)</f>
        <v>ALIANZA GRUPO INMOBILIARIO SAS</v>
      </c>
      <c r="I546" s="7" t="s">
        <v>1647</v>
      </c>
      <c r="J546" s="71">
        <f>+K542+K543-J544-J545</f>
        <v>2781901.092</v>
      </c>
      <c r="K546" s="71">
        <v>0.0</v>
      </c>
      <c r="L546" s="72">
        <f t="shared" si="1"/>
        <v>2781901.092</v>
      </c>
      <c r="M546" s="78"/>
      <c r="N546" s="73">
        <v>2.0</v>
      </c>
      <c r="O546" s="73" t="str">
        <f>+VLOOKUP(N546,VALD.!$G:$H,2,FALSE)</f>
        <v>SERVICIOS DE ASEO</v>
      </c>
      <c r="P546" s="79"/>
      <c r="Q546" s="80" t="s">
        <v>1658</v>
      </c>
      <c r="R546" s="80"/>
      <c r="S546" s="79"/>
      <c r="T546" s="79"/>
      <c r="U546" s="79"/>
      <c r="V546" s="81"/>
      <c r="W546" s="79"/>
      <c r="X546" s="82"/>
      <c r="Y546" s="79"/>
      <c r="Z546" s="79"/>
    </row>
    <row r="547">
      <c r="A547" s="68"/>
      <c r="B547" s="7" t="s">
        <v>515</v>
      </c>
      <c r="C547" s="69">
        <v>99.0</v>
      </c>
      <c r="D547" s="70">
        <v>43082.0</v>
      </c>
      <c r="E547" s="7">
        <v>4.1556001E7</v>
      </c>
      <c r="F547" s="7" t="str">
        <f>VLOOKUP(E547,PUC!E:F,2,FALSE)</f>
        <v>OPERARIA DE ASEO</v>
      </c>
      <c r="G547" s="7">
        <v>9.01125601E8</v>
      </c>
      <c r="H547" s="7" t="str">
        <f>VLOOKUP(G547,TERCEROS!$A:$O,9,FALSE)</f>
        <v>EDIFICIO CENTRAL PARK - PROPIEDAD HORIZONTAL</v>
      </c>
      <c r="I547" s="7" t="s">
        <v>1659</v>
      </c>
      <c r="J547" s="71">
        <v>0.0</v>
      </c>
      <c r="K547" s="71">
        <v>2738000.0</v>
      </c>
      <c r="L547" s="72">
        <f t="shared" si="1"/>
        <v>-2738000</v>
      </c>
      <c r="M547" s="78" t="s">
        <v>525</v>
      </c>
      <c r="N547" s="73">
        <v>2.0</v>
      </c>
      <c r="O547" s="73" t="str">
        <f>+VLOOKUP(N547,VALD.!$G:$H,2,FALSE)</f>
        <v>SERVICIOS DE ASEO</v>
      </c>
      <c r="P547" s="79"/>
      <c r="Q547" s="80"/>
      <c r="R547" s="80"/>
      <c r="S547" s="79"/>
      <c r="T547" s="79"/>
      <c r="U547" s="79"/>
      <c r="V547" s="81"/>
      <c r="W547" s="79"/>
      <c r="X547" s="82"/>
      <c r="Y547" s="79"/>
      <c r="Z547" s="79"/>
    </row>
    <row r="548">
      <c r="A548" s="68"/>
      <c r="B548" s="7" t="s">
        <v>515</v>
      </c>
      <c r="C548" s="69">
        <v>99.0</v>
      </c>
      <c r="D548" s="70">
        <v>43082.0</v>
      </c>
      <c r="E548" s="7">
        <v>2.4080506E7</v>
      </c>
      <c r="F548" s="7" t="str">
        <f>VLOOKUP(E548,PUC!E:F,2,FALSE)</f>
        <v>IVA GENERADO AIU 19%</v>
      </c>
      <c r="G548" s="7">
        <v>9.01125601E8</v>
      </c>
      <c r="H548" s="7" t="str">
        <f>VLOOKUP(G548,TERCEROS!$A:$O,9,FALSE)</f>
        <v>EDIFICIO CENTRAL PARK - PROPIEDAD HORIZONTAL</v>
      </c>
      <c r="I548" s="7" t="s">
        <v>1659</v>
      </c>
      <c r="J548" s="71">
        <v>0.0</v>
      </c>
      <c r="K548" s="71">
        <f>+K547*0.1*0.19</f>
        <v>52022</v>
      </c>
      <c r="L548" s="72">
        <f t="shared" si="1"/>
        <v>-52022</v>
      </c>
      <c r="M548" s="78"/>
      <c r="N548" s="73">
        <v>2.0</v>
      </c>
      <c r="O548" s="73" t="str">
        <f>+VLOOKUP(N548,VALD.!$G:$H,2,FALSE)</f>
        <v>SERVICIOS DE ASEO</v>
      </c>
      <c r="P548" s="79"/>
      <c r="Q548" s="80"/>
      <c r="R548" s="80"/>
      <c r="S548" s="79"/>
      <c r="T548" s="79"/>
      <c r="U548" s="79"/>
      <c r="V548" s="81"/>
      <c r="W548" s="79"/>
      <c r="X548" s="82"/>
      <c r="Y548" s="79"/>
      <c r="Z548" s="79"/>
    </row>
    <row r="549">
      <c r="A549" s="68"/>
      <c r="B549" s="7" t="s">
        <v>515</v>
      </c>
      <c r="C549" s="69">
        <v>99.0</v>
      </c>
      <c r="D549" s="70">
        <v>43082.0</v>
      </c>
      <c r="E549" s="7">
        <v>1.3551801E7</v>
      </c>
      <c r="F549" s="7" t="str">
        <f>VLOOKUP(E549,PUC!E:F,2,FALSE)</f>
        <v>RETENCIÓN DE ICA BOGOTÁ D.C</v>
      </c>
      <c r="G549" s="7">
        <v>9.01125601E8</v>
      </c>
      <c r="H549" s="7" t="str">
        <f>VLOOKUP(G549,TERCEROS!$A:$O,9,FALSE)</f>
        <v>EDIFICIO CENTRAL PARK - PROPIEDAD HORIZONTAL</v>
      </c>
      <c r="I549" s="7" t="s">
        <v>1659</v>
      </c>
      <c r="J549" s="71">
        <f>+K547*0.1*9.66/1000</f>
        <v>2644.908</v>
      </c>
      <c r="K549" s="71">
        <v>0.0</v>
      </c>
      <c r="L549" s="72">
        <f t="shared" si="1"/>
        <v>2644.908</v>
      </c>
      <c r="M549" s="78" t="s">
        <v>525</v>
      </c>
      <c r="N549" s="73">
        <v>2.0</v>
      </c>
      <c r="O549" s="73" t="str">
        <f>+VLOOKUP(N549,VALD.!$G:$H,2,FALSE)</f>
        <v>SERVICIOS DE ASEO</v>
      </c>
      <c r="P549" s="79"/>
      <c r="Q549" s="80"/>
      <c r="R549" s="80"/>
      <c r="S549" s="79"/>
      <c r="T549" s="79"/>
      <c r="U549" s="79"/>
      <c r="V549" s="81"/>
      <c r="W549" s="79"/>
      <c r="X549" s="82"/>
      <c r="Y549" s="79"/>
      <c r="Z549" s="79"/>
    </row>
    <row r="550">
      <c r="A550" s="68"/>
      <c r="B550" s="7" t="s">
        <v>515</v>
      </c>
      <c r="C550" s="69">
        <v>99.0</v>
      </c>
      <c r="D550" s="70">
        <v>43082.0</v>
      </c>
      <c r="E550" s="7">
        <v>1.3551502E7</v>
      </c>
      <c r="F550" s="7" t="str">
        <f>VLOOKUP(E550,PUC!E:F,2,FALSE)</f>
        <v>RETENCIONES EN LA FUENTE POR EMPRESAS DE ASEO Y VIGILANCIA 2% AIU </v>
      </c>
      <c r="G550" s="7">
        <v>9.01125601E8</v>
      </c>
      <c r="H550" s="7" t="str">
        <f>VLOOKUP(G550,TERCEROS!$A:$O,9,FALSE)</f>
        <v>EDIFICIO CENTRAL PARK - PROPIEDAD HORIZONTAL</v>
      </c>
      <c r="I550" s="7" t="s">
        <v>1659</v>
      </c>
      <c r="J550" s="71">
        <f>+K547*0.1*0.02</f>
        <v>5476</v>
      </c>
      <c r="K550" s="71">
        <v>0.0</v>
      </c>
      <c r="L550" s="72">
        <f t="shared" si="1"/>
        <v>5476</v>
      </c>
      <c r="M550" s="78"/>
      <c r="N550" s="73">
        <v>2.0</v>
      </c>
      <c r="O550" s="73" t="str">
        <f>+VLOOKUP(N550,VALD.!$G:$H,2,FALSE)</f>
        <v>SERVICIOS DE ASEO</v>
      </c>
      <c r="P550" s="79"/>
      <c r="Q550" s="80"/>
      <c r="R550" s="80"/>
      <c r="S550" s="79"/>
      <c r="T550" s="79"/>
      <c r="U550" s="79"/>
      <c r="V550" s="81"/>
      <c r="W550" s="79"/>
      <c r="X550" s="82"/>
      <c r="Y550" s="79"/>
      <c r="Z550" s="79"/>
    </row>
    <row r="551" hidden="1">
      <c r="A551" s="68"/>
      <c r="B551" s="7" t="s">
        <v>515</v>
      </c>
      <c r="C551" s="69">
        <v>99.0</v>
      </c>
      <c r="D551" s="70">
        <v>43082.0</v>
      </c>
      <c r="E551" s="7">
        <v>1.3050501E7</v>
      </c>
      <c r="F551" s="7" t="str">
        <f>VLOOKUP(E551,PUC!E:F,2,FALSE)</f>
        <v>DEUDORES NACIONALES</v>
      </c>
      <c r="G551" s="7">
        <v>9.01125601E8</v>
      </c>
      <c r="H551" s="7" t="str">
        <f>VLOOKUP(G551,TERCEROS!$A:$O,9,FALSE)</f>
        <v>EDIFICIO CENTRAL PARK - PROPIEDAD HORIZONTAL</v>
      </c>
      <c r="I551" s="7" t="s">
        <v>1659</v>
      </c>
      <c r="J551" s="71">
        <f>+K547+K548-J549-J550</f>
        <v>2781901.092</v>
      </c>
      <c r="K551" s="71">
        <v>0.0</v>
      </c>
      <c r="L551" s="72">
        <f t="shared" si="1"/>
        <v>2781901.092</v>
      </c>
      <c r="M551" s="78"/>
      <c r="N551" s="73">
        <v>2.0</v>
      </c>
      <c r="O551" s="73" t="str">
        <f>+VLOOKUP(N551,VALD.!$G:$H,2,FALSE)</f>
        <v>SERVICIOS DE ASEO</v>
      </c>
      <c r="P551" s="79"/>
      <c r="Q551" s="80" t="s">
        <v>1661</v>
      </c>
      <c r="R551" s="80"/>
      <c r="S551" s="79"/>
      <c r="T551" s="79"/>
      <c r="U551" s="79"/>
      <c r="V551" s="81"/>
      <c r="W551" s="79"/>
      <c r="X551" s="82"/>
      <c r="Y551" s="79"/>
      <c r="Z551" s="79"/>
    </row>
    <row r="552">
      <c r="A552" s="68"/>
      <c r="B552" s="7" t="s">
        <v>515</v>
      </c>
      <c r="C552" s="69">
        <v>100.0</v>
      </c>
      <c r="D552" s="70">
        <v>43082.0</v>
      </c>
      <c r="E552" s="7">
        <v>4.1556001E7</v>
      </c>
      <c r="F552" s="7" t="str">
        <f>VLOOKUP(E552,PUC!E:F,2,FALSE)</f>
        <v>OPERARIA DE ASEO</v>
      </c>
      <c r="G552" s="7">
        <v>9.01125601E8</v>
      </c>
      <c r="H552" s="7" t="str">
        <f>VLOOKUP(G552,TERCEROS!$A:$O,9,FALSE)</f>
        <v>EDIFICIO CENTRAL PARK - PROPIEDAD HORIZONTAL</v>
      </c>
      <c r="I552" s="7" t="s">
        <v>1662</v>
      </c>
      <c r="J552" s="71">
        <v>0.0</v>
      </c>
      <c r="K552" s="71">
        <v>4185000.0</v>
      </c>
      <c r="L552" s="72">
        <f t="shared" si="1"/>
        <v>-4185000</v>
      </c>
      <c r="M552" s="78" t="s">
        <v>525</v>
      </c>
      <c r="N552" s="73">
        <v>2.0</v>
      </c>
      <c r="O552" s="73" t="str">
        <f>+VLOOKUP(N552,VALD.!$G:$H,2,FALSE)</f>
        <v>SERVICIOS DE ASEO</v>
      </c>
      <c r="P552" s="79"/>
      <c r="Q552" s="80"/>
      <c r="R552" s="80"/>
      <c r="S552" s="79"/>
      <c r="T552" s="79"/>
      <c r="U552" s="79"/>
      <c r="V552" s="81"/>
      <c r="W552" s="79"/>
      <c r="X552" s="82"/>
      <c r="Y552" s="79"/>
      <c r="Z552" s="79"/>
    </row>
    <row r="553">
      <c r="A553" s="68"/>
      <c r="B553" s="7" t="s">
        <v>515</v>
      </c>
      <c r="C553" s="69">
        <v>100.0</v>
      </c>
      <c r="D553" s="70">
        <v>43082.0</v>
      </c>
      <c r="E553" s="7">
        <v>2.4080506E7</v>
      </c>
      <c r="F553" s="7" t="str">
        <f>VLOOKUP(E553,PUC!E:F,2,FALSE)</f>
        <v>IVA GENERADO AIU 19%</v>
      </c>
      <c r="G553" s="7">
        <v>9.01125601E8</v>
      </c>
      <c r="H553" s="7" t="str">
        <f>VLOOKUP(G553,TERCEROS!$A:$O,9,FALSE)</f>
        <v>EDIFICIO CENTRAL PARK - PROPIEDAD HORIZONTAL</v>
      </c>
      <c r="I553" s="7" t="s">
        <v>1662</v>
      </c>
      <c r="J553" s="71">
        <v>0.0</v>
      </c>
      <c r="K553" s="71">
        <f>+K552*0.1*0.19</f>
        <v>79515</v>
      </c>
      <c r="L553" s="72">
        <f t="shared" si="1"/>
        <v>-79515</v>
      </c>
      <c r="M553" s="78"/>
      <c r="N553" s="73">
        <v>2.0</v>
      </c>
      <c r="O553" s="73" t="str">
        <f>+VLOOKUP(N553,VALD.!$G:$H,2,FALSE)</f>
        <v>SERVICIOS DE ASEO</v>
      </c>
      <c r="P553" s="79"/>
      <c r="Q553" s="80"/>
      <c r="R553" s="80"/>
      <c r="S553" s="79"/>
      <c r="T553" s="79"/>
      <c r="U553" s="79"/>
      <c r="V553" s="81"/>
      <c r="W553" s="79"/>
      <c r="X553" s="82"/>
      <c r="Y553" s="79"/>
      <c r="Z553" s="79"/>
    </row>
    <row r="554">
      <c r="A554" s="68"/>
      <c r="B554" s="7" t="s">
        <v>515</v>
      </c>
      <c r="C554" s="69">
        <v>100.0</v>
      </c>
      <c r="D554" s="70">
        <v>43082.0</v>
      </c>
      <c r="E554" s="7">
        <v>1.3551801E7</v>
      </c>
      <c r="F554" s="7" t="str">
        <f>VLOOKUP(E554,PUC!E:F,2,FALSE)</f>
        <v>RETENCIÓN DE ICA BOGOTÁ D.C</v>
      </c>
      <c r="G554" s="7">
        <v>9.01125601E8</v>
      </c>
      <c r="H554" s="7" t="str">
        <f>VLOOKUP(G554,TERCEROS!$A:$O,9,FALSE)</f>
        <v>EDIFICIO CENTRAL PARK - PROPIEDAD HORIZONTAL</v>
      </c>
      <c r="I554" s="7" t="s">
        <v>1662</v>
      </c>
      <c r="J554" s="71">
        <f>+K552*0.1*9.66/1000</f>
        <v>4042.71</v>
      </c>
      <c r="K554" s="71">
        <v>0.0</v>
      </c>
      <c r="L554" s="72">
        <f t="shared" si="1"/>
        <v>4042.71</v>
      </c>
      <c r="M554" s="78" t="s">
        <v>525</v>
      </c>
      <c r="N554" s="73">
        <v>2.0</v>
      </c>
      <c r="O554" s="73" t="str">
        <f>+VLOOKUP(N554,VALD.!$G:$H,2,FALSE)</f>
        <v>SERVICIOS DE ASEO</v>
      </c>
      <c r="P554" s="79"/>
      <c r="Q554" s="80"/>
      <c r="R554" s="80"/>
      <c r="S554" s="79"/>
      <c r="T554" s="79"/>
      <c r="U554" s="79"/>
      <c r="V554" s="81"/>
      <c r="W554" s="79"/>
      <c r="X554" s="82"/>
      <c r="Y554" s="79"/>
      <c r="Z554" s="79"/>
    </row>
    <row r="555">
      <c r="A555" s="68"/>
      <c r="B555" s="7" t="s">
        <v>515</v>
      </c>
      <c r="C555" s="69">
        <v>100.0</v>
      </c>
      <c r="D555" s="70">
        <v>43082.0</v>
      </c>
      <c r="E555" s="7">
        <v>1.3551502E7</v>
      </c>
      <c r="F555" s="7" t="str">
        <f>VLOOKUP(E555,PUC!E:F,2,FALSE)</f>
        <v>RETENCIONES EN LA FUENTE POR EMPRESAS DE ASEO Y VIGILANCIA 2% AIU </v>
      </c>
      <c r="G555" s="7">
        <v>9.01125601E8</v>
      </c>
      <c r="H555" s="7" t="str">
        <f>VLOOKUP(G555,TERCEROS!$A:$O,9,FALSE)</f>
        <v>EDIFICIO CENTRAL PARK - PROPIEDAD HORIZONTAL</v>
      </c>
      <c r="I555" s="7" t="s">
        <v>1662</v>
      </c>
      <c r="J555" s="71">
        <f>+K552*0.1*0.02</f>
        <v>8370</v>
      </c>
      <c r="K555" s="71">
        <v>0.0</v>
      </c>
      <c r="L555" s="72">
        <f t="shared" si="1"/>
        <v>8370</v>
      </c>
      <c r="M555" s="78"/>
      <c r="N555" s="73">
        <v>2.0</v>
      </c>
      <c r="O555" s="73" t="str">
        <f>+VLOOKUP(N555,VALD.!$G:$H,2,FALSE)</f>
        <v>SERVICIOS DE ASEO</v>
      </c>
      <c r="P555" s="79"/>
      <c r="Q555" s="80"/>
      <c r="R555" s="80"/>
      <c r="S555" s="79"/>
      <c r="T555" s="79"/>
      <c r="U555" s="79"/>
      <c r="V555" s="81"/>
      <c r="W555" s="79"/>
      <c r="X555" s="82"/>
      <c r="Y555" s="79"/>
      <c r="Z555" s="79"/>
    </row>
    <row r="556" hidden="1">
      <c r="A556" s="68"/>
      <c r="B556" s="7" t="s">
        <v>515</v>
      </c>
      <c r="C556" s="69">
        <v>100.0</v>
      </c>
      <c r="D556" s="70">
        <v>43082.0</v>
      </c>
      <c r="E556" s="7">
        <v>1.3050501E7</v>
      </c>
      <c r="F556" s="7" t="str">
        <f>VLOOKUP(E556,PUC!E:F,2,FALSE)</f>
        <v>DEUDORES NACIONALES</v>
      </c>
      <c r="G556" s="7">
        <v>9.01125601E8</v>
      </c>
      <c r="H556" s="7" t="str">
        <f>VLOOKUP(G556,TERCEROS!$A:$O,9,FALSE)</f>
        <v>EDIFICIO CENTRAL PARK - PROPIEDAD HORIZONTAL</v>
      </c>
      <c r="I556" s="7" t="s">
        <v>1662</v>
      </c>
      <c r="J556" s="71">
        <f>+K552+K553-J554-J555</f>
        <v>4252102.29</v>
      </c>
      <c r="K556" s="71">
        <v>0.0</v>
      </c>
      <c r="L556" s="72">
        <f t="shared" si="1"/>
        <v>4252102.29</v>
      </c>
      <c r="M556" s="78"/>
      <c r="N556" s="73">
        <v>2.0</v>
      </c>
      <c r="O556" s="73" t="str">
        <f>+VLOOKUP(N556,VALD.!$G:$H,2,FALSE)</f>
        <v>SERVICIOS DE ASEO</v>
      </c>
      <c r="P556" s="79"/>
      <c r="Q556" s="80" t="s">
        <v>1664</v>
      </c>
      <c r="R556" s="80"/>
      <c r="S556" s="79"/>
      <c r="T556" s="79"/>
      <c r="U556" s="79"/>
      <c r="V556" s="81"/>
      <c r="W556" s="79"/>
      <c r="X556" s="82"/>
      <c r="Y556" s="79"/>
      <c r="Z556" s="79"/>
    </row>
    <row r="557">
      <c r="A557" s="68"/>
      <c r="B557" s="7" t="s">
        <v>825</v>
      </c>
      <c r="C557" s="69">
        <v>19.0</v>
      </c>
      <c r="D557" s="70">
        <v>42781.0</v>
      </c>
      <c r="E557" s="7">
        <v>1.1050501E7</v>
      </c>
      <c r="F557" s="7" t="str">
        <f>VLOOKUP(E557,PUC!E:F,2,FALSE)</f>
        <v>CAJA GENERAL JED</v>
      </c>
      <c r="G557" s="7">
        <v>9.00244743E8</v>
      </c>
      <c r="H557" s="7" t="str">
        <f>VLOOKUP(G557,TERCEROS!$A:$O,9,FALSE)</f>
        <v>ALIANZA GRUPO INMOBILIARIO SAS</v>
      </c>
      <c r="I557" s="7" t="s">
        <v>1665</v>
      </c>
      <c r="J557" s="71">
        <v>4236861.0</v>
      </c>
      <c r="K557" s="71">
        <v>0.0</v>
      </c>
      <c r="L557" s="72">
        <f t="shared" si="1"/>
        <v>4236861</v>
      </c>
      <c r="M557" s="78"/>
      <c r="N557" s="73">
        <v>2.0</v>
      </c>
      <c r="O557" s="73" t="str">
        <f>+VLOOKUP(N557,VALD.!$G:$H,2,FALSE)</f>
        <v>SERVICIOS DE ASEO</v>
      </c>
      <c r="P557" s="79"/>
      <c r="Q557" s="80"/>
      <c r="R557" s="80"/>
      <c r="S557" s="79"/>
      <c r="T557" s="79"/>
      <c r="U557" s="79"/>
      <c r="V557" s="81"/>
      <c r="W557" s="79"/>
      <c r="X557" s="82"/>
      <c r="Y557" s="79"/>
      <c r="Z557" s="79"/>
    </row>
    <row r="558" hidden="1">
      <c r="A558" s="68"/>
      <c r="B558" s="7" t="s">
        <v>825</v>
      </c>
      <c r="C558" s="69">
        <v>19.0</v>
      </c>
      <c r="D558" s="70">
        <v>42781.0</v>
      </c>
      <c r="E558" s="7">
        <v>1.3050501E7</v>
      </c>
      <c r="F558" s="7" t="str">
        <f>VLOOKUP(E558,PUC!E:F,2,FALSE)</f>
        <v>DEUDORES NACIONALES</v>
      </c>
      <c r="G558" s="7">
        <v>9.00244743E8</v>
      </c>
      <c r="H558" s="7" t="str">
        <f>VLOOKUP(G558,TERCEROS!$A:$O,9,FALSE)</f>
        <v>ALIANZA GRUPO INMOBILIARIO SAS</v>
      </c>
      <c r="I558" s="7" t="s">
        <v>1665</v>
      </c>
      <c r="J558" s="71">
        <v>0.0</v>
      </c>
      <c r="K558" s="71">
        <v>4236861.0</v>
      </c>
      <c r="L558" s="72">
        <f t="shared" si="1"/>
        <v>-4236861</v>
      </c>
      <c r="M558" s="78"/>
      <c r="N558" s="73">
        <v>2.0</v>
      </c>
      <c r="O558" s="73" t="str">
        <f>+VLOOKUP(N558,VALD.!$G:$H,2,FALSE)</f>
        <v>SERVICIOS DE ASEO</v>
      </c>
      <c r="P558" s="79"/>
      <c r="Q558" s="80" t="s">
        <v>490</v>
      </c>
      <c r="R558" s="80"/>
      <c r="S558" s="79"/>
      <c r="T558" s="79"/>
      <c r="U558" s="79"/>
      <c r="V558" s="81"/>
      <c r="W558" s="79"/>
      <c r="X558" s="82"/>
      <c r="Y558" s="79"/>
      <c r="Z558" s="79"/>
    </row>
    <row r="559">
      <c r="A559" s="68"/>
      <c r="B559" s="7" t="s">
        <v>825</v>
      </c>
      <c r="C559" s="69">
        <v>20.0</v>
      </c>
      <c r="D559" s="70">
        <v>42781.0</v>
      </c>
      <c r="E559" s="7">
        <v>1.1050501E7</v>
      </c>
      <c r="F559" s="7" t="str">
        <f>VLOOKUP(E559,PUC!E:F,2,FALSE)</f>
        <v>CAJA GENERAL JED</v>
      </c>
      <c r="G559" s="7">
        <v>9.00244743E8</v>
      </c>
      <c r="H559" s="7" t="str">
        <f>VLOOKUP(G559,TERCEROS!$A:$O,9,FALSE)</f>
        <v>ALIANZA GRUPO INMOBILIARIO SAS</v>
      </c>
      <c r="I559" s="7" t="s">
        <v>1668</v>
      </c>
      <c r="J559" s="71">
        <v>744245.0</v>
      </c>
      <c r="K559" s="71">
        <v>0.0</v>
      </c>
      <c r="L559" s="72">
        <f t="shared" si="1"/>
        <v>744245</v>
      </c>
      <c r="M559" s="78"/>
      <c r="N559" s="73">
        <v>2.0</v>
      </c>
      <c r="O559" s="73" t="str">
        <f>+VLOOKUP(N559,VALD.!$G:$H,2,FALSE)</f>
        <v>SERVICIOS DE ASEO</v>
      </c>
      <c r="P559" s="79"/>
      <c r="Q559" s="80"/>
      <c r="R559" s="80"/>
      <c r="S559" s="79"/>
      <c r="T559" s="79"/>
      <c r="U559" s="79"/>
      <c r="V559" s="81"/>
      <c r="W559" s="79"/>
      <c r="X559" s="82"/>
      <c r="Y559" s="79"/>
      <c r="Z559" s="79"/>
    </row>
    <row r="560" hidden="1">
      <c r="A560" s="68"/>
      <c r="B560" s="7" t="s">
        <v>825</v>
      </c>
      <c r="C560" s="69">
        <v>20.0</v>
      </c>
      <c r="D560" s="70">
        <v>42781.0</v>
      </c>
      <c r="E560" s="7">
        <v>1.3050501E7</v>
      </c>
      <c r="F560" s="7" t="str">
        <f>VLOOKUP(E560,PUC!E:F,2,FALSE)</f>
        <v>DEUDORES NACIONALES</v>
      </c>
      <c r="G560" s="7">
        <v>9.00244743E8</v>
      </c>
      <c r="H560" s="7" t="str">
        <f>VLOOKUP(G560,TERCEROS!$A:$O,9,FALSE)</f>
        <v>ALIANZA GRUPO INMOBILIARIO SAS</v>
      </c>
      <c r="I560" s="7" t="s">
        <v>1668</v>
      </c>
      <c r="J560" s="71">
        <v>0.0</v>
      </c>
      <c r="K560" s="71">
        <v>744245.0</v>
      </c>
      <c r="L560" s="72">
        <f t="shared" si="1"/>
        <v>-744245</v>
      </c>
      <c r="M560" s="78"/>
      <c r="N560" s="73">
        <v>2.0</v>
      </c>
      <c r="O560" s="73" t="str">
        <f>+VLOOKUP(N560,VALD.!$G:$H,2,FALSE)</f>
        <v>SERVICIOS DE ASEO</v>
      </c>
      <c r="P560" s="79"/>
      <c r="Q560" s="80" t="s">
        <v>492</v>
      </c>
      <c r="R560" s="80"/>
      <c r="S560" s="79"/>
      <c r="T560" s="79"/>
      <c r="U560" s="79"/>
      <c r="V560" s="81"/>
      <c r="W560" s="79"/>
      <c r="X560" s="82"/>
      <c r="Y560" s="79"/>
      <c r="Z560" s="79"/>
    </row>
    <row r="561">
      <c r="A561" s="68"/>
      <c r="B561" s="7" t="s">
        <v>825</v>
      </c>
      <c r="C561" s="69">
        <v>21.0</v>
      </c>
      <c r="D561" s="70">
        <v>42781.0</v>
      </c>
      <c r="E561" s="7">
        <v>1.1050501E7</v>
      </c>
      <c r="F561" s="7" t="str">
        <f>VLOOKUP(E561,PUC!E:F,2,FALSE)</f>
        <v>CAJA GENERAL JED</v>
      </c>
      <c r="G561" s="7">
        <v>9.00891202E8</v>
      </c>
      <c r="H561" s="7" t="str">
        <f>VLOOKUP(G561,TERCEROS!$A:$O,9,FALSE)</f>
        <v>CONJUNTO RESIDENCIAL PANORAMIA PARK P.H</v>
      </c>
      <c r="I561" s="7" t="s">
        <v>1672</v>
      </c>
      <c r="J561" s="71">
        <v>4231422.0</v>
      </c>
      <c r="K561" s="71">
        <v>0.0</v>
      </c>
      <c r="L561" s="72">
        <f t="shared" si="1"/>
        <v>4231422</v>
      </c>
      <c r="M561" s="78"/>
      <c r="N561" s="73">
        <v>2.0</v>
      </c>
      <c r="O561" s="73" t="str">
        <f>+VLOOKUP(N561,VALD.!$G:$H,2,FALSE)</f>
        <v>SERVICIOS DE ASEO</v>
      </c>
      <c r="P561" s="79"/>
      <c r="Q561" s="80"/>
      <c r="R561" s="80"/>
      <c r="S561" s="79"/>
      <c r="T561" s="79"/>
      <c r="U561" s="79"/>
      <c r="V561" s="81"/>
      <c r="W561" s="79"/>
      <c r="X561" s="82"/>
      <c r="Y561" s="79"/>
      <c r="Z561" s="79"/>
    </row>
    <row r="562" hidden="1">
      <c r="A562" s="68"/>
      <c r="B562" s="7" t="s">
        <v>825</v>
      </c>
      <c r="C562" s="69">
        <v>21.0</v>
      </c>
      <c r="D562" s="70">
        <v>42781.0</v>
      </c>
      <c r="E562" s="7">
        <v>1.3050501E7</v>
      </c>
      <c r="F562" s="7" t="str">
        <f>VLOOKUP(E562,PUC!E:F,2,FALSE)</f>
        <v>DEUDORES NACIONALES</v>
      </c>
      <c r="G562" s="7">
        <v>9.00891202E8</v>
      </c>
      <c r="H562" s="7" t="str">
        <f>VLOOKUP(G562,TERCEROS!$A:$O,9,FALSE)</f>
        <v>CONJUNTO RESIDENCIAL PANORAMIA PARK P.H</v>
      </c>
      <c r="I562" s="7" t="s">
        <v>1672</v>
      </c>
      <c r="J562" s="71">
        <v>0.0</v>
      </c>
      <c r="K562" s="71">
        <v>4231422.0</v>
      </c>
      <c r="L562" s="72">
        <f t="shared" si="1"/>
        <v>-4231422</v>
      </c>
      <c r="M562" s="78"/>
      <c r="N562" s="73">
        <v>2.0</v>
      </c>
      <c r="O562" s="73" t="str">
        <f>+VLOOKUP(N562,VALD.!$G:$H,2,FALSE)</f>
        <v>SERVICIOS DE ASEO</v>
      </c>
      <c r="P562" s="79"/>
      <c r="Q562" s="80" t="s">
        <v>494</v>
      </c>
      <c r="R562" s="80"/>
      <c r="S562" s="79"/>
      <c r="T562" s="79"/>
      <c r="U562" s="79"/>
      <c r="V562" s="81"/>
      <c r="W562" s="79"/>
      <c r="X562" s="82"/>
      <c r="Y562" s="79"/>
      <c r="Z562" s="79"/>
    </row>
    <row r="563">
      <c r="A563" s="68"/>
      <c r="B563" s="7" t="s">
        <v>825</v>
      </c>
      <c r="C563" s="69">
        <v>22.0</v>
      </c>
      <c r="D563" s="70">
        <v>42781.0</v>
      </c>
      <c r="E563" s="7">
        <v>1.1050501E7</v>
      </c>
      <c r="F563" s="7" t="str">
        <f>VLOOKUP(E563,PUC!E:F,2,FALSE)</f>
        <v>CAJA GENERAL JED</v>
      </c>
      <c r="G563" s="7">
        <v>9.00891202E8</v>
      </c>
      <c r="H563" s="7" t="str">
        <f>VLOOKUP(G563,TERCEROS!$A:$O,9,FALSE)</f>
        <v>CONJUNTO RESIDENCIAL PANORAMIA PARK P.H</v>
      </c>
      <c r="I563" s="7" t="s">
        <v>1675</v>
      </c>
      <c r="J563" s="71">
        <v>9073416.0</v>
      </c>
      <c r="K563" s="71">
        <v>0.0</v>
      </c>
      <c r="L563" s="72">
        <f t="shared" si="1"/>
        <v>9073416</v>
      </c>
      <c r="M563" s="78"/>
      <c r="N563" s="73">
        <v>2.0</v>
      </c>
      <c r="O563" s="73" t="str">
        <f>+VLOOKUP(N563,VALD.!$G:$H,2,FALSE)</f>
        <v>SERVICIOS DE ASEO</v>
      </c>
      <c r="P563" s="79"/>
      <c r="Q563" s="80"/>
      <c r="R563" s="80"/>
      <c r="S563" s="79"/>
      <c r="T563" s="79"/>
      <c r="U563" s="79"/>
      <c r="V563" s="81"/>
      <c r="W563" s="79"/>
      <c r="X563" s="82"/>
      <c r="Y563" s="79"/>
      <c r="Z563" s="79"/>
    </row>
    <row r="564" hidden="1">
      <c r="A564" s="68"/>
      <c r="B564" s="7" t="s">
        <v>825</v>
      </c>
      <c r="C564" s="69">
        <v>22.0</v>
      </c>
      <c r="D564" s="70">
        <v>42781.0</v>
      </c>
      <c r="E564" s="7">
        <v>1.3050501E7</v>
      </c>
      <c r="F564" s="7" t="str">
        <f>VLOOKUP(E564,PUC!E:F,2,FALSE)</f>
        <v>DEUDORES NACIONALES</v>
      </c>
      <c r="G564" s="7">
        <v>9.00891202E8</v>
      </c>
      <c r="H564" s="7" t="str">
        <f>VLOOKUP(G564,TERCEROS!$A:$O,9,FALSE)</f>
        <v>CONJUNTO RESIDENCIAL PANORAMIA PARK P.H</v>
      </c>
      <c r="I564" s="7" t="s">
        <v>1675</v>
      </c>
      <c r="J564" s="71">
        <v>0.0</v>
      </c>
      <c r="K564" s="71">
        <v>9073416.0</v>
      </c>
      <c r="L564" s="72">
        <f t="shared" si="1"/>
        <v>-9073416</v>
      </c>
      <c r="M564" s="78"/>
      <c r="N564" s="73">
        <v>2.0</v>
      </c>
      <c r="O564" s="73" t="str">
        <f>+VLOOKUP(N564,VALD.!$G:$H,2,FALSE)</f>
        <v>SERVICIOS DE ASEO</v>
      </c>
      <c r="P564" s="79"/>
      <c r="Q564" s="80" t="s">
        <v>496</v>
      </c>
      <c r="R564" s="80"/>
      <c r="S564" s="79"/>
      <c r="T564" s="79"/>
      <c r="U564" s="79"/>
      <c r="V564" s="81"/>
      <c r="W564" s="79"/>
      <c r="X564" s="82"/>
      <c r="Y564" s="79"/>
      <c r="Z564" s="79"/>
    </row>
    <row r="565">
      <c r="A565" s="68"/>
      <c r="B565" s="7" t="s">
        <v>825</v>
      </c>
      <c r="C565" s="69">
        <v>23.0</v>
      </c>
      <c r="D565" s="70">
        <v>42802.0</v>
      </c>
      <c r="E565" s="7">
        <v>1.1050501E7</v>
      </c>
      <c r="F565" s="7" t="str">
        <f>VLOOKUP(E565,PUC!E:F,2,FALSE)</f>
        <v>CAJA GENERAL JED</v>
      </c>
      <c r="G565" s="7">
        <v>9.00244743E8</v>
      </c>
      <c r="H565" s="7" t="str">
        <f>VLOOKUP(G565,TERCEROS!$A:$O,9,FALSE)</f>
        <v>ALIANZA GRUPO INMOBILIARIO SAS</v>
      </c>
      <c r="I565" s="7" t="s">
        <v>1678</v>
      </c>
      <c r="J565" s="71">
        <v>744245.0</v>
      </c>
      <c r="K565" s="71">
        <v>0.0</v>
      </c>
      <c r="L565" s="72">
        <f t="shared" si="1"/>
        <v>744245</v>
      </c>
      <c r="M565" s="78"/>
      <c r="N565" s="73">
        <v>2.0</v>
      </c>
      <c r="O565" s="73" t="str">
        <f>+VLOOKUP(N565,VALD.!$G:$H,2,FALSE)</f>
        <v>SERVICIOS DE ASEO</v>
      </c>
      <c r="P565" s="79"/>
      <c r="Q565" s="80"/>
      <c r="R565" s="80"/>
      <c r="S565" s="79"/>
      <c r="T565" s="79"/>
      <c r="U565" s="79"/>
      <c r="V565" s="81"/>
      <c r="W565" s="79"/>
      <c r="X565" s="82"/>
      <c r="Y565" s="79"/>
      <c r="Z565" s="79"/>
    </row>
    <row r="566" hidden="1">
      <c r="A566" s="68"/>
      <c r="B566" s="7" t="s">
        <v>825</v>
      </c>
      <c r="C566" s="69">
        <v>23.0</v>
      </c>
      <c r="D566" s="70">
        <v>42802.0</v>
      </c>
      <c r="E566" s="7">
        <v>1.3050501E7</v>
      </c>
      <c r="F566" s="7" t="str">
        <f>VLOOKUP(E566,PUC!E:F,2,FALSE)</f>
        <v>DEUDORES NACIONALES</v>
      </c>
      <c r="G566" s="7">
        <v>9.00244743E8</v>
      </c>
      <c r="H566" s="7" t="str">
        <f>VLOOKUP(G566,TERCEROS!$A:$O,9,FALSE)</f>
        <v>ALIANZA GRUPO INMOBILIARIO SAS</v>
      </c>
      <c r="I566" s="7" t="s">
        <v>1678</v>
      </c>
      <c r="J566" s="71">
        <v>0.0</v>
      </c>
      <c r="K566" s="71">
        <v>744245.0</v>
      </c>
      <c r="L566" s="72">
        <f t="shared" si="1"/>
        <v>-744245</v>
      </c>
      <c r="M566" s="78"/>
      <c r="N566" s="73">
        <v>2.0</v>
      </c>
      <c r="O566" s="73" t="str">
        <f>+VLOOKUP(N566,VALD.!$G:$H,2,FALSE)</f>
        <v>SERVICIOS DE ASEO</v>
      </c>
      <c r="P566" s="79"/>
      <c r="Q566" s="80" t="s">
        <v>507</v>
      </c>
      <c r="R566" s="80"/>
      <c r="S566" s="79"/>
      <c r="T566" s="79"/>
      <c r="U566" s="79"/>
      <c r="V566" s="81"/>
      <c r="W566" s="79"/>
      <c r="X566" s="82"/>
      <c r="Y566" s="79"/>
      <c r="Z566" s="79"/>
    </row>
    <row r="567">
      <c r="A567" s="68"/>
      <c r="B567" s="7" t="s">
        <v>825</v>
      </c>
      <c r="C567" s="69">
        <v>24.0</v>
      </c>
      <c r="D567" s="70">
        <v>42831.0</v>
      </c>
      <c r="E567" s="7">
        <v>1.1050501E7</v>
      </c>
      <c r="F567" s="7" t="str">
        <f>VLOOKUP(E567,PUC!E:F,2,FALSE)</f>
        <v>CAJA GENERAL JED</v>
      </c>
      <c r="G567" s="7">
        <v>9.01054891E8</v>
      </c>
      <c r="H567" s="7" t="str">
        <f>VLOOKUP(G567,TERCEROS!$A:$O,9,FALSE)</f>
        <v>ALEJANDRIA REAL PARQUE RESIDENCIAL ETAPA V-PROPIEDAD HORIZONTAL</v>
      </c>
      <c r="I567" s="7" t="s">
        <v>1682</v>
      </c>
      <c r="J567" s="71">
        <v>2781900.0</v>
      </c>
      <c r="K567" s="71">
        <v>0.0</v>
      </c>
      <c r="L567" s="72">
        <f t="shared" si="1"/>
        <v>2781900</v>
      </c>
      <c r="M567" s="78"/>
      <c r="N567" s="73">
        <v>2.0</v>
      </c>
      <c r="O567" s="73" t="str">
        <f>+VLOOKUP(N567,VALD.!$G:$H,2,FALSE)</f>
        <v>SERVICIOS DE ASEO</v>
      </c>
      <c r="P567" s="79"/>
      <c r="Q567" s="80"/>
      <c r="R567" s="80"/>
      <c r="S567" s="79"/>
      <c r="T567" s="79"/>
      <c r="U567" s="79"/>
      <c r="V567" s="81"/>
      <c r="W567" s="79"/>
      <c r="X567" s="82"/>
      <c r="Y567" s="79"/>
      <c r="Z567" s="79"/>
    </row>
    <row r="568" hidden="1">
      <c r="A568" s="68"/>
      <c r="B568" s="7" t="s">
        <v>825</v>
      </c>
      <c r="C568" s="69">
        <v>24.0</v>
      </c>
      <c r="D568" s="70">
        <v>42831.0</v>
      </c>
      <c r="E568" s="7">
        <v>1.3050501E7</v>
      </c>
      <c r="F568" s="7" t="str">
        <f>VLOOKUP(E568,PUC!E:F,2,FALSE)</f>
        <v>DEUDORES NACIONALES</v>
      </c>
      <c r="G568" s="7">
        <v>9.01054891E8</v>
      </c>
      <c r="H568" s="7" t="str">
        <f>VLOOKUP(G568,TERCEROS!$A:$O,9,FALSE)</f>
        <v>ALEJANDRIA REAL PARQUE RESIDENCIAL ETAPA V-PROPIEDAD HORIZONTAL</v>
      </c>
      <c r="I568" s="7" t="s">
        <v>1682</v>
      </c>
      <c r="J568" s="71">
        <v>0.0</v>
      </c>
      <c r="K568" s="71">
        <v>2781900.0</v>
      </c>
      <c r="L568" s="72">
        <f t="shared" si="1"/>
        <v>-2781900</v>
      </c>
      <c r="M568" s="78"/>
      <c r="N568" s="73">
        <v>2.0</v>
      </c>
      <c r="O568" s="73" t="str">
        <f>+VLOOKUP(N568,VALD.!$G:$H,2,FALSE)</f>
        <v>SERVICIOS DE ASEO</v>
      </c>
      <c r="P568" s="79"/>
      <c r="Q568" s="80" t="s">
        <v>512</v>
      </c>
      <c r="R568" s="80"/>
      <c r="S568" s="79"/>
      <c r="T568" s="79"/>
      <c r="U568" s="79"/>
      <c r="V568" s="81"/>
      <c r="W568" s="79"/>
      <c r="X568" s="82"/>
      <c r="Y568" s="79"/>
      <c r="Z568" s="79"/>
    </row>
    <row r="569">
      <c r="A569" s="68"/>
      <c r="B569" s="7" t="s">
        <v>825</v>
      </c>
      <c r="C569" s="69">
        <v>25.0</v>
      </c>
      <c r="D569" s="70">
        <v>42822.0</v>
      </c>
      <c r="E569" s="7">
        <v>1.1050501E7</v>
      </c>
      <c r="F569" s="7" t="str">
        <f>VLOOKUP(E569,PUC!E:F,2,FALSE)</f>
        <v>CAJA GENERAL JED</v>
      </c>
      <c r="G569" s="7">
        <v>9.00891202E8</v>
      </c>
      <c r="H569" s="7" t="str">
        <f>VLOOKUP(G569,TERCEROS!$A:$O,9,FALSE)</f>
        <v>CONJUNTO RESIDENCIAL PANORAMIA PARK P.H</v>
      </c>
      <c r="I569" s="7" t="s">
        <v>1684</v>
      </c>
      <c r="J569" s="71">
        <v>8770970.0</v>
      </c>
      <c r="K569" s="71">
        <v>0.0</v>
      </c>
      <c r="L569" s="72">
        <f t="shared" si="1"/>
        <v>8770970</v>
      </c>
      <c r="M569" s="78"/>
      <c r="N569" s="73">
        <v>2.0</v>
      </c>
      <c r="O569" s="73" t="str">
        <f>+VLOOKUP(N569,VALD.!$G:$H,2,FALSE)</f>
        <v>SERVICIOS DE ASEO</v>
      </c>
      <c r="P569" s="79"/>
      <c r="Q569" s="80"/>
      <c r="R569" s="80"/>
      <c r="S569" s="79"/>
      <c r="T569" s="79"/>
      <c r="U569" s="79"/>
      <c r="V569" s="81"/>
      <c r="W569" s="79"/>
      <c r="X569" s="82"/>
      <c r="Y569" s="79"/>
      <c r="Z569" s="79"/>
    </row>
    <row r="570" hidden="1">
      <c r="A570" s="68"/>
      <c r="B570" s="7" t="s">
        <v>825</v>
      </c>
      <c r="C570" s="69">
        <v>25.0</v>
      </c>
      <c r="D570" s="70">
        <v>42822.0</v>
      </c>
      <c r="E570" s="7">
        <v>1.3050501E7</v>
      </c>
      <c r="F570" s="7" t="str">
        <f>VLOOKUP(E570,PUC!E:F,2,FALSE)</f>
        <v>DEUDORES NACIONALES</v>
      </c>
      <c r="G570" s="7">
        <v>9.00891202E8</v>
      </c>
      <c r="H570" s="7" t="str">
        <f>VLOOKUP(G570,TERCEROS!$A:$O,9,FALSE)</f>
        <v>CONJUNTO RESIDENCIAL PANORAMIA PARK P.H</v>
      </c>
      <c r="I570" s="7" t="s">
        <v>1684</v>
      </c>
      <c r="J570" s="71">
        <v>0.0</v>
      </c>
      <c r="K570" s="71">
        <v>8770970.0</v>
      </c>
      <c r="L570" s="72">
        <f t="shared" si="1"/>
        <v>-8770970</v>
      </c>
      <c r="M570" s="78"/>
      <c r="N570" s="73">
        <v>2.0</v>
      </c>
      <c r="O570" s="73" t="str">
        <f>+VLOOKUP(N570,VALD.!$G:$H,2,FALSE)</f>
        <v>SERVICIOS DE ASEO</v>
      </c>
      <c r="P570" s="79"/>
      <c r="Q570" s="80" t="s">
        <v>509</v>
      </c>
      <c r="R570" s="80"/>
      <c r="S570" s="79"/>
      <c r="T570" s="79"/>
      <c r="U570" s="79"/>
      <c r="V570" s="81"/>
      <c r="W570" s="79"/>
      <c r="X570" s="82"/>
      <c r="Y570" s="79"/>
      <c r="Z570" s="79"/>
    </row>
    <row r="571">
      <c r="A571" s="68"/>
      <c r="B571" s="7" t="s">
        <v>825</v>
      </c>
      <c r="C571" s="69">
        <v>26.0</v>
      </c>
      <c r="D571" s="70">
        <v>42822.0</v>
      </c>
      <c r="E571" s="7">
        <v>1.1050501E7</v>
      </c>
      <c r="F571" s="7" t="str">
        <f>VLOOKUP(E571,PUC!E:F,2,FALSE)</f>
        <v>CAJA GENERAL JED</v>
      </c>
      <c r="G571" s="7">
        <v>9.01043605E8</v>
      </c>
      <c r="H571" s="7" t="str">
        <f>VLOOKUP(G571,TERCEROS!$A:$O,9,FALSE)</f>
        <v>CONJUNTO RESIDENCIAL COLINA 129</v>
      </c>
      <c r="I571" s="7" t="s">
        <v>1689</v>
      </c>
      <c r="J571" s="71">
        <v>4528412.0</v>
      </c>
      <c r="K571" s="71">
        <v>0.0</v>
      </c>
      <c r="L571" s="72">
        <f t="shared" si="1"/>
        <v>4528412</v>
      </c>
      <c r="M571" s="78"/>
      <c r="N571" s="73">
        <v>2.0</v>
      </c>
      <c r="O571" s="73" t="str">
        <f>+VLOOKUP(N571,VALD.!$G:$H,2,FALSE)</f>
        <v>SERVICIOS DE ASEO</v>
      </c>
      <c r="P571" s="79"/>
      <c r="Q571" s="80"/>
      <c r="R571" s="80"/>
      <c r="S571" s="79"/>
      <c r="T571" s="79"/>
      <c r="U571" s="79"/>
      <c r="V571" s="81"/>
      <c r="W571" s="79"/>
      <c r="X571" s="82"/>
      <c r="Y571" s="79"/>
      <c r="Z571" s="79"/>
    </row>
    <row r="572" hidden="1">
      <c r="A572" s="68"/>
      <c r="B572" s="7" t="s">
        <v>825</v>
      </c>
      <c r="C572" s="69">
        <v>26.0</v>
      </c>
      <c r="D572" s="70">
        <v>42822.0</v>
      </c>
      <c r="E572" s="7">
        <v>1.3050501E7</v>
      </c>
      <c r="F572" s="7" t="str">
        <f>VLOOKUP(E572,PUC!E:F,2,FALSE)</f>
        <v>DEUDORES NACIONALES</v>
      </c>
      <c r="G572" s="7">
        <v>9.01043605E8</v>
      </c>
      <c r="H572" s="7" t="str">
        <f>VLOOKUP(G572,TERCEROS!$A:$O,9,FALSE)</f>
        <v>CONJUNTO RESIDENCIAL COLINA 129</v>
      </c>
      <c r="I572" s="7" t="s">
        <v>1689</v>
      </c>
      <c r="J572" s="71">
        <v>0.0</v>
      </c>
      <c r="K572" s="71">
        <v>4528412.0</v>
      </c>
      <c r="L572" s="72">
        <f t="shared" si="1"/>
        <v>-4528412</v>
      </c>
      <c r="M572" s="78"/>
      <c r="N572" s="73">
        <v>2.0</v>
      </c>
      <c r="O572" s="73" t="str">
        <f>+VLOOKUP(N572,VALD.!$G:$H,2,FALSE)</f>
        <v>SERVICIOS DE ASEO</v>
      </c>
      <c r="P572" s="79"/>
      <c r="Q572" s="80" t="s">
        <v>514</v>
      </c>
      <c r="R572" s="80"/>
      <c r="S572" s="79"/>
      <c r="T572" s="79"/>
      <c r="U572" s="79"/>
      <c r="V572" s="81"/>
      <c r="W572" s="79"/>
      <c r="X572" s="82"/>
      <c r="Y572" s="79"/>
      <c r="Z572" s="79"/>
    </row>
    <row r="573">
      <c r="A573" s="68"/>
      <c r="B573" s="7" t="s">
        <v>825</v>
      </c>
      <c r="C573" s="69">
        <v>27.0</v>
      </c>
      <c r="D573" s="70">
        <v>42849.0</v>
      </c>
      <c r="E573" s="7">
        <v>1.1050501E7</v>
      </c>
      <c r="F573" s="7" t="str">
        <f>VLOOKUP(E573,PUC!E:F,2,FALSE)</f>
        <v>CAJA GENERAL JED</v>
      </c>
      <c r="G573" s="7">
        <v>9.00244743E8</v>
      </c>
      <c r="H573" s="7" t="str">
        <f>VLOOKUP(G573,TERCEROS!$A:$O,9,FALSE)</f>
        <v>ALIANZA GRUPO INMOBILIARIO SAS</v>
      </c>
      <c r="I573" s="7" t="s">
        <v>1695</v>
      </c>
      <c r="J573" s="71">
        <v>744245.0</v>
      </c>
      <c r="K573" s="71">
        <v>0.0</v>
      </c>
      <c r="L573" s="72">
        <f t="shared" si="1"/>
        <v>744245</v>
      </c>
      <c r="M573" s="78"/>
      <c r="N573" s="73">
        <v>2.0</v>
      </c>
      <c r="O573" s="73" t="str">
        <f>+VLOOKUP(N573,VALD.!$G:$H,2,FALSE)</f>
        <v>SERVICIOS DE ASEO</v>
      </c>
      <c r="P573" s="79"/>
      <c r="Q573" s="80"/>
      <c r="R573" s="80"/>
      <c r="S573" s="79"/>
      <c r="T573" s="79"/>
      <c r="U573" s="79"/>
      <c r="V573" s="81"/>
      <c r="W573" s="79"/>
      <c r="X573" s="82"/>
      <c r="Y573" s="79"/>
      <c r="Z573" s="79"/>
    </row>
    <row r="574" hidden="1">
      <c r="A574" s="68"/>
      <c r="B574" s="7" t="s">
        <v>825</v>
      </c>
      <c r="C574" s="69">
        <v>27.0</v>
      </c>
      <c r="D574" s="70">
        <v>42849.0</v>
      </c>
      <c r="E574" s="7">
        <v>1.3050501E7</v>
      </c>
      <c r="F574" s="7" t="str">
        <f>VLOOKUP(E574,PUC!E:F,2,FALSE)</f>
        <v>DEUDORES NACIONALES</v>
      </c>
      <c r="G574" s="7">
        <v>9.00244743E8</v>
      </c>
      <c r="H574" s="7" t="str">
        <f>VLOOKUP(G574,TERCEROS!$A:$O,9,FALSE)</f>
        <v>ALIANZA GRUPO INMOBILIARIO SAS</v>
      </c>
      <c r="I574" s="7" t="s">
        <v>1695</v>
      </c>
      <c r="J574" s="71">
        <v>0.0</v>
      </c>
      <c r="K574" s="71">
        <v>744245.0</v>
      </c>
      <c r="L574" s="72">
        <f t="shared" si="1"/>
        <v>-744245</v>
      </c>
      <c r="M574" s="78"/>
      <c r="N574" s="73">
        <v>2.0</v>
      </c>
      <c r="O574" s="73" t="str">
        <f>+VLOOKUP(N574,VALD.!$G:$H,2,FALSE)</f>
        <v>SERVICIOS DE ASEO</v>
      </c>
      <c r="P574" s="79"/>
      <c r="Q574" s="80" t="s">
        <v>517</v>
      </c>
      <c r="R574" s="80"/>
      <c r="S574" s="79"/>
      <c r="T574" s="79"/>
      <c r="U574" s="79"/>
      <c r="V574" s="81"/>
      <c r="W574" s="79"/>
      <c r="X574" s="82"/>
      <c r="Y574" s="79"/>
      <c r="Z574" s="79"/>
    </row>
    <row r="575">
      <c r="A575" s="68"/>
      <c r="B575" s="7" t="s">
        <v>825</v>
      </c>
      <c r="C575" s="69">
        <v>28.0</v>
      </c>
      <c r="D575" s="70">
        <v>42853.0</v>
      </c>
      <c r="E575" s="7">
        <v>1.1050501E7</v>
      </c>
      <c r="F575" s="7" t="str">
        <f>VLOOKUP(E575,PUC!E:F,2,FALSE)</f>
        <v>CAJA GENERAL JED</v>
      </c>
      <c r="G575" s="7">
        <v>9.00891202E8</v>
      </c>
      <c r="H575" s="7" t="str">
        <f>VLOOKUP(G575,TERCEROS!$A:$O,9,FALSE)</f>
        <v>CONJUNTO RESIDENCIAL PANORAMIA PARK P.H</v>
      </c>
      <c r="I575" s="7" t="s">
        <v>1702</v>
      </c>
      <c r="J575" s="71">
        <v>9073416.0</v>
      </c>
      <c r="K575" s="71">
        <v>0.0</v>
      </c>
      <c r="L575" s="72">
        <f t="shared" si="1"/>
        <v>9073416</v>
      </c>
      <c r="M575" s="78"/>
      <c r="N575" s="73">
        <v>2.0</v>
      </c>
      <c r="O575" s="73" t="str">
        <f>+VLOOKUP(N575,VALD.!$G:$H,2,FALSE)</f>
        <v>SERVICIOS DE ASEO</v>
      </c>
      <c r="P575" s="79"/>
      <c r="Q575" s="80"/>
      <c r="R575" s="80"/>
      <c r="S575" s="79"/>
      <c r="T575" s="79"/>
      <c r="U575" s="79"/>
      <c r="V575" s="81"/>
      <c r="W575" s="79"/>
      <c r="X575" s="82"/>
      <c r="Y575" s="79"/>
      <c r="Z575" s="79"/>
    </row>
    <row r="576" hidden="1">
      <c r="A576" s="68"/>
      <c r="B576" s="7" t="s">
        <v>825</v>
      </c>
      <c r="C576" s="69">
        <v>28.0</v>
      </c>
      <c r="D576" s="70">
        <v>42853.0</v>
      </c>
      <c r="E576" s="7">
        <v>1.3050501E7</v>
      </c>
      <c r="F576" s="7" t="str">
        <f>VLOOKUP(E576,PUC!E:F,2,FALSE)</f>
        <v>DEUDORES NACIONALES</v>
      </c>
      <c r="G576" s="7">
        <v>9.00891202E8</v>
      </c>
      <c r="H576" s="7" t="str">
        <f>VLOOKUP(G576,TERCEROS!$A:$O,9,FALSE)</f>
        <v>CONJUNTO RESIDENCIAL PANORAMIA PARK P.H</v>
      </c>
      <c r="I576" s="7" t="s">
        <v>1702</v>
      </c>
      <c r="J576" s="71">
        <v>0.0</v>
      </c>
      <c r="K576" s="71">
        <v>9073416.0</v>
      </c>
      <c r="L576" s="72">
        <f t="shared" si="1"/>
        <v>-9073416</v>
      </c>
      <c r="M576" s="78"/>
      <c r="N576" s="73">
        <v>2.0</v>
      </c>
      <c r="O576" s="73" t="str">
        <f>+VLOOKUP(N576,VALD.!$G:$H,2,FALSE)</f>
        <v>SERVICIOS DE ASEO</v>
      </c>
      <c r="P576" s="79"/>
      <c r="Q576" s="80" t="s">
        <v>519</v>
      </c>
      <c r="R576" s="80"/>
      <c r="S576" s="79"/>
      <c r="T576" s="79"/>
      <c r="U576" s="79"/>
      <c r="V576" s="81"/>
      <c r="W576" s="79"/>
      <c r="X576" s="82"/>
      <c r="Y576" s="79"/>
      <c r="Z576" s="79"/>
    </row>
    <row r="577">
      <c r="A577" s="68"/>
      <c r="B577" s="7" t="s">
        <v>825</v>
      </c>
      <c r="C577" s="69">
        <v>29.0</v>
      </c>
      <c r="D577" s="70">
        <v>42883.0</v>
      </c>
      <c r="E577" s="7">
        <v>1.1050501E7</v>
      </c>
      <c r="F577" s="7" t="str">
        <f>VLOOKUP(E577,PUC!E:F,2,FALSE)</f>
        <v>CAJA GENERAL JED</v>
      </c>
      <c r="G577" s="7">
        <v>9.01054891E8</v>
      </c>
      <c r="H577" s="7" t="str">
        <f>VLOOKUP(G577,TERCEROS!$A:$O,9,FALSE)</f>
        <v>ALEJANDRIA REAL PARQUE RESIDENCIAL ETAPA V-PROPIEDAD HORIZONTAL</v>
      </c>
      <c r="I577" s="7" t="s">
        <v>1709</v>
      </c>
      <c r="J577" s="71">
        <v>2781900.0</v>
      </c>
      <c r="K577" s="71">
        <v>0.0</v>
      </c>
      <c r="L577" s="72">
        <f t="shared" si="1"/>
        <v>2781900</v>
      </c>
      <c r="M577" s="78"/>
      <c r="N577" s="73">
        <v>2.0</v>
      </c>
      <c r="O577" s="73" t="str">
        <f>+VLOOKUP(N577,VALD.!$G:$H,2,FALSE)</f>
        <v>SERVICIOS DE ASEO</v>
      </c>
      <c r="P577" s="79"/>
      <c r="Q577" s="80"/>
      <c r="R577" s="80"/>
      <c r="S577" s="79"/>
      <c r="T577" s="79"/>
      <c r="U577" s="79"/>
      <c r="V577" s="81"/>
      <c r="W577" s="79"/>
      <c r="X577" s="82"/>
      <c r="Y577" s="79"/>
      <c r="Z577" s="79"/>
    </row>
    <row r="578" hidden="1">
      <c r="A578" s="68"/>
      <c r="B578" s="7" t="s">
        <v>825</v>
      </c>
      <c r="C578" s="69">
        <v>29.0</v>
      </c>
      <c r="D578" s="70">
        <v>42883.0</v>
      </c>
      <c r="E578" s="7">
        <v>1.3050501E7</v>
      </c>
      <c r="F578" s="7" t="str">
        <f>VLOOKUP(E578,PUC!E:F,2,FALSE)</f>
        <v>DEUDORES NACIONALES</v>
      </c>
      <c r="G578" s="7">
        <v>9.01054891E8</v>
      </c>
      <c r="H578" s="7" t="str">
        <f>VLOOKUP(G578,TERCEROS!$A:$O,9,FALSE)</f>
        <v>ALEJANDRIA REAL PARQUE RESIDENCIAL ETAPA V-PROPIEDAD HORIZONTAL</v>
      </c>
      <c r="I578" s="7" t="s">
        <v>1709</v>
      </c>
      <c r="J578" s="71">
        <v>0.0</v>
      </c>
      <c r="K578" s="71">
        <v>2781900.0</v>
      </c>
      <c r="L578" s="72">
        <f t="shared" si="1"/>
        <v>-2781900</v>
      </c>
      <c r="M578" s="78"/>
      <c r="N578" s="73">
        <v>2.0</v>
      </c>
      <c r="O578" s="73" t="str">
        <f>+VLOOKUP(N578,VALD.!$G:$H,2,FALSE)</f>
        <v>SERVICIOS DE ASEO</v>
      </c>
      <c r="P578" s="79"/>
      <c r="Q578" s="80" t="s">
        <v>521</v>
      </c>
      <c r="R578" s="80"/>
      <c r="S578" s="79"/>
      <c r="T578" s="79"/>
      <c r="U578" s="79"/>
      <c r="V578" s="81"/>
      <c r="W578" s="79"/>
      <c r="X578" s="82"/>
      <c r="Y578" s="79"/>
      <c r="Z578" s="79"/>
    </row>
    <row r="579">
      <c r="A579" s="68"/>
      <c r="B579" s="7" t="s">
        <v>825</v>
      </c>
      <c r="C579" s="69">
        <v>30.0</v>
      </c>
      <c r="D579" s="70">
        <v>42883.0</v>
      </c>
      <c r="E579" s="7">
        <v>1.1050501E7</v>
      </c>
      <c r="F579" s="7" t="str">
        <f>VLOOKUP(E579,PUC!E:F,2,FALSE)</f>
        <v>CAJA GENERAL JED</v>
      </c>
      <c r="G579" s="7">
        <v>9.00244743E8</v>
      </c>
      <c r="H579" s="7" t="str">
        <f>VLOOKUP(G579,TERCEROS!$A:$O,9,FALSE)</f>
        <v>ALIANZA GRUPO INMOBILIARIO SAS</v>
      </c>
      <c r="I579" s="7" t="s">
        <v>1713</v>
      </c>
      <c r="J579" s="71">
        <v>793861.0</v>
      </c>
      <c r="K579" s="71">
        <v>0.0</v>
      </c>
      <c r="L579" s="72">
        <f t="shared" si="1"/>
        <v>793861</v>
      </c>
      <c r="M579" s="78"/>
      <c r="N579" s="73">
        <v>2.0</v>
      </c>
      <c r="O579" s="73" t="str">
        <f>+VLOOKUP(N579,VALD.!$G:$H,2,FALSE)</f>
        <v>SERVICIOS DE ASEO</v>
      </c>
      <c r="P579" s="79"/>
      <c r="Q579" s="80"/>
      <c r="R579" s="80"/>
      <c r="S579" s="79"/>
      <c r="T579" s="79"/>
      <c r="U579" s="79"/>
      <c r="V579" s="81"/>
      <c r="W579" s="79"/>
      <c r="X579" s="82"/>
      <c r="Y579" s="79"/>
      <c r="Z579" s="79"/>
    </row>
    <row r="580" hidden="1">
      <c r="A580" s="68"/>
      <c r="B580" s="7" t="s">
        <v>825</v>
      </c>
      <c r="C580" s="69">
        <v>30.0</v>
      </c>
      <c r="D580" s="70">
        <v>42883.0</v>
      </c>
      <c r="E580" s="7">
        <v>1.3050501E7</v>
      </c>
      <c r="F580" s="7" t="str">
        <f>VLOOKUP(E580,PUC!E:F,2,FALSE)</f>
        <v>DEUDORES NACIONALES</v>
      </c>
      <c r="G580" s="7">
        <v>9.00244743E8</v>
      </c>
      <c r="H580" s="7" t="str">
        <f>VLOOKUP(G580,TERCEROS!$A:$O,9,FALSE)</f>
        <v>ALIANZA GRUPO INMOBILIARIO SAS</v>
      </c>
      <c r="I580" s="7" t="s">
        <v>1713</v>
      </c>
      <c r="J580" s="71">
        <v>0.0</v>
      </c>
      <c r="K580" s="71">
        <v>793861.0</v>
      </c>
      <c r="L580" s="72">
        <f t="shared" si="1"/>
        <v>-793861</v>
      </c>
      <c r="M580" s="78"/>
      <c r="N580" s="73">
        <v>2.0</v>
      </c>
      <c r="O580" s="73" t="str">
        <f>+VLOOKUP(N580,VALD.!$G:$H,2,FALSE)</f>
        <v>SERVICIOS DE ASEO</v>
      </c>
      <c r="P580" s="79"/>
      <c r="Q580" s="80" t="s">
        <v>528</v>
      </c>
      <c r="R580" s="80"/>
      <c r="S580" s="79"/>
      <c r="T580" s="79"/>
      <c r="U580" s="79"/>
      <c r="V580" s="81"/>
      <c r="W580" s="79"/>
      <c r="X580" s="82"/>
      <c r="Y580" s="79"/>
      <c r="Z580" s="79"/>
    </row>
    <row r="581">
      <c r="A581" s="68"/>
      <c r="B581" s="7" t="s">
        <v>825</v>
      </c>
      <c r="C581" s="69">
        <v>31.0</v>
      </c>
      <c r="D581" s="70">
        <v>42883.0</v>
      </c>
      <c r="E581" s="7">
        <v>1.1050501E7</v>
      </c>
      <c r="F581" s="7" t="str">
        <f>VLOOKUP(E581,PUC!E:F,2,FALSE)</f>
        <v>CAJA GENERAL JED</v>
      </c>
      <c r="G581" s="7">
        <v>9.00891202E8</v>
      </c>
      <c r="H581" s="7" t="str">
        <f>VLOOKUP(G581,TERCEROS!$A:$O,9,FALSE)</f>
        <v>CONJUNTO RESIDENCIAL PANORAMIA PARK P.H</v>
      </c>
      <c r="I581" s="7" t="s">
        <v>1716</v>
      </c>
      <c r="J581" s="71">
        <v>8972591.0</v>
      </c>
      <c r="K581" s="71">
        <v>0.0</v>
      </c>
      <c r="L581" s="72">
        <f t="shared" si="1"/>
        <v>8972591</v>
      </c>
      <c r="M581" s="78"/>
      <c r="N581" s="73">
        <v>2.0</v>
      </c>
      <c r="O581" s="73" t="str">
        <f>+VLOOKUP(N581,VALD.!$G:$H,2,FALSE)</f>
        <v>SERVICIOS DE ASEO</v>
      </c>
      <c r="P581" s="79"/>
      <c r="Q581" s="80"/>
      <c r="R581" s="80"/>
      <c r="S581" s="79"/>
      <c r="T581" s="79"/>
      <c r="U581" s="79"/>
      <c r="V581" s="81"/>
      <c r="W581" s="79"/>
      <c r="X581" s="82"/>
      <c r="Y581" s="79"/>
      <c r="Z581" s="79"/>
    </row>
    <row r="582" hidden="1">
      <c r="A582" s="68"/>
      <c r="B582" s="7" t="s">
        <v>825</v>
      </c>
      <c r="C582" s="69">
        <v>31.0</v>
      </c>
      <c r="D582" s="70">
        <v>42883.0</v>
      </c>
      <c r="E582" s="7">
        <v>1.3050501E7</v>
      </c>
      <c r="F582" s="7" t="str">
        <f>VLOOKUP(E582,PUC!E:F,2,FALSE)</f>
        <v>DEUDORES NACIONALES</v>
      </c>
      <c r="G582" s="7">
        <v>9.00891202E8</v>
      </c>
      <c r="H582" s="7" t="str">
        <f>VLOOKUP(G582,TERCEROS!$A:$O,9,FALSE)</f>
        <v>CONJUNTO RESIDENCIAL PANORAMIA PARK P.H</v>
      </c>
      <c r="I582" s="7" t="s">
        <v>1716</v>
      </c>
      <c r="J582" s="71">
        <v>0.0</v>
      </c>
      <c r="K582" s="71">
        <v>8972591.0</v>
      </c>
      <c r="L582" s="72">
        <f t="shared" si="1"/>
        <v>-8972591</v>
      </c>
      <c r="M582" s="78"/>
      <c r="N582" s="73">
        <v>2.0</v>
      </c>
      <c r="O582" s="73" t="str">
        <f>+VLOOKUP(N582,VALD.!$G:$H,2,FALSE)</f>
        <v>SERVICIOS DE ASEO</v>
      </c>
      <c r="P582" s="79"/>
      <c r="Q582" s="80" t="s">
        <v>530</v>
      </c>
      <c r="R582" s="80"/>
      <c r="S582" s="79"/>
      <c r="T582" s="79"/>
      <c r="U582" s="79"/>
      <c r="V582" s="81"/>
      <c r="W582" s="79"/>
      <c r="X582" s="82"/>
      <c r="Y582" s="79"/>
      <c r="Z582" s="79"/>
    </row>
    <row r="583">
      <c r="A583" s="68"/>
      <c r="B583" s="7" t="s">
        <v>825</v>
      </c>
      <c r="C583" s="69">
        <v>32.0</v>
      </c>
      <c r="D583" s="70">
        <v>42892.0</v>
      </c>
      <c r="E583" s="7">
        <v>1.1050501E7</v>
      </c>
      <c r="F583" s="7" t="str">
        <f>VLOOKUP(E583,PUC!E:F,2,FALSE)</f>
        <v>CAJA GENERAL JED</v>
      </c>
      <c r="G583" s="7">
        <v>9.00244743E8</v>
      </c>
      <c r="H583" s="7" t="str">
        <f>VLOOKUP(G583,TERCEROS!$A:$O,9,FALSE)</f>
        <v>ALIANZA GRUPO INMOBILIARIO SAS</v>
      </c>
      <c r="I583" s="7" t="s">
        <v>1718</v>
      </c>
      <c r="J583" s="71">
        <v>49616.0</v>
      </c>
      <c r="K583" s="71">
        <v>0.0</v>
      </c>
      <c r="L583" s="72">
        <f t="shared" si="1"/>
        <v>49616</v>
      </c>
      <c r="M583" s="78"/>
      <c r="N583" s="73">
        <v>2.0</v>
      </c>
      <c r="O583" s="73" t="str">
        <f>+VLOOKUP(N583,VALD.!$G:$H,2,FALSE)</f>
        <v>SERVICIOS DE ASEO</v>
      </c>
      <c r="P583" s="79"/>
      <c r="Q583" s="80"/>
      <c r="R583" s="80"/>
      <c r="S583" s="79"/>
      <c r="T583" s="79"/>
      <c r="U583" s="79"/>
      <c r="V583" s="81"/>
      <c r="W583" s="79"/>
      <c r="X583" s="82"/>
      <c r="Y583" s="79"/>
      <c r="Z583" s="79"/>
    </row>
    <row r="584" hidden="1">
      <c r="A584" s="68"/>
      <c r="B584" s="7" t="s">
        <v>825</v>
      </c>
      <c r="C584" s="69">
        <v>32.0</v>
      </c>
      <c r="D584" s="70">
        <v>42892.0</v>
      </c>
      <c r="E584" s="7">
        <v>1.3050501E7</v>
      </c>
      <c r="F584" s="7" t="str">
        <f>VLOOKUP(E584,PUC!E:F,2,FALSE)</f>
        <v>DEUDORES NACIONALES</v>
      </c>
      <c r="G584" s="7">
        <v>9.00244743E8</v>
      </c>
      <c r="H584" s="7" t="str">
        <f>VLOOKUP(G584,TERCEROS!$A:$O,9,FALSE)</f>
        <v>ALIANZA GRUPO INMOBILIARIO SAS</v>
      </c>
      <c r="I584" s="7" t="s">
        <v>1718</v>
      </c>
      <c r="J584" s="71">
        <v>0.0</v>
      </c>
      <c r="K584" s="71">
        <v>49616.0</v>
      </c>
      <c r="L584" s="72">
        <f t="shared" si="1"/>
        <v>-49616</v>
      </c>
      <c r="M584" s="78"/>
      <c r="N584" s="73">
        <v>2.0</v>
      </c>
      <c r="O584" s="73" t="str">
        <f>+VLOOKUP(N584,VALD.!$G:$H,2,FALSE)</f>
        <v>SERVICIOS DE ASEO</v>
      </c>
      <c r="P584" s="79"/>
      <c r="Q584" s="80" t="s">
        <v>532</v>
      </c>
      <c r="R584" s="80"/>
      <c r="S584" s="79"/>
      <c r="T584" s="79"/>
      <c r="U584" s="79"/>
      <c r="V584" s="81"/>
      <c r="W584" s="79"/>
      <c r="X584" s="82"/>
      <c r="Y584" s="79"/>
      <c r="Z584" s="79"/>
    </row>
    <row r="585">
      <c r="A585" s="68"/>
      <c r="B585" s="7" t="s">
        <v>825</v>
      </c>
      <c r="C585" s="69">
        <v>33.0</v>
      </c>
      <c r="D585" s="70">
        <v>42916.0</v>
      </c>
      <c r="E585" s="7">
        <v>1.1050501E7</v>
      </c>
      <c r="F585" s="7" t="str">
        <f>VLOOKUP(E585,PUC!E:F,2,FALSE)</f>
        <v>CAJA GENERAL JED</v>
      </c>
      <c r="G585" s="7">
        <v>9.01054891E8</v>
      </c>
      <c r="H585" s="7" t="str">
        <f>VLOOKUP(G585,TERCEROS!$A:$O,9,FALSE)</f>
        <v>ALEJANDRIA REAL PARQUE RESIDENCIAL ETAPA V-PROPIEDAD HORIZONTAL</v>
      </c>
      <c r="I585" s="7" t="s">
        <v>1719</v>
      </c>
      <c r="J585" s="71">
        <v>2781900.0</v>
      </c>
      <c r="K585" s="71">
        <v>0.0</v>
      </c>
      <c r="L585" s="72">
        <f t="shared" si="1"/>
        <v>2781900</v>
      </c>
      <c r="M585" s="78"/>
      <c r="N585" s="73">
        <v>2.0</v>
      </c>
      <c r="O585" s="73" t="str">
        <f>+VLOOKUP(N585,VALD.!$G:$H,2,FALSE)</f>
        <v>SERVICIOS DE ASEO</v>
      </c>
      <c r="P585" s="79"/>
      <c r="Q585" s="80"/>
      <c r="R585" s="80"/>
      <c r="S585" s="79"/>
      <c r="T585" s="79"/>
      <c r="U585" s="79"/>
      <c r="V585" s="81"/>
      <c r="W585" s="79"/>
      <c r="X585" s="82"/>
      <c r="Y585" s="79"/>
      <c r="Z585" s="79"/>
    </row>
    <row r="586" hidden="1">
      <c r="A586" s="68"/>
      <c r="B586" s="7" t="s">
        <v>825</v>
      </c>
      <c r="C586" s="69">
        <v>33.0</v>
      </c>
      <c r="D586" s="70">
        <v>42916.0</v>
      </c>
      <c r="E586" s="7">
        <v>1.3050501E7</v>
      </c>
      <c r="F586" s="7" t="str">
        <f>VLOOKUP(E586,PUC!E:F,2,FALSE)</f>
        <v>DEUDORES NACIONALES</v>
      </c>
      <c r="G586" s="7">
        <v>9.01054891E8</v>
      </c>
      <c r="H586" s="7" t="str">
        <f>VLOOKUP(G586,TERCEROS!$A:$O,9,FALSE)</f>
        <v>ALEJANDRIA REAL PARQUE RESIDENCIAL ETAPA V-PROPIEDAD HORIZONTAL</v>
      </c>
      <c r="I586" s="7" t="s">
        <v>1719</v>
      </c>
      <c r="J586" s="71">
        <v>0.0</v>
      </c>
      <c r="K586" s="71">
        <v>2781900.0</v>
      </c>
      <c r="L586" s="72">
        <f t="shared" si="1"/>
        <v>-2781900</v>
      </c>
      <c r="M586" s="78"/>
      <c r="N586" s="73">
        <v>2.0</v>
      </c>
      <c r="O586" s="73" t="str">
        <f>+VLOOKUP(N586,VALD.!$G:$H,2,FALSE)</f>
        <v>SERVICIOS DE ASEO</v>
      </c>
      <c r="P586" s="79"/>
      <c r="Q586" s="80" t="s">
        <v>535</v>
      </c>
      <c r="R586" s="80"/>
      <c r="S586" s="79"/>
      <c r="T586" s="79"/>
      <c r="U586" s="79"/>
      <c r="V586" s="81"/>
      <c r="W586" s="79"/>
      <c r="X586" s="82"/>
      <c r="Y586" s="79"/>
      <c r="Z586" s="79"/>
    </row>
    <row r="587">
      <c r="A587" s="68"/>
      <c r="B587" s="7" t="s">
        <v>825</v>
      </c>
      <c r="C587" s="69">
        <v>34.0</v>
      </c>
      <c r="D587" s="70">
        <v>42916.0</v>
      </c>
      <c r="E587" s="7">
        <v>1.1050501E7</v>
      </c>
      <c r="F587" s="7" t="str">
        <f>VLOOKUP(E587,PUC!E:F,2,FALSE)</f>
        <v>CAJA GENERAL JED</v>
      </c>
      <c r="G587" s="7">
        <v>9.01043605E8</v>
      </c>
      <c r="H587" s="7" t="str">
        <f>VLOOKUP(G587,TERCEROS!$A:$O,9,FALSE)</f>
        <v>CONJUNTO RESIDENCIAL COLINA 129</v>
      </c>
      <c r="I587" s="7" t="s">
        <v>1720</v>
      </c>
      <c r="J587" s="71">
        <v>4478649.0</v>
      </c>
      <c r="K587" s="71">
        <v>0.0</v>
      </c>
      <c r="L587" s="72">
        <f t="shared" si="1"/>
        <v>4478649</v>
      </c>
      <c r="M587" s="78"/>
      <c r="N587" s="73">
        <v>2.0</v>
      </c>
      <c r="O587" s="73" t="str">
        <f>+VLOOKUP(N587,VALD.!$G:$H,2,FALSE)</f>
        <v>SERVICIOS DE ASEO</v>
      </c>
      <c r="P587" s="79"/>
      <c r="Q587" s="80"/>
      <c r="R587" s="80"/>
      <c r="S587" s="79"/>
      <c r="T587" s="79"/>
      <c r="U587" s="79"/>
      <c r="V587" s="81"/>
      <c r="W587" s="79"/>
      <c r="X587" s="82"/>
      <c r="Y587" s="79"/>
      <c r="Z587" s="79"/>
    </row>
    <row r="588" hidden="1">
      <c r="A588" s="68"/>
      <c r="B588" s="7" t="s">
        <v>825</v>
      </c>
      <c r="C588" s="69">
        <v>34.0</v>
      </c>
      <c r="D588" s="70">
        <v>42916.0</v>
      </c>
      <c r="E588" s="7">
        <v>1.3050501E7</v>
      </c>
      <c r="F588" s="7" t="str">
        <f>VLOOKUP(E588,PUC!E:F,2,FALSE)</f>
        <v>DEUDORES NACIONALES</v>
      </c>
      <c r="G588" s="7">
        <v>9.01043605E8</v>
      </c>
      <c r="H588" s="7" t="str">
        <f>VLOOKUP(G588,TERCEROS!$A:$O,9,FALSE)</f>
        <v>CONJUNTO RESIDENCIAL COLINA 129</v>
      </c>
      <c r="I588" s="7" t="s">
        <v>1720</v>
      </c>
      <c r="J588" s="71">
        <v>0.0</v>
      </c>
      <c r="K588" s="71">
        <v>4478649.0</v>
      </c>
      <c r="L588" s="72">
        <f t="shared" si="1"/>
        <v>-4478649</v>
      </c>
      <c r="M588" s="78"/>
      <c r="N588" s="73">
        <v>2.0</v>
      </c>
      <c r="O588" s="73" t="str">
        <f>+VLOOKUP(N588,VALD.!$G:$H,2,FALSE)</f>
        <v>SERVICIOS DE ASEO</v>
      </c>
      <c r="P588" s="79"/>
      <c r="Q588" s="80" t="s">
        <v>537</v>
      </c>
      <c r="R588" s="80"/>
      <c r="S588" s="79"/>
      <c r="T588" s="79"/>
      <c r="U588" s="79"/>
      <c r="V588" s="81"/>
      <c r="W588" s="79"/>
      <c r="X588" s="82"/>
      <c r="Y588" s="79"/>
      <c r="Z588" s="79"/>
    </row>
    <row r="589">
      <c r="A589" s="68"/>
      <c r="B589" s="7" t="s">
        <v>825</v>
      </c>
      <c r="C589" s="69">
        <v>35.0</v>
      </c>
      <c r="D589" s="70">
        <v>42916.0</v>
      </c>
      <c r="E589" s="7">
        <v>1.1050501E7</v>
      </c>
      <c r="F589" s="7" t="str">
        <f>VLOOKUP(E589,PUC!E:F,2,FALSE)</f>
        <v>CAJA GENERAL JED</v>
      </c>
      <c r="G589" s="7">
        <v>9.00891202E8</v>
      </c>
      <c r="H589" s="7" t="str">
        <f>VLOOKUP(G589,TERCEROS!$A:$O,9,FALSE)</f>
        <v>CONJUNTO RESIDENCIAL PANORAMIA PARK P.H</v>
      </c>
      <c r="I589" s="7" t="s">
        <v>1721</v>
      </c>
      <c r="J589" s="71">
        <v>9023000.0</v>
      </c>
      <c r="K589" s="71">
        <v>0.0</v>
      </c>
      <c r="L589" s="72">
        <f t="shared" si="1"/>
        <v>9023000</v>
      </c>
      <c r="M589" s="78"/>
      <c r="N589" s="73">
        <v>2.0</v>
      </c>
      <c r="O589" s="73" t="str">
        <f>+VLOOKUP(N589,VALD.!$G:$H,2,FALSE)</f>
        <v>SERVICIOS DE ASEO</v>
      </c>
      <c r="P589" s="79"/>
      <c r="Q589" s="80"/>
      <c r="R589" s="80"/>
      <c r="S589" s="79"/>
      <c r="T589" s="79"/>
      <c r="U589" s="79"/>
      <c r="V589" s="81"/>
      <c r="W589" s="79"/>
      <c r="X589" s="82"/>
      <c r="Y589" s="79"/>
      <c r="Z589" s="79"/>
    </row>
    <row r="590" hidden="1">
      <c r="A590" s="68"/>
      <c r="B590" s="7" t="s">
        <v>825</v>
      </c>
      <c r="C590" s="69">
        <v>35.0</v>
      </c>
      <c r="D590" s="70">
        <v>42916.0</v>
      </c>
      <c r="E590" s="7">
        <v>1.3050501E7</v>
      </c>
      <c r="F590" s="7" t="str">
        <f>VLOOKUP(E590,PUC!E:F,2,FALSE)</f>
        <v>DEUDORES NACIONALES</v>
      </c>
      <c r="G590" s="7">
        <v>9.00891202E8</v>
      </c>
      <c r="H590" s="7" t="str">
        <f>VLOOKUP(G590,TERCEROS!$A:$O,9,FALSE)</f>
        <v>CONJUNTO RESIDENCIAL PANORAMIA PARK P.H</v>
      </c>
      <c r="I590" s="7" t="s">
        <v>1721</v>
      </c>
      <c r="J590" s="71">
        <v>0.0</v>
      </c>
      <c r="K590" s="71">
        <v>9023000.0</v>
      </c>
      <c r="L590" s="72">
        <f t="shared" si="1"/>
        <v>-9023000</v>
      </c>
      <c r="M590" s="78"/>
      <c r="N590" s="73">
        <v>2.0</v>
      </c>
      <c r="O590" s="73" t="str">
        <f>+VLOOKUP(N590,VALD.!$G:$H,2,FALSE)</f>
        <v>SERVICIOS DE ASEO</v>
      </c>
      <c r="P590" s="79"/>
      <c r="Q590" s="80" t="s">
        <v>539</v>
      </c>
      <c r="R590" s="80"/>
      <c r="S590" s="79"/>
      <c r="T590" s="79"/>
      <c r="U590" s="79"/>
      <c r="V590" s="81"/>
      <c r="W590" s="79"/>
      <c r="X590" s="82"/>
      <c r="Y590" s="79"/>
      <c r="Z590" s="79"/>
    </row>
    <row r="591">
      <c r="A591" s="68"/>
      <c r="B591" s="7" t="s">
        <v>825</v>
      </c>
      <c r="C591" s="69">
        <v>36.0</v>
      </c>
      <c r="D591" s="70">
        <v>42916.0</v>
      </c>
      <c r="E591" s="7">
        <v>1.1050501E7</v>
      </c>
      <c r="F591" s="7" t="str">
        <f>VLOOKUP(E591,PUC!E:F,2,FALSE)</f>
        <v>CAJA GENERAL JED</v>
      </c>
      <c r="G591" s="7">
        <v>9.00244743E8</v>
      </c>
      <c r="H591" s="7" t="str">
        <f>VLOOKUP(G591,TERCEROS!$A:$O,9,FALSE)</f>
        <v>ALIANZA GRUPO INMOBILIARIO SAS</v>
      </c>
      <c r="I591" s="7" t="s">
        <v>1723</v>
      </c>
      <c r="J591" s="71">
        <v>324554.0</v>
      </c>
      <c r="K591" s="71">
        <v>0.0</v>
      </c>
      <c r="L591" s="72">
        <f t="shared" si="1"/>
        <v>324554</v>
      </c>
      <c r="M591" s="78"/>
      <c r="N591" s="73">
        <v>2.0</v>
      </c>
      <c r="O591" s="73" t="str">
        <f>+VLOOKUP(N591,VALD.!$G:$H,2,FALSE)</f>
        <v>SERVICIOS DE ASEO</v>
      </c>
      <c r="P591" s="79"/>
      <c r="Q591" s="80"/>
      <c r="R591" s="80"/>
      <c r="S591" s="79"/>
      <c r="T591" s="79"/>
      <c r="U591" s="79"/>
      <c r="V591" s="81"/>
      <c r="W591" s="79"/>
      <c r="X591" s="82"/>
      <c r="Y591" s="79"/>
      <c r="Z591" s="79"/>
    </row>
    <row r="592" hidden="1">
      <c r="A592" s="68"/>
      <c r="B592" s="7" t="s">
        <v>825</v>
      </c>
      <c r="C592" s="69">
        <v>36.0</v>
      </c>
      <c r="D592" s="70">
        <v>42916.0</v>
      </c>
      <c r="E592" s="7">
        <v>1.3050501E7</v>
      </c>
      <c r="F592" s="7" t="str">
        <f>VLOOKUP(E592,PUC!E:F,2,FALSE)</f>
        <v>DEUDORES NACIONALES</v>
      </c>
      <c r="G592" s="7">
        <v>9.00244743E8</v>
      </c>
      <c r="H592" s="7" t="str">
        <f>VLOOKUP(G592,TERCEROS!$A:$O,9,FALSE)</f>
        <v>ALIANZA GRUPO INMOBILIARIO SAS</v>
      </c>
      <c r="I592" s="7" t="s">
        <v>1723</v>
      </c>
      <c r="J592" s="71">
        <v>0.0</v>
      </c>
      <c r="K592" s="71">
        <v>324554.0</v>
      </c>
      <c r="L592" s="72">
        <f t="shared" si="1"/>
        <v>-324554</v>
      </c>
      <c r="M592" s="78"/>
      <c r="N592" s="73">
        <v>2.0</v>
      </c>
      <c r="O592" s="73" t="str">
        <f>+VLOOKUP(N592,VALD.!$G:$H,2,FALSE)</f>
        <v>SERVICIOS DE ASEO</v>
      </c>
      <c r="P592" s="79"/>
      <c r="Q592" s="80" t="s">
        <v>541</v>
      </c>
      <c r="R592" s="80"/>
      <c r="S592" s="79"/>
      <c r="T592" s="79"/>
      <c r="U592" s="79"/>
      <c r="V592" s="81"/>
      <c r="W592" s="79"/>
      <c r="X592" s="82"/>
      <c r="Y592" s="79"/>
      <c r="Z592" s="79"/>
    </row>
    <row r="593">
      <c r="A593" s="68"/>
      <c r="B593" s="7" t="s">
        <v>825</v>
      </c>
      <c r="C593" s="69">
        <v>37.0</v>
      </c>
      <c r="D593" s="70">
        <v>42939.0</v>
      </c>
      <c r="E593" s="7">
        <v>1.1050501E7</v>
      </c>
      <c r="F593" s="7" t="str">
        <f>VLOOKUP(E593,PUC!E:F,2,FALSE)</f>
        <v>CAJA GENERAL JED</v>
      </c>
      <c r="G593" s="7">
        <v>9.01054891E8</v>
      </c>
      <c r="H593" s="7" t="str">
        <f>VLOOKUP(G593,TERCEROS!$A:$O,9,FALSE)</f>
        <v>ALEJANDRIA REAL PARQUE RESIDENCIAL ETAPA V-PROPIEDAD HORIZONTAL</v>
      </c>
      <c r="I593" s="7" t="s">
        <v>1726</v>
      </c>
      <c r="J593" s="71">
        <v>2781900.0</v>
      </c>
      <c r="K593" s="71">
        <v>0.0</v>
      </c>
      <c r="L593" s="72">
        <f t="shared" si="1"/>
        <v>2781900</v>
      </c>
      <c r="M593" s="78"/>
      <c r="N593" s="73">
        <v>2.0</v>
      </c>
      <c r="O593" s="73" t="str">
        <f>+VLOOKUP(N593,VALD.!$G:$H,2,FALSE)</f>
        <v>SERVICIOS DE ASEO</v>
      </c>
      <c r="P593" s="79"/>
      <c r="Q593" s="80"/>
      <c r="R593" s="80"/>
      <c r="S593" s="79"/>
      <c r="T593" s="79"/>
      <c r="U593" s="79"/>
      <c r="V593" s="81"/>
      <c r="W593" s="79"/>
      <c r="X593" s="82"/>
      <c r="Y593" s="79"/>
      <c r="Z593" s="79"/>
    </row>
    <row r="594" hidden="1">
      <c r="A594" s="68"/>
      <c r="B594" s="7" t="s">
        <v>825</v>
      </c>
      <c r="C594" s="69">
        <v>37.0</v>
      </c>
      <c r="D594" s="70">
        <v>42939.0</v>
      </c>
      <c r="E594" s="7">
        <v>1.3050501E7</v>
      </c>
      <c r="F594" s="7" t="str">
        <f>VLOOKUP(E594,PUC!E:F,2,FALSE)</f>
        <v>DEUDORES NACIONALES</v>
      </c>
      <c r="G594" s="7">
        <v>9.01054891E8</v>
      </c>
      <c r="H594" s="7" t="str">
        <f>VLOOKUP(G594,TERCEROS!$A:$O,9,FALSE)</f>
        <v>ALEJANDRIA REAL PARQUE RESIDENCIAL ETAPA V-PROPIEDAD HORIZONTAL</v>
      </c>
      <c r="I594" s="7" t="s">
        <v>1726</v>
      </c>
      <c r="J594" s="71">
        <v>0.0</v>
      </c>
      <c r="K594" s="71">
        <v>2781900.0</v>
      </c>
      <c r="L594" s="72">
        <f t="shared" si="1"/>
        <v>-2781900</v>
      </c>
      <c r="M594" s="78"/>
      <c r="N594" s="73">
        <v>2.0</v>
      </c>
      <c r="O594" s="73" t="str">
        <f>+VLOOKUP(N594,VALD.!$G:$H,2,FALSE)</f>
        <v>SERVICIOS DE ASEO</v>
      </c>
      <c r="P594" s="79"/>
      <c r="Q594" s="80" t="s">
        <v>543</v>
      </c>
      <c r="R594" s="80"/>
      <c r="S594" s="79"/>
      <c r="T594" s="79"/>
      <c r="U594" s="79"/>
      <c r="V594" s="81"/>
      <c r="W594" s="79"/>
      <c r="X594" s="82"/>
      <c r="Y594" s="79"/>
      <c r="Z594" s="79"/>
    </row>
    <row r="595">
      <c r="A595" s="68"/>
      <c r="B595" s="7" t="s">
        <v>825</v>
      </c>
      <c r="C595" s="69">
        <v>38.0</v>
      </c>
      <c r="D595" s="70">
        <v>42939.0</v>
      </c>
      <c r="E595" s="7">
        <v>1.1050501E7</v>
      </c>
      <c r="F595" s="7" t="str">
        <f>VLOOKUP(E595,PUC!E:F,2,FALSE)</f>
        <v>CAJA GENERAL JED</v>
      </c>
      <c r="G595" s="7">
        <v>9.01043605E8</v>
      </c>
      <c r="H595" s="7" t="str">
        <f>VLOOKUP(G595,TERCEROS!$A:$O,9,FALSE)</f>
        <v>CONJUNTO RESIDENCIAL COLINA 129</v>
      </c>
      <c r="I595" s="7" t="s">
        <v>1728</v>
      </c>
      <c r="J595" s="71">
        <v>4478649.0</v>
      </c>
      <c r="K595" s="71">
        <v>0.0</v>
      </c>
      <c r="L595" s="72">
        <f t="shared" si="1"/>
        <v>4478649</v>
      </c>
      <c r="M595" s="78"/>
      <c r="N595" s="73">
        <v>2.0</v>
      </c>
      <c r="O595" s="73" t="str">
        <f>+VLOOKUP(N595,VALD.!$G:$H,2,FALSE)</f>
        <v>SERVICIOS DE ASEO</v>
      </c>
      <c r="P595" s="79"/>
      <c r="Q595" s="80"/>
      <c r="R595" s="80"/>
      <c r="S595" s="79"/>
      <c r="T595" s="79"/>
      <c r="U595" s="79"/>
      <c r="V595" s="81"/>
      <c r="W595" s="79"/>
      <c r="X595" s="82"/>
      <c r="Y595" s="79"/>
      <c r="Z595" s="79"/>
    </row>
    <row r="596" hidden="1">
      <c r="A596" s="68"/>
      <c r="B596" s="7" t="s">
        <v>825</v>
      </c>
      <c r="C596" s="69">
        <v>38.0</v>
      </c>
      <c r="D596" s="70">
        <v>42939.0</v>
      </c>
      <c r="E596" s="7">
        <v>1.3050501E7</v>
      </c>
      <c r="F596" s="7" t="str">
        <f>VLOOKUP(E596,PUC!E:F,2,FALSE)</f>
        <v>DEUDORES NACIONALES</v>
      </c>
      <c r="G596" s="7">
        <v>9.01043605E8</v>
      </c>
      <c r="H596" s="7" t="str">
        <f>VLOOKUP(G596,TERCEROS!$A:$O,9,FALSE)</f>
        <v>CONJUNTO RESIDENCIAL COLINA 129</v>
      </c>
      <c r="I596" s="7" t="s">
        <v>1728</v>
      </c>
      <c r="J596" s="71">
        <v>0.0</v>
      </c>
      <c r="K596" s="71">
        <v>4478649.0</v>
      </c>
      <c r="L596" s="72">
        <f t="shared" si="1"/>
        <v>-4478649</v>
      </c>
      <c r="M596" s="78"/>
      <c r="N596" s="73">
        <v>2.0</v>
      </c>
      <c r="O596" s="73" t="str">
        <f>+VLOOKUP(N596,VALD.!$G:$H,2,FALSE)</f>
        <v>SERVICIOS DE ASEO</v>
      </c>
      <c r="P596" s="79"/>
      <c r="Q596" s="80" t="s">
        <v>545</v>
      </c>
      <c r="R596" s="80"/>
      <c r="S596" s="79"/>
      <c r="T596" s="79"/>
      <c r="U596" s="79"/>
      <c r="V596" s="81"/>
      <c r="W596" s="79"/>
      <c r="X596" s="82"/>
      <c r="Y596" s="79"/>
      <c r="Z596" s="79"/>
    </row>
    <row r="597">
      <c r="A597" s="68"/>
      <c r="B597" s="7" t="s">
        <v>825</v>
      </c>
      <c r="C597" s="69">
        <v>39.0</v>
      </c>
      <c r="D597" s="70">
        <v>42939.0</v>
      </c>
      <c r="E597" s="7">
        <v>1.1050501E7</v>
      </c>
      <c r="F597" s="7" t="str">
        <f>VLOOKUP(E597,PUC!E:F,2,FALSE)</f>
        <v>CAJA GENERAL JED</v>
      </c>
      <c r="G597" s="7">
        <v>9.00891202E8</v>
      </c>
      <c r="H597" s="7" t="str">
        <f>VLOOKUP(G597,TERCEROS!$A:$O,9,FALSE)</f>
        <v>CONJUNTO RESIDENCIAL PANORAMIA PARK P.H</v>
      </c>
      <c r="I597" s="7" t="s">
        <v>1730</v>
      </c>
      <c r="J597" s="71">
        <v>8922185.0</v>
      </c>
      <c r="K597" s="71">
        <v>0.0</v>
      </c>
      <c r="L597" s="72">
        <f t="shared" si="1"/>
        <v>8922185</v>
      </c>
      <c r="M597" s="78"/>
      <c r="N597" s="73">
        <v>2.0</v>
      </c>
      <c r="O597" s="73" t="str">
        <f>+VLOOKUP(N597,VALD.!$G:$H,2,FALSE)</f>
        <v>SERVICIOS DE ASEO</v>
      </c>
      <c r="P597" s="79"/>
      <c r="Q597" s="80"/>
      <c r="R597" s="80"/>
      <c r="S597" s="79"/>
      <c r="T597" s="79"/>
      <c r="U597" s="79"/>
      <c r="V597" s="81"/>
      <c r="W597" s="79"/>
      <c r="X597" s="82"/>
      <c r="Y597" s="79"/>
      <c r="Z597" s="79"/>
    </row>
    <row r="598" hidden="1">
      <c r="A598" s="68"/>
      <c r="B598" s="7" t="s">
        <v>825</v>
      </c>
      <c r="C598" s="69">
        <v>39.0</v>
      </c>
      <c r="D598" s="70">
        <v>42939.0</v>
      </c>
      <c r="E598" s="7">
        <v>1.3050501E7</v>
      </c>
      <c r="F598" s="7" t="str">
        <f>VLOOKUP(E598,PUC!E:F,2,FALSE)</f>
        <v>DEUDORES NACIONALES</v>
      </c>
      <c r="G598" s="7">
        <v>9.00891202E8</v>
      </c>
      <c r="H598" s="7" t="str">
        <f>VLOOKUP(G598,TERCEROS!$A:$O,9,FALSE)</f>
        <v>CONJUNTO RESIDENCIAL PANORAMIA PARK P.H</v>
      </c>
      <c r="I598" s="7" t="s">
        <v>1730</v>
      </c>
      <c r="J598" s="71">
        <v>0.0</v>
      </c>
      <c r="K598" s="71">
        <v>8922185.0</v>
      </c>
      <c r="L598" s="72">
        <f t="shared" si="1"/>
        <v>-8922185</v>
      </c>
      <c r="M598" s="78"/>
      <c r="N598" s="73">
        <v>2.0</v>
      </c>
      <c r="O598" s="73" t="str">
        <f>+VLOOKUP(N598,VALD.!$G:$H,2,FALSE)</f>
        <v>SERVICIOS DE ASEO</v>
      </c>
      <c r="P598" s="79"/>
      <c r="Q598" s="80" t="s">
        <v>547</v>
      </c>
      <c r="R598" s="80"/>
      <c r="S598" s="79"/>
      <c r="T598" s="79"/>
      <c r="U598" s="79"/>
      <c r="V598" s="81"/>
      <c r="W598" s="79"/>
      <c r="X598" s="82"/>
      <c r="Y598" s="79"/>
      <c r="Z598" s="79"/>
    </row>
    <row r="599">
      <c r="A599" s="68"/>
      <c r="B599" s="7" t="s">
        <v>825</v>
      </c>
      <c r="C599" s="69">
        <v>40.0</v>
      </c>
      <c r="D599" s="70">
        <v>42939.0</v>
      </c>
      <c r="E599" s="7">
        <v>1.1050501E7</v>
      </c>
      <c r="F599" s="7" t="str">
        <f>VLOOKUP(E599,PUC!E:F,2,FALSE)</f>
        <v>CAJA GENERAL JED</v>
      </c>
      <c r="G599" s="7">
        <v>9.00244743E8</v>
      </c>
      <c r="H599" s="7" t="str">
        <f>VLOOKUP(G599,TERCEROS!$A:$O,9,FALSE)</f>
        <v>ALIANZA GRUPO INMOBILIARIO SAS</v>
      </c>
      <c r="I599" s="7" t="s">
        <v>1734</v>
      </c>
      <c r="J599" s="71">
        <v>1390951.0</v>
      </c>
      <c r="K599" s="71">
        <v>0.0</v>
      </c>
      <c r="L599" s="72">
        <f t="shared" si="1"/>
        <v>1390951</v>
      </c>
      <c r="M599" s="78"/>
      <c r="N599" s="73">
        <v>2.0</v>
      </c>
      <c r="O599" s="73" t="str">
        <f>+VLOOKUP(N599,VALD.!$G:$H,2,FALSE)</f>
        <v>SERVICIOS DE ASEO</v>
      </c>
      <c r="P599" s="79"/>
      <c r="Q599" s="80"/>
      <c r="R599" s="80"/>
      <c r="S599" s="79"/>
      <c r="T599" s="79"/>
      <c r="U599" s="79"/>
      <c r="V599" s="81"/>
      <c r="W599" s="79"/>
      <c r="X599" s="82"/>
      <c r="Y599" s="79"/>
      <c r="Z599" s="79"/>
    </row>
    <row r="600" hidden="1">
      <c r="A600" s="68"/>
      <c r="B600" s="7" t="s">
        <v>825</v>
      </c>
      <c r="C600" s="69">
        <v>40.0</v>
      </c>
      <c r="D600" s="70">
        <v>42939.0</v>
      </c>
      <c r="E600" s="7">
        <v>1.3050501E7</v>
      </c>
      <c r="F600" s="7" t="str">
        <f>VLOOKUP(E600,PUC!E:F,2,FALSE)</f>
        <v>DEUDORES NACIONALES</v>
      </c>
      <c r="G600" s="7">
        <v>9.00244743E8</v>
      </c>
      <c r="H600" s="7" t="str">
        <f>VLOOKUP(G600,TERCEROS!$A:$O,9,FALSE)</f>
        <v>ALIANZA GRUPO INMOBILIARIO SAS</v>
      </c>
      <c r="I600" s="7" t="s">
        <v>1734</v>
      </c>
      <c r="J600" s="71">
        <v>0.0</v>
      </c>
      <c r="K600" s="71">
        <v>1390951.0</v>
      </c>
      <c r="L600" s="72">
        <f t="shared" si="1"/>
        <v>-1390951</v>
      </c>
      <c r="M600" s="78"/>
      <c r="N600" s="73">
        <v>2.0</v>
      </c>
      <c r="O600" s="73" t="str">
        <f>+VLOOKUP(N600,VALD.!$G:$H,2,FALSE)</f>
        <v>SERVICIOS DE ASEO</v>
      </c>
      <c r="P600" s="79"/>
      <c r="Q600" s="80" t="s">
        <v>549</v>
      </c>
      <c r="R600" s="80"/>
      <c r="S600" s="79"/>
      <c r="T600" s="79"/>
      <c r="U600" s="79"/>
      <c r="V600" s="81"/>
      <c r="W600" s="79"/>
      <c r="X600" s="82"/>
      <c r="Y600" s="79"/>
      <c r="Z600" s="79"/>
    </row>
    <row r="601">
      <c r="A601" s="68"/>
      <c r="B601" s="7" t="s">
        <v>825</v>
      </c>
      <c r="C601" s="69">
        <v>41.0</v>
      </c>
      <c r="D601" s="70">
        <v>42939.0</v>
      </c>
      <c r="E601" s="7">
        <v>1.1050501E7</v>
      </c>
      <c r="F601" s="7" t="str">
        <f>VLOOKUP(E601,PUC!E:F,2,FALSE)</f>
        <v>CAJA GENERAL JED</v>
      </c>
      <c r="G601" s="7">
        <v>9.00244743E8</v>
      </c>
      <c r="H601" s="7" t="str">
        <f>VLOOKUP(G601,TERCEROS!$A:$O,9,FALSE)</f>
        <v>ALIANZA GRUPO INMOBILIARIO SAS</v>
      </c>
      <c r="I601" s="7" t="s">
        <v>1737</v>
      </c>
      <c r="J601" s="71">
        <v>744245.0</v>
      </c>
      <c r="K601" s="71">
        <v>0.0</v>
      </c>
      <c r="L601" s="72">
        <f t="shared" si="1"/>
        <v>744245</v>
      </c>
      <c r="M601" s="78"/>
      <c r="N601" s="73">
        <v>2.0</v>
      </c>
      <c r="O601" s="73" t="str">
        <f>+VLOOKUP(N601,VALD.!$G:$H,2,FALSE)</f>
        <v>SERVICIOS DE ASEO</v>
      </c>
      <c r="P601" s="79"/>
      <c r="Q601" s="80"/>
      <c r="R601" s="80"/>
      <c r="S601" s="79"/>
      <c r="T601" s="79"/>
      <c r="U601" s="79"/>
      <c r="V601" s="81"/>
      <c r="W601" s="79"/>
      <c r="X601" s="82"/>
      <c r="Y601" s="79"/>
      <c r="Z601" s="79"/>
    </row>
    <row r="602" hidden="1">
      <c r="A602" s="68"/>
      <c r="B602" s="7" t="s">
        <v>825</v>
      </c>
      <c r="C602" s="69">
        <v>41.0</v>
      </c>
      <c r="D602" s="70">
        <v>42939.0</v>
      </c>
      <c r="E602" s="7">
        <v>1.3050501E7</v>
      </c>
      <c r="F602" s="7" t="str">
        <f>VLOOKUP(E602,PUC!E:F,2,FALSE)</f>
        <v>DEUDORES NACIONALES</v>
      </c>
      <c r="G602" s="7">
        <v>9.00244743E8</v>
      </c>
      <c r="H602" s="7" t="str">
        <f>VLOOKUP(G602,TERCEROS!$A:$O,9,FALSE)</f>
        <v>ALIANZA GRUPO INMOBILIARIO SAS</v>
      </c>
      <c r="I602" s="7" t="s">
        <v>1737</v>
      </c>
      <c r="J602" s="71">
        <v>0.0</v>
      </c>
      <c r="K602" s="71">
        <v>744245.0</v>
      </c>
      <c r="L602" s="72">
        <f t="shared" si="1"/>
        <v>-744245</v>
      </c>
      <c r="M602" s="78"/>
      <c r="N602" s="73">
        <v>2.0</v>
      </c>
      <c r="O602" s="73" t="str">
        <f>+VLOOKUP(N602,VALD.!$G:$H,2,FALSE)</f>
        <v>SERVICIOS DE ASEO</v>
      </c>
      <c r="P602" s="79"/>
      <c r="Q602" s="80" t="s">
        <v>552</v>
      </c>
      <c r="R602" s="80"/>
      <c r="S602" s="79"/>
      <c r="T602" s="79"/>
      <c r="U602" s="79"/>
      <c r="V602" s="81"/>
      <c r="W602" s="79"/>
      <c r="X602" s="82"/>
      <c r="Y602" s="79"/>
      <c r="Z602" s="79"/>
    </row>
    <row r="603">
      <c r="A603" s="68"/>
      <c r="B603" s="7" t="s">
        <v>825</v>
      </c>
      <c r="C603" s="69">
        <v>42.0</v>
      </c>
      <c r="D603" s="70">
        <v>42939.0</v>
      </c>
      <c r="E603" s="7">
        <v>1.1050501E7</v>
      </c>
      <c r="F603" s="7" t="str">
        <f>VLOOKUP(E603,PUC!E:F,2,FALSE)</f>
        <v>CAJA GENERAL JED</v>
      </c>
      <c r="G603" s="7">
        <v>8.00093117E8</v>
      </c>
      <c r="H603" s="7" t="str">
        <f>VLOOKUP(G603,TERCEROS!$A:$O,9,FALSE)</f>
        <v>ARQUITECTURA Y CONCRETO SAS</v>
      </c>
      <c r="I603" s="7" t="s">
        <v>1738</v>
      </c>
      <c r="J603" s="71">
        <v>1559104.0</v>
      </c>
      <c r="K603" s="71">
        <v>0.0</v>
      </c>
      <c r="L603" s="72">
        <f t="shared" si="1"/>
        <v>1559104</v>
      </c>
      <c r="M603" s="78"/>
      <c r="N603" s="73">
        <v>2.0</v>
      </c>
      <c r="O603" s="73" t="str">
        <f>+VLOOKUP(N603,VALD.!$G:$H,2,FALSE)</f>
        <v>SERVICIOS DE ASEO</v>
      </c>
      <c r="P603" s="79"/>
      <c r="Q603" s="80"/>
      <c r="R603" s="80"/>
      <c r="S603" s="79"/>
      <c r="T603" s="79"/>
      <c r="U603" s="79"/>
      <c r="V603" s="81"/>
      <c r="W603" s="79"/>
      <c r="X603" s="82"/>
      <c r="Y603" s="79"/>
      <c r="Z603" s="79"/>
    </row>
    <row r="604" hidden="1">
      <c r="A604" s="68"/>
      <c r="B604" s="7" t="s">
        <v>825</v>
      </c>
      <c r="C604" s="69">
        <v>42.0</v>
      </c>
      <c r="D604" s="70">
        <v>42939.0</v>
      </c>
      <c r="E604" s="7">
        <v>1.3050501E7</v>
      </c>
      <c r="F604" s="7" t="str">
        <f>VLOOKUP(E604,PUC!E:F,2,FALSE)</f>
        <v>DEUDORES NACIONALES</v>
      </c>
      <c r="G604" s="7">
        <v>8.00093117E8</v>
      </c>
      <c r="H604" s="7" t="str">
        <f>VLOOKUP(G604,TERCEROS!$A:$O,9,FALSE)</f>
        <v>ARQUITECTURA Y CONCRETO SAS</v>
      </c>
      <c r="I604" s="7" t="s">
        <v>1738</v>
      </c>
      <c r="J604" s="71">
        <v>0.0</v>
      </c>
      <c r="K604" s="71">
        <v>1559104.0</v>
      </c>
      <c r="L604" s="72">
        <f t="shared" si="1"/>
        <v>-1559104</v>
      </c>
      <c r="M604" s="78"/>
      <c r="N604" s="73">
        <v>2.0</v>
      </c>
      <c r="O604" s="73" t="str">
        <f>+VLOOKUP(N604,VALD.!$G:$H,2,FALSE)</f>
        <v>SERVICIOS DE ASEO</v>
      </c>
      <c r="P604" s="79"/>
      <c r="Q604" s="80" t="s">
        <v>554</v>
      </c>
      <c r="R604" s="80"/>
      <c r="S604" s="79"/>
      <c r="T604" s="79"/>
      <c r="U604" s="79"/>
      <c r="V604" s="81"/>
      <c r="W604" s="79"/>
      <c r="X604" s="82"/>
      <c r="Y604" s="79"/>
      <c r="Z604" s="79"/>
    </row>
    <row r="605">
      <c r="A605" s="68"/>
      <c r="B605" s="7" t="s">
        <v>825</v>
      </c>
      <c r="C605" s="69">
        <v>43.0</v>
      </c>
      <c r="D605" s="70">
        <v>42975.0</v>
      </c>
      <c r="E605" s="7">
        <v>1.1050501E7</v>
      </c>
      <c r="F605" s="7" t="str">
        <f>VLOOKUP(E605,PUC!E:F,2,FALSE)</f>
        <v>CAJA GENERAL JED</v>
      </c>
      <c r="G605" s="7">
        <v>9.01054891E8</v>
      </c>
      <c r="H605" s="7" t="str">
        <f>VLOOKUP(G605,TERCEROS!$A:$O,9,FALSE)</f>
        <v>ALEJANDRIA REAL PARQUE RESIDENCIAL ETAPA V-PROPIEDAD HORIZONTAL</v>
      </c>
      <c r="I605" s="7" t="s">
        <v>1739</v>
      </c>
      <c r="J605" s="71">
        <v>2781900.0</v>
      </c>
      <c r="K605" s="71">
        <v>0.0</v>
      </c>
      <c r="L605" s="72">
        <f t="shared" si="1"/>
        <v>2781900</v>
      </c>
      <c r="M605" s="78"/>
      <c r="N605" s="73">
        <v>2.0</v>
      </c>
      <c r="O605" s="73" t="str">
        <f>+VLOOKUP(N605,VALD.!$G:$H,2,FALSE)</f>
        <v>SERVICIOS DE ASEO</v>
      </c>
      <c r="P605" s="79"/>
      <c r="Q605" s="80"/>
      <c r="R605" s="80"/>
      <c r="S605" s="79"/>
      <c r="T605" s="79"/>
      <c r="U605" s="79"/>
      <c r="V605" s="81"/>
      <c r="W605" s="79"/>
      <c r="X605" s="82"/>
      <c r="Y605" s="79"/>
      <c r="Z605" s="79"/>
    </row>
    <row r="606" hidden="1">
      <c r="A606" s="68"/>
      <c r="B606" s="7" t="s">
        <v>825</v>
      </c>
      <c r="C606" s="69">
        <v>43.0</v>
      </c>
      <c r="D606" s="70">
        <v>42975.0</v>
      </c>
      <c r="E606" s="7">
        <v>1.3050501E7</v>
      </c>
      <c r="F606" s="7" t="str">
        <f>VLOOKUP(E606,PUC!E:F,2,FALSE)</f>
        <v>DEUDORES NACIONALES</v>
      </c>
      <c r="G606" s="7">
        <v>9.01054891E8</v>
      </c>
      <c r="H606" s="7" t="str">
        <f>VLOOKUP(G606,TERCEROS!$A:$O,9,FALSE)</f>
        <v>ALEJANDRIA REAL PARQUE RESIDENCIAL ETAPA V-PROPIEDAD HORIZONTAL</v>
      </c>
      <c r="I606" s="7" t="s">
        <v>1739</v>
      </c>
      <c r="J606" s="71">
        <v>0.0</v>
      </c>
      <c r="K606" s="71">
        <v>2781900.0</v>
      </c>
      <c r="L606" s="72">
        <f t="shared" si="1"/>
        <v>-2781900</v>
      </c>
      <c r="M606" s="78"/>
      <c r="N606" s="73">
        <v>2.0</v>
      </c>
      <c r="O606" s="73" t="str">
        <f>+VLOOKUP(N606,VALD.!$G:$H,2,FALSE)</f>
        <v>SERVICIOS DE ASEO</v>
      </c>
      <c r="P606" s="79"/>
      <c r="Q606" s="80" t="s">
        <v>558</v>
      </c>
      <c r="R606" s="80"/>
      <c r="S606" s="79"/>
      <c r="T606" s="79"/>
      <c r="U606" s="79"/>
      <c r="V606" s="81"/>
      <c r="W606" s="79"/>
      <c r="X606" s="82"/>
      <c r="Y606" s="79"/>
      <c r="Z606" s="79"/>
    </row>
    <row r="607">
      <c r="A607" s="68"/>
      <c r="B607" s="7" t="s">
        <v>825</v>
      </c>
      <c r="C607" s="69">
        <v>44.0</v>
      </c>
      <c r="D607" s="70">
        <v>42975.0</v>
      </c>
      <c r="E607" s="7">
        <v>1.1050501E7</v>
      </c>
      <c r="F607" s="7" t="str">
        <f>VLOOKUP(E607,PUC!E:F,2,FALSE)</f>
        <v>CAJA GENERAL JED</v>
      </c>
      <c r="G607" s="7">
        <v>9.01043605E8</v>
      </c>
      <c r="H607" s="7" t="str">
        <f>VLOOKUP(G607,TERCEROS!$A:$O,9,FALSE)</f>
        <v>CONJUNTO RESIDENCIAL COLINA 129</v>
      </c>
      <c r="I607" s="7" t="s">
        <v>1740</v>
      </c>
      <c r="J607" s="71">
        <v>4478649.0</v>
      </c>
      <c r="K607" s="71">
        <v>0.0</v>
      </c>
      <c r="L607" s="72">
        <f t="shared" si="1"/>
        <v>4478649</v>
      </c>
      <c r="M607" s="78"/>
      <c r="N607" s="73">
        <v>2.0</v>
      </c>
      <c r="O607" s="73" t="str">
        <f>+VLOOKUP(N607,VALD.!$G:$H,2,FALSE)</f>
        <v>SERVICIOS DE ASEO</v>
      </c>
      <c r="P607" s="79"/>
      <c r="Q607" s="80"/>
      <c r="R607" s="80"/>
      <c r="S607" s="79"/>
      <c r="T607" s="79"/>
      <c r="U607" s="79"/>
      <c r="V607" s="81"/>
      <c r="W607" s="79"/>
      <c r="X607" s="82"/>
      <c r="Y607" s="79"/>
      <c r="Z607" s="79"/>
    </row>
    <row r="608" hidden="1">
      <c r="A608" s="68"/>
      <c r="B608" s="7" t="s">
        <v>825</v>
      </c>
      <c r="C608" s="69">
        <v>44.0</v>
      </c>
      <c r="D608" s="70">
        <v>42975.0</v>
      </c>
      <c r="E608" s="7">
        <v>1.3050501E7</v>
      </c>
      <c r="F608" s="7" t="str">
        <f>VLOOKUP(E608,PUC!E:F,2,FALSE)</f>
        <v>DEUDORES NACIONALES</v>
      </c>
      <c r="G608" s="7">
        <v>9.01043605E8</v>
      </c>
      <c r="H608" s="7" t="str">
        <f>VLOOKUP(G608,TERCEROS!$A:$O,9,FALSE)</f>
        <v>CONJUNTO RESIDENCIAL COLINA 129</v>
      </c>
      <c r="I608" s="7" t="s">
        <v>1740</v>
      </c>
      <c r="J608" s="71">
        <v>0.0</v>
      </c>
      <c r="K608" s="71">
        <v>4478649.0</v>
      </c>
      <c r="L608" s="72">
        <f t="shared" si="1"/>
        <v>-4478649</v>
      </c>
      <c r="M608" s="78"/>
      <c r="N608" s="73">
        <v>2.0</v>
      </c>
      <c r="O608" s="73" t="str">
        <f>+VLOOKUP(N608,VALD.!$G:$H,2,FALSE)</f>
        <v>SERVICIOS DE ASEO</v>
      </c>
      <c r="P608" s="79"/>
      <c r="Q608" s="80" t="s">
        <v>560</v>
      </c>
      <c r="R608" s="80"/>
      <c r="S608" s="79"/>
      <c r="T608" s="79"/>
      <c r="U608" s="79"/>
      <c r="V608" s="81"/>
      <c r="W608" s="79"/>
      <c r="X608" s="82"/>
      <c r="Y608" s="79"/>
      <c r="Z608" s="79"/>
    </row>
    <row r="609">
      <c r="A609" s="68"/>
      <c r="B609" s="7" t="s">
        <v>825</v>
      </c>
      <c r="C609" s="69">
        <v>45.0</v>
      </c>
      <c r="D609" s="70">
        <v>42975.0</v>
      </c>
      <c r="E609" s="7">
        <v>1.1050501E7</v>
      </c>
      <c r="F609" s="7" t="str">
        <f>VLOOKUP(E609,PUC!E:F,2,FALSE)</f>
        <v>CAJA GENERAL JED</v>
      </c>
      <c r="G609" s="7">
        <v>9.00244743E8</v>
      </c>
      <c r="H609" s="7" t="str">
        <f>VLOOKUP(G609,TERCEROS!$A:$O,9,FALSE)</f>
        <v>ALIANZA GRUPO INMOBILIARIO SAS</v>
      </c>
      <c r="I609" s="7" t="s">
        <v>1742</v>
      </c>
      <c r="J609" s="71">
        <v>1390951.0</v>
      </c>
      <c r="K609" s="71">
        <v>0.0</v>
      </c>
      <c r="L609" s="72">
        <f t="shared" si="1"/>
        <v>1390951</v>
      </c>
      <c r="M609" s="78"/>
      <c r="N609" s="73">
        <v>2.0</v>
      </c>
      <c r="O609" s="73" t="str">
        <f>+VLOOKUP(N609,VALD.!$G:$H,2,FALSE)</f>
        <v>SERVICIOS DE ASEO</v>
      </c>
      <c r="P609" s="79"/>
      <c r="Q609" s="80"/>
      <c r="R609" s="80"/>
      <c r="S609" s="79"/>
      <c r="T609" s="79"/>
      <c r="U609" s="79"/>
      <c r="V609" s="81"/>
      <c r="W609" s="79"/>
      <c r="X609" s="82"/>
      <c r="Y609" s="79"/>
      <c r="Z609" s="79"/>
    </row>
    <row r="610" hidden="1">
      <c r="A610" s="68"/>
      <c r="B610" s="7" t="s">
        <v>825</v>
      </c>
      <c r="C610" s="69">
        <v>45.0</v>
      </c>
      <c r="D610" s="70">
        <v>42975.0</v>
      </c>
      <c r="E610" s="7">
        <v>1.3050501E7</v>
      </c>
      <c r="F610" s="7" t="str">
        <f>VLOOKUP(E610,PUC!E:F,2,FALSE)</f>
        <v>DEUDORES NACIONALES</v>
      </c>
      <c r="G610" s="7">
        <v>9.00244743E8</v>
      </c>
      <c r="H610" s="7" t="str">
        <f>VLOOKUP(G610,TERCEROS!$A:$O,9,FALSE)</f>
        <v>ALIANZA GRUPO INMOBILIARIO SAS</v>
      </c>
      <c r="I610" s="7" t="s">
        <v>1742</v>
      </c>
      <c r="J610" s="71">
        <v>0.0</v>
      </c>
      <c r="K610" s="71">
        <v>1390951.0</v>
      </c>
      <c r="L610" s="72">
        <f t="shared" si="1"/>
        <v>-1390951</v>
      </c>
      <c r="M610" s="78"/>
      <c r="N610" s="73">
        <v>2.0</v>
      </c>
      <c r="O610" s="73" t="str">
        <f>+VLOOKUP(N610,VALD.!$G:$H,2,FALSE)</f>
        <v>SERVICIOS DE ASEO</v>
      </c>
      <c r="P610" s="79"/>
      <c r="Q610" s="80" t="s">
        <v>562</v>
      </c>
      <c r="R610" s="80"/>
      <c r="S610" s="79"/>
      <c r="T610" s="79"/>
      <c r="U610" s="79"/>
      <c r="V610" s="81"/>
      <c r="W610" s="79"/>
      <c r="X610" s="82"/>
      <c r="Y610" s="79"/>
      <c r="Z610" s="79"/>
    </row>
    <row r="611">
      <c r="A611" s="68"/>
      <c r="B611" s="7" t="s">
        <v>825</v>
      </c>
      <c r="C611" s="69">
        <v>46.0</v>
      </c>
      <c r="D611" s="70">
        <v>42975.0</v>
      </c>
      <c r="E611" s="7">
        <v>1.1050501E7</v>
      </c>
      <c r="F611" s="7" t="str">
        <f>VLOOKUP(E611,PUC!E:F,2,FALSE)</f>
        <v>CAJA GENERAL JED</v>
      </c>
      <c r="G611" s="7">
        <v>9.00244743E8</v>
      </c>
      <c r="H611" s="7" t="str">
        <f>VLOOKUP(G611,TERCEROS!$A:$O,9,FALSE)</f>
        <v>ALIANZA GRUPO INMOBILIARIO SAS</v>
      </c>
      <c r="I611" s="7" t="s">
        <v>1743</v>
      </c>
      <c r="J611" s="71">
        <v>695500.0</v>
      </c>
      <c r="K611" s="71">
        <v>0.0</v>
      </c>
      <c r="L611" s="72">
        <f t="shared" si="1"/>
        <v>695500</v>
      </c>
      <c r="M611" s="78"/>
      <c r="N611" s="73">
        <v>2.0</v>
      </c>
      <c r="O611" s="73" t="str">
        <f>+VLOOKUP(N611,VALD.!$G:$H,2,FALSE)</f>
        <v>SERVICIOS DE ASEO</v>
      </c>
      <c r="P611" s="79"/>
      <c r="Q611" s="80"/>
      <c r="R611" s="80"/>
      <c r="S611" s="79"/>
      <c r="T611" s="79"/>
      <c r="U611" s="79"/>
      <c r="V611" s="81"/>
      <c r="W611" s="79"/>
      <c r="X611" s="82"/>
      <c r="Y611" s="79"/>
      <c r="Z611" s="79"/>
    </row>
    <row r="612" hidden="1">
      <c r="A612" s="68"/>
      <c r="B612" s="7" t="s">
        <v>825</v>
      </c>
      <c r="C612" s="69">
        <v>46.0</v>
      </c>
      <c r="D612" s="70">
        <v>42975.0</v>
      </c>
      <c r="E612" s="7">
        <v>1.3050501E7</v>
      </c>
      <c r="F612" s="7" t="str">
        <f>VLOOKUP(E612,PUC!E:F,2,FALSE)</f>
        <v>DEUDORES NACIONALES</v>
      </c>
      <c r="G612" s="7">
        <v>9.00244743E8</v>
      </c>
      <c r="H612" s="7" t="str">
        <f>VLOOKUP(G612,TERCEROS!$A:$O,9,FALSE)</f>
        <v>ALIANZA GRUPO INMOBILIARIO SAS</v>
      </c>
      <c r="I612" s="7" t="s">
        <v>1743</v>
      </c>
      <c r="J612" s="71">
        <v>0.0</v>
      </c>
      <c r="K612" s="71">
        <v>695500.0</v>
      </c>
      <c r="L612" s="72">
        <f t="shared" si="1"/>
        <v>-695500</v>
      </c>
      <c r="M612" s="78"/>
      <c r="N612" s="73">
        <v>2.0</v>
      </c>
      <c r="O612" s="73" t="str">
        <f>+VLOOKUP(N612,VALD.!$G:$H,2,FALSE)</f>
        <v>SERVICIOS DE ASEO</v>
      </c>
      <c r="P612" s="79"/>
      <c r="Q612" s="80" t="s">
        <v>564</v>
      </c>
      <c r="R612" s="80"/>
      <c r="S612" s="79"/>
      <c r="T612" s="79"/>
      <c r="U612" s="79"/>
      <c r="V612" s="81"/>
      <c r="W612" s="79"/>
      <c r="X612" s="82"/>
      <c r="Y612" s="79"/>
      <c r="Z612" s="79"/>
    </row>
    <row r="613">
      <c r="A613" s="68"/>
      <c r="B613" s="7" t="s">
        <v>825</v>
      </c>
      <c r="C613" s="69">
        <v>47.0</v>
      </c>
      <c r="D613" s="70">
        <v>42975.0</v>
      </c>
      <c r="E613" s="7">
        <v>1.1050501E7</v>
      </c>
      <c r="F613" s="7" t="str">
        <f>VLOOKUP(E613,PUC!E:F,2,FALSE)</f>
        <v>CAJA GENERAL JED</v>
      </c>
      <c r="G613" s="7">
        <v>9.00244743E8</v>
      </c>
      <c r="H613" s="7" t="str">
        <f>VLOOKUP(G613,TERCEROS!$A:$O,9,FALSE)</f>
        <v>ALIANZA GRUPO INMOBILIARIO SAS</v>
      </c>
      <c r="I613" s="7" t="s">
        <v>1744</v>
      </c>
      <c r="J613" s="71">
        <v>744245.0</v>
      </c>
      <c r="K613" s="71">
        <v>0.0</v>
      </c>
      <c r="L613" s="72">
        <f t="shared" si="1"/>
        <v>744245</v>
      </c>
      <c r="M613" s="78"/>
      <c r="N613" s="73">
        <v>2.0</v>
      </c>
      <c r="O613" s="73" t="str">
        <f>+VLOOKUP(N613,VALD.!$G:$H,2,FALSE)</f>
        <v>SERVICIOS DE ASEO</v>
      </c>
      <c r="P613" s="79"/>
      <c r="Q613" s="80"/>
      <c r="R613" s="80"/>
      <c r="S613" s="79"/>
      <c r="T613" s="79"/>
      <c r="U613" s="79"/>
      <c r="V613" s="81"/>
      <c r="W613" s="79"/>
      <c r="X613" s="82"/>
      <c r="Y613" s="79"/>
      <c r="Z613" s="79"/>
    </row>
    <row r="614" hidden="1">
      <c r="A614" s="68"/>
      <c r="B614" s="7" t="s">
        <v>825</v>
      </c>
      <c r="C614" s="69">
        <v>47.0</v>
      </c>
      <c r="D614" s="70">
        <v>42975.0</v>
      </c>
      <c r="E614" s="7">
        <v>1.3050501E7</v>
      </c>
      <c r="F614" s="7" t="str">
        <f>VLOOKUP(E614,PUC!E:F,2,FALSE)</f>
        <v>DEUDORES NACIONALES</v>
      </c>
      <c r="G614" s="7">
        <v>9.00244743E8</v>
      </c>
      <c r="H614" s="7" t="str">
        <f>VLOOKUP(G614,TERCEROS!$A:$O,9,FALSE)</f>
        <v>ALIANZA GRUPO INMOBILIARIO SAS</v>
      </c>
      <c r="I614" s="7" t="s">
        <v>1744</v>
      </c>
      <c r="J614" s="71">
        <v>0.0</v>
      </c>
      <c r="K614" s="71">
        <v>744245.0</v>
      </c>
      <c r="L614" s="72">
        <f t="shared" si="1"/>
        <v>-744245</v>
      </c>
      <c r="M614" s="78"/>
      <c r="N614" s="73">
        <v>2.0</v>
      </c>
      <c r="O614" s="73" t="str">
        <f>+VLOOKUP(N614,VALD.!$G:$H,2,FALSE)</f>
        <v>SERVICIOS DE ASEO</v>
      </c>
      <c r="P614" s="79"/>
      <c r="Q614" s="80" t="s">
        <v>567</v>
      </c>
      <c r="R614" s="80"/>
      <c r="S614" s="79"/>
      <c r="T614" s="79"/>
      <c r="U614" s="79"/>
      <c r="V614" s="81"/>
      <c r="W614" s="79"/>
      <c r="X614" s="82"/>
      <c r="Y614" s="79"/>
      <c r="Z614" s="79"/>
    </row>
    <row r="615">
      <c r="A615" s="68"/>
      <c r="B615" s="7" t="s">
        <v>825</v>
      </c>
      <c r="C615" s="69">
        <v>48.0</v>
      </c>
      <c r="D615" s="70">
        <v>42975.0</v>
      </c>
      <c r="E615" s="7">
        <v>1.1050501E7</v>
      </c>
      <c r="F615" s="7" t="str">
        <f>VLOOKUP(E615,PUC!E:F,2,FALSE)</f>
        <v>CAJA GENERAL JED</v>
      </c>
      <c r="G615" s="7">
        <v>9.00891202E8</v>
      </c>
      <c r="H615" s="7" t="str">
        <f>VLOOKUP(G615,TERCEROS!$A:$O,9,FALSE)</f>
        <v>CONJUNTO RESIDENCIAL PANORAMIA PARK P.H</v>
      </c>
      <c r="I615" s="7" t="s">
        <v>1746</v>
      </c>
      <c r="J615" s="71">
        <v>8871775.0</v>
      </c>
      <c r="K615" s="71">
        <v>0.0</v>
      </c>
      <c r="L615" s="72">
        <f t="shared" si="1"/>
        <v>8871775</v>
      </c>
      <c r="M615" s="78"/>
      <c r="N615" s="73">
        <v>2.0</v>
      </c>
      <c r="O615" s="73" t="str">
        <f>+VLOOKUP(N615,VALD.!$G:$H,2,FALSE)</f>
        <v>SERVICIOS DE ASEO</v>
      </c>
      <c r="P615" s="79"/>
      <c r="Q615" s="80"/>
      <c r="R615" s="80"/>
      <c r="S615" s="79"/>
      <c r="T615" s="79"/>
      <c r="U615" s="79"/>
      <c r="V615" s="81"/>
      <c r="W615" s="79"/>
      <c r="X615" s="82"/>
      <c r="Y615" s="79"/>
      <c r="Z615" s="79"/>
    </row>
    <row r="616" hidden="1">
      <c r="A616" s="68"/>
      <c r="B616" s="7" t="s">
        <v>825</v>
      </c>
      <c r="C616" s="69">
        <v>48.0</v>
      </c>
      <c r="D616" s="70">
        <v>42975.0</v>
      </c>
      <c r="E616" s="7">
        <v>1.3050501E7</v>
      </c>
      <c r="F616" s="7" t="str">
        <f>VLOOKUP(E616,PUC!E:F,2,FALSE)</f>
        <v>DEUDORES NACIONALES</v>
      </c>
      <c r="G616" s="7">
        <v>9.00891202E8</v>
      </c>
      <c r="H616" s="7" t="str">
        <f>VLOOKUP(G616,TERCEROS!$A:$O,9,FALSE)</f>
        <v>CONJUNTO RESIDENCIAL PANORAMIA PARK P.H</v>
      </c>
      <c r="I616" s="7" t="s">
        <v>1746</v>
      </c>
      <c r="J616" s="71">
        <v>0.0</v>
      </c>
      <c r="K616" s="71">
        <v>8871775.0</v>
      </c>
      <c r="L616" s="72">
        <f t="shared" si="1"/>
        <v>-8871775</v>
      </c>
      <c r="M616" s="78"/>
      <c r="N616" s="73">
        <v>2.0</v>
      </c>
      <c r="O616" s="73" t="str">
        <f>+VLOOKUP(N616,VALD.!$G:$H,2,FALSE)</f>
        <v>SERVICIOS DE ASEO</v>
      </c>
      <c r="P616" s="79"/>
      <c r="Q616" s="80" t="s">
        <v>570</v>
      </c>
      <c r="R616" s="80"/>
      <c r="S616" s="79"/>
      <c r="T616" s="79"/>
      <c r="U616" s="79"/>
      <c r="V616" s="81"/>
      <c r="W616" s="79"/>
      <c r="X616" s="82"/>
      <c r="Y616" s="79"/>
      <c r="Z616" s="79"/>
    </row>
    <row r="617">
      <c r="A617" s="68"/>
      <c r="B617" s="7" t="s">
        <v>825</v>
      </c>
      <c r="C617" s="69">
        <v>49.0</v>
      </c>
      <c r="D617" s="70">
        <v>42975.0</v>
      </c>
      <c r="E617" s="7">
        <v>1.1050501E7</v>
      </c>
      <c r="F617" s="7" t="str">
        <f>VLOOKUP(E617,PUC!E:F,2,FALSE)</f>
        <v>CAJA GENERAL JED</v>
      </c>
      <c r="G617" s="7">
        <v>9.01054891E8</v>
      </c>
      <c r="H617" s="7" t="str">
        <f>VLOOKUP(G617,TERCEROS!$A:$O,9,FALSE)</f>
        <v>ALEJANDRIA REAL PARQUE RESIDENCIAL ETAPA V-PROPIEDAD HORIZONTAL</v>
      </c>
      <c r="I617" s="7" t="s">
        <v>1748</v>
      </c>
      <c r="J617" s="71">
        <v>2874630.0</v>
      </c>
      <c r="K617" s="71">
        <v>0.0</v>
      </c>
      <c r="L617" s="72">
        <f t="shared" si="1"/>
        <v>2874630</v>
      </c>
      <c r="M617" s="78"/>
      <c r="N617" s="73">
        <v>2.0</v>
      </c>
      <c r="O617" s="73" t="str">
        <f>+VLOOKUP(N617,VALD.!$G:$H,2,FALSE)</f>
        <v>SERVICIOS DE ASEO</v>
      </c>
      <c r="P617" s="79"/>
      <c r="Q617" s="80"/>
      <c r="R617" s="80"/>
      <c r="S617" s="79"/>
      <c r="T617" s="79"/>
      <c r="U617" s="79"/>
      <c r="V617" s="81"/>
      <c r="W617" s="79"/>
      <c r="X617" s="82"/>
      <c r="Y617" s="79"/>
      <c r="Z617" s="79"/>
    </row>
    <row r="618" hidden="1">
      <c r="A618" s="68"/>
      <c r="B618" s="7" t="s">
        <v>825</v>
      </c>
      <c r="C618" s="69">
        <v>49.0</v>
      </c>
      <c r="D618" s="70">
        <v>42975.0</v>
      </c>
      <c r="E618" s="7">
        <v>1.3050501E7</v>
      </c>
      <c r="F618" s="7" t="str">
        <f>VLOOKUP(E618,PUC!E:F,2,FALSE)</f>
        <v>DEUDORES NACIONALES</v>
      </c>
      <c r="G618" s="7">
        <v>9.01054891E8</v>
      </c>
      <c r="H618" s="7" t="str">
        <f>VLOOKUP(G618,TERCEROS!$A:$O,9,FALSE)</f>
        <v>ALEJANDRIA REAL PARQUE RESIDENCIAL ETAPA V-PROPIEDAD HORIZONTAL</v>
      </c>
      <c r="I618" s="7" t="s">
        <v>1748</v>
      </c>
      <c r="J618" s="71">
        <v>0.0</v>
      </c>
      <c r="K618" s="71">
        <v>2874630.0</v>
      </c>
      <c r="L618" s="72">
        <f t="shared" si="1"/>
        <v>-2874630</v>
      </c>
      <c r="M618" s="78"/>
      <c r="N618" s="73">
        <v>2.0</v>
      </c>
      <c r="O618" s="73" t="str">
        <f>+VLOOKUP(N618,VALD.!$G:$H,2,FALSE)</f>
        <v>SERVICIOS DE ASEO</v>
      </c>
      <c r="P618" s="79"/>
      <c r="Q618" s="80" t="s">
        <v>572</v>
      </c>
      <c r="R618" s="80"/>
      <c r="S618" s="79"/>
      <c r="T618" s="79"/>
      <c r="U618" s="79"/>
      <c r="V618" s="81"/>
      <c r="W618" s="79"/>
      <c r="X618" s="82"/>
      <c r="Y618" s="79"/>
      <c r="Z618" s="79"/>
    </row>
    <row r="619">
      <c r="A619" s="68"/>
      <c r="B619" s="7" t="s">
        <v>825</v>
      </c>
      <c r="C619" s="69">
        <v>50.0</v>
      </c>
      <c r="D619" s="70">
        <v>42975.0</v>
      </c>
      <c r="E619" s="7">
        <v>1.1050501E7</v>
      </c>
      <c r="F619" s="7" t="str">
        <f>VLOOKUP(E619,PUC!E:F,2,FALSE)</f>
        <v>CAJA GENERAL JED</v>
      </c>
      <c r="G619" s="7">
        <v>9.00891202E8</v>
      </c>
      <c r="H619" s="7" t="str">
        <f>VLOOKUP(G619,TERCEROS!$A:$O,9,FALSE)</f>
        <v>CONJUNTO RESIDENCIAL PANORAMIA PARK P.H</v>
      </c>
      <c r="I619" s="7" t="s">
        <v>1750</v>
      </c>
      <c r="J619" s="71">
        <v>4478649.0</v>
      </c>
      <c r="K619" s="71">
        <v>0.0</v>
      </c>
      <c r="L619" s="72">
        <f t="shared" si="1"/>
        <v>4478649</v>
      </c>
      <c r="M619" s="78"/>
      <c r="N619" s="73">
        <v>2.0</v>
      </c>
      <c r="O619" s="73" t="str">
        <f>+VLOOKUP(N619,VALD.!$G:$H,2,FALSE)</f>
        <v>SERVICIOS DE ASEO</v>
      </c>
      <c r="P619" s="79"/>
      <c r="Q619" s="80"/>
      <c r="R619" s="80"/>
      <c r="S619" s="79"/>
      <c r="T619" s="79"/>
      <c r="U619" s="79"/>
      <c r="V619" s="81"/>
      <c r="W619" s="79"/>
      <c r="X619" s="82"/>
      <c r="Y619" s="79"/>
      <c r="Z619" s="79"/>
    </row>
    <row r="620" hidden="1">
      <c r="A620" s="68"/>
      <c r="B620" s="7" t="s">
        <v>825</v>
      </c>
      <c r="C620" s="69">
        <v>50.0</v>
      </c>
      <c r="D620" s="70">
        <v>42975.0</v>
      </c>
      <c r="E620" s="7">
        <v>1.3050501E7</v>
      </c>
      <c r="F620" s="7" t="str">
        <f>VLOOKUP(E620,PUC!E:F,2,FALSE)</f>
        <v>DEUDORES NACIONALES</v>
      </c>
      <c r="G620" s="7">
        <v>9.00891202E8</v>
      </c>
      <c r="H620" s="7" t="str">
        <f>VLOOKUP(G620,TERCEROS!$A:$O,9,FALSE)</f>
        <v>CONJUNTO RESIDENCIAL PANORAMIA PARK P.H</v>
      </c>
      <c r="I620" s="7" t="s">
        <v>1750</v>
      </c>
      <c r="J620" s="71">
        <v>0.0</v>
      </c>
      <c r="K620" s="71">
        <v>4478649.0</v>
      </c>
      <c r="L620" s="72">
        <f t="shared" si="1"/>
        <v>-4478649</v>
      </c>
      <c r="M620" s="78"/>
      <c r="N620" s="73">
        <v>2.0</v>
      </c>
      <c r="O620" s="73" t="str">
        <f>+VLOOKUP(N620,VALD.!$G:$H,2,FALSE)</f>
        <v>SERVICIOS DE ASEO</v>
      </c>
      <c r="P620" s="79"/>
      <c r="Q620" s="80" t="s">
        <v>574</v>
      </c>
      <c r="R620" s="80"/>
      <c r="S620" s="79"/>
      <c r="T620" s="79"/>
      <c r="U620" s="79"/>
      <c r="V620" s="81"/>
      <c r="W620" s="79"/>
      <c r="X620" s="82"/>
      <c r="Y620" s="79"/>
      <c r="Z620" s="79"/>
    </row>
    <row r="621">
      <c r="A621" s="68"/>
      <c r="B621" s="7" t="s">
        <v>825</v>
      </c>
      <c r="C621" s="69">
        <v>51.0</v>
      </c>
      <c r="D621" s="70">
        <v>43000.0</v>
      </c>
      <c r="E621" s="7">
        <v>1.1050501E7</v>
      </c>
      <c r="F621" s="7" t="str">
        <f>VLOOKUP(E621,PUC!E:F,2,FALSE)</f>
        <v>CAJA GENERAL JED</v>
      </c>
      <c r="G621" s="7">
        <v>9.00891202E8</v>
      </c>
      <c r="H621" s="7" t="str">
        <f>VLOOKUP(G621,TERCEROS!$A:$O,9,FALSE)</f>
        <v>CONJUNTO RESIDENCIAL PANORAMIA PARK P.H</v>
      </c>
      <c r="I621" s="7" t="s">
        <v>1754</v>
      </c>
      <c r="J621" s="71">
        <v>8734747.0</v>
      </c>
      <c r="K621" s="71">
        <v>0.0</v>
      </c>
      <c r="L621" s="72">
        <f t="shared" si="1"/>
        <v>8734747</v>
      </c>
      <c r="M621" s="78"/>
      <c r="N621" s="73">
        <v>2.0</v>
      </c>
      <c r="O621" s="73" t="str">
        <f>+VLOOKUP(N621,VALD.!$G:$H,2,FALSE)</f>
        <v>SERVICIOS DE ASEO</v>
      </c>
      <c r="P621" s="79"/>
      <c r="Q621" s="80"/>
      <c r="R621" s="80"/>
      <c r="S621" s="79"/>
      <c r="T621" s="79"/>
      <c r="U621" s="79"/>
      <c r="V621" s="81"/>
      <c r="W621" s="79"/>
      <c r="X621" s="82"/>
      <c r="Y621" s="79"/>
      <c r="Z621" s="79"/>
    </row>
    <row r="622">
      <c r="A622" s="68"/>
      <c r="B622" s="7" t="s">
        <v>825</v>
      </c>
      <c r="C622" s="69">
        <v>51.0</v>
      </c>
      <c r="D622" s="70">
        <v>43000.0</v>
      </c>
      <c r="E622" s="7">
        <v>5.3053501E7</v>
      </c>
      <c r="F622" s="7" t="str">
        <f>VLOOKUP(E622,PUC!E:F,2,FALSE)</f>
        <v>DESCUENTOS COMERCIALES</v>
      </c>
      <c r="G622" s="7">
        <v>9.00891202E8</v>
      </c>
      <c r="H622" s="7" t="str">
        <f>VLOOKUP(G622,TERCEROS!$A:$O,9,FALSE)</f>
        <v>CONJUNTO RESIDENCIAL PANORAMIA PARK P.H</v>
      </c>
      <c r="I622" s="7" t="s">
        <v>1754</v>
      </c>
      <c r="J622" s="71">
        <v>36213.0</v>
      </c>
      <c r="K622" s="71">
        <v>0.0</v>
      </c>
      <c r="L622" s="72">
        <f t="shared" si="1"/>
        <v>36213</v>
      </c>
      <c r="M622" s="78"/>
      <c r="N622" s="73">
        <v>2.0</v>
      </c>
      <c r="O622" s="73" t="str">
        <f>+VLOOKUP(N622,VALD.!$G:$H,2,FALSE)</f>
        <v>SERVICIOS DE ASEO</v>
      </c>
      <c r="P622" s="79"/>
      <c r="Q622" s="80"/>
      <c r="R622" s="80"/>
      <c r="S622" s="79"/>
      <c r="T622" s="79"/>
      <c r="U622" s="79"/>
      <c r="V622" s="81"/>
      <c r="W622" s="79"/>
      <c r="X622" s="82"/>
      <c r="Y622" s="79"/>
      <c r="Z622" s="79"/>
    </row>
    <row r="623" hidden="1">
      <c r="A623" s="68"/>
      <c r="B623" s="7" t="s">
        <v>825</v>
      </c>
      <c r="C623" s="69">
        <v>51.0</v>
      </c>
      <c r="D623" s="70">
        <v>43000.0</v>
      </c>
      <c r="E623" s="7">
        <v>1.3050501E7</v>
      </c>
      <c r="F623" s="7" t="str">
        <f>VLOOKUP(E623,PUC!E:F,2,FALSE)</f>
        <v>DEUDORES NACIONALES</v>
      </c>
      <c r="G623" s="7">
        <v>9.00891202E8</v>
      </c>
      <c r="H623" s="7" t="str">
        <f>VLOOKUP(G623,TERCEROS!$A:$O,9,FALSE)</f>
        <v>CONJUNTO RESIDENCIAL PANORAMIA PARK P.H</v>
      </c>
      <c r="I623" s="7" t="s">
        <v>1754</v>
      </c>
      <c r="J623" s="71">
        <v>0.0</v>
      </c>
      <c r="K623" s="71">
        <v>8770960.0</v>
      </c>
      <c r="L623" s="72">
        <f t="shared" si="1"/>
        <v>-8770960</v>
      </c>
      <c r="M623" s="78"/>
      <c r="N623" s="73">
        <v>2.0</v>
      </c>
      <c r="O623" s="73" t="str">
        <f>+VLOOKUP(N623,VALD.!$G:$H,2,FALSE)</f>
        <v>SERVICIOS DE ASEO</v>
      </c>
      <c r="P623" s="79"/>
      <c r="Q623" s="80" t="s">
        <v>576</v>
      </c>
      <c r="R623" s="80"/>
      <c r="S623" s="79"/>
      <c r="T623" s="79"/>
      <c r="U623" s="79"/>
      <c r="V623" s="81"/>
      <c r="W623" s="79"/>
      <c r="X623" s="82"/>
      <c r="Y623" s="79"/>
      <c r="Z623" s="79"/>
    </row>
    <row r="624">
      <c r="A624" s="68"/>
      <c r="B624" s="7" t="s">
        <v>825</v>
      </c>
      <c r="C624" s="69">
        <v>52.0</v>
      </c>
      <c r="D624" s="70">
        <v>43000.0</v>
      </c>
      <c r="E624" s="7">
        <v>1.1050501E7</v>
      </c>
      <c r="F624" s="7" t="str">
        <f>VLOOKUP(E624,PUC!E:F,2,FALSE)</f>
        <v>CAJA GENERAL JED</v>
      </c>
      <c r="G624" s="7">
        <v>9.00244743E8</v>
      </c>
      <c r="H624" s="7" t="str">
        <f>VLOOKUP(G624,TERCEROS!$A:$O,9,FALSE)</f>
        <v>ALIANZA GRUPO INMOBILIARIO SAS</v>
      </c>
      <c r="I624" s="7" t="s">
        <v>1757</v>
      </c>
      <c r="J624" s="71">
        <v>1390951.0</v>
      </c>
      <c r="K624" s="71">
        <v>0.0</v>
      </c>
      <c r="L624" s="72">
        <f t="shared" si="1"/>
        <v>1390951</v>
      </c>
      <c r="M624" s="78"/>
      <c r="N624" s="73">
        <v>2.0</v>
      </c>
      <c r="O624" s="73" t="str">
        <f>+VLOOKUP(N624,VALD.!$G:$H,2,FALSE)</f>
        <v>SERVICIOS DE ASEO</v>
      </c>
      <c r="P624" s="79"/>
      <c r="Q624" s="80"/>
      <c r="R624" s="80"/>
      <c r="S624" s="79"/>
      <c r="T624" s="79"/>
      <c r="U624" s="79"/>
      <c r="V624" s="81"/>
      <c r="W624" s="79"/>
      <c r="X624" s="82"/>
      <c r="Y624" s="79"/>
      <c r="Z624" s="79"/>
    </row>
    <row r="625" hidden="1">
      <c r="A625" s="68"/>
      <c r="B625" s="7" t="s">
        <v>825</v>
      </c>
      <c r="C625" s="69">
        <v>52.0</v>
      </c>
      <c r="D625" s="70">
        <v>43000.0</v>
      </c>
      <c r="E625" s="7">
        <v>1.3050501E7</v>
      </c>
      <c r="F625" s="7" t="str">
        <f>VLOOKUP(E625,PUC!E:F,2,FALSE)</f>
        <v>DEUDORES NACIONALES</v>
      </c>
      <c r="G625" s="7">
        <v>9.00244743E8</v>
      </c>
      <c r="H625" s="7" t="str">
        <f>VLOOKUP(G625,TERCEROS!$A:$O,9,FALSE)</f>
        <v>ALIANZA GRUPO INMOBILIARIO SAS</v>
      </c>
      <c r="I625" s="7" t="s">
        <v>1757</v>
      </c>
      <c r="J625" s="71">
        <v>0.0</v>
      </c>
      <c r="K625" s="71">
        <v>1390951.0</v>
      </c>
      <c r="L625" s="72">
        <f t="shared" si="1"/>
        <v>-1390951</v>
      </c>
      <c r="M625" s="78"/>
      <c r="N625" s="73">
        <v>2.0</v>
      </c>
      <c r="O625" s="73" t="str">
        <f>+VLOOKUP(N625,VALD.!$G:$H,2,FALSE)</f>
        <v>SERVICIOS DE ASEO</v>
      </c>
      <c r="P625" s="79"/>
      <c r="Q625" s="80" t="s">
        <v>579</v>
      </c>
      <c r="R625" s="80"/>
      <c r="S625" s="79"/>
      <c r="T625" s="79"/>
      <c r="U625" s="79"/>
      <c r="V625" s="81"/>
      <c r="W625" s="79"/>
      <c r="X625" s="82"/>
      <c r="Y625" s="79"/>
      <c r="Z625" s="79"/>
    </row>
    <row r="626">
      <c r="A626" s="68"/>
      <c r="B626" s="7" t="s">
        <v>825</v>
      </c>
      <c r="C626" s="69">
        <v>53.0</v>
      </c>
      <c r="D626" s="70">
        <v>43000.0</v>
      </c>
      <c r="E626" s="7">
        <v>1.1050501E7</v>
      </c>
      <c r="F626" s="7" t="str">
        <f>VLOOKUP(E626,PUC!E:F,2,FALSE)</f>
        <v>CAJA GENERAL JED</v>
      </c>
      <c r="G626" s="7">
        <v>9.00244743E8</v>
      </c>
      <c r="H626" s="7" t="str">
        <f>VLOOKUP(G626,TERCEROS!$A:$O,9,FALSE)</f>
        <v>ALIANZA GRUPO INMOBILIARIO SAS</v>
      </c>
      <c r="I626" s="7" t="s">
        <v>1760</v>
      </c>
      <c r="J626" s="71">
        <v>1576410.0</v>
      </c>
      <c r="K626" s="71">
        <v>0.0</v>
      </c>
      <c r="L626" s="72">
        <f t="shared" si="1"/>
        <v>1576410</v>
      </c>
      <c r="M626" s="78"/>
      <c r="N626" s="73">
        <v>2.0</v>
      </c>
      <c r="O626" s="73" t="str">
        <f>+VLOOKUP(N626,VALD.!$G:$H,2,FALSE)</f>
        <v>SERVICIOS DE ASEO</v>
      </c>
      <c r="P626" s="79"/>
      <c r="Q626" s="80"/>
      <c r="R626" s="80"/>
      <c r="S626" s="79"/>
      <c r="T626" s="79"/>
      <c r="U626" s="79"/>
      <c r="V626" s="81"/>
      <c r="W626" s="79"/>
      <c r="X626" s="82"/>
      <c r="Y626" s="79"/>
      <c r="Z626" s="79"/>
    </row>
    <row r="627" hidden="1">
      <c r="A627" s="68"/>
      <c r="B627" s="7" t="s">
        <v>825</v>
      </c>
      <c r="C627" s="69">
        <v>53.0</v>
      </c>
      <c r="D627" s="70">
        <v>43000.0</v>
      </c>
      <c r="E627" s="7">
        <v>1.3050501E7</v>
      </c>
      <c r="F627" s="7" t="str">
        <f>VLOOKUP(E627,PUC!E:F,2,FALSE)</f>
        <v>DEUDORES NACIONALES</v>
      </c>
      <c r="G627" s="7">
        <v>9.00244743E8</v>
      </c>
      <c r="H627" s="7" t="str">
        <f>VLOOKUP(G627,TERCEROS!$A:$O,9,FALSE)</f>
        <v>ALIANZA GRUPO INMOBILIARIO SAS</v>
      </c>
      <c r="I627" s="7" t="s">
        <v>1760</v>
      </c>
      <c r="J627" s="71">
        <v>0.0</v>
      </c>
      <c r="K627" s="71">
        <v>1576410.0</v>
      </c>
      <c r="L627" s="72">
        <f t="shared" si="1"/>
        <v>-1576410</v>
      </c>
      <c r="M627" s="78"/>
      <c r="N627" s="73">
        <v>2.0</v>
      </c>
      <c r="O627" s="73" t="str">
        <f>+VLOOKUP(N627,VALD.!$G:$H,2,FALSE)</f>
        <v>SERVICIOS DE ASEO</v>
      </c>
      <c r="P627" s="79"/>
      <c r="Q627" s="80" t="s">
        <v>581</v>
      </c>
      <c r="R627" s="80"/>
      <c r="S627" s="79"/>
      <c r="T627" s="79"/>
      <c r="U627" s="79"/>
      <c r="V627" s="81"/>
      <c r="W627" s="79"/>
      <c r="X627" s="82"/>
      <c r="Y627" s="79"/>
      <c r="Z627" s="79"/>
    </row>
    <row r="628">
      <c r="A628" s="68"/>
      <c r="B628" s="7" t="s">
        <v>825</v>
      </c>
      <c r="C628" s="69">
        <v>54.0</v>
      </c>
      <c r="D628" s="70">
        <v>43000.0</v>
      </c>
      <c r="E628" s="7">
        <v>1.1050501E7</v>
      </c>
      <c r="F628" s="7" t="str">
        <f>VLOOKUP(E628,PUC!E:F,2,FALSE)</f>
        <v>CAJA GENERAL JED</v>
      </c>
      <c r="G628" s="7">
        <v>8.00093117E8</v>
      </c>
      <c r="H628" s="7" t="str">
        <f>VLOOKUP(G628,TERCEROS!$A:$O,9,FALSE)</f>
        <v>ARQUITECTURA Y CONCRETO SAS</v>
      </c>
      <c r="I628" s="7" t="s">
        <v>1761</v>
      </c>
      <c r="J628" s="71">
        <v>4252102.0</v>
      </c>
      <c r="K628" s="71">
        <v>0.0</v>
      </c>
      <c r="L628" s="72">
        <f t="shared" si="1"/>
        <v>4252102</v>
      </c>
      <c r="M628" s="78"/>
      <c r="N628" s="73">
        <v>2.0</v>
      </c>
      <c r="O628" s="73" t="str">
        <f>+VLOOKUP(N628,VALD.!$G:$H,2,FALSE)</f>
        <v>SERVICIOS DE ASEO</v>
      </c>
      <c r="P628" s="79"/>
      <c r="Q628" s="80"/>
      <c r="R628" s="80"/>
      <c r="S628" s="79"/>
      <c r="T628" s="79"/>
      <c r="U628" s="79"/>
      <c r="V628" s="81"/>
      <c r="W628" s="79"/>
      <c r="X628" s="82"/>
      <c r="Y628" s="79"/>
      <c r="Z628" s="79"/>
    </row>
    <row r="629" hidden="1">
      <c r="A629" s="68"/>
      <c r="B629" s="7" t="s">
        <v>825</v>
      </c>
      <c r="C629" s="69">
        <v>54.0</v>
      </c>
      <c r="D629" s="70">
        <v>43000.0</v>
      </c>
      <c r="E629" s="7">
        <v>1.3050501E7</v>
      </c>
      <c r="F629" s="7" t="str">
        <f>VLOOKUP(E629,PUC!E:F,2,FALSE)</f>
        <v>DEUDORES NACIONALES</v>
      </c>
      <c r="G629" s="7">
        <v>8.00093117E8</v>
      </c>
      <c r="H629" s="7" t="str">
        <f>VLOOKUP(G629,TERCEROS!$A:$O,9,FALSE)</f>
        <v>ARQUITECTURA Y CONCRETO SAS</v>
      </c>
      <c r="I629" s="7" t="s">
        <v>1761</v>
      </c>
      <c r="J629" s="71">
        <v>0.0</v>
      </c>
      <c r="K629" s="71">
        <v>4252102.0</v>
      </c>
      <c r="L629" s="72">
        <f t="shared" si="1"/>
        <v>-4252102</v>
      </c>
      <c r="M629" s="78"/>
      <c r="N629" s="73">
        <v>2.0</v>
      </c>
      <c r="O629" s="73" t="str">
        <f>+VLOOKUP(N629,VALD.!$G:$H,2,FALSE)</f>
        <v>SERVICIOS DE ASEO</v>
      </c>
      <c r="P629" s="79"/>
      <c r="Q629" s="80" t="s">
        <v>583</v>
      </c>
      <c r="R629" s="80"/>
      <c r="S629" s="79"/>
      <c r="T629" s="79"/>
      <c r="U629" s="79"/>
      <c r="V629" s="81"/>
      <c r="W629" s="79"/>
      <c r="X629" s="82"/>
      <c r="Y629" s="79"/>
      <c r="Z629" s="79"/>
    </row>
    <row r="630">
      <c r="A630" s="68"/>
      <c r="B630" s="7" t="s">
        <v>825</v>
      </c>
      <c r="C630" s="69">
        <v>55.0</v>
      </c>
      <c r="D630" s="70">
        <v>43030.0</v>
      </c>
      <c r="E630" s="7">
        <v>1.1050501E7</v>
      </c>
      <c r="F630" s="7" t="str">
        <f>VLOOKUP(E630,PUC!E:F,2,FALSE)</f>
        <v>CAJA GENERAL JED</v>
      </c>
      <c r="G630" s="7">
        <v>8.00093117E8</v>
      </c>
      <c r="H630" s="7" t="str">
        <f>VLOOKUP(G630,TERCEROS!$A:$O,9,FALSE)</f>
        <v>ARQUITECTURA Y CONCRETO SAS</v>
      </c>
      <c r="I630" s="7" t="s">
        <v>1762</v>
      </c>
      <c r="J630" s="71">
        <v>4252102.0</v>
      </c>
      <c r="K630" s="71">
        <v>0.0</v>
      </c>
      <c r="L630" s="72">
        <f t="shared" si="1"/>
        <v>4252102</v>
      </c>
      <c r="M630" s="78"/>
      <c r="N630" s="73">
        <v>2.0</v>
      </c>
      <c r="O630" s="73" t="str">
        <f>+VLOOKUP(N630,VALD.!$G:$H,2,FALSE)</f>
        <v>SERVICIOS DE ASEO</v>
      </c>
      <c r="P630" s="79"/>
      <c r="Q630" s="80"/>
      <c r="R630" s="80"/>
      <c r="S630" s="79"/>
      <c r="T630" s="79"/>
      <c r="U630" s="79"/>
      <c r="V630" s="81"/>
      <c r="W630" s="79"/>
      <c r="X630" s="82"/>
      <c r="Y630" s="79"/>
      <c r="Z630" s="79"/>
    </row>
    <row r="631" hidden="1">
      <c r="A631" s="68"/>
      <c r="B631" s="7" t="s">
        <v>825</v>
      </c>
      <c r="C631" s="69">
        <v>55.0</v>
      </c>
      <c r="D631" s="70">
        <v>43030.0</v>
      </c>
      <c r="E631" s="7">
        <v>1.3050501E7</v>
      </c>
      <c r="F631" s="7" t="str">
        <f>VLOOKUP(E631,PUC!E:F,2,FALSE)</f>
        <v>DEUDORES NACIONALES</v>
      </c>
      <c r="G631" s="7">
        <v>8.00093117E8</v>
      </c>
      <c r="H631" s="7" t="str">
        <f>VLOOKUP(G631,TERCEROS!$A:$O,9,FALSE)</f>
        <v>ARQUITECTURA Y CONCRETO SAS</v>
      </c>
      <c r="I631" s="7" t="s">
        <v>1762</v>
      </c>
      <c r="J631" s="71">
        <v>0.0</v>
      </c>
      <c r="K631" s="71">
        <v>4252102.0</v>
      </c>
      <c r="L631" s="72">
        <f t="shared" si="1"/>
        <v>-4252102</v>
      </c>
      <c r="M631" s="78"/>
      <c r="N631" s="73">
        <v>2.0</v>
      </c>
      <c r="O631" s="73" t="str">
        <f>+VLOOKUP(N631,VALD.!$G:$H,2,FALSE)</f>
        <v>SERVICIOS DE ASEO</v>
      </c>
      <c r="P631" s="79"/>
      <c r="Q631" s="80" t="s">
        <v>585</v>
      </c>
      <c r="R631" s="80"/>
      <c r="S631" s="79"/>
      <c r="T631" s="79"/>
      <c r="U631" s="79"/>
      <c r="V631" s="81"/>
      <c r="W631" s="79"/>
      <c r="X631" s="82"/>
      <c r="Y631" s="79"/>
      <c r="Z631" s="79"/>
    </row>
    <row r="632">
      <c r="A632" s="68"/>
      <c r="B632" s="7" t="s">
        <v>825</v>
      </c>
      <c r="C632" s="69">
        <v>56.0</v>
      </c>
      <c r="D632" s="70">
        <v>43030.0</v>
      </c>
      <c r="E632" s="7">
        <v>1.1050501E7</v>
      </c>
      <c r="F632" s="7" t="str">
        <f>VLOOKUP(E632,PUC!E:F,2,FALSE)</f>
        <v>CAJA GENERAL JED</v>
      </c>
      <c r="G632" s="7">
        <v>9.00891202E8</v>
      </c>
      <c r="H632" s="7" t="str">
        <f>VLOOKUP(G632,TERCEROS!$A:$O,9,FALSE)</f>
        <v>CONJUNTO RESIDENCIAL PANORAMIA PARK P.H</v>
      </c>
      <c r="I632" s="7" t="s">
        <v>1763</v>
      </c>
      <c r="J632" s="71">
        <v>4231538.0</v>
      </c>
      <c r="K632" s="71">
        <v>0.0</v>
      </c>
      <c r="L632" s="72">
        <f t="shared" si="1"/>
        <v>4231538</v>
      </c>
      <c r="M632" s="78"/>
      <c r="N632" s="73">
        <v>2.0</v>
      </c>
      <c r="O632" s="73" t="str">
        <f>+VLOOKUP(N632,VALD.!$G:$H,2,FALSE)</f>
        <v>SERVICIOS DE ASEO</v>
      </c>
      <c r="P632" s="79"/>
      <c r="Q632" s="80"/>
      <c r="R632" s="80"/>
      <c r="S632" s="79"/>
      <c r="T632" s="79"/>
      <c r="U632" s="79"/>
      <c r="V632" s="81"/>
      <c r="W632" s="79"/>
      <c r="X632" s="82"/>
      <c r="Y632" s="79"/>
      <c r="Z632" s="79"/>
    </row>
    <row r="633" hidden="1">
      <c r="A633" s="68"/>
      <c r="B633" s="7" t="s">
        <v>825</v>
      </c>
      <c r="C633" s="69">
        <v>56.0</v>
      </c>
      <c r="D633" s="70">
        <v>43030.0</v>
      </c>
      <c r="E633" s="7">
        <v>1.3050501E7</v>
      </c>
      <c r="F633" s="7" t="str">
        <f>VLOOKUP(E633,PUC!E:F,2,FALSE)</f>
        <v>DEUDORES NACIONALES</v>
      </c>
      <c r="G633" s="7">
        <v>9.00891202E8</v>
      </c>
      <c r="H633" s="7" t="str">
        <f>VLOOKUP(G633,TERCEROS!$A:$O,9,FALSE)</f>
        <v>CONJUNTO RESIDENCIAL PANORAMIA PARK P.H</v>
      </c>
      <c r="I633" s="7" t="s">
        <v>1763</v>
      </c>
      <c r="J633" s="71">
        <v>0.0</v>
      </c>
      <c r="K633" s="71">
        <v>4231538.0</v>
      </c>
      <c r="L633" s="72">
        <f t="shared" si="1"/>
        <v>-4231538</v>
      </c>
      <c r="M633" s="78"/>
      <c r="N633" s="73">
        <v>2.0</v>
      </c>
      <c r="O633" s="73" t="str">
        <f>+VLOOKUP(N633,VALD.!$G:$H,2,FALSE)</f>
        <v>SERVICIOS DE ASEO</v>
      </c>
      <c r="P633" s="79"/>
      <c r="Q633" s="80" t="s">
        <v>587</v>
      </c>
      <c r="R633" s="80"/>
      <c r="S633" s="79"/>
      <c r="T633" s="79"/>
      <c r="U633" s="79"/>
      <c r="V633" s="81"/>
      <c r="W633" s="79"/>
      <c r="X633" s="82"/>
      <c r="Y633" s="79"/>
      <c r="Z633" s="79"/>
    </row>
    <row r="634">
      <c r="A634" s="68"/>
      <c r="B634" s="7" t="s">
        <v>825</v>
      </c>
      <c r="C634" s="69">
        <v>57.0</v>
      </c>
      <c r="D634" s="70">
        <v>43030.0</v>
      </c>
      <c r="E634" s="7">
        <v>1.1050501E7</v>
      </c>
      <c r="F634" s="7" t="str">
        <f>VLOOKUP(E634,PUC!E:F,2,FALSE)</f>
        <v>CAJA GENERAL JED</v>
      </c>
      <c r="G634" s="7">
        <v>9.01043605E8</v>
      </c>
      <c r="H634" s="7" t="str">
        <f>VLOOKUP(G634,TERCEROS!$A:$O,9,FALSE)</f>
        <v>CONJUNTO RESIDENCIAL COLINA 129</v>
      </c>
      <c r="I634" s="7" t="s">
        <v>1764</v>
      </c>
      <c r="J634" s="71">
        <v>4478649.0</v>
      </c>
      <c r="K634" s="71">
        <v>0.0</v>
      </c>
      <c r="L634" s="72">
        <f t="shared" si="1"/>
        <v>4478649</v>
      </c>
      <c r="M634" s="78"/>
      <c r="N634" s="73">
        <v>2.0</v>
      </c>
      <c r="O634" s="73" t="str">
        <f>+VLOOKUP(N634,VALD.!$G:$H,2,FALSE)</f>
        <v>SERVICIOS DE ASEO</v>
      </c>
      <c r="P634" s="79"/>
      <c r="Q634" s="80"/>
      <c r="R634" s="80"/>
      <c r="S634" s="79"/>
      <c r="T634" s="79"/>
      <c r="U634" s="79"/>
      <c r="V634" s="81"/>
      <c r="W634" s="79"/>
      <c r="X634" s="82"/>
      <c r="Y634" s="79"/>
      <c r="Z634" s="79"/>
    </row>
    <row r="635" hidden="1">
      <c r="A635" s="68"/>
      <c r="B635" s="7" t="s">
        <v>825</v>
      </c>
      <c r="C635" s="69">
        <v>57.0</v>
      </c>
      <c r="D635" s="70">
        <v>43030.0</v>
      </c>
      <c r="E635" s="7">
        <v>1.3050501E7</v>
      </c>
      <c r="F635" s="7" t="str">
        <f>VLOOKUP(E635,PUC!E:F,2,FALSE)</f>
        <v>DEUDORES NACIONALES</v>
      </c>
      <c r="G635" s="7">
        <v>9.01043605E8</v>
      </c>
      <c r="H635" s="7" t="str">
        <f>VLOOKUP(G635,TERCEROS!$A:$O,9,FALSE)</f>
        <v>CONJUNTO RESIDENCIAL COLINA 129</v>
      </c>
      <c r="I635" s="7" t="s">
        <v>1764</v>
      </c>
      <c r="J635" s="71">
        <v>0.0</v>
      </c>
      <c r="K635" s="71">
        <v>4478649.0</v>
      </c>
      <c r="L635" s="72">
        <f t="shared" si="1"/>
        <v>-4478649</v>
      </c>
      <c r="M635" s="78"/>
      <c r="N635" s="73">
        <v>2.0</v>
      </c>
      <c r="O635" s="73" t="str">
        <f>+VLOOKUP(N635,VALD.!$G:$H,2,FALSE)</f>
        <v>SERVICIOS DE ASEO</v>
      </c>
      <c r="P635" s="79"/>
      <c r="Q635" s="80" t="s">
        <v>589</v>
      </c>
      <c r="R635" s="80"/>
      <c r="S635" s="79"/>
      <c r="T635" s="79"/>
      <c r="U635" s="79"/>
      <c r="V635" s="81"/>
      <c r="W635" s="79"/>
      <c r="X635" s="82"/>
      <c r="Y635" s="79"/>
      <c r="Z635" s="79"/>
    </row>
    <row r="636">
      <c r="A636" s="68"/>
      <c r="B636" s="7" t="s">
        <v>825</v>
      </c>
      <c r="C636" s="69">
        <v>58.0</v>
      </c>
      <c r="D636" s="70">
        <v>43091.0</v>
      </c>
      <c r="E636" s="7">
        <v>1.1050501E7</v>
      </c>
      <c r="F636" s="7" t="str">
        <f>VLOOKUP(E636,PUC!E:F,2,FALSE)</f>
        <v>CAJA GENERAL JED</v>
      </c>
      <c r="G636" s="7">
        <v>9.00244743E8</v>
      </c>
      <c r="H636" s="7" t="str">
        <f>VLOOKUP(G636,TERCEROS!$A:$O,9,FALSE)</f>
        <v>ALIANZA GRUPO INMOBILIARIO SAS</v>
      </c>
      <c r="I636" s="7" t="s">
        <v>1765</v>
      </c>
      <c r="J636" s="71">
        <v>1390951.0</v>
      </c>
      <c r="K636" s="71">
        <v>0.0</v>
      </c>
      <c r="L636" s="72">
        <f t="shared" si="1"/>
        <v>1390951</v>
      </c>
      <c r="M636" s="78"/>
      <c r="N636" s="73">
        <v>2.0</v>
      </c>
      <c r="O636" s="73" t="str">
        <f>+VLOOKUP(N636,VALD.!$G:$H,2,FALSE)</f>
        <v>SERVICIOS DE ASEO</v>
      </c>
      <c r="P636" s="79"/>
      <c r="Q636" s="80"/>
      <c r="R636" s="80"/>
      <c r="S636" s="79"/>
      <c r="T636" s="79"/>
      <c r="U636" s="79"/>
      <c r="V636" s="81"/>
      <c r="W636" s="79"/>
      <c r="X636" s="82"/>
      <c r="Y636" s="79"/>
      <c r="Z636" s="79"/>
    </row>
    <row r="637" hidden="1">
      <c r="A637" s="68"/>
      <c r="B637" s="7" t="s">
        <v>825</v>
      </c>
      <c r="C637" s="69">
        <v>58.0</v>
      </c>
      <c r="D637" s="70">
        <v>43091.0</v>
      </c>
      <c r="E637" s="7">
        <v>1.3050501E7</v>
      </c>
      <c r="F637" s="7" t="str">
        <f>VLOOKUP(E637,PUC!E:F,2,FALSE)</f>
        <v>DEUDORES NACIONALES</v>
      </c>
      <c r="G637" s="7">
        <v>9.00244743E8</v>
      </c>
      <c r="H637" s="7" t="str">
        <f>VLOOKUP(G637,TERCEROS!$A:$O,9,FALSE)</f>
        <v>ALIANZA GRUPO INMOBILIARIO SAS</v>
      </c>
      <c r="I637" s="7" t="s">
        <v>1765</v>
      </c>
      <c r="J637" s="71">
        <v>0.0</v>
      </c>
      <c r="K637" s="71">
        <v>1390951.0</v>
      </c>
      <c r="L637" s="72">
        <f t="shared" si="1"/>
        <v>-1390951</v>
      </c>
      <c r="M637" s="78"/>
      <c r="N637" s="73">
        <v>2.0</v>
      </c>
      <c r="O637" s="73" t="str">
        <f>+VLOOKUP(N637,VALD.!$G:$H,2,FALSE)</f>
        <v>SERVICIOS DE ASEO</v>
      </c>
      <c r="P637" s="79"/>
      <c r="Q637" s="80" t="s">
        <v>592</v>
      </c>
      <c r="R637" s="80"/>
      <c r="S637" s="79"/>
      <c r="T637" s="79"/>
      <c r="U637" s="79"/>
      <c r="V637" s="81"/>
      <c r="W637" s="79"/>
      <c r="X637" s="82"/>
      <c r="Y637" s="79"/>
      <c r="Z637" s="79"/>
    </row>
    <row r="638">
      <c r="A638" s="68"/>
      <c r="B638" s="7" t="s">
        <v>825</v>
      </c>
      <c r="C638" s="69">
        <v>59.0</v>
      </c>
      <c r="D638" s="70">
        <v>43091.0</v>
      </c>
      <c r="E638" s="7">
        <v>1.1050501E7</v>
      </c>
      <c r="F638" s="7" t="str">
        <f>VLOOKUP(E638,PUC!E:F,2,FALSE)</f>
        <v>CAJA GENERAL JED</v>
      </c>
      <c r="G638" s="7">
        <v>9.01054891E8</v>
      </c>
      <c r="H638" s="7" t="str">
        <f>VLOOKUP(G638,TERCEROS!$A:$O,9,FALSE)</f>
        <v>ALEJANDRIA REAL PARQUE RESIDENCIAL ETAPA V-PROPIEDAD HORIZONTAL</v>
      </c>
      <c r="I638" s="7" t="s">
        <v>1766</v>
      </c>
      <c r="J638" s="71">
        <v>1808235.0</v>
      </c>
      <c r="K638" s="71">
        <v>0.0</v>
      </c>
      <c r="L638" s="72">
        <f t="shared" si="1"/>
        <v>1808235</v>
      </c>
      <c r="M638" s="78"/>
      <c r="N638" s="73">
        <v>2.0</v>
      </c>
      <c r="O638" s="73" t="str">
        <f>+VLOOKUP(N638,VALD.!$G:$H,2,FALSE)</f>
        <v>SERVICIOS DE ASEO</v>
      </c>
      <c r="P638" s="79"/>
      <c r="Q638" s="80"/>
      <c r="R638" s="80"/>
      <c r="S638" s="79"/>
      <c r="T638" s="79"/>
      <c r="U638" s="79"/>
      <c r="V638" s="81"/>
      <c r="W638" s="79"/>
      <c r="X638" s="82"/>
      <c r="Y638" s="79"/>
      <c r="Z638" s="79"/>
    </row>
    <row r="639" hidden="1">
      <c r="A639" s="68"/>
      <c r="B639" s="7" t="s">
        <v>825</v>
      </c>
      <c r="C639" s="69">
        <v>59.0</v>
      </c>
      <c r="D639" s="70">
        <v>43091.0</v>
      </c>
      <c r="E639" s="7">
        <v>1.3050501E7</v>
      </c>
      <c r="F639" s="7" t="str">
        <f>VLOOKUP(E639,PUC!E:F,2,FALSE)</f>
        <v>DEUDORES NACIONALES</v>
      </c>
      <c r="G639" s="7">
        <v>9.01054891E8</v>
      </c>
      <c r="H639" s="7" t="str">
        <f>VLOOKUP(G639,TERCEROS!$A:$O,9,FALSE)</f>
        <v>ALEJANDRIA REAL PARQUE RESIDENCIAL ETAPA V-PROPIEDAD HORIZONTAL</v>
      </c>
      <c r="I639" s="7" t="s">
        <v>1766</v>
      </c>
      <c r="J639" s="71">
        <v>0.0</v>
      </c>
      <c r="K639" s="71">
        <v>1808235.0</v>
      </c>
      <c r="L639" s="72">
        <f t="shared" si="1"/>
        <v>-1808235</v>
      </c>
      <c r="M639" s="78"/>
      <c r="N639" s="73">
        <v>2.0</v>
      </c>
      <c r="O639" s="73" t="str">
        <f>+VLOOKUP(N639,VALD.!$G:$H,2,FALSE)</f>
        <v>SERVICIOS DE ASEO</v>
      </c>
      <c r="P639" s="79"/>
      <c r="Q639" s="80" t="s">
        <v>594</v>
      </c>
      <c r="R639" s="80"/>
      <c r="S639" s="79"/>
      <c r="T639" s="79"/>
      <c r="U639" s="79"/>
      <c r="V639" s="81"/>
      <c r="W639" s="79"/>
      <c r="X639" s="82"/>
      <c r="Y639" s="79"/>
      <c r="Z639" s="79"/>
    </row>
    <row r="640">
      <c r="A640" s="68"/>
      <c r="B640" s="7" t="s">
        <v>825</v>
      </c>
      <c r="C640" s="69">
        <v>60.0</v>
      </c>
      <c r="D640" s="70">
        <v>43091.0</v>
      </c>
      <c r="E640" s="7">
        <v>1.1050501E7</v>
      </c>
      <c r="F640" s="7" t="str">
        <f>VLOOKUP(E640,PUC!E:F,2,FALSE)</f>
        <v>CAJA GENERAL JED</v>
      </c>
      <c r="G640" s="7">
        <v>8.00093117E8</v>
      </c>
      <c r="H640" s="7" t="str">
        <f>VLOOKUP(G640,TERCEROS!$A:$O,9,FALSE)</f>
        <v>ARQUITECTURA Y CONCRETO SAS</v>
      </c>
      <c r="I640" s="7" t="s">
        <v>1767</v>
      </c>
      <c r="J640" s="71">
        <v>4252102.0</v>
      </c>
      <c r="K640" s="71">
        <v>0.0</v>
      </c>
      <c r="L640" s="72">
        <f t="shared" si="1"/>
        <v>4252102</v>
      </c>
      <c r="M640" s="78"/>
      <c r="N640" s="73">
        <v>2.0</v>
      </c>
      <c r="O640" s="73" t="str">
        <f>+VLOOKUP(N640,VALD.!$G:$H,2,FALSE)</f>
        <v>SERVICIOS DE ASEO</v>
      </c>
      <c r="P640" s="79"/>
      <c r="Q640" s="80"/>
      <c r="R640" s="80"/>
      <c r="S640" s="79"/>
      <c r="T640" s="79"/>
      <c r="U640" s="79"/>
      <c r="V640" s="81"/>
      <c r="W640" s="79"/>
      <c r="X640" s="82"/>
      <c r="Y640" s="79"/>
      <c r="Z640" s="79"/>
    </row>
    <row r="641" hidden="1">
      <c r="A641" s="68"/>
      <c r="B641" s="7" t="s">
        <v>825</v>
      </c>
      <c r="C641" s="69">
        <v>60.0</v>
      </c>
      <c r="D641" s="70">
        <v>43091.0</v>
      </c>
      <c r="E641" s="7">
        <v>1.3050501E7</v>
      </c>
      <c r="F641" s="7" t="str">
        <f>VLOOKUP(E641,PUC!E:F,2,FALSE)</f>
        <v>DEUDORES NACIONALES</v>
      </c>
      <c r="G641" s="7">
        <v>8.00093117E8</v>
      </c>
      <c r="H641" s="7" t="str">
        <f>VLOOKUP(G641,TERCEROS!$A:$O,9,FALSE)</f>
        <v>ARQUITECTURA Y CONCRETO SAS</v>
      </c>
      <c r="I641" s="7" t="s">
        <v>1767</v>
      </c>
      <c r="J641" s="71">
        <v>0.0</v>
      </c>
      <c r="K641" s="71">
        <v>4252102.0</v>
      </c>
      <c r="L641" s="72">
        <f t="shared" si="1"/>
        <v>-4252102</v>
      </c>
      <c r="M641" s="78"/>
      <c r="N641" s="73">
        <v>2.0</v>
      </c>
      <c r="O641" s="73" t="str">
        <f>+VLOOKUP(N641,VALD.!$G:$H,2,FALSE)</f>
        <v>SERVICIOS DE ASEO</v>
      </c>
      <c r="P641" s="79"/>
      <c r="Q641" s="80" t="s">
        <v>596</v>
      </c>
      <c r="R641" s="80"/>
      <c r="S641" s="79"/>
      <c r="T641" s="79"/>
      <c r="U641" s="79"/>
      <c r="V641" s="81"/>
      <c r="W641" s="79"/>
      <c r="X641" s="82"/>
      <c r="Y641" s="79"/>
      <c r="Z641" s="79"/>
    </row>
    <row r="642">
      <c r="A642" s="68"/>
      <c r="B642" s="7" t="s">
        <v>825</v>
      </c>
      <c r="C642" s="69">
        <v>61.0</v>
      </c>
      <c r="D642" s="70">
        <v>43091.0</v>
      </c>
      <c r="E642" s="7">
        <v>1.1050501E7</v>
      </c>
      <c r="F642" s="7" t="str">
        <f>VLOOKUP(E642,PUC!E:F,2,FALSE)</f>
        <v>CAJA GENERAL JED</v>
      </c>
      <c r="G642" s="7">
        <v>8.00093117E8</v>
      </c>
      <c r="H642" s="7" t="str">
        <f>VLOOKUP(G642,TERCEROS!$A:$O,9,FALSE)</f>
        <v>ARQUITECTURA Y CONCRETO SAS</v>
      </c>
      <c r="I642" s="7" t="s">
        <v>1768</v>
      </c>
      <c r="J642" s="71">
        <v>4252102.0</v>
      </c>
      <c r="K642" s="71">
        <v>0.0</v>
      </c>
      <c r="L642" s="72">
        <f t="shared" si="1"/>
        <v>4252102</v>
      </c>
      <c r="M642" s="78"/>
      <c r="N642" s="73">
        <v>2.0</v>
      </c>
      <c r="O642" s="73" t="str">
        <f>+VLOOKUP(N642,VALD.!$G:$H,2,FALSE)</f>
        <v>SERVICIOS DE ASEO</v>
      </c>
      <c r="P642" s="79"/>
      <c r="Q642" s="80"/>
      <c r="R642" s="80"/>
      <c r="S642" s="79"/>
      <c r="T642" s="79"/>
      <c r="U642" s="79"/>
      <c r="V642" s="81"/>
      <c r="W642" s="79"/>
      <c r="X642" s="82"/>
      <c r="Y642" s="79"/>
      <c r="Z642" s="79"/>
    </row>
    <row r="643" hidden="1">
      <c r="A643" s="68"/>
      <c r="B643" s="7" t="s">
        <v>825</v>
      </c>
      <c r="C643" s="69">
        <v>61.0</v>
      </c>
      <c r="D643" s="70">
        <v>43091.0</v>
      </c>
      <c r="E643" s="7">
        <v>1.3050501E7</v>
      </c>
      <c r="F643" s="7" t="str">
        <f>VLOOKUP(E643,PUC!E:F,2,FALSE)</f>
        <v>DEUDORES NACIONALES</v>
      </c>
      <c r="G643" s="7">
        <v>8.00093117E8</v>
      </c>
      <c r="H643" s="7" t="str">
        <f>VLOOKUP(G643,TERCEROS!$A:$O,9,FALSE)</f>
        <v>ARQUITECTURA Y CONCRETO SAS</v>
      </c>
      <c r="I643" s="7" t="s">
        <v>1768</v>
      </c>
      <c r="J643" s="71">
        <v>0.0</v>
      </c>
      <c r="K643" s="71">
        <v>4252102.0</v>
      </c>
      <c r="L643" s="72">
        <f t="shared" si="1"/>
        <v>-4252102</v>
      </c>
      <c r="M643" s="78"/>
      <c r="N643" s="73">
        <v>2.0</v>
      </c>
      <c r="O643" s="73" t="str">
        <f>+VLOOKUP(N643,VALD.!$G:$H,2,FALSE)</f>
        <v>SERVICIOS DE ASEO</v>
      </c>
      <c r="P643" s="79"/>
      <c r="Q643" s="80" t="s">
        <v>599</v>
      </c>
      <c r="R643" s="80"/>
      <c r="S643" s="79"/>
      <c r="T643" s="79"/>
      <c r="U643" s="79"/>
      <c r="V643" s="81"/>
      <c r="W643" s="79"/>
      <c r="X643" s="82"/>
      <c r="Y643" s="79"/>
      <c r="Z643" s="79"/>
    </row>
    <row r="644">
      <c r="A644" s="68"/>
      <c r="B644" s="7" t="s">
        <v>825</v>
      </c>
      <c r="C644" s="69">
        <v>62.0</v>
      </c>
      <c r="D644" s="70">
        <v>43091.0</v>
      </c>
      <c r="E644" s="7">
        <v>1.1050501E7</v>
      </c>
      <c r="F644" s="7" t="str">
        <f>VLOOKUP(E644,PUC!E:F,2,FALSE)</f>
        <v>CAJA GENERAL JED</v>
      </c>
      <c r="G644" s="7">
        <v>9.00244743E8</v>
      </c>
      <c r="H644" s="7" t="str">
        <f>VLOOKUP(G644,TERCEROS!$A:$O,9,FALSE)</f>
        <v>ALIANZA GRUPO INMOBILIARIO SAS</v>
      </c>
      <c r="I644" s="7" t="s">
        <v>1770</v>
      </c>
      <c r="J644" s="71">
        <v>2781900.0</v>
      </c>
      <c r="K644" s="71">
        <v>0.0</v>
      </c>
      <c r="L644" s="72">
        <f t="shared" si="1"/>
        <v>2781900</v>
      </c>
      <c r="M644" s="78"/>
      <c r="N644" s="73">
        <v>2.0</v>
      </c>
      <c r="O644" s="73" t="str">
        <f>+VLOOKUP(N644,VALD.!$G:$H,2,FALSE)</f>
        <v>SERVICIOS DE ASEO</v>
      </c>
      <c r="P644" s="79"/>
      <c r="Q644" s="80"/>
      <c r="R644" s="80"/>
      <c r="S644" s="79"/>
      <c r="T644" s="79"/>
      <c r="U644" s="79"/>
      <c r="V644" s="81"/>
      <c r="W644" s="79"/>
      <c r="X644" s="82"/>
      <c r="Y644" s="79"/>
      <c r="Z644" s="79"/>
    </row>
    <row r="645" hidden="1">
      <c r="A645" s="68"/>
      <c r="B645" s="7" t="s">
        <v>825</v>
      </c>
      <c r="C645" s="69">
        <v>62.0</v>
      </c>
      <c r="D645" s="70">
        <v>43091.0</v>
      </c>
      <c r="E645" s="7">
        <v>1.3050501E7</v>
      </c>
      <c r="F645" s="7" t="str">
        <f>VLOOKUP(E645,PUC!E:F,2,FALSE)</f>
        <v>DEUDORES NACIONALES</v>
      </c>
      <c r="G645" s="7">
        <v>9.00244743E8</v>
      </c>
      <c r="H645" s="7" t="str">
        <f>VLOOKUP(G645,TERCEROS!$A:$O,9,FALSE)</f>
        <v>ALIANZA GRUPO INMOBILIARIO SAS</v>
      </c>
      <c r="I645" s="7" t="s">
        <v>1770</v>
      </c>
      <c r="J645" s="71">
        <v>0.0</v>
      </c>
      <c r="K645" s="71">
        <v>2781900.0</v>
      </c>
      <c r="L645" s="72">
        <f t="shared" si="1"/>
        <v>-2781900</v>
      </c>
      <c r="M645" s="78"/>
      <c r="N645" s="73">
        <v>2.0</v>
      </c>
      <c r="O645" s="73" t="str">
        <f>+VLOOKUP(N645,VALD.!$G:$H,2,FALSE)</f>
        <v>SERVICIOS DE ASEO</v>
      </c>
      <c r="P645" s="79"/>
      <c r="Q645" s="80" t="s">
        <v>601</v>
      </c>
      <c r="R645" s="80"/>
      <c r="S645" s="79"/>
      <c r="T645" s="79"/>
      <c r="U645" s="79"/>
      <c r="V645" s="81"/>
      <c r="W645" s="79"/>
      <c r="X645" s="82"/>
      <c r="Y645" s="79"/>
      <c r="Z645" s="79"/>
    </row>
    <row r="646">
      <c r="A646" s="68"/>
      <c r="B646" s="7" t="s">
        <v>825</v>
      </c>
      <c r="C646" s="69">
        <v>63.0</v>
      </c>
      <c r="D646" s="70">
        <v>43091.0</v>
      </c>
      <c r="E646" s="7">
        <v>1.1050501E7</v>
      </c>
      <c r="F646" s="7" t="str">
        <f>VLOOKUP(E646,PUC!E:F,2,FALSE)</f>
        <v>CAJA GENERAL JED</v>
      </c>
      <c r="G646" s="7">
        <v>9.01043605E8</v>
      </c>
      <c r="H646" s="7" t="str">
        <f>VLOOKUP(G646,TERCEROS!$A:$O,9,FALSE)</f>
        <v>CONJUNTO RESIDENCIAL COLINA 129</v>
      </c>
      <c r="I646" s="7" t="s">
        <v>1771</v>
      </c>
      <c r="J646" s="71">
        <v>4478649.0</v>
      </c>
      <c r="K646" s="71">
        <v>0.0</v>
      </c>
      <c r="L646" s="72">
        <f t="shared" si="1"/>
        <v>4478649</v>
      </c>
      <c r="M646" s="78"/>
      <c r="N646" s="73">
        <v>2.0</v>
      </c>
      <c r="O646" s="73" t="str">
        <f>+VLOOKUP(N646,VALD.!$G:$H,2,FALSE)</f>
        <v>SERVICIOS DE ASEO</v>
      </c>
      <c r="P646" s="79"/>
      <c r="Q646" s="80"/>
      <c r="R646" s="80"/>
      <c r="S646" s="79"/>
      <c r="T646" s="79"/>
      <c r="U646" s="79"/>
      <c r="V646" s="81"/>
      <c r="W646" s="79"/>
      <c r="X646" s="82"/>
      <c r="Y646" s="79"/>
      <c r="Z646" s="79"/>
    </row>
    <row r="647" hidden="1">
      <c r="A647" s="68"/>
      <c r="B647" s="7" t="s">
        <v>825</v>
      </c>
      <c r="C647" s="69">
        <v>63.0</v>
      </c>
      <c r="D647" s="70">
        <v>43091.0</v>
      </c>
      <c r="E647" s="7">
        <v>1.3050501E7</v>
      </c>
      <c r="F647" s="7" t="str">
        <f>VLOOKUP(E647,PUC!E:F,2,FALSE)</f>
        <v>DEUDORES NACIONALES</v>
      </c>
      <c r="G647" s="7">
        <v>9.01043605E8</v>
      </c>
      <c r="H647" s="7" t="str">
        <f>VLOOKUP(G647,TERCEROS!$A:$O,9,FALSE)</f>
        <v>CONJUNTO RESIDENCIAL COLINA 129</v>
      </c>
      <c r="I647" s="7" t="s">
        <v>1771</v>
      </c>
      <c r="J647" s="71">
        <v>0.0</v>
      </c>
      <c r="K647" s="71">
        <v>4478649.0</v>
      </c>
      <c r="L647" s="72">
        <f t="shared" si="1"/>
        <v>-4478649</v>
      </c>
      <c r="M647" s="78"/>
      <c r="N647" s="73">
        <v>2.0</v>
      </c>
      <c r="O647" s="73" t="str">
        <f>+VLOOKUP(N647,VALD.!$G:$H,2,FALSE)</f>
        <v>SERVICIOS DE ASEO</v>
      </c>
      <c r="P647" s="79"/>
      <c r="Q647" s="80" t="s">
        <v>603</v>
      </c>
      <c r="R647" s="80"/>
      <c r="S647" s="79"/>
      <c r="T647" s="79"/>
      <c r="U647" s="79"/>
      <c r="V647" s="81"/>
      <c r="W647" s="79"/>
      <c r="X647" s="82"/>
      <c r="Y647" s="79"/>
      <c r="Z647" s="79"/>
    </row>
    <row r="648">
      <c r="A648" s="68"/>
      <c r="B648" s="7" t="s">
        <v>825</v>
      </c>
      <c r="C648" s="69">
        <v>64.0</v>
      </c>
      <c r="D648" s="70">
        <v>43091.0</v>
      </c>
      <c r="E648" s="7">
        <v>1.1050501E7</v>
      </c>
      <c r="F648" s="7" t="str">
        <f>VLOOKUP(E648,PUC!E:F,2,FALSE)</f>
        <v>CAJA GENERAL JED</v>
      </c>
      <c r="G648" s="7">
        <v>9.00244743E8</v>
      </c>
      <c r="H648" s="7" t="str">
        <f>VLOOKUP(G648,TERCEROS!$A:$O,9,FALSE)</f>
        <v>ALIANZA GRUPO INMOBILIARIO SAS</v>
      </c>
      <c r="I648" s="7" t="s">
        <v>1772</v>
      </c>
      <c r="J648" s="71">
        <v>4231538.0</v>
      </c>
      <c r="K648" s="71">
        <v>0.0</v>
      </c>
      <c r="L648" s="72">
        <f t="shared" si="1"/>
        <v>4231538</v>
      </c>
      <c r="M648" s="78"/>
      <c r="N648" s="73">
        <v>2.0</v>
      </c>
      <c r="O648" s="73" t="str">
        <f>+VLOOKUP(N648,VALD.!$G:$H,2,FALSE)</f>
        <v>SERVICIOS DE ASEO</v>
      </c>
      <c r="P648" s="79"/>
      <c r="Q648" s="80"/>
      <c r="R648" s="80"/>
      <c r="S648" s="79"/>
      <c r="T648" s="79"/>
      <c r="U648" s="79"/>
      <c r="V648" s="81"/>
      <c r="W648" s="79"/>
      <c r="X648" s="82"/>
      <c r="Y648" s="79"/>
      <c r="Z648" s="79"/>
    </row>
    <row r="649" hidden="1">
      <c r="A649" s="68"/>
      <c r="B649" s="7" t="s">
        <v>825</v>
      </c>
      <c r="C649" s="69">
        <v>64.0</v>
      </c>
      <c r="D649" s="70">
        <v>43091.0</v>
      </c>
      <c r="E649" s="7">
        <v>1.3050501E7</v>
      </c>
      <c r="F649" s="7" t="str">
        <f>VLOOKUP(E649,PUC!E:F,2,FALSE)</f>
        <v>DEUDORES NACIONALES</v>
      </c>
      <c r="G649" s="7">
        <v>9.00244743E8</v>
      </c>
      <c r="H649" s="7" t="str">
        <f>VLOOKUP(G649,TERCEROS!$A:$O,9,FALSE)</f>
        <v>ALIANZA GRUPO INMOBILIARIO SAS</v>
      </c>
      <c r="I649" s="7" t="s">
        <v>1772</v>
      </c>
      <c r="J649" s="71">
        <v>0.0</v>
      </c>
      <c r="K649" s="71">
        <v>4231538.0</v>
      </c>
      <c r="L649" s="72">
        <f t="shared" si="1"/>
        <v>-4231538</v>
      </c>
      <c r="M649" s="78"/>
      <c r="N649" s="73">
        <v>2.0</v>
      </c>
      <c r="O649" s="73" t="str">
        <f>+VLOOKUP(N649,VALD.!$G:$H,2,FALSE)</f>
        <v>SERVICIOS DE ASEO</v>
      </c>
      <c r="P649" s="79"/>
      <c r="Q649" s="80" t="s">
        <v>605</v>
      </c>
      <c r="R649" s="80"/>
      <c r="S649" s="79"/>
      <c r="T649" s="79"/>
      <c r="U649" s="79"/>
      <c r="V649" s="81"/>
      <c r="W649" s="79"/>
      <c r="X649" s="82"/>
      <c r="Y649" s="79"/>
      <c r="Z649" s="79"/>
    </row>
    <row r="650">
      <c r="A650" s="68"/>
      <c r="B650" s="7" t="s">
        <v>825</v>
      </c>
      <c r="C650" s="69">
        <v>65.0</v>
      </c>
      <c r="D650" s="70">
        <v>43091.0</v>
      </c>
      <c r="E650" s="7">
        <v>1.1050501E7</v>
      </c>
      <c r="F650" s="7" t="str">
        <f>VLOOKUP(E650,PUC!E:F,2,FALSE)</f>
        <v>CAJA GENERAL JED</v>
      </c>
      <c r="G650" s="7">
        <v>9.01094986E8</v>
      </c>
      <c r="H650" s="7" t="str">
        <f>VLOOKUP(G650,TERCEROS!$A:$O,9,FALSE)</f>
        <v>CONJUNTO RESIDENCIAL ALEJANDRIA II ETAPA VII</v>
      </c>
      <c r="I650" s="7" t="s">
        <v>1773</v>
      </c>
      <c r="J650" s="71">
        <v>1390951.0</v>
      </c>
      <c r="K650" s="71">
        <v>0.0</v>
      </c>
      <c r="L650" s="72">
        <f t="shared" si="1"/>
        <v>1390951</v>
      </c>
      <c r="M650" s="78"/>
      <c r="N650" s="73">
        <v>2.0</v>
      </c>
      <c r="O650" s="73" t="str">
        <f>+VLOOKUP(N650,VALD.!$G:$H,2,FALSE)</f>
        <v>SERVICIOS DE ASEO</v>
      </c>
      <c r="P650" s="79"/>
      <c r="Q650" s="80"/>
      <c r="R650" s="80"/>
      <c r="S650" s="79"/>
      <c r="T650" s="79"/>
      <c r="U650" s="79"/>
      <c r="V650" s="81"/>
      <c r="W650" s="79"/>
      <c r="X650" s="82"/>
      <c r="Y650" s="79"/>
      <c r="Z650" s="79"/>
    </row>
    <row r="651" hidden="1">
      <c r="A651" s="68"/>
      <c r="B651" s="7" t="s">
        <v>825</v>
      </c>
      <c r="C651" s="69">
        <v>65.0</v>
      </c>
      <c r="D651" s="70">
        <v>43091.0</v>
      </c>
      <c r="E651" s="7">
        <v>1.3050501E7</v>
      </c>
      <c r="F651" s="7" t="str">
        <f>VLOOKUP(E651,PUC!E:F,2,FALSE)</f>
        <v>DEUDORES NACIONALES</v>
      </c>
      <c r="G651" s="7">
        <v>9.01094986E8</v>
      </c>
      <c r="H651" s="7" t="str">
        <f>VLOOKUP(G651,TERCEROS!$A:$O,9,FALSE)</f>
        <v>CONJUNTO RESIDENCIAL ALEJANDRIA II ETAPA VII</v>
      </c>
      <c r="I651" s="7" t="s">
        <v>1773</v>
      </c>
      <c r="J651" s="71">
        <v>0.0</v>
      </c>
      <c r="K651" s="71">
        <v>1390951.0</v>
      </c>
      <c r="L651" s="72">
        <f t="shared" si="1"/>
        <v>-1390951</v>
      </c>
      <c r="M651" s="78"/>
      <c r="N651" s="73">
        <v>2.0</v>
      </c>
      <c r="O651" s="73" t="str">
        <f>+VLOOKUP(N651,VALD.!$G:$H,2,FALSE)</f>
        <v>SERVICIOS DE ASEO</v>
      </c>
      <c r="P651" s="79"/>
      <c r="Q651" s="80" t="s">
        <v>608</v>
      </c>
      <c r="R651" s="80"/>
      <c r="S651" s="79"/>
      <c r="T651" s="79"/>
      <c r="U651" s="79"/>
      <c r="V651" s="81"/>
      <c r="W651" s="79"/>
      <c r="X651" s="82"/>
      <c r="Y651" s="79"/>
      <c r="Z651" s="79"/>
    </row>
    <row r="652">
      <c r="A652" s="68"/>
      <c r="B652" s="7" t="s">
        <v>825</v>
      </c>
      <c r="C652" s="69">
        <v>66.0</v>
      </c>
      <c r="D652" s="70">
        <v>43091.0</v>
      </c>
      <c r="E652" s="7">
        <v>1.1050501E7</v>
      </c>
      <c r="F652" s="7" t="str">
        <f>VLOOKUP(E652,PUC!E:F,2,FALSE)</f>
        <v>CAJA GENERAL JED</v>
      </c>
      <c r="G652" s="7">
        <v>9.01054891E8</v>
      </c>
      <c r="H652" s="7" t="str">
        <f>VLOOKUP(G652,TERCEROS!$A:$O,9,FALSE)</f>
        <v>ALEJANDRIA REAL PARQUE RESIDENCIAL ETAPA V-PROPIEDAD HORIZONTAL</v>
      </c>
      <c r="I652" s="7" t="s">
        <v>1775</v>
      </c>
      <c r="J652" s="71">
        <v>2781901.0</v>
      </c>
      <c r="K652" s="71">
        <v>0.0</v>
      </c>
      <c r="L652" s="72">
        <f t="shared" si="1"/>
        <v>2781901</v>
      </c>
      <c r="M652" s="78"/>
      <c r="N652" s="73">
        <v>2.0</v>
      </c>
      <c r="O652" s="73" t="str">
        <f>+VLOOKUP(N652,VALD.!$G:$H,2,FALSE)</f>
        <v>SERVICIOS DE ASEO</v>
      </c>
      <c r="P652" s="79"/>
      <c r="Q652" s="80"/>
      <c r="R652" s="80"/>
      <c r="S652" s="79"/>
      <c r="T652" s="79"/>
      <c r="U652" s="79"/>
      <c r="V652" s="81"/>
      <c r="W652" s="79"/>
      <c r="X652" s="82"/>
      <c r="Y652" s="79"/>
      <c r="Z652" s="79"/>
    </row>
    <row r="653" hidden="1">
      <c r="A653" s="68"/>
      <c r="B653" s="7" t="s">
        <v>825</v>
      </c>
      <c r="C653" s="69">
        <v>66.0</v>
      </c>
      <c r="D653" s="70">
        <v>43091.0</v>
      </c>
      <c r="E653" s="7">
        <v>1.3050501E7</v>
      </c>
      <c r="F653" s="7" t="str">
        <f>VLOOKUP(E653,PUC!E:F,2,FALSE)</f>
        <v>DEUDORES NACIONALES</v>
      </c>
      <c r="G653" s="7">
        <v>9.01054891E8</v>
      </c>
      <c r="H653" s="7" t="str">
        <f>VLOOKUP(G653,TERCEROS!$A:$O,9,FALSE)</f>
        <v>ALEJANDRIA REAL PARQUE RESIDENCIAL ETAPA V-PROPIEDAD HORIZONTAL</v>
      </c>
      <c r="I653" s="7" t="s">
        <v>1775</v>
      </c>
      <c r="J653" s="71">
        <v>0.0</v>
      </c>
      <c r="K653" s="71">
        <v>2781901.0</v>
      </c>
      <c r="L653" s="72">
        <f t="shared" si="1"/>
        <v>-2781901</v>
      </c>
      <c r="M653" s="78"/>
      <c r="N653" s="73">
        <v>2.0</v>
      </c>
      <c r="O653" s="73" t="str">
        <f>+VLOOKUP(N653,VALD.!$G:$H,2,FALSE)</f>
        <v>SERVICIOS DE ASEO</v>
      </c>
      <c r="P653" s="79"/>
      <c r="Q653" s="80" t="s">
        <v>612</v>
      </c>
      <c r="R653" s="80"/>
      <c r="S653" s="79"/>
      <c r="T653" s="79"/>
      <c r="U653" s="79"/>
      <c r="V653" s="81"/>
      <c r="W653" s="79"/>
      <c r="X653" s="82"/>
      <c r="Y653" s="79"/>
      <c r="Z653" s="79"/>
    </row>
    <row r="654">
      <c r="A654" s="68"/>
      <c r="B654" s="7" t="s">
        <v>825</v>
      </c>
      <c r="C654" s="69">
        <v>67.0</v>
      </c>
      <c r="D654" s="70">
        <v>43091.0</v>
      </c>
      <c r="E654" s="7">
        <v>1.1050501E7</v>
      </c>
      <c r="F654" s="7" t="str">
        <f>VLOOKUP(E654,PUC!E:F,2,FALSE)</f>
        <v>CAJA GENERAL JED</v>
      </c>
      <c r="G654" s="7">
        <v>9.01084343E8</v>
      </c>
      <c r="H654" s="7" t="str">
        <f>VLOOKUP(G654,TERCEROS!$A:$O,9,FALSE)</f>
        <v>EDIFICIO PASEO MADERO-PROPIEDAD HORIZONTAL</v>
      </c>
      <c r="I654" s="7" t="s">
        <v>1778</v>
      </c>
      <c r="J654" s="71">
        <v>299339.0</v>
      </c>
      <c r="K654" s="71">
        <v>0.0</v>
      </c>
      <c r="L654" s="72">
        <f t="shared" si="1"/>
        <v>299339</v>
      </c>
      <c r="M654" s="78"/>
      <c r="N654" s="73">
        <v>2.0</v>
      </c>
      <c r="O654" s="73" t="str">
        <f>+VLOOKUP(N654,VALD.!$G:$H,2,FALSE)</f>
        <v>SERVICIOS DE ASEO</v>
      </c>
      <c r="P654" s="79"/>
      <c r="Q654" s="80"/>
      <c r="R654" s="80"/>
      <c r="S654" s="79"/>
      <c r="T654" s="79"/>
      <c r="U654" s="79"/>
      <c r="V654" s="81"/>
      <c r="W654" s="79"/>
      <c r="X654" s="82"/>
      <c r="Y654" s="79"/>
      <c r="Z654" s="79"/>
    </row>
    <row r="655" hidden="1">
      <c r="A655" s="68"/>
      <c r="B655" s="7" t="s">
        <v>825</v>
      </c>
      <c r="C655" s="69">
        <v>67.0</v>
      </c>
      <c r="D655" s="70">
        <v>43091.0</v>
      </c>
      <c r="E655" s="7">
        <v>1.3050501E7</v>
      </c>
      <c r="F655" s="7" t="str">
        <f>VLOOKUP(E655,PUC!E:F,2,FALSE)</f>
        <v>DEUDORES NACIONALES</v>
      </c>
      <c r="G655" s="7">
        <v>9.01084343E8</v>
      </c>
      <c r="H655" s="7" t="str">
        <f>VLOOKUP(G655,TERCEROS!$A:$O,9,FALSE)</f>
        <v>EDIFICIO PASEO MADERO-PROPIEDAD HORIZONTAL</v>
      </c>
      <c r="I655" s="7" t="s">
        <v>1778</v>
      </c>
      <c r="J655" s="71">
        <v>0.0</v>
      </c>
      <c r="K655" s="71">
        <v>299339.0</v>
      </c>
      <c r="L655" s="72">
        <f t="shared" si="1"/>
        <v>-299339</v>
      </c>
      <c r="M655" s="78"/>
      <c r="N655" s="73">
        <v>2.0</v>
      </c>
      <c r="O655" s="73" t="str">
        <f>+VLOOKUP(N655,VALD.!$G:$H,2,FALSE)</f>
        <v>SERVICIOS DE ASEO</v>
      </c>
      <c r="P655" s="79"/>
      <c r="Q655" s="80" t="s">
        <v>614</v>
      </c>
      <c r="R655" s="80"/>
      <c r="S655" s="79"/>
      <c r="T655" s="79"/>
      <c r="U655" s="79"/>
      <c r="V655" s="81"/>
      <c r="W655" s="79"/>
      <c r="X655" s="82"/>
      <c r="Y655" s="79"/>
      <c r="Z655" s="79"/>
    </row>
    <row r="656">
      <c r="A656" s="68"/>
      <c r="B656" s="7" t="s">
        <v>825</v>
      </c>
      <c r="C656" s="69">
        <v>68.0</v>
      </c>
      <c r="D656" s="70">
        <v>43091.0</v>
      </c>
      <c r="E656" s="7">
        <v>1.1050501E7</v>
      </c>
      <c r="F656" s="7" t="str">
        <f>VLOOKUP(E656,PUC!E:F,2,FALSE)</f>
        <v>CAJA GENERAL JED</v>
      </c>
      <c r="G656" s="7">
        <v>9.01043605E8</v>
      </c>
      <c r="H656" s="7" t="str">
        <f>VLOOKUP(G656,TERCEROS!$A:$O,9,FALSE)</f>
        <v>CONJUNTO RESIDENCIAL COLINA 129</v>
      </c>
      <c r="I656" s="7" t="s">
        <v>1779</v>
      </c>
      <c r="J656" s="71">
        <v>4478649.0</v>
      </c>
      <c r="K656" s="71">
        <v>0.0</v>
      </c>
      <c r="L656" s="72">
        <f t="shared" si="1"/>
        <v>4478649</v>
      </c>
      <c r="M656" s="78"/>
      <c r="N656" s="73">
        <v>2.0</v>
      </c>
      <c r="O656" s="73" t="str">
        <f>+VLOOKUP(N656,VALD.!$G:$H,2,FALSE)</f>
        <v>SERVICIOS DE ASEO</v>
      </c>
      <c r="P656" s="79"/>
      <c r="Q656" s="80"/>
      <c r="R656" s="80"/>
      <c r="S656" s="79"/>
      <c r="T656" s="79"/>
      <c r="U656" s="79"/>
      <c r="V656" s="81"/>
      <c r="W656" s="79"/>
      <c r="X656" s="82"/>
      <c r="Y656" s="79"/>
      <c r="Z656" s="79"/>
    </row>
    <row r="657" hidden="1">
      <c r="A657" s="68"/>
      <c r="B657" s="7" t="s">
        <v>825</v>
      </c>
      <c r="C657" s="69">
        <v>68.0</v>
      </c>
      <c r="D657" s="70">
        <v>43091.0</v>
      </c>
      <c r="E657" s="7">
        <v>1.3050501E7</v>
      </c>
      <c r="F657" s="7" t="str">
        <f>VLOOKUP(E657,PUC!E:F,2,FALSE)</f>
        <v>DEUDORES NACIONALES</v>
      </c>
      <c r="G657" s="7">
        <v>9.01043605E8</v>
      </c>
      <c r="H657" s="7" t="str">
        <f>VLOOKUP(G657,TERCEROS!$A:$O,9,FALSE)</f>
        <v>CONJUNTO RESIDENCIAL COLINA 129</v>
      </c>
      <c r="I657" s="7" t="s">
        <v>1779</v>
      </c>
      <c r="J657" s="71">
        <v>0.0</v>
      </c>
      <c r="K657" s="71">
        <v>4478649.0</v>
      </c>
      <c r="L657" s="72">
        <f t="shared" si="1"/>
        <v>-4478649</v>
      </c>
      <c r="M657" s="78"/>
      <c r="N657" s="73">
        <v>2.0</v>
      </c>
      <c r="O657" s="73" t="str">
        <f>+VLOOKUP(N657,VALD.!$G:$H,2,FALSE)</f>
        <v>SERVICIOS DE ASEO</v>
      </c>
      <c r="P657" s="79"/>
      <c r="Q657" s="80" t="s">
        <v>625</v>
      </c>
      <c r="R657" s="80"/>
      <c r="S657" s="79"/>
      <c r="T657" s="79"/>
      <c r="U657" s="79"/>
      <c r="V657" s="81"/>
      <c r="W657" s="79"/>
      <c r="X657" s="82"/>
      <c r="Y657" s="79"/>
      <c r="Z657" s="79"/>
    </row>
    <row r="658">
      <c r="A658" s="68"/>
      <c r="B658" s="7" t="s">
        <v>825</v>
      </c>
      <c r="C658" s="69">
        <v>69.0</v>
      </c>
      <c r="D658" s="70">
        <v>43091.0</v>
      </c>
      <c r="E658" s="7">
        <v>1.1050501E7</v>
      </c>
      <c r="F658" s="7" t="str">
        <f>VLOOKUP(E658,PUC!E:F,2,FALSE)</f>
        <v>CAJA GENERAL JED</v>
      </c>
      <c r="G658" s="7">
        <v>9.00244743E8</v>
      </c>
      <c r="H658" s="7" t="str">
        <f>VLOOKUP(G658,TERCEROS!$A:$O,9,FALSE)</f>
        <v>ALIANZA GRUPO INMOBILIARIO SAS</v>
      </c>
      <c r="I658" s="7" t="s">
        <v>1780</v>
      </c>
      <c r="J658" s="71">
        <v>1390951.0</v>
      </c>
      <c r="K658" s="71">
        <v>0.0</v>
      </c>
      <c r="L658" s="72">
        <f t="shared" si="1"/>
        <v>1390951</v>
      </c>
      <c r="M658" s="78"/>
      <c r="N658" s="73">
        <v>2.0</v>
      </c>
      <c r="O658" s="73" t="str">
        <f>+VLOOKUP(N658,VALD.!$G:$H,2,FALSE)</f>
        <v>SERVICIOS DE ASEO</v>
      </c>
      <c r="P658" s="79"/>
      <c r="Q658" s="80"/>
      <c r="R658" s="80"/>
      <c r="S658" s="79"/>
      <c r="T658" s="79"/>
      <c r="U658" s="79"/>
      <c r="V658" s="81"/>
      <c r="W658" s="79"/>
      <c r="X658" s="82"/>
      <c r="Y658" s="79"/>
      <c r="Z658" s="79"/>
    </row>
    <row r="659" hidden="1">
      <c r="A659" s="68"/>
      <c r="B659" s="7" t="s">
        <v>825</v>
      </c>
      <c r="C659" s="69">
        <v>69.0</v>
      </c>
      <c r="D659" s="70">
        <v>43091.0</v>
      </c>
      <c r="E659" s="7">
        <v>1.3050501E7</v>
      </c>
      <c r="F659" s="7" t="str">
        <f>VLOOKUP(E659,PUC!E:F,2,FALSE)</f>
        <v>DEUDORES NACIONALES</v>
      </c>
      <c r="G659" s="7">
        <v>9.00244743E8</v>
      </c>
      <c r="H659" s="7" t="str">
        <f>VLOOKUP(G659,TERCEROS!$A:$O,9,FALSE)</f>
        <v>ALIANZA GRUPO INMOBILIARIO SAS</v>
      </c>
      <c r="I659" s="7" t="s">
        <v>1780</v>
      </c>
      <c r="J659" s="71">
        <v>0.0</v>
      </c>
      <c r="K659" s="71">
        <v>1390951.0</v>
      </c>
      <c r="L659" s="72">
        <f t="shared" si="1"/>
        <v>-1390951</v>
      </c>
      <c r="M659" s="78"/>
      <c r="N659" s="73">
        <v>2.0</v>
      </c>
      <c r="O659" s="73" t="str">
        <f>+VLOOKUP(N659,VALD.!$G:$H,2,FALSE)</f>
        <v>SERVICIOS DE ASEO</v>
      </c>
      <c r="P659" s="79"/>
      <c r="Q659" s="80" t="s">
        <v>630</v>
      </c>
      <c r="R659" s="80"/>
      <c r="S659" s="79"/>
      <c r="T659" s="79"/>
      <c r="U659" s="79"/>
      <c r="V659" s="81"/>
      <c r="W659" s="79"/>
      <c r="X659" s="82"/>
      <c r="Y659" s="79"/>
      <c r="Z659" s="79"/>
    </row>
    <row r="660">
      <c r="A660" s="68"/>
      <c r="B660" s="7" t="s">
        <v>825</v>
      </c>
      <c r="C660" s="69">
        <v>70.0</v>
      </c>
      <c r="D660" s="70">
        <v>43091.0</v>
      </c>
      <c r="E660" s="7">
        <v>1.1050501E7</v>
      </c>
      <c r="F660" s="7" t="str">
        <f>VLOOKUP(E660,PUC!E:F,2,FALSE)</f>
        <v>CAJA GENERAL JED</v>
      </c>
      <c r="G660" s="7">
        <v>9.00244743E8</v>
      </c>
      <c r="H660" s="7" t="str">
        <f>VLOOKUP(G660,TERCEROS!$A:$O,9,FALSE)</f>
        <v>ALIANZA GRUPO INMOBILIARIO SAS</v>
      </c>
      <c r="I660" s="7" t="s">
        <v>1781</v>
      </c>
      <c r="J660" s="71">
        <v>695448.0</v>
      </c>
      <c r="K660" s="71">
        <v>0.0</v>
      </c>
      <c r="L660" s="72">
        <f t="shared" si="1"/>
        <v>695448</v>
      </c>
      <c r="M660" s="78"/>
      <c r="N660" s="73">
        <v>2.0</v>
      </c>
      <c r="O660" s="73" t="str">
        <f>+VLOOKUP(N660,VALD.!$G:$H,2,FALSE)</f>
        <v>SERVICIOS DE ASEO</v>
      </c>
      <c r="P660" s="79"/>
      <c r="Q660" s="80"/>
      <c r="R660" s="80"/>
      <c r="S660" s="79"/>
      <c r="T660" s="79"/>
      <c r="U660" s="79"/>
      <c r="V660" s="81"/>
      <c r="W660" s="79"/>
      <c r="X660" s="82"/>
      <c r="Y660" s="79"/>
      <c r="Z660" s="79"/>
    </row>
    <row r="661">
      <c r="A661" s="68"/>
      <c r="B661" s="7" t="s">
        <v>825</v>
      </c>
      <c r="C661" s="69">
        <v>70.0</v>
      </c>
      <c r="D661" s="70">
        <v>43091.0</v>
      </c>
      <c r="E661" s="7">
        <v>1.3050501E7</v>
      </c>
      <c r="F661" s="7" t="str">
        <f>VLOOKUP(E661,PUC!E:F,2,FALSE)</f>
        <v>DEUDORES NACIONALES</v>
      </c>
      <c r="G661" s="7">
        <v>9.00244743E8</v>
      </c>
      <c r="H661" s="7" t="str">
        <f>VLOOKUP(G661,TERCEROS!$A:$O,9,FALSE)</f>
        <v>ALIANZA GRUPO INMOBILIARIO SAS</v>
      </c>
      <c r="I661" s="7" t="s">
        <v>1781</v>
      </c>
      <c r="J661" s="71">
        <v>0.0</v>
      </c>
      <c r="K661" s="71">
        <v>695448.0</v>
      </c>
      <c r="L661" s="72">
        <f t="shared" si="1"/>
        <v>-695448</v>
      </c>
      <c r="M661" s="78"/>
      <c r="N661" s="73">
        <v>2.0</v>
      </c>
      <c r="O661" s="73" t="str">
        <f>+VLOOKUP(N661,VALD.!$G:$H,2,FALSE)</f>
        <v>SERVICIOS DE ASEO</v>
      </c>
      <c r="P661" s="79"/>
      <c r="Q661" s="80" t="s">
        <v>632</v>
      </c>
      <c r="R661" s="80"/>
      <c r="S661" s="79"/>
      <c r="T661" s="79"/>
      <c r="U661" s="79"/>
      <c r="V661" s="81"/>
      <c r="W661" s="79"/>
      <c r="X661" s="82"/>
      <c r="Y661" s="79"/>
      <c r="Z661" s="79"/>
    </row>
    <row r="662">
      <c r="A662" s="68"/>
      <c r="B662" s="7"/>
      <c r="C662" s="69"/>
      <c r="D662" s="70"/>
      <c r="E662" s="7"/>
      <c r="F662" s="7"/>
      <c r="G662" s="7"/>
      <c r="H662" s="7"/>
      <c r="I662" s="79"/>
      <c r="J662" s="71"/>
      <c r="K662" s="71"/>
      <c r="L662" s="72"/>
      <c r="M662" s="78"/>
      <c r="N662" s="73"/>
      <c r="O662" s="78"/>
      <c r="P662" s="79"/>
      <c r="Q662" s="80"/>
      <c r="R662" s="80"/>
      <c r="S662" s="79"/>
      <c r="T662" s="79"/>
      <c r="U662" s="79"/>
      <c r="V662" s="81"/>
      <c r="W662" s="79"/>
      <c r="X662" s="82"/>
      <c r="Y662" s="79"/>
      <c r="Z662" s="79"/>
    </row>
    <row r="663">
      <c r="A663" s="68">
        <v>41.0</v>
      </c>
      <c r="B663" s="7"/>
      <c r="C663" s="69"/>
      <c r="D663" s="70"/>
      <c r="E663" s="7"/>
      <c r="F663" s="7" t="str">
        <f>VLOOKUP(E663,PUC!E:F,2,FALSE)</f>
        <v>#N/A</v>
      </c>
      <c r="G663" s="7"/>
      <c r="H663" s="7" t="str">
        <f>VLOOKUP(G663,TERCEROS!$A:$O,9,FALSE)</f>
        <v>#N/A</v>
      </c>
      <c r="I663" s="79"/>
      <c r="J663" s="71"/>
      <c r="K663" s="71"/>
      <c r="L663" s="72"/>
      <c r="M663" s="78"/>
      <c r="N663" s="73"/>
      <c r="O663" s="78"/>
      <c r="P663" s="79"/>
      <c r="Q663" s="80"/>
      <c r="R663" s="80"/>
      <c r="S663" s="79"/>
      <c r="T663" s="79"/>
      <c r="U663" s="79"/>
      <c r="V663" s="81"/>
      <c r="W663" s="79"/>
      <c r="X663" s="82"/>
      <c r="Y663" s="79"/>
      <c r="Z663" s="79"/>
    </row>
    <row r="664">
      <c r="A664" s="68">
        <v>32.0</v>
      </c>
      <c r="B664" s="7"/>
      <c r="C664" s="69"/>
      <c r="D664" s="70"/>
      <c r="E664" s="7"/>
      <c r="F664" s="7" t="str">
        <f>VLOOKUP(E664,PUC!E:F,2,FALSE)</f>
        <v>#N/A</v>
      </c>
      <c r="G664" s="7"/>
      <c r="H664" s="7" t="str">
        <f>VLOOKUP(G664,TERCEROS!$A:$O,9,FALSE)</f>
        <v>#N/A</v>
      </c>
      <c r="I664" s="7"/>
      <c r="J664" s="71"/>
      <c r="K664" s="71"/>
      <c r="L664" s="72"/>
      <c r="M664" s="73"/>
      <c r="N664" s="73"/>
      <c r="O664" s="73"/>
      <c r="P664" s="7"/>
      <c r="Q664" s="69"/>
      <c r="R664" s="69"/>
      <c r="S664" s="7"/>
      <c r="T664" s="7"/>
      <c r="U664" s="7"/>
      <c r="V664" s="74"/>
      <c r="W664" s="7"/>
      <c r="X664" s="75"/>
    </row>
    <row r="665">
      <c r="A665" s="104"/>
      <c r="B665" s="105"/>
      <c r="C665" s="105"/>
      <c r="D665" s="106"/>
      <c r="E665" s="105"/>
      <c r="F665" s="105"/>
      <c r="G665" s="105"/>
      <c r="H665" s="105"/>
      <c r="I665" s="105"/>
      <c r="J665" s="107"/>
      <c r="K665" s="107"/>
      <c r="L665" s="108"/>
      <c r="M665" s="109"/>
      <c r="N665" s="109"/>
      <c r="O665" s="109"/>
      <c r="P665" s="105"/>
      <c r="Q665" s="110"/>
      <c r="R665" s="110"/>
      <c r="S665" s="105"/>
      <c r="T665" s="105"/>
      <c r="U665" s="105"/>
      <c r="V665" s="111"/>
      <c r="W665" s="105"/>
      <c r="X665" s="112"/>
    </row>
    <row r="666">
      <c r="B666" s="113"/>
      <c r="D666" s="70"/>
      <c r="F666" s="113"/>
      <c r="G666" s="7"/>
      <c r="H666" s="113"/>
      <c r="J666" s="114">
        <f>SUBTOTAL(9,J1:J665)</f>
        <v>319151682</v>
      </c>
      <c r="K666" s="114">
        <f>SUBTOTAL(9,K1:K665)*-1</f>
        <v>-355934329.3</v>
      </c>
      <c r="L666" s="72">
        <f>SUM(L1:L665)</f>
        <v>0.003262000158</v>
      </c>
      <c r="M666" s="73"/>
      <c r="N666" s="73"/>
      <c r="O666" s="115"/>
      <c r="Q666" s="69"/>
      <c r="R666" s="69"/>
      <c r="V666" s="74"/>
    </row>
    <row r="667">
      <c r="G667" s="7"/>
      <c r="H667" s="7"/>
      <c r="J667" s="71"/>
      <c r="K667" s="71"/>
      <c r="L667" s="116"/>
      <c r="M667" s="73"/>
      <c r="N667" s="73"/>
      <c r="O667" s="73"/>
      <c r="Q667" s="69"/>
      <c r="R667" s="69"/>
    </row>
    <row r="668">
      <c r="G668" s="7"/>
      <c r="H668" s="7"/>
      <c r="J668" s="71"/>
      <c r="K668" s="71"/>
      <c r="L668" s="116"/>
      <c r="M668" s="73"/>
      <c r="N668" s="73"/>
      <c r="O668" s="73"/>
      <c r="Q668" s="69"/>
      <c r="R668" s="69"/>
    </row>
    <row r="669">
      <c r="G669" s="7"/>
      <c r="H669" s="7"/>
      <c r="J669" s="71"/>
      <c r="K669" s="71"/>
      <c r="L669" s="116"/>
      <c r="M669" s="73"/>
      <c r="N669" s="73"/>
      <c r="O669" s="73"/>
      <c r="Q669" s="69"/>
      <c r="R669" s="69"/>
    </row>
    <row r="670">
      <c r="G670" s="7"/>
      <c r="H670" s="7"/>
      <c r="J670" s="71"/>
      <c r="K670" s="71"/>
      <c r="L670" s="116"/>
      <c r="M670" s="73"/>
      <c r="N670" s="73"/>
      <c r="O670" s="73"/>
      <c r="Q670" s="69"/>
      <c r="R670" s="69"/>
    </row>
    <row r="671">
      <c r="G671" s="7"/>
      <c r="H671" s="7"/>
      <c r="J671" s="71"/>
      <c r="K671" s="71"/>
      <c r="L671" s="116"/>
      <c r="M671" s="73"/>
      <c r="N671" s="73"/>
      <c r="O671" s="73"/>
      <c r="Q671" s="69"/>
      <c r="R671" s="69"/>
    </row>
    <row r="672">
      <c r="G672" s="7"/>
      <c r="H672" s="7"/>
      <c r="J672" s="71"/>
      <c r="K672" s="71"/>
      <c r="L672" s="116"/>
      <c r="M672" s="73"/>
      <c r="N672" s="73"/>
      <c r="O672" s="73"/>
      <c r="Q672" s="69"/>
      <c r="R672" s="69"/>
    </row>
    <row r="673">
      <c r="G673" s="7"/>
      <c r="H673" s="7"/>
      <c r="J673" s="71"/>
      <c r="K673" s="71"/>
      <c r="L673" s="116"/>
      <c r="M673" s="73"/>
      <c r="N673" s="73"/>
      <c r="O673" s="73"/>
      <c r="Q673" s="69"/>
      <c r="R673" s="69"/>
    </row>
    <row r="674">
      <c r="G674" s="7"/>
      <c r="H674" s="7"/>
      <c r="J674" s="71"/>
      <c r="K674" s="71"/>
      <c r="L674" s="116"/>
      <c r="M674" s="73"/>
      <c r="N674" s="73"/>
      <c r="O674" s="73"/>
      <c r="Q674" s="69"/>
      <c r="R674" s="69"/>
    </row>
    <row r="675">
      <c r="G675" s="7"/>
      <c r="H675" s="7"/>
      <c r="J675" s="71"/>
      <c r="K675" s="71"/>
      <c r="L675" s="116"/>
      <c r="M675" s="73"/>
      <c r="N675" s="73"/>
      <c r="O675" s="73"/>
      <c r="Q675" s="69"/>
      <c r="R675" s="69"/>
    </row>
    <row r="676">
      <c r="G676" s="7"/>
      <c r="H676" s="7"/>
      <c r="J676" s="71"/>
      <c r="K676" s="71"/>
      <c r="L676" s="116"/>
      <c r="M676" s="73"/>
      <c r="N676" s="73"/>
      <c r="O676" s="73"/>
      <c r="Q676" s="69"/>
      <c r="R676" s="69"/>
    </row>
    <row r="677">
      <c r="G677" s="7"/>
      <c r="H677" s="7"/>
      <c r="J677" s="71"/>
      <c r="K677" s="71"/>
      <c r="L677" s="116"/>
      <c r="M677" s="73"/>
      <c r="N677" s="73"/>
      <c r="O677" s="73"/>
      <c r="Q677" s="69"/>
      <c r="R677" s="69"/>
    </row>
    <row r="678">
      <c r="G678" s="7"/>
      <c r="H678" s="7"/>
      <c r="J678" s="71"/>
      <c r="K678" s="71"/>
      <c r="L678" s="116"/>
      <c r="M678" s="73"/>
      <c r="N678" s="73"/>
      <c r="O678" s="73"/>
      <c r="Q678" s="69"/>
      <c r="R678" s="69"/>
    </row>
    <row r="679">
      <c r="G679" s="7"/>
      <c r="H679" s="7"/>
      <c r="J679" s="71"/>
      <c r="K679" s="71"/>
      <c r="L679" s="116"/>
      <c r="M679" s="73"/>
      <c r="N679" s="73"/>
      <c r="O679" s="73"/>
      <c r="Q679" s="69"/>
      <c r="R679" s="69"/>
    </row>
    <row r="680">
      <c r="G680" s="7"/>
      <c r="H680" s="7"/>
      <c r="J680" s="71"/>
      <c r="K680" s="71"/>
      <c r="L680" s="116"/>
      <c r="M680" s="73"/>
      <c r="N680" s="73"/>
      <c r="O680" s="73"/>
      <c r="Q680" s="69"/>
      <c r="R680" s="69"/>
    </row>
    <row r="681">
      <c r="G681" s="7"/>
      <c r="H681" s="7"/>
      <c r="J681" s="71"/>
      <c r="K681" s="71"/>
      <c r="L681" s="116"/>
      <c r="M681" s="73"/>
      <c r="N681" s="73"/>
      <c r="O681" s="73"/>
      <c r="Q681" s="69"/>
      <c r="R681" s="69"/>
    </row>
    <row r="682">
      <c r="G682" s="7"/>
      <c r="H682" s="7"/>
      <c r="J682" s="71"/>
      <c r="K682" s="71"/>
      <c r="L682" s="116"/>
      <c r="M682" s="73"/>
      <c r="N682" s="73"/>
      <c r="O682" s="73"/>
      <c r="Q682" s="69"/>
      <c r="R682" s="69"/>
    </row>
    <row r="683">
      <c r="G683" s="7"/>
      <c r="H683" s="7"/>
      <c r="J683" s="71"/>
      <c r="K683" s="71"/>
      <c r="L683" s="116"/>
      <c r="M683" s="73"/>
      <c r="N683" s="73"/>
      <c r="O683" s="73"/>
      <c r="Q683" s="69"/>
      <c r="R683" s="69"/>
    </row>
    <row r="684">
      <c r="G684" s="7"/>
      <c r="H684" s="7"/>
      <c r="J684" s="71"/>
      <c r="K684" s="71"/>
      <c r="L684" s="116"/>
      <c r="M684" s="73"/>
      <c r="N684" s="73"/>
      <c r="O684" s="73"/>
      <c r="Q684" s="69"/>
      <c r="R684" s="69"/>
    </row>
    <row r="685">
      <c r="G685" s="7"/>
      <c r="H685" s="7"/>
      <c r="J685" s="71"/>
      <c r="K685" s="71"/>
      <c r="L685" s="116"/>
      <c r="M685" s="73"/>
      <c r="N685" s="73"/>
      <c r="O685" s="73"/>
      <c r="Q685" s="69"/>
      <c r="R685" s="69"/>
    </row>
    <row r="686">
      <c r="G686" s="7"/>
      <c r="H686" s="7"/>
      <c r="J686" s="71"/>
      <c r="K686" s="71"/>
      <c r="L686" s="116"/>
      <c r="M686" s="73"/>
      <c r="N686" s="73"/>
      <c r="O686" s="73"/>
      <c r="Q686" s="69"/>
      <c r="R686" s="69"/>
    </row>
    <row r="687">
      <c r="G687" s="7"/>
      <c r="H687" s="7"/>
      <c r="J687" s="71"/>
      <c r="K687" s="71"/>
      <c r="L687" s="116"/>
      <c r="M687" s="73"/>
      <c r="N687" s="73"/>
      <c r="O687" s="73"/>
      <c r="Q687" s="69"/>
      <c r="R687" s="69"/>
    </row>
    <row r="688">
      <c r="G688" s="7"/>
      <c r="H688" s="7"/>
      <c r="J688" s="71"/>
      <c r="K688" s="71"/>
      <c r="L688" s="116"/>
      <c r="M688" s="73"/>
      <c r="N688" s="73"/>
      <c r="O688" s="73"/>
      <c r="Q688" s="69"/>
      <c r="R688" s="69"/>
    </row>
    <row r="689">
      <c r="G689" s="7"/>
      <c r="H689" s="7"/>
      <c r="J689" s="71"/>
      <c r="K689" s="71"/>
      <c r="L689" s="116"/>
      <c r="M689" s="73"/>
      <c r="N689" s="73"/>
      <c r="O689" s="73"/>
      <c r="Q689" s="69"/>
      <c r="R689" s="69"/>
    </row>
    <row r="690">
      <c r="G690" s="7"/>
      <c r="H690" s="7"/>
      <c r="J690" s="71"/>
      <c r="K690" s="71"/>
      <c r="L690" s="116"/>
      <c r="M690" s="73"/>
      <c r="N690" s="73"/>
      <c r="O690" s="73"/>
      <c r="Q690" s="69"/>
      <c r="R690" s="69"/>
    </row>
    <row r="691">
      <c r="G691" s="7"/>
      <c r="H691" s="7"/>
      <c r="J691" s="71"/>
      <c r="K691" s="71"/>
      <c r="L691" s="116"/>
      <c r="M691" s="73"/>
      <c r="N691" s="73"/>
      <c r="O691" s="73"/>
      <c r="Q691" s="69"/>
      <c r="R691" s="69"/>
    </row>
    <row r="692">
      <c r="G692" s="7"/>
      <c r="H692" s="7"/>
      <c r="J692" s="71"/>
      <c r="K692" s="71"/>
      <c r="L692" s="116"/>
      <c r="M692" s="73"/>
      <c r="N692" s="73"/>
      <c r="O692" s="73"/>
      <c r="Q692" s="69"/>
      <c r="R692" s="69"/>
    </row>
    <row r="693">
      <c r="G693" s="7"/>
      <c r="H693" s="7"/>
      <c r="J693" s="71"/>
      <c r="K693" s="71"/>
      <c r="L693" s="116"/>
      <c r="M693" s="73"/>
      <c r="N693" s="73"/>
      <c r="O693" s="73"/>
      <c r="Q693" s="69"/>
      <c r="R693" s="69"/>
    </row>
    <row r="694">
      <c r="G694" s="7"/>
      <c r="H694" s="7"/>
      <c r="J694" s="71"/>
      <c r="K694" s="71"/>
      <c r="L694" s="116"/>
      <c r="M694" s="73"/>
      <c r="N694" s="73"/>
      <c r="O694" s="73"/>
      <c r="Q694" s="69"/>
      <c r="R694" s="69"/>
    </row>
    <row r="695">
      <c r="G695" s="7"/>
      <c r="H695" s="7"/>
      <c r="J695" s="71"/>
      <c r="K695" s="71"/>
      <c r="L695" s="116"/>
      <c r="M695" s="73"/>
      <c r="N695" s="73"/>
      <c r="O695" s="73"/>
      <c r="Q695" s="69"/>
      <c r="R695" s="69"/>
    </row>
    <row r="696">
      <c r="G696" s="7"/>
      <c r="H696" s="7"/>
      <c r="J696" s="71"/>
      <c r="K696" s="71"/>
      <c r="L696" s="116"/>
      <c r="M696" s="73"/>
      <c r="N696" s="73"/>
      <c r="O696" s="73"/>
      <c r="Q696" s="69"/>
      <c r="R696" s="69"/>
    </row>
    <row r="697">
      <c r="G697" s="7"/>
      <c r="H697" s="7"/>
      <c r="J697" s="71"/>
      <c r="K697" s="71"/>
      <c r="L697" s="116"/>
      <c r="M697" s="73"/>
      <c r="N697" s="73"/>
      <c r="O697" s="73"/>
      <c r="Q697" s="69"/>
      <c r="R697" s="69"/>
    </row>
    <row r="698">
      <c r="G698" s="7"/>
      <c r="H698" s="7"/>
      <c r="J698" s="71"/>
      <c r="K698" s="71"/>
      <c r="L698" s="116"/>
      <c r="M698" s="73"/>
      <c r="N698" s="73"/>
      <c r="O698" s="73"/>
      <c r="Q698" s="69"/>
      <c r="R698" s="69"/>
    </row>
    <row r="699">
      <c r="G699" s="7"/>
      <c r="H699" s="7"/>
      <c r="J699" s="71"/>
      <c r="K699" s="71"/>
      <c r="L699" s="116"/>
      <c r="M699" s="73"/>
      <c r="N699" s="73"/>
      <c r="O699" s="73"/>
      <c r="Q699" s="69"/>
      <c r="R699" s="69"/>
    </row>
    <row r="700">
      <c r="G700" s="7"/>
      <c r="H700" s="7"/>
      <c r="J700" s="71"/>
      <c r="K700" s="71"/>
      <c r="L700" s="116"/>
      <c r="M700" s="73"/>
      <c r="N700" s="73"/>
      <c r="O700" s="73"/>
      <c r="Q700" s="69"/>
      <c r="R700" s="69"/>
    </row>
    <row r="701">
      <c r="G701" s="7"/>
      <c r="H701" s="7"/>
      <c r="J701" s="71"/>
      <c r="K701" s="71"/>
      <c r="L701" s="116"/>
      <c r="M701" s="73"/>
      <c r="N701" s="73"/>
      <c r="O701" s="73"/>
      <c r="Q701" s="69"/>
      <c r="R701" s="69"/>
    </row>
    <row r="702">
      <c r="G702" s="7"/>
      <c r="H702" s="7"/>
      <c r="J702" s="71"/>
      <c r="K702" s="71"/>
      <c r="L702" s="116"/>
      <c r="M702" s="73"/>
      <c r="N702" s="73"/>
      <c r="O702" s="73"/>
      <c r="Q702" s="69"/>
      <c r="R702" s="69"/>
    </row>
    <row r="703">
      <c r="G703" s="7"/>
      <c r="H703" s="7"/>
      <c r="J703" s="71"/>
      <c r="K703" s="71"/>
      <c r="L703" s="116"/>
      <c r="M703" s="73"/>
      <c r="N703" s="73"/>
      <c r="O703" s="73"/>
      <c r="Q703" s="69"/>
      <c r="R703" s="69"/>
    </row>
    <row r="704">
      <c r="G704" s="7"/>
      <c r="H704" s="7"/>
      <c r="J704" s="71"/>
      <c r="K704" s="71"/>
      <c r="L704" s="116"/>
      <c r="M704" s="73"/>
      <c r="N704" s="73"/>
      <c r="O704" s="73"/>
      <c r="Q704" s="69"/>
      <c r="R704" s="69"/>
    </row>
    <row r="705">
      <c r="G705" s="7"/>
      <c r="H705" s="7"/>
      <c r="J705" s="71"/>
      <c r="K705" s="71"/>
      <c r="L705" s="116"/>
      <c r="M705" s="73"/>
      <c r="N705" s="73"/>
      <c r="O705" s="73"/>
      <c r="Q705" s="69"/>
      <c r="R705" s="69"/>
    </row>
    <row r="706">
      <c r="G706" s="7"/>
      <c r="H706" s="7"/>
      <c r="J706" s="71"/>
      <c r="K706" s="71"/>
      <c r="L706" s="116"/>
      <c r="M706" s="73"/>
      <c r="N706" s="73"/>
      <c r="O706" s="73"/>
      <c r="Q706" s="69"/>
      <c r="R706" s="69"/>
    </row>
    <row r="707">
      <c r="G707" s="7"/>
      <c r="H707" s="7"/>
      <c r="J707" s="71"/>
      <c r="K707" s="71"/>
      <c r="L707" s="116"/>
      <c r="M707" s="73"/>
      <c r="N707" s="73"/>
      <c r="O707" s="73"/>
      <c r="Q707" s="69"/>
      <c r="R707" s="69"/>
    </row>
    <row r="708">
      <c r="G708" s="7"/>
      <c r="H708" s="7"/>
      <c r="J708" s="71"/>
      <c r="K708" s="71"/>
      <c r="L708" s="116"/>
      <c r="M708" s="73"/>
      <c r="N708" s="73"/>
      <c r="O708" s="73"/>
      <c r="Q708" s="69"/>
      <c r="R708" s="69"/>
    </row>
    <row r="709">
      <c r="G709" s="7"/>
      <c r="H709" s="7"/>
      <c r="J709" s="71"/>
      <c r="K709" s="71"/>
      <c r="L709" s="116"/>
      <c r="M709" s="73"/>
      <c r="N709" s="73"/>
      <c r="O709" s="73"/>
      <c r="Q709" s="69"/>
      <c r="R709" s="69"/>
    </row>
    <row r="710">
      <c r="G710" s="7"/>
      <c r="H710" s="7"/>
      <c r="J710" s="71"/>
      <c r="K710" s="71"/>
      <c r="L710" s="116"/>
      <c r="M710" s="73"/>
      <c r="N710" s="73"/>
      <c r="O710" s="73"/>
      <c r="Q710" s="69"/>
      <c r="R710" s="69"/>
    </row>
    <row r="711">
      <c r="G711" s="7"/>
      <c r="H711" s="7"/>
      <c r="J711" s="71"/>
      <c r="K711" s="71"/>
      <c r="L711" s="116"/>
      <c r="M711" s="73"/>
      <c r="N711" s="73"/>
      <c r="O711" s="73"/>
      <c r="Q711" s="69"/>
      <c r="R711" s="69"/>
    </row>
    <row r="712">
      <c r="G712" s="7"/>
      <c r="H712" s="7"/>
      <c r="J712" s="71"/>
      <c r="K712" s="71"/>
      <c r="L712" s="116"/>
      <c r="M712" s="73"/>
      <c r="N712" s="73"/>
      <c r="O712" s="73"/>
      <c r="Q712" s="69"/>
      <c r="R712" s="69"/>
    </row>
    <row r="713">
      <c r="G713" s="7"/>
      <c r="H713" s="7"/>
      <c r="J713" s="71"/>
      <c r="K713" s="71"/>
      <c r="L713" s="116"/>
      <c r="M713" s="73"/>
      <c r="N713" s="73"/>
      <c r="O713" s="73"/>
      <c r="Q713" s="69"/>
      <c r="R713" s="69"/>
    </row>
    <row r="714">
      <c r="G714" s="7"/>
      <c r="H714" s="7"/>
      <c r="J714" s="71"/>
      <c r="K714" s="71"/>
      <c r="L714" s="116"/>
      <c r="M714" s="73"/>
      <c r="N714" s="73"/>
      <c r="O714" s="73"/>
      <c r="Q714" s="69"/>
      <c r="R714" s="69"/>
    </row>
    <row r="715">
      <c r="G715" s="7"/>
      <c r="H715" s="7"/>
      <c r="J715" s="71"/>
      <c r="K715" s="71"/>
      <c r="L715" s="116"/>
      <c r="M715" s="73"/>
      <c r="N715" s="73"/>
      <c r="O715" s="73"/>
      <c r="Q715" s="69"/>
      <c r="R715" s="69"/>
    </row>
    <row r="716">
      <c r="G716" s="7"/>
      <c r="H716" s="7"/>
      <c r="J716" s="71"/>
      <c r="K716" s="71"/>
      <c r="L716" s="116"/>
      <c r="M716" s="73"/>
      <c r="N716" s="73"/>
      <c r="O716" s="73"/>
      <c r="Q716" s="69"/>
      <c r="R716" s="69"/>
    </row>
    <row r="717">
      <c r="G717" s="7"/>
      <c r="H717" s="7"/>
      <c r="J717" s="71"/>
      <c r="K717" s="71"/>
      <c r="L717" s="116"/>
      <c r="M717" s="73"/>
      <c r="N717" s="73"/>
      <c r="O717" s="73"/>
      <c r="Q717" s="69"/>
      <c r="R717" s="69"/>
    </row>
    <row r="718">
      <c r="G718" s="7"/>
      <c r="H718" s="7"/>
      <c r="J718" s="71"/>
      <c r="K718" s="71"/>
      <c r="L718" s="116"/>
      <c r="M718" s="73"/>
      <c r="N718" s="73"/>
      <c r="O718" s="73"/>
      <c r="Q718" s="69"/>
      <c r="R718" s="69"/>
    </row>
    <row r="719">
      <c r="G719" s="7"/>
      <c r="H719" s="7"/>
      <c r="J719" s="71"/>
      <c r="K719" s="71"/>
      <c r="L719" s="116"/>
      <c r="M719" s="73"/>
      <c r="N719" s="73"/>
      <c r="O719" s="73"/>
      <c r="Q719" s="69"/>
      <c r="R719" s="69"/>
    </row>
    <row r="720">
      <c r="G720" s="7"/>
      <c r="H720" s="7"/>
      <c r="J720" s="71"/>
      <c r="K720" s="71"/>
      <c r="L720" s="116"/>
      <c r="M720" s="73"/>
      <c r="N720" s="73"/>
      <c r="O720" s="73"/>
      <c r="Q720" s="69"/>
      <c r="R720" s="69"/>
    </row>
    <row r="721">
      <c r="G721" s="7"/>
      <c r="H721" s="7"/>
      <c r="J721" s="71"/>
      <c r="K721" s="71"/>
      <c r="L721" s="116"/>
      <c r="M721" s="73"/>
      <c r="N721" s="73"/>
      <c r="O721" s="73"/>
      <c r="Q721" s="69"/>
      <c r="R721" s="69"/>
    </row>
    <row r="722">
      <c r="G722" s="7"/>
      <c r="H722" s="7"/>
      <c r="J722" s="71"/>
      <c r="K722" s="71"/>
      <c r="L722" s="116"/>
      <c r="M722" s="73"/>
      <c r="N722" s="73"/>
      <c r="O722" s="73"/>
      <c r="Q722" s="69"/>
      <c r="R722" s="69"/>
    </row>
    <row r="723">
      <c r="G723" s="7"/>
      <c r="H723" s="7"/>
      <c r="J723" s="71"/>
      <c r="K723" s="71"/>
      <c r="L723" s="116"/>
      <c r="M723" s="73"/>
      <c r="N723" s="73"/>
      <c r="O723" s="73"/>
      <c r="Q723" s="69"/>
      <c r="R723" s="69"/>
    </row>
    <row r="724">
      <c r="G724" s="7"/>
      <c r="H724" s="7"/>
      <c r="J724" s="71"/>
      <c r="K724" s="71"/>
      <c r="L724" s="116"/>
      <c r="M724" s="73"/>
      <c r="N724" s="73"/>
      <c r="O724" s="73"/>
      <c r="Q724" s="69"/>
      <c r="R724" s="69"/>
    </row>
    <row r="725">
      <c r="G725" s="7"/>
      <c r="H725" s="7"/>
      <c r="J725" s="71"/>
      <c r="K725" s="71"/>
      <c r="L725" s="116"/>
      <c r="M725" s="73"/>
      <c r="N725" s="73"/>
      <c r="O725" s="73"/>
      <c r="Q725" s="69"/>
      <c r="R725" s="69"/>
    </row>
    <row r="726">
      <c r="G726" s="7"/>
      <c r="H726" s="7"/>
      <c r="J726" s="71"/>
      <c r="K726" s="71"/>
      <c r="L726" s="116"/>
      <c r="M726" s="73"/>
      <c r="N726" s="73"/>
      <c r="O726" s="73"/>
      <c r="Q726" s="69"/>
      <c r="R726" s="69"/>
    </row>
    <row r="727">
      <c r="G727" s="7"/>
      <c r="H727" s="7"/>
      <c r="J727" s="71"/>
      <c r="K727" s="71"/>
      <c r="L727" s="116"/>
      <c r="M727" s="73"/>
      <c r="N727" s="73"/>
      <c r="O727" s="73"/>
      <c r="Q727" s="69"/>
      <c r="R727" s="69"/>
    </row>
    <row r="728">
      <c r="G728" s="7"/>
      <c r="H728" s="7"/>
      <c r="J728" s="71"/>
      <c r="K728" s="71"/>
      <c r="L728" s="116"/>
      <c r="M728" s="73"/>
      <c r="N728" s="73"/>
      <c r="O728" s="73"/>
      <c r="Q728" s="69"/>
      <c r="R728" s="69"/>
    </row>
    <row r="729">
      <c r="G729" s="7"/>
      <c r="H729" s="7"/>
      <c r="J729" s="71"/>
      <c r="K729" s="71"/>
      <c r="L729" s="116"/>
      <c r="M729" s="73"/>
      <c r="N729" s="73"/>
      <c r="O729" s="73"/>
      <c r="Q729" s="69"/>
      <c r="R729" s="69"/>
    </row>
    <row r="730">
      <c r="G730" s="7"/>
      <c r="H730" s="7"/>
      <c r="J730" s="71"/>
      <c r="K730" s="71"/>
      <c r="L730" s="116"/>
      <c r="M730" s="73"/>
      <c r="N730" s="73"/>
      <c r="O730" s="73"/>
      <c r="Q730" s="69"/>
      <c r="R730" s="69"/>
    </row>
    <row r="731">
      <c r="G731" s="7"/>
      <c r="H731" s="7"/>
      <c r="J731" s="71"/>
      <c r="K731" s="71"/>
      <c r="L731" s="116"/>
      <c r="M731" s="73"/>
      <c r="N731" s="73"/>
      <c r="O731" s="73"/>
      <c r="Q731" s="69"/>
      <c r="R731" s="69"/>
    </row>
    <row r="732">
      <c r="G732" s="7"/>
      <c r="H732" s="7"/>
      <c r="J732" s="71"/>
      <c r="K732" s="71"/>
      <c r="L732" s="116"/>
      <c r="M732" s="73"/>
      <c r="N732" s="73"/>
      <c r="O732" s="73"/>
      <c r="Q732" s="69"/>
      <c r="R732" s="69"/>
    </row>
    <row r="733">
      <c r="G733" s="7"/>
      <c r="H733" s="7"/>
      <c r="J733" s="71"/>
      <c r="K733" s="71"/>
      <c r="L733" s="116"/>
      <c r="M733" s="73"/>
      <c r="N733" s="73"/>
      <c r="O733" s="73"/>
      <c r="Q733" s="69"/>
      <c r="R733" s="69"/>
    </row>
    <row r="734">
      <c r="G734" s="7"/>
      <c r="H734" s="7"/>
      <c r="J734" s="71"/>
      <c r="K734" s="71"/>
      <c r="L734" s="116"/>
      <c r="M734" s="73"/>
      <c r="N734" s="73"/>
      <c r="O734" s="73"/>
      <c r="Q734" s="69"/>
      <c r="R734" s="69"/>
    </row>
    <row r="735">
      <c r="G735" s="7"/>
      <c r="H735" s="7"/>
      <c r="J735" s="71"/>
      <c r="K735" s="71"/>
      <c r="L735" s="116"/>
      <c r="M735" s="73"/>
      <c r="N735" s="73"/>
      <c r="O735" s="73"/>
      <c r="Q735" s="69"/>
      <c r="R735" s="69"/>
    </row>
    <row r="736">
      <c r="G736" s="7"/>
      <c r="H736" s="7"/>
      <c r="J736" s="71"/>
      <c r="K736" s="71"/>
      <c r="L736" s="116"/>
      <c r="M736" s="73"/>
      <c r="N736" s="73"/>
      <c r="O736" s="73"/>
      <c r="Q736" s="69"/>
      <c r="R736" s="69"/>
    </row>
    <row r="737">
      <c r="G737" s="7"/>
      <c r="H737" s="7"/>
      <c r="J737" s="71"/>
      <c r="K737" s="71"/>
      <c r="L737" s="116"/>
      <c r="M737" s="73"/>
      <c r="N737" s="73"/>
      <c r="O737" s="73"/>
      <c r="Q737" s="69"/>
      <c r="R737" s="69"/>
    </row>
    <row r="738">
      <c r="G738" s="7"/>
      <c r="H738" s="7"/>
      <c r="J738" s="71"/>
      <c r="K738" s="71"/>
      <c r="L738" s="116"/>
      <c r="M738" s="73"/>
      <c r="N738" s="73"/>
      <c r="O738" s="73"/>
      <c r="Q738" s="69"/>
      <c r="R738" s="69"/>
    </row>
    <row r="739">
      <c r="G739" s="7"/>
      <c r="H739" s="7"/>
      <c r="J739" s="71"/>
      <c r="K739" s="71"/>
      <c r="L739" s="116"/>
      <c r="M739" s="73"/>
      <c r="N739" s="73"/>
      <c r="O739" s="73"/>
      <c r="Q739" s="69"/>
      <c r="R739" s="69"/>
    </row>
    <row r="740">
      <c r="G740" s="7"/>
      <c r="H740" s="7"/>
      <c r="J740" s="71"/>
      <c r="K740" s="71"/>
      <c r="L740" s="116"/>
      <c r="M740" s="73"/>
      <c r="N740" s="73"/>
      <c r="O740" s="73"/>
      <c r="Q740" s="69"/>
      <c r="R740" s="69"/>
    </row>
    <row r="741">
      <c r="G741" s="7"/>
      <c r="H741" s="7"/>
      <c r="J741" s="71"/>
      <c r="K741" s="71"/>
      <c r="L741" s="116"/>
      <c r="M741" s="73"/>
      <c r="N741" s="73"/>
      <c r="O741" s="73"/>
      <c r="Q741" s="69"/>
      <c r="R741" s="69"/>
    </row>
    <row r="742">
      <c r="G742" s="7"/>
      <c r="H742" s="7"/>
      <c r="J742" s="71"/>
      <c r="K742" s="71"/>
      <c r="L742" s="116"/>
      <c r="M742" s="73"/>
      <c r="N742" s="73"/>
      <c r="O742" s="73"/>
      <c r="Q742" s="69"/>
      <c r="R742" s="69"/>
    </row>
    <row r="743">
      <c r="G743" s="7"/>
      <c r="H743" s="7"/>
      <c r="J743" s="71"/>
      <c r="K743" s="71"/>
      <c r="L743" s="116"/>
      <c r="M743" s="73"/>
      <c r="N743" s="73"/>
      <c r="O743" s="73"/>
      <c r="Q743" s="69"/>
      <c r="R743" s="69"/>
    </row>
    <row r="744">
      <c r="G744" s="7"/>
      <c r="H744" s="7"/>
      <c r="J744" s="71"/>
      <c r="K744" s="71"/>
      <c r="L744" s="116"/>
      <c r="M744" s="73"/>
      <c r="N744" s="73"/>
      <c r="O744" s="73"/>
      <c r="Q744" s="69"/>
      <c r="R744" s="69"/>
    </row>
    <row r="745">
      <c r="G745" s="7"/>
      <c r="H745" s="7"/>
      <c r="J745" s="71"/>
      <c r="K745" s="71"/>
      <c r="L745" s="116"/>
      <c r="M745" s="73"/>
      <c r="N745" s="73"/>
      <c r="O745" s="73"/>
      <c r="Q745" s="69"/>
      <c r="R745" s="69"/>
    </row>
    <row r="746">
      <c r="G746" s="7"/>
      <c r="H746" s="7"/>
      <c r="J746" s="71"/>
      <c r="K746" s="71"/>
      <c r="L746" s="116"/>
      <c r="M746" s="73"/>
      <c r="N746" s="73"/>
      <c r="O746" s="73"/>
      <c r="Q746" s="69"/>
      <c r="R746" s="69"/>
    </row>
    <row r="747">
      <c r="G747" s="7"/>
      <c r="H747" s="7"/>
      <c r="J747" s="71"/>
      <c r="K747" s="71"/>
      <c r="L747" s="116"/>
      <c r="M747" s="73"/>
      <c r="N747" s="73"/>
      <c r="O747" s="73"/>
      <c r="Q747" s="69"/>
      <c r="R747" s="69"/>
    </row>
    <row r="748">
      <c r="G748" s="7"/>
      <c r="H748" s="7"/>
      <c r="J748" s="71"/>
      <c r="K748" s="71"/>
      <c r="L748" s="116"/>
      <c r="M748" s="73"/>
      <c r="N748" s="73"/>
      <c r="O748" s="73"/>
      <c r="Q748" s="69"/>
      <c r="R748" s="69"/>
    </row>
    <row r="749">
      <c r="G749" s="7"/>
      <c r="H749" s="7"/>
      <c r="J749" s="71"/>
      <c r="K749" s="71"/>
      <c r="L749" s="116"/>
      <c r="M749" s="73"/>
      <c r="N749" s="73"/>
      <c r="O749" s="73"/>
      <c r="Q749" s="69"/>
      <c r="R749" s="69"/>
    </row>
    <row r="750">
      <c r="G750" s="7"/>
      <c r="H750" s="7"/>
      <c r="J750" s="71"/>
      <c r="K750" s="71"/>
      <c r="L750" s="116"/>
      <c r="M750" s="73"/>
      <c r="N750" s="73"/>
      <c r="O750" s="73"/>
      <c r="Q750" s="69"/>
      <c r="R750" s="69"/>
    </row>
    <row r="751">
      <c r="G751" s="7"/>
      <c r="H751" s="7"/>
      <c r="J751" s="71"/>
      <c r="K751" s="71"/>
      <c r="L751" s="116"/>
      <c r="M751" s="73"/>
      <c r="N751" s="73"/>
      <c r="O751" s="73"/>
      <c r="Q751" s="69"/>
      <c r="R751" s="69"/>
    </row>
    <row r="752">
      <c r="G752" s="7"/>
      <c r="H752" s="7"/>
      <c r="J752" s="71"/>
      <c r="K752" s="71"/>
      <c r="L752" s="116"/>
      <c r="M752" s="73"/>
      <c r="N752" s="73"/>
      <c r="O752" s="73"/>
      <c r="Q752" s="69"/>
      <c r="R752" s="69"/>
    </row>
    <row r="753">
      <c r="G753" s="7"/>
      <c r="H753" s="7"/>
      <c r="J753" s="71"/>
      <c r="K753" s="71"/>
      <c r="L753" s="116"/>
      <c r="M753" s="73"/>
      <c r="N753" s="73"/>
      <c r="O753" s="73"/>
      <c r="Q753" s="69"/>
      <c r="R753" s="69"/>
    </row>
    <row r="754">
      <c r="G754" s="7"/>
      <c r="H754" s="7"/>
      <c r="J754" s="71"/>
      <c r="K754" s="71"/>
      <c r="L754" s="116"/>
      <c r="M754" s="73"/>
      <c r="N754" s="73"/>
      <c r="O754" s="73"/>
      <c r="Q754" s="69"/>
      <c r="R754" s="69"/>
    </row>
    <row r="755">
      <c r="G755" s="7"/>
      <c r="H755" s="7"/>
      <c r="J755" s="71"/>
      <c r="K755" s="71"/>
      <c r="L755" s="116"/>
      <c r="M755" s="73"/>
      <c r="N755" s="73"/>
      <c r="O755" s="73"/>
      <c r="Q755" s="69"/>
      <c r="R755" s="69"/>
    </row>
    <row r="756">
      <c r="G756" s="7"/>
      <c r="H756" s="7"/>
      <c r="J756" s="71"/>
      <c r="K756" s="71"/>
      <c r="L756" s="116"/>
      <c r="M756" s="73"/>
      <c r="N756" s="73"/>
      <c r="O756" s="73"/>
      <c r="Q756" s="69"/>
      <c r="R756" s="69"/>
    </row>
    <row r="757">
      <c r="G757" s="7"/>
      <c r="H757" s="7"/>
      <c r="J757" s="71"/>
      <c r="K757" s="71"/>
      <c r="L757" s="116"/>
      <c r="M757" s="73"/>
      <c r="N757" s="73"/>
      <c r="O757" s="73"/>
      <c r="Q757" s="69"/>
      <c r="R757" s="69"/>
    </row>
    <row r="758">
      <c r="G758" s="7"/>
      <c r="H758" s="7"/>
      <c r="J758" s="71"/>
      <c r="K758" s="71"/>
      <c r="L758" s="116"/>
      <c r="M758" s="73"/>
      <c r="N758" s="73"/>
      <c r="O758" s="73"/>
      <c r="Q758" s="69"/>
      <c r="R758" s="69"/>
    </row>
    <row r="759">
      <c r="G759" s="7"/>
      <c r="H759" s="7"/>
      <c r="J759" s="71"/>
      <c r="K759" s="71"/>
      <c r="L759" s="116"/>
      <c r="M759" s="73"/>
      <c r="N759" s="73"/>
      <c r="O759" s="73"/>
      <c r="Q759" s="69"/>
      <c r="R759" s="69"/>
    </row>
    <row r="760">
      <c r="G760" s="7"/>
      <c r="H760" s="7"/>
      <c r="J760" s="71"/>
      <c r="K760" s="71"/>
      <c r="L760" s="116"/>
      <c r="M760" s="73"/>
      <c r="N760" s="73"/>
      <c r="O760" s="73"/>
      <c r="Q760" s="69"/>
      <c r="R760" s="69"/>
    </row>
    <row r="761">
      <c r="G761" s="7"/>
      <c r="H761" s="7"/>
      <c r="J761" s="71"/>
      <c r="K761" s="71"/>
      <c r="L761" s="116"/>
      <c r="M761" s="73"/>
      <c r="N761" s="73"/>
      <c r="O761" s="73"/>
      <c r="Q761" s="69"/>
      <c r="R761" s="69"/>
    </row>
    <row r="762">
      <c r="G762" s="7"/>
      <c r="H762" s="7"/>
      <c r="J762" s="71"/>
      <c r="K762" s="71"/>
      <c r="L762" s="116"/>
      <c r="M762" s="73"/>
      <c r="N762" s="73"/>
      <c r="O762" s="73"/>
      <c r="Q762" s="69"/>
      <c r="R762" s="69"/>
    </row>
    <row r="763">
      <c r="G763" s="7"/>
      <c r="H763" s="7"/>
      <c r="J763" s="71"/>
      <c r="K763" s="71"/>
      <c r="L763" s="116"/>
      <c r="M763" s="73"/>
      <c r="N763" s="73"/>
      <c r="O763" s="73"/>
      <c r="Q763" s="69"/>
      <c r="R763" s="69"/>
    </row>
    <row r="764">
      <c r="G764" s="7"/>
      <c r="H764" s="7"/>
      <c r="J764" s="71"/>
      <c r="K764" s="71"/>
      <c r="L764" s="116"/>
      <c r="M764" s="73"/>
      <c r="N764" s="73"/>
      <c r="O764" s="73"/>
      <c r="Q764" s="69"/>
      <c r="R764" s="69"/>
    </row>
    <row r="765">
      <c r="G765" s="7"/>
      <c r="H765" s="7"/>
      <c r="J765" s="71"/>
      <c r="K765" s="71"/>
      <c r="L765" s="116"/>
      <c r="M765" s="73"/>
      <c r="N765" s="73"/>
      <c r="O765" s="73"/>
      <c r="Q765" s="69"/>
      <c r="R765" s="69"/>
    </row>
    <row r="766">
      <c r="G766" s="7"/>
      <c r="H766" s="7"/>
      <c r="J766" s="71"/>
      <c r="K766" s="71"/>
      <c r="L766" s="116"/>
      <c r="M766" s="73"/>
      <c r="N766" s="73"/>
      <c r="O766" s="73"/>
      <c r="Q766" s="69"/>
      <c r="R766" s="69"/>
    </row>
    <row r="767">
      <c r="G767" s="7"/>
      <c r="H767" s="7"/>
      <c r="J767" s="71"/>
      <c r="K767" s="71"/>
      <c r="L767" s="116"/>
      <c r="M767" s="73"/>
      <c r="N767" s="73"/>
      <c r="O767" s="73"/>
      <c r="Q767" s="69"/>
      <c r="R767" s="69"/>
    </row>
    <row r="768">
      <c r="G768" s="7"/>
      <c r="H768" s="7"/>
      <c r="J768" s="71"/>
      <c r="K768" s="71"/>
      <c r="L768" s="116"/>
      <c r="M768" s="73"/>
      <c r="N768" s="73"/>
      <c r="O768" s="73"/>
      <c r="Q768" s="69"/>
      <c r="R768" s="69"/>
    </row>
    <row r="769">
      <c r="G769" s="7"/>
      <c r="H769" s="7"/>
      <c r="J769" s="71"/>
      <c r="K769" s="71"/>
      <c r="L769" s="116"/>
      <c r="M769" s="73"/>
      <c r="N769" s="73"/>
      <c r="O769" s="73"/>
      <c r="Q769" s="69"/>
      <c r="R769" s="69"/>
    </row>
    <row r="770">
      <c r="G770" s="7"/>
      <c r="H770" s="7"/>
      <c r="J770" s="71"/>
      <c r="K770" s="71"/>
      <c r="L770" s="116"/>
      <c r="M770" s="73"/>
      <c r="N770" s="73"/>
      <c r="O770" s="73"/>
      <c r="Q770" s="69"/>
      <c r="R770" s="69"/>
    </row>
    <row r="771">
      <c r="G771" s="7"/>
      <c r="H771" s="7"/>
      <c r="J771" s="71"/>
      <c r="K771" s="71"/>
      <c r="L771" s="116"/>
      <c r="M771" s="73"/>
      <c r="N771" s="73"/>
      <c r="O771" s="73"/>
      <c r="Q771" s="69"/>
      <c r="R771" s="69"/>
    </row>
    <row r="772">
      <c r="G772" s="7"/>
      <c r="H772" s="7"/>
      <c r="J772" s="71"/>
      <c r="K772" s="71"/>
      <c r="L772" s="116"/>
      <c r="M772" s="73"/>
      <c r="N772" s="73"/>
      <c r="O772" s="73"/>
      <c r="Q772" s="69"/>
      <c r="R772" s="69"/>
    </row>
    <row r="773">
      <c r="G773" s="7"/>
      <c r="H773" s="7"/>
      <c r="J773" s="71"/>
      <c r="K773" s="71"/>
      <c r="L773" s="116"/>
      <c r="M773" s="73"/>
      <c r="N773" s="73"/>
      <c r="O773" s="73"/>
      <c r="Q773" s="69"/>
      <c r="R773" s="69"/>
    </row>
    <row r="774">
      <c r="G774" s="7"/>
      <c r="H774" s="7"/>
      <c r="J774" s="71"/>
      <c r="K774" s="71"/>
      <c r="L774" s="116"/>
      <c r="M774" s="73"/>
      <c r="N774" s="73"/>
      <c r="O774" s="73"/>
      <c r="Q774" s="69"/>
      <c r="R774" s="69"/>
    </row>
    <row r="775">
      <c r="G775" s="7"/>
      <c r="H775" s="7"/>
      <c r="J775" s="71"/>
      <c r="K775" s="71"/>
      <c r="L775" s="116"/>
      <c r="M775" s="73"/>
      <c r="N775" s="73"/>
      <c r="O775" s="73"/>
      <c r="Q775" s="69"/>
      <c r="R775" s="69"/>
    </row>
    <row r="776">
      <c r="G776" s="7"/>
      <c r="H776" s="7"/>
      <c r="J776" s="71"/>
      <c r="K776" s="71"/>
      <c r="L776" s="116"/>
      <c r="M776" s="73"/>
      <c r="N776" s="73"/>
      <c r="O776" s="73"/>
      <c r="Q776" s="69"/>
      <c r="R776" s="69"/>
    </row>
    <row r="777">
      <c r="G777" s="7"/>
      <c r="H777" s="7"/>
      <c r="J777" s="71"/>
      <c r="K777" s="71"/>
      <c r="L777" s="116"/>
      <c r="M777" s="73"/>
      <c r="N777" s="73"/>
      <c r="O777" s="73"/>
      <c r="Q777" s="69"/>
      <c r="R777" s="69"/>
    </row>
    <row r="778">
      <c r="G778" s="7"/>
      <c r="H778" s="7"/>
      <c r="J778" s="71"/>
      <c r="K778" s="71"/>
      <c r="L778" s="116"/>
      <c r="M778" s="73"/>
      <c r="N778" s="73"/>
      <c r="O778" s="73"/>
      <c r="Q778" s="69"/>
      <c r="R778" s="69"/>
    </row>
    <row r="779">
      <c r="G779" s="7"/>
      <c r="H779" s="7"/>
      <c r="J779" s="71"/>
      <c r="K779" s="71"/>
      <c r="L779" s="116"/>
      <c r="M779" s="73"/>
      <c r="N779" s="73"/>
      <c r="O779" s="73"/>
      <c r="Q779" s="69"/>
      <c r="R779" s="69"/>
    </row>
    <row r="780">
      <c r="G780" s="7"/>
      <c r="H780" s="7"/>
      <c r="J780" s="71"/>
      <c r="K780" s="71"/>
      <c r="L780" s="116"/>
      <c r="M780" s="73"/>
      <c r="N780" s="73"/>
      <c r="O780" s="73"/>
      <c r="Q780" s="69"/>
      <c r="R780" s="69"/>
    </row>
    <row r="781">
      <c r="G781" s="7"/>
      <c r="H781" s="7"/>
      <c r="J781" s="71"/>
      <c r="K781" s="71"/>
      <c r="L781" s="116"/>
      <c r="M781" s="73"/>
      <c r="N781" s="73"/>
      <c r="O781" s="73"/>
      <c r="Q781" s="69"/>
      <c r="R781" s="69"/>
    </row>
    <row r="782">
      <c r="G782" s="7"/>
      <c r="H782" s="7"/>
      <c r="J782" s="71"/>
      <c r="K782" s="71"/>
      <c r="L782" s="116"/>
      <c r="M782" s="73"/>
      <c r="N782" s="73"/>
      <c r="O782" s="73"/>
      <c r="Q782" s="69"/>
      <c r="R782" s="69"/>
    </row>
    <row r="783">
      <c r="G783" s="7"/>
      <c r="H783" s="7"/>
      <c r="J783" s="71"/>
      <c r="K783" s="71"/>
      <c r="L783" s="116"/>
      <c r="M783" s="73"/>
      <c r="N783" s="73"/>
      <c r="O783" s="73"/>
      <c r="Q783" s="69"/>
      <c r="R783" s="69"/>
    </row>
    <row r="784">
      <c r="G784" s="7"/>
      <c r="H784" s="7"/>
      <c r="J784" s="71"/>
      <c r="K784" s="71"/>
      <c r="L784" s="116"/>
      <c r="M784" s="73"/>
      <c r="N784" s="73"/>
      <c r="O784" s="73"/>
      <c r="Q784" s="69"/>
      <c r="R784" s="69"/>
    </row>
    <row r="785">
      <c r="G785" s="7"/>
      <c r="H785" s="7"/>
      <c r="J785" s="71"/>
      <c r="K785" s="71"/>
      <c r="L785" s="116"/>
      <c r="M785" s="73"/>
      <c r="N785" s="73"/>
      <c r="O785" s="73"/>
      <c r="Q785" s="69"/>
      <c r="R785" s="69"/>
    </row>
    <row r="786">
      <c r="G786" s="7"/>
      <c r="H786" s="7"/>
      <c r="J786" s="71"/>
      <c r="K786" s="71"/>
      <c r="L786" s="116"/>
      <c r="M786" s="73"/>
      <c r="N786" s="73"/>
      <c r="O786" s="73"/>
      <c r="Q786" s="69"/>
      <c r="R786" s="69"/>
    </row>
    <row r="787">
      <c r="G787" s="7"/>
      <c r="H787" s="7"/>
      <c r="J787" s="71"/>
      <c r="K787" s="71"/>
      <c r="L787" s="116"/>
      <c r="M787" s="73"/>
      <c r="N787" s="73"/>
      <c r="O787" s="73"/>
      <c r="Q787" s="69"/>
      <c r="R787" s="69"/>
    </row>
    <row r="788">
      <c r="G788" s="7"/>
      <c r="H788" s="7"/>
      <c r="J788" s="71"/>
      <c r="K788" s="71"/>
      <c r="L788" s="116"/>
      <c r="M788" s="73"/>
      <c r="N788" s="73"/>
      <c r="O788" s="73"/>
      <c r="Q788" s="69"/>
      <c r="R788" s="69"/>
    </row>
    <row r="789">
      <c r="G789" s="7"/>
      <c r="H789" s="7"/>
      <c r="J789" s="71"/>
      <c r="K789" s="71"/>
      <c r="L789" s="116"/>
      <c r="M789" s="73"/>
      <c r="N789" s="73"/>
      <c r="O789" s="73"/>
      <c r="Q789" s="69"/>
      <c r="R789" s="69"/>
    </row>
    <row r="790">
      <c r="G790" s="7"/>
      <c r="H790" s="7"/>
      <c r="J790" s="71"/>
      <c r="K790" s="71"/>
      <c r="L790" s="116"/>
      <c r="M790" s="73"/>
      <c r="N790" s="73"/>
      <c r="O790" s="73"/>
      <c r="Q790" s="69"/>
      <c r="R790" s="69"/>
    </row>
    <row r="791">
      <c r="G791" s="7"/>
      <c r="H791" s="7"/>
      <c r="J791" s="71"/>
      <c r="K791" s="71"/>
      <c r="L791" s="116"/>
      <c r="M791" s="73"/>
      <c r="N791" s="73"/>
      <c r="O791" s="73"/>
      <c r="Q791" s="69"/>
      <c r="R791" s="69"/>
    </row>
    <row r="792">
      <c r="G792" s="7"/>
      <c r="H792" s="7"/>
      <c r="J792" s="71"/>
      <c r="K792" s="71"/>
      <c r="L792" s="116"/>
      <c r="M792" s="73"/>
      <c r="N792" s="73"/>
      <c r="O792" s="73"/>
      <c r="Q792" s="69"/>
      <c r="R792" s="69"/>
    </row>
    <row r="793">
      <c r="G793" s="7"/>
      <c r="H793" s="7"/>
      <c r="J793" s="71"/>
      <c r="K793" s="71"/>
      <c r="L793" s="116"/>
      <c r="M793" s="73"/>
      <c r="N793" s="73"/>
      <c r="O793" s="73"/>
      <c r="Q793" s="69"/>
      <c r="R793" s="69"/>
    </row>
    <row r="794">
      <c r="G794" s="7"/>
      <c r="H794" s="7"/>
      <c r="J794" s="71"/>
      <c r="K794" s="71"/>
      <c r="L794" s="116"/>
      <c r="M794" s="73"/>
      <c r="N794" s="73"/>
      <c r="O794" s="73"/>
      <c r="Q794" s="69"/>
      <c r="R794" s="69"/>
    </row>
    <row r="795">
      <c r="G795" s="7"/>
      <c r="H795" s="7"/>
      <c r="J795" s="71"/>
      <c r="K795" s="71"/>
      <c r="L795" s="116"/>
      <c r="M795" s="73"/>
      <c r="N795" s="73"/>
      <c r="O795" s="73"/>
      <c r="Q795" s="69"/>
      <c r="R795" s="69"/>
    </row>
    <row r="796">
      <c r="G796" s="7"/>
      <c r="H796" s="7"/>
      <c r="J796" s="71"/>
      <c r="K796" s="71"/>
      <c r="L796" s="116"/>
      <c r="M796" s="73"/>
      <c r="N796" s="73"/>
      <c r="O796" s="73"/>
      <c r="Q796" s="69"/>
      <c r="R796" s="69"/>
    </row>
    <row r="797">
      <c r="G797" s="7"/>
      <c r="H797" s="7"/>
      <c r="J797" s="71"/>
      <c r="K797" s="71"/>
      <c r="L797" s="116"/>
      <c r="M797" s="73"/>
      <c r="N797" s="73"/>
      <c r="O797" s="73"/>
      <c r="Q797" s="69"/>
      <c r="R797" s="69"/>
    </row>
    <row r="798">
      <c r="G798" s="7"/>
      <c r="H798" s="7"/>
      <c r="J798" s="71"/>
      <c r="K798" s="71"/>
      <c r="L798" s="116"/>
      <c r="M798" s="73"/>
      <c r="N798" s="73"/>
      <c r="O798" s="73"/>
      <c r="Q798" s="69"/>
      <c r="R798" s="69"/>
    </row>
    <row r="799">
      <c r="G799" s="7"/>
      <c r="H799" s="7"/>
      <c r="J799" s="71"/>
      <c r="K799" s="71"/>
      <c r="L799" s="116"/>
      <c r="M799" s="73"/>
      <c r="N799" s="73"/>
      <c r="O799" s="73"/>
      <c r="Q799" s="69"/>
      <c r="R799" s="69"/>
    </row>
    <row r="800">
      <c r="G800" s="7"/>
      <c r="H800" s="7"/>
      <c r="J800" s="71"/>
      <c r="K800" s="71"/>
      <c r="L800" s="116"/>
      <c r="M800" s="73"/>
      <c r="N800" s="73"/>
      <c r="O800" s="73"/>
      <c r="Q800" s="69"/>
      <c r="R800" s="69"/>
    </row>
    <row r="801">
      <c r="G801" s="7"/>
      <c r="H801" s="7"/>
      <c r="J801" s="71"/>
      <c r="K801" s="71"/>
      <c r="L801" s="116"/>
      <c r="M801" s="73"/>
      <c r="N801" s="73"/>
      <c r="O801" s="73"/>
      <c r="Q801" s="69"/>
      <c r="R801" s="69"/>
    </row>
    <row r="802">
      <c r="G802" s="7"/>
      <c r="H802" s="7"/>
      <c r="J802" s="71"/>
      <c r="K802" s="71"/>
      <c r="L802" s="116"/>
      <c r="M802" s="73"/>
      <c r="N802" s="73"/>
      <c r="O802" s="73"/>
      <c r="Q802" s="69"/>
      <c r="R802" s="69"/>
    </row>
    <row r="803">
      <c r="G803" s="7"/>
      <c r="H803" s="7"/>
      <c r="J803" s="71"/>
      <c r="K803" s="71"/>
      <c r="L803" s="116"/>
      <c r="M803" s="73"/>
      <c r="N803" s="73"/>
      <c r="O803" s="73"/>
      <c r="Q803" s="69"/>
      <c r="R803" s="69"/>
    </row>
    <row r="804">
      <c r="G804" s="7"/>
      <c r="H804" s="7"/>
      <c r="J804" s="71"/>
      <c r="K804" s="71"/>
      <c r="L804" s="116"/>
      <c r="M804" s="73"/>
      <c r="N804" s="73"/>
      <c r="O804" s="73"/>
      <c r="Q804" s="69"/>
      <c r="R804" s="69"/>
    </row>
    <row r="805">
      <c r="G805" s="7"/>
      <c r="H805" s="7"/>
      <c r="J805" s="71"/>
      <c r="K805" s="71"/>
      <c r="L805" s="116"/>
      <c r="M805" s="73"/>
      <c r="N805" s="73"/>
      <c r="O805" s="73"/>
      <c r="Q805" s="69"/>
      <c r="R805" s="69"/>
    </row>
    <row r="806">
      <c r="G806" s="7"/>
      <c r="H806" s="7"/>
      <c r="J806" s="71"/>
      <c r="K806" s="71"/>
      <c r="L806" s="116"/>
      <c r="M806" s="73"/>
      <c r="N806" s="73"/>
      <c r="O806" s="73"/>
      <c r="Q806" s="69"/>
      <c r="R806" s="69"/>
    </row>
    <row r="807">
      <c r="G807" s="7"/>
      <c r="H807" s="7"/>
      <c r="J807" s="71"/>
      <c r="K807" s="71"/>
      <c r="L807" s="116"/>
      <c r="M807" s="73"/>
      <c r="N807" s="73"/>
      <c r="O807" s="73"/>
      <c r="Q807" s="69"/>
      <c r="R807" s="69"/>
    </row>
    <row r="808">
      <c r="G808" s="7"/>
      <c r="H808" s="7"/>
      <c r="J808" s="71"/>
      <c r="K808" s="71"/>
      <c r="L808" s="116"/>
      <c r="M808" s="73"/>
      <c r="N808" s="73"/>
      <c r="O808" s="73"/>
      <c r="Q808" s="69"/>
      <c r="R808" s="69"/>
    </row>
    <row r="809">
      <c r="G809" s="7"/>
      <c r="H809" s="7"/>
      <c r="J809" s="71"/>
      <c r="K809" s="71"/>
      <c r="L809" s="116"/>
      <c r="M809" s="73"/>
      <c r="N809" s="73"/>
      <c r="O809" s="73"/>
      <c r="Q809" s="69"/>
      <c r="R809" s="69"/>
    </row>
    <row r="810">
      <c r="G810" s="7"/>
      <c r="H810" s="7"/>
      <c r="J810" s="71"/>
      <c r="K810" s="71"/>
      <c r="L810" s="116"/>
      <c r="M810" s="73"/>
      <c r="N810" s="73"/>
      <c r="O810" s="73"/>
      <c r="Q810" s="69"/>
      <c r="R810" s="69"/>
    </row>
    <row r="811">
      <c r="G811" s="7"/>
      <c r="H811" s="7"/>
      <c r="J811" s="71"/>
      <c r="K811" s="71"/>
      <c r="L811" s="116"/>
      <c r="M811" s="73"/>
      <c r="N811" s="73"/>
      <c r="O811" s="73"/>
      <c r="Q811" s="69"/>
      <c r="R811" s="69"/>
    </row>
    <row r="812">
      <c r="G812" s="7"/>
      <c r="H812" s="7"/>
      <c r="J812" s="71"/>
      <c r="K812" s="71"/>
      <c r="L812" s="116"/>
      <c r="M812" s="73"/>
      <c r="N812" s="73"/>
      <c r="O812" s="73"/>
      <c r="Q812" s="69"/>
      <c r="R812" s="69"/>
    </row>
    <row r="813">
      <c r="G813" s="7"/>
      <c r="H813" s="7"/>
      <c r="J813" s="71"/>
      <c r="K813" s="71"/>
      <c r="L813" s="116"/>
      <c r="M813" s="73"/>
      <c r="N813" s="73"/>
      <c r="O813" s="73"/>
      <c r="Q813" s="69"/>
      <c r="R813" s="69"/>
    </row>
    <row r="814">
      <c r="G814" s="7"/>
      <c r="H814" s="7"/>
      <c r="J814" s="71"/>
      <c r="K814" s="71"/>
      <c r="L814" s="116"/>
      <c r="M814" s="73"/>
      <c r="N814" s="73"/>
      <c r="O814" s="73"/>
      <c r="Q814" s="69"/>
      <c r="R814" s="69"/>
    </row>
    <row r="815">
      <c r="G815" s="7"/>
      <c r="H815" s="7"/>
      <c r="J815" s="71"/>
      <c r="K815" s="71"/>
      <c r="L815" s="116"/>
      <c r="M815" s="73"/>
      <c r="N815" s="73"/>
      <c r="O815" s="73"/>
      <c r="Q815" s="69"/>
      <c r="R815" s="69"/>
    </row>
    <row r="816">
      <c r="G816" s="7"/>
      <c r="H816" s="7"/>
      <c r="J816" s="71"/>
      <c r="K816" s="71"/>
      <c r="L816" s="116"/>
      <c r="M816" s="73"/>
      <c r="N816" s="73"/>
      <c r="O816" s="73"/>
      <c r="Q816" s="69"/>
      <c r="R816" s="69"/>
    </row>
    <row r="817">
      <c r="G817" s="7"/>
      <c r="H817" s="7"/>
      <c r="J817" s="71"/>
      <c r="K817" s="71"/>
      <c r="L817" s="116"/>
      <c r="M817" s="73"/>
      <c r="N817" s="73"/>
      <c r="O817" s="73"/>
      <c r="Q817" s="69"/>
      <c r="R817" s="69"/>
    </row>
    <row r="818">
      <c r="G818" s="7"/>
      <c r="H818" s="7"/>
      <c r="J818" s="71"/>
      <c r="K818" s="71"/>
      <c r="L818" s="116"/>
      <c r="M818" s="73"/>
      <c r="N818" s="73"/>
      <c r="O818" s="73"/>
      <c r="Q818" s="69"/>
      <c r="R818" s="69"/>
    </row>
    <row r="819">
      <c r="G819" s="7"/>
      <c r="H819" s="7"/>
      <c r="J819" s="71"/>
      <c r="K819" s="71"/>
      <c r="L819" s="116"/>
      <c r="M819" s="73"/>
      <c r="N819" s="73"/>
      <c r="O819" s="73"/>
      <c r="Q819" s="69"/>
      <c r="R819" s="69"/>
    </row>
    <row r="820">
      <c r="G820" s="7"/>
      <c r="H820" s="7"/>
      <c r="J820" s="71"/>
      <c r="K820" s="71"/>
      <c r="L820" s="116"/>
      <c r="M820" s="73"/>
      <c r="N820" s="73"/>
      <c r="O820" s="73"/>
      <c r="Q820" s="69"/>
      <c r="R820" s="69"/>
    </row>
    <row r="821">
      <c r="G821" s="7"/>
      <c r="H821" s="7"/>
      <c r="J821" s="71"/>
      <c r="K821" s="71"/>
      <c r="L821" s="116"/>
      <c r="M821" s="73"/>
      <c r="N821" s="73"/>
      <c r="O821" s="73"/>
      <c r="Q821" s="69"/>
      <c r="R821" s="69"/>
    </row>
    <row r="822">
      <c r="G822" s="7"/>
      <c r="H822" s="7"/>
      <c r="J822" s="71"/>
      <c r="K822" s="71"/>
      <c r="L822" s="116"/>
      <c r="M822" s="73"/>
      <c r="N822" s="73"/>
      <c r="O822" s="73"/>
      <c r="Q822" s="69"/>
      <c r="R822" s="69"/>
    </row>
    <row r="823">
      <c r="G823" s="7"/>
      <c r="H823" s="7"/>
      <c r="J823" s="71"/>
      <c r="K823" s="71"/>
      <c r="L823" s="116"/>
      <c r="M823" s="73"/>
      <c r="N823" s="73"/>
      <c r="O823" s="73"/>
      <c r="Q823" s="69"/>
      <c r="R823" s="69"/>
    </row>
    <row r="824">
      <c r="G824" s="7"/>
      <c r="H824" s="7"/>
      <c r="J824" s="71"/>
      <c r="K824" s="71"/>
      <c r="L824" s="116"/>
      <c r="M824" s="73"/>
      <c r="N824" s="73"/>
      <c r="O824" s="73"/>
      <c r="Q824" s="69"/>
      <c r="R824" s="69"/>
    </row>
    <row r="825">
      <c r="G825" s="7"/>
      <c r="H825" s="7"/>
      <c r="J825" s="71"/>
      <c r="K825" s="71"/>
      <c r="L825" s="116"/>
      <c r="M825" s="73"/>
      <c r="N825" s="73"/>
      <c r="O825" s="73"/>
      <c r="Q825" s="69"/>
      <c r="R825" s="69"/>
    </row>
    <row r="826">
      <c r="G826" s="7"/>
      <c r="H826" s="7"/>
      <c r="J826" s="71"/>
      <c r="K826" s="71"/>
      <c r="L826" s="116"/>
      <c r="M826" s="73"/>
      <c r="N826" s="73"/>
      <c r="O826" s="73"/>
      <c r="Q826" s="69"/>
      <c r="R826" s="69"/>
    </row>
    <row r="827">
      <c r="G827" s="7"/>
      <c r="H827" s="7"/>
      <c r="J827" s="71"/>
      <c r="K827" s="71"/>
      <c r="L827" s="116"/>
      <c r="M827" s="73"/>
      <c r="N827" s="73"/>
      <c r="O827" s="73"/>
      <c r="Q827" s="69"/>
      <c r="R827" s="69"/>
    </row>
    <row r="828">
      <c r="G828" s="7"/>
      <c r="H828" s="7"/>
      <c r="J828" s="71"/>
      <c r="K828" s="71"/>
      <c r="L828" s="116"/>
      <c r="M828" s="73"/>
      <c r="N828" s="73"/>
      <c r="O828" s="73"/>
      <c r="Q828" s="69"/>
      <c r="R828" s="69"/>
    </row>
    <row r="829">
      <c r="G829" s="7"/>
      <c r="H829" s="7"/>
      <c r="J829" s="71"/>
      <c r="K829" s="71"/>
      <c r="L829" s="116"/>
      <c r="M829" s="73"/>
      <c r="N829" s="73"/>
      <c r="O829" s="73"/>
      <c r="Q829" s="69"/>
      <c r="R829" s="69"/>
    </row>
    <row r="830">
      <c r="G830" s="7"/>
      <c r="H830" s="7"/>
      <c r="J830" s="71"/>
      <c r="K830" s="71"/>
      <c r="L830" s="116"/>
      <c r="M830" s="73"/>
      <c r="N830" s="73"/>
      <c r="O830" s="73"/>
      <c r="Q830" s="69"/>
      <c r="R830" s="69"/>
    </row>
    <row r="831">
      <c r="G831" s="7"/>
      <c r="H831" s="7"/>
      <c r="J831" s="71"/>
      <c r="K831" s="71"/>
      <c r="L831" s="116"/>
      <c r="M831" s="73"/>
      <c r="N831" s="73"/>
      <c r="O831" s="73"/>
      <c r="Q831" s="69"/>
      <c r="R831" s="69"/>
    </row>
    <row r="832">
      <c r="G832" s="7"/>
      <c r="H832" s="7"/>
      <c r="J832" s="71"/>
      <c r="K832" s="71"/>
      <c r="L832" s="116"/>
      <c r="M832" s="73"/>
      <c r="N832" s="73"/>
      <c r="O832" s="73"/>
      <c r="Q832" s="69"/>
      <c r="R832" s="69"/>
    </row>
    <row r="833">
      <c r="G833" s="7"/>
      <c r="H833" s="7"/>
      <c r="J833" s="71"/>
      <c r="K833" s="71"/>
      <c r="L833" s="116"/>
      <c r="M833" s="73"/>
      <c r="N833" s="73"/>
      <c r="O833" s="73"/>
      <c r="Q833" s="69"/>
      <c r="R833" s="69"/>
    </row>
    <row r="834">
      <c r="G834" s="7"/>
      <c r="H834" s="7"/>
      <c r="J834" s="71"/>
      <c r="K834" s="71"/>
      <c r="L834" s="116"/>
      <c r="M834" s="73"/>
      <c r="N834" s="73"/>
      <c r="O834" s="73"/>
      <c r="Q834" s="69"/>
      <c r="R834" s="69"/>
    </row>
    <row r="835">
      <c r="G835" s="7"/>
      <c r="H835" s="7"/>
      <c r="J835" s="71"/>
      <c r="K835" s="71"/>
      <c r="L835" s="116"/>
      <c r="M835" s="73"/>
      <c r="N835" s="73"/>
      <c r="O835" s="73"/>
      <c r="Q835" s="69"/>
      <c r="R835" s="69"/>
    </row>
    <row r="836">
      <c r="G836" s="7"/>
      <c r="H836" s="7"/>
      <c r="J836" s="71"/>
      <c r="K836" s="71"/>
      <c r="L836" s="116"/>
      <c r="M836" s="73"/>
      <c r="N836" s="73"/>
      <c r="O836" s="73"/>
      <c r="Q836" s="69"/>
      <c r="R836" s="69"/>
    </row>
    <row r="837">
      <c r="G837" s="7"/>
      <c r="H837" s="7"/>
      <c r="J837" s="71"/>
      <c r="K837" s="71"/>
      <c r="L837" s="116"/>
      <c r="M837" s="73"/>
      <c r="N837" s="73"/>
      <c r="O837" s="73"/>
      <c r="Q837" s="69"/>
      <c r="R837" s="69"/>
    </row>
    <row r="838">
      <c r="G838" s="7"/>
      <c r="H838" s="7"/>
      <c r="J838" s="71"/>
      <c r="K838" s="71"/>
      <c r="L838" s="116"/>
      <c r="M838" s="73"/>
      <c r="N838" s="73"/>
      <c r="O838" s="73"/>
      <c r="Q838" s="69"/>
      <c r="R838" s="69"/>
    </row>
    <row r="839">
      <c r="G839" s="7"/>
      <c r="H839" s="7"/>
      <c r="J839" s="71"/>
      <c r="K839" s="71"/>
      <c r="L839" s="116"/>
      <c r="M839" s="73"/>
      <c r="N839" s="73"/>
      <c r="O839" s="73"/>
      <c r="Q839" s="69"/>
      <c r="R839" s="69"/>
    </row>
    <row r="840">
      <c r="G840" s="7"/>
      <c r="H840" s="7"/>
      <c r="J840" s="71"/>
      <c r="K840" s="71"/>
      <c r="L840" s="116"/>
      <c r="M840" s="73"/>
      <c r="N840" s="73"/>
      <c r="O840" s="73"/>
      <c r="Q840" s="69"/>
      <c r="R840" s="69"/>
    </row>
    <row r="841">
      <c r="G841" s="7"/>
      <c r="H841" s="7"/>
      <c r="J841" s="71"/>
      <c r="K841" s="71"/>
      <c r="L841" s="116"/>
      <c r="M841" s="73"/>
      <c r="N841" s="73"/>
      <c r="O841" s="73"/>
      <c r="Q841" s="69"/>
      <c r="R841" s="69"/>
    </row>
    <row r="842">
      <c r="G842" s="7"/>
      <c r="H842" s="7"/>
      <c r="J842" s="71"/>
      <c r="K842" s="71"/>
      <c r="L842" s="116"/>
      <c r="M842" s="73"/>
      <c r="N842" s="73"/>
      <c r="O842" s="73"/>
      <c r="Q842" s="69"/>
      <c r="R842" s="69"/>
    </row>
    <row r="843">
      <c r="G843" s="7"/>
      <c r="H843" s="7"/>
      <c r="J843" s="71"/>
      <c r="K843" s="71"/>
      <c r="L843" s="116"/>
      <c r="M843" s="73"/>
      <c r="N843" s="73"/>
      <c r="O843" s="73"/>
      <c r="Q843" s="69"/>
      <c r="R843" s="69"/>
    </row>
    <row r="844">
      <c r="G844" s="7"/>
      <c r="H844" s="7"/>
      <c r="J844" s="71"/>
      <c r="K844" s="71"/>
      <c r="L844" s="116"/>
      <c r="M844" s="73"/>
      <c r="N844" s="73"/>
      <c r="O844" s="73"/>
      <c r="Q844" s="69"/>
      <c r="R844" s="69"/>
    </row>
    <row r="845">
      <c r="G845" s="7"/>
      <c r="H845" s="7"/>
      <c r="J845" s="71"/>
      <c r="K845" s="71"/>
      <c r="L845" s="116"/>
      <c r="M845" s="73"/>
      <c r="N845" s="73"/>
      <c r="O845" s="73"/>
      <c r="Q845" s="69"/>
      <c r="R845" s="69"/>
    </row>
    <row r="846">
      <c r="G846" s="7"/>
      <c r="H846" s="7"/>
      <c r="J846" s="71"/>
      <c r="K846" s="71"/>
      <c r="L846" s="116"/>
      <c r="M846" s="73"/>
      <c r="N846" s="73"/>
      <c r="O846" s="73"/>
      <c r="Q846" s="69"/>
      <c r="R846" s="69"/>
    </row>
    <row r="847">
      <c r="G847" s="7"/>
      <c r="H847" s="7"/>
      <c r="J847" s="71"/>
      <c r="K847" s="71"/>
      <c r="L847" s="116"/>
      <c r="M847" s="73"/>
      <c r="N847" s="73"/>
      <c r="O847" s="73"/>
      <c r="Q847" s="69"/>
      <c r="R847" s="69"/>
    </row>
    <row r="848">
      <c r="G848" s="7"/>
      <c r="H848" s="7"/>
      <c r="J848" s="71"/>
      <c r="K848" s="71"/>
      <c r="L848" s="116"/>
      <c r="M848" s="73"/>
      <c r="N848" s="73"/>
      <c r="O848" s="73"/>
      <c r="Q848" s="69"/>
      <c r="R848" s="69"/>
    </row>
    <row r="849">
      <c r="G849" s="7"/>
      <c r="H849" s="7"/>
      <c r="J849" s="71"/>
      <c r="K849" s="71"/>
      <c r="L849" s="116"/>
      <c r="M849" s="73"/>
      <c r="N849" s="73"/>
      <c r="O849" s="73"/>
      <c r="Q849" s="69"/>
      <c r="R849" s="69"/>
    </row>
    <row r="850">
      <c r="G850" s="7"/>
      <c r="H850" s="7"/>
      <c r="J850" s="71"/>
      <c r="K850" s="71"/>
      <c r="L850" s="116"/>
      <c r="M850" s="73"/>
      <c r="N850" s="73"/>
      <c r="O850" s="73"/>
      <c r="Q850" s="69"/>
      <c r="R850" s="69"/>
    </row>
    <row r="851">
      <c r="G851" s="7"/>
      <c r="H851" s="7"/>
      <c r="J851" s="71"/>
      <c r="K851" s="71"/>
      <c r="L851" s="116"/>
      <c r="M851" s="73"/>
      <c r="N851" s="73"/>
      <c r="O851" s="73"/>
      <c r="Q851" s="69"/>
      <c r="R851" s="69"/>
    </row>
    <row r="852">
      <c r="G852" s="7"/>
      <c r="H852" s="7"/>
      <c r="J852" s="71"/>
      <c r="K852" s="71"/>
      <c r="L852" s="116"/>
      <c r="M852" s="73"/>
      <c r="N852" s="73"/>
      <c r="O852" s="73"/>
      <c r="Q852" s="69"/>
      <c r="R852" s="69"/>
    </row>
    <row r="853">
      <c r="G853" s="7"/>
      <c r="H853" s="7"/>
      <c r="J853" s="71"/>
      <c r="K853" s="71"/>
      <c r="L853" s="116"/>
      <c r="M853" s="73"/>
      <c r="N853" s="73"/>
      <c r="O853" s="73"/>
      <c r="Q853" s="69"/>
      <c r="R853" s="69"/>
    </row>
    <row r="854">
      <c r="G854" s="7"/>
      <c r="H854" s="7"/>
      <c r="J854" s="71"/>
      <c r="K854" s="71"/>
      <c r="L854" s="116"/>
      <c r="M854" s="73"/>
      <c r="N854" s="73"/>
      <c r="O854" s="73"/>
      <c r="Q854" s="69"/>
      <c r="R854" s="69"/>
    </row>
    <row r="855">
      <c r="G855" s="7"/>
      <c r="H855" s="7"/>
      <c r="J855" s="71"/>
      <c r="K855" s="71"/>
      <c r="L855" s="116"/>
      <c r="M855" s="73"/>
      <c r="N855" s="73"/>
      <c r="O855" s="73"/>
      <c r="Q855" s="69"/>
      <c r="R855" s="69"/>
    </row>
    <row r="856">
      <c r="G856" s="7"/>
      <c r="H856" s="7"/>
      <c r="J856" s="71"/>
      <c r="K856" s="71"/>
      <c r="L856" s="116"/>
      <c r="M856" s="73"/>
      <c r="N856" s="73"/>
      <c r="O856" s="73"/>
      <c r="Q856" s="69"/>
      <c r="R856" s="69"/>
    </row>
    <row r="857">
      <c r="G857" s="7"/>
      <c r="H857" s="7"/>
      <c r="J857" s="71"/>
      <c r="K857" s="71"/>
      <c r="L857" s="116"/>
      <c r="M857" s="73"/>
      <c r="N857" s="73"/>
      <c r="O857" s="73"/>
      <c r="Q857" s="69"/>
      <c r="R857" s="69"/>
    </row>
    <row r="858">
      <c r="G858" s="7"/>
      <c r="H858" s="7"/>
      <c r="J858" s="71"/>
      <c r="K858" s="71"/>
      <c r="L858" s="116"/>
      <c r="M858" s="73"/>
      <c r="N858" s="73"/>
      <c r="O858" s="73"/>
      <c r="Q858" s="69"/>
      <c r="R858" s="69"/>
    </row>
    <row r="859">
      <c r="G859" s="7"/>
      <c r="H859" s="7"/>
      <c r="J859" s="71"/>
      <c r="K859" s="71"/>
      <c r="L859" s="116"/>
      <c r="M859" s="73"/>
      <c r="N859" s="73"/>
      <c r="O859" s="73"/>
      <c r="Q859" s="69"/>
      <c r="R859" s="69"/>
    </row>
    <row r="860">
      <c r="G860" s="7"/>
      <c r="H860" s="7"/>
      <c r="J860" s="71"/>
      <c r="K860" s="71"/>
      <c r="L860" s="116"/>
      <c r="M860" s="73"/>
      <c r="N860" s="73"/>
      <c r="O860" s="73"/>
      <c r="Q860" s="69"/>
      <c r="R860" s="69"/>
    </row>
    <row r="861">
      <c r="G861" s="7"/>
      <c r="H861" s="7"/>
      <c r="J861" s="71"/>
      <c r="K861" s="71"/>
      <c r="L861" s="116"/>
      <c r="M861" s="73"/>
      <c r="N861" s="73"/>
      <c r="O861" s="73"/>
      <c r="Q861" s="69"/>
      <c r="R861" s="69"/>
    </row>
    <row r="862">
      <c r="G862" s="7"/>
      <c r="H862" s="7"/>
      <c r="J862" s="71"/>
      <c r="K862" s="71"/>
      <c r="L862" s="116"/>
      <c r="M862" s="73"/>
      <c r="N862" s="73"/>
      <c r="O862" s="73"/>
      <c r="Q862" s="69"/>
      <c r="R862" s="69"/>
    </row>
    <row r="863">
      <c r="G863" s="7"/>
      <c r="H863" s="7"/>
      <c r="J863" s="71"/>
      <c r="K863" s="71"/>
      <c r="L863" s="116"/>
      <c r="M863" s="73"/>
      <c r="N863" s="73"/>
      <c r="O863" s="73"/>
      <c r="Q863" s="69"/>
      <c r="R863" s="69"/>
    </row>
    <row r="864">
      <c r="G864" s="7"/>
      <c r="H864" s="7"/>
      <c r="J864" s="71"/>
      <c r="K864" s="71"/>
      <c r="L864" s="116"/>
      <c r="M864" s="73"/>
      <c r="N864" s="73"/>
      <c r="O864" s="73"/>
      <c r="Q864" s="69"/>
      <c r="R864" s="69"/>
    </row>
    <row r="865">
      <c r="G865" s="7"/>
      <c r="H865" s="7"/>
      <c r="J865" s="71"/>
      <c r="K865" s="71"/>
      <c r="L865" s="116"/>
      <c r="M865" s="73"/>
      <c r="N865" s="73"/>
      <c r="O865" s="73"/>
      <c r="Q865" s="69"/>
      <c r="R865" s="69"/>
    </row>
    <row r="866">
      <c r="G866" s="7"/>
      <c r="H866" s="7"/>
      <c r="J866" s="71"/>
      <c r="K866" s="71"/>
      <c r="L866" s="116"/>
      <c r="M866" s="73"/>
      <c r="N866" s="73"/>
      <c r="O866" s="73"/>
      <c r="Q866" s="69"/>
      <c r="R866" s="69"/>
    </row>
    <row r="867">
      <c r="G867" s="7"/>
      <c r="H867" s="7"/>
      <c r="J867" s="71"/>
      <c r="K867" s="71"/>
      <c r="L867" s="116"/>
      <c r="M867" s="73"/>
      <c r="N867" s="73"/>
      <c r="O867" s="73"/>
      <c r="Q867" s="69"/>
      <c r="R867" s="69"/>
    </row>
    <row r="868">
      <c r="G868" s="7"/>
      <c r="H868" s="7"/>
      <c r="J868" s="71"/>
      <c r="K868" s="71"/>
      <c r="L868" s="116"/>
      <c r="M868" s="73"/>
      <c r="N868" s="73"/>
      <c r="O868" s="73"/>
      <c r="Q868" s="69"/>
      <c r="R868" s="69"/>
    </row>
    <row r="869">
      <c r="G869" s="7"/>
      <c r="H869" s="7"/>
      <c r="J869" s="71"/>
      <c r="K869" s="71"/>
      <c r="L869" s="116"/>
      <c r="M869" s="73"/>
      <c r="N869" s="73"/>
      <c r="O869" s="73"/>
      <c r="Q869" s="69"/>
      <c r="R869" s="69"/>
    </row>
    <row r="870">
      <c r="G870" s="7"/>
      <c r="H870" s="7"/>
      <c r="J870" s="71"/>
      <c r="K870" s="71"/>
      <c r="L870" s="116"/>
      <c r="M870" s="73"/>
      <c r="N870" s="73"/>
      <c r="O870" s="73"/>
      <c r="Q870" s="69"/>
      <c r="R870" s="69"/>
    </row>
    <row r="871">
      <c r="G871" s="7"/>
      <c r="H871" s="7"/>
      <c r="J871" s="71"/>
      <c r="K871" s="71"/>
      <c r="L871" s="116"/>
      <c r="M871" s="73"/>
      <c r="N871" s="73"/>
      <c r="O871" s="73"/>
      <c r="Q871" s="69"/>
      <c r="R871" s="69"/>
    </row>
    <row r="872">
      <c r="G872" s="7"/>
      <c r="H872" s="7"/>
      <c r="J872" s="71"/>
      <c r="K872" s="71"/>
      <c r="L872" s="116"/>
      <c r="M872" s="73"/>
      <c r="N872" s="73"/>
      <c r="O872" s="73"/>
      <c r="Q872" s="69"/>
      <c r="R872" s="69"/>
    </row>
    <row r="873">
      <c r="G873" s="7"/>
      <c r="H873" s="7"/>
      <c r="J873" s="71"/>
      <c r="K873" s="71"/>
      <c r="L873" s="116"/>
      <c r="M873" s="73"/>
      <c r="N873" s="73"/>
      <c r="O873" s="73"/>
      <c r="Q873" s="69"/>
      <c r="R873" s="69"/>
    </row>
    <row r="874">
      <c r="G874" s="7"/>
      <c r="H874" s="7"/>
      <c r="J874" s="71"/>
      <c r="K874" s="71"/>
      <c r="L874" s="116"/>
      <c r="M874" s="73"/>
      <c r="N874" s="73"/>
      <c r="O874" s="73"/>
      <c r="Q874" s="69"/>
      <c r="R874" s="69"/>
    </row>
    <row r="875">
      <c r="G875" s="7"/>
      <c r="H875" s="7"/>
      <c r="J875" s="71"/>
      <c r="K875" s="71"/>
      <c r="L875" s="116"/>
      <c r="M875" s="73"/>
      <c r="N875" s="73"/>
      <c r="O875" s="73"/>
      <c r="Q875" s="69"/>
      <c r="R875" s="69"/>
    </row>
    <row r="876">
      <c r="G876" s="7"/>
      <c r="H876" s="7"/>
      <c r="J876" s="71"/>
      <c r="K876" s="71"/>
      <c r="L876" s="116"/>
      <c r="M876" s="73"/>
      <c r="N876" s="73"/>
      <c r="O876" s="73"/>
      <c r="Q876" s="69"/>
      <c r="R876" s="69"/>
    </row>
    <row r="877">
      <c r="G877" s="7"/>
      <c r="H877" s="7"/>
      <c r="J877" s="71"/>
      <c r="K877" s="71"/>
      <c r="L877" s="116"/>
      <c r="M877" s="73"/>
      <c r="N877" s="73"/>
      <c r="O877" s="73"/>
      <c r="Q877" s="69"/>
      <c r="R877" s="69"/>
    </row>
    <row r="878">
      <c r="G878" s="7"/>
      <c r="H878" s="7"/>
      <c r="J878" s="71"/>
      <c r="K878" s="71"/>
      <c r="L878" s="116"/>
      <c r="M878" s="73"/>
      <c r="N878" s="73"/>
      <c r="O878" s="73"/>
      <c r="Q878" s="69"/>
      <c r="R878" s="69"/>
    </row>
    <row r="879">
      <c r="G879" s="7"/>
      <c r="H879" s="7"/>
      <c r="J879" s="71"/>
      <c r="K879" s="71"/>
      <c r="L879" s="116"/>
      <c r="M879" s="73"/>
      <c r="N879" s="73"/>
      <c r="O879" s="73"/>
      <c r="Q879" s="69"/>
      <c r="R879" s="69"/>
    </row>
    <row r="880">
      <c r="G880" s="7"/>
      <c r="H880" s="7"/>
      <c r="J880" s="71"/>
      <c r="K880" s="71"/>
      <c r="L880" s="116"/>
      <c r="M880" s="73"/>
      <c r="N880" s="73"/>
      <c r="O880" s="73"/>
      <c r="Q880" s="69"/>
      <c r="R880" s="69"/>
    </row>
    <row r="881">
      <c r="G881" s="7"/>
      <c r="H881" s="7"/>
      <c r="J881" s="71"/>
      <c r="K881" s="71"/>
      <c r="L881" s="116"/>
      <c r="M881" s="73"/>
      <c r="N881" s="73"/>
      <c r="O881" s="73"/>
      <c r="Q881" s="69"/>
      <c r="R881" s="69"/>
    </row>
    <row r="882">
      <c r="G882" s="7"/>
      <c r="H882" s="7"/>
      <c r="J882" s="71"/>
      <c r="K882" s="71"/>
      <c r="L882" s="116"/>
      <c r="M882" s="73"/>
      <c r="N882" s="73"/>
      <c r="O882" s="73"/>
      <c r="Q882" s="69"/>
      <c r="R882" s="69"/>
    </row>
    <row r="883">
      <c r="G883" s="7"/>
      <c r="H883" s="7"/>
      <c r="J883" s="71"/>
      <c r="K883" s="71"/>
      <c r="L883" s="116"/>
      <c r="M883" s="73"/>
      <c r="N883" s="73"/>
      <c r="O883" s="73"/>
      <c r="Q883" s="69"/>
      <c r="R883" s="69"/>
    </row>
    <row r="884">
      <c r="G884" s="7"/>
      <c r="H884" s="7"/>
      <c r="J884" s="71"/>
      <c r="K884" s="71"/>
      <c r="L884" s="116"/>
      <c r="M884" s="73"/>
      <c r="N884" s="73"/>
      <c r="O884" s="73"/>
      <c r="Q884" s="69"/>
      <c r="R884" s="69"/>
    </row>
    <row r="885">
      <c r="G885" s="7"/>
      <c r="H885" s="7"/>
      <c r="J885" s="71"/>
      <c r="K885" s="71"/>
      <c r="L885" s="116"/>
      <c r="M885" s="73"/>
      <c r="N885" s="73"/>
      <c r="O885" s="73"/>
      <c r="Q885" s="69"/>
      <c r="R885" s="69"/>
    </row>
    <row r="886">
      <c r="G886" s="7"/>
      <c r="H886" s="7"/>
      <c r="J886" s="71"/>
      <c r="K886" s="71"/>
      <c r="L886" s="116"/>
      <c r="M886" s="73"/>
      <c r="N886" s="73"/>
      <c r="O886" s="73"/>
      <c r="Q886" s="69"/>
      <c r="R886" s="69"/>
    </row>
    <row r="887">
      <c r="G887" s="7"/>
      <c r="H887" s="7"/>
      <c r="J887" s="71"/>
      <c r="K887" s="71"/>
      <c r="L887" s="116"/>
      <c r="M887" s="73"/>
      <c r="N887" s="73"/>
      <c r="O887" s="73"/>
      <c r="Q887" s="69"/>
      <c r="R887" s="69"/>
    </row>
    <row r="888">
      <c r="G888" s="7"/>
      <c r="H888" s="7"/>
      <c r="J888" s="71"/>
      <c r="K888" s="71"/>
      <c r="L888" s="116"/>
      <c r="M888" s="73"/>
      <c r="N888" s="73"/>
      <c r="O888" s="73"/>
      <c r="Q888" s="69"/>
      <c r="R888" s="69"/>
    </row>
    <row r="889">
      <c r="G889" s="7"/>
      <c r="H889" s="7"/>
      <c r="J889" s="71"/>
      <c r="K889" s="71"/>
      <c r="L889" s="116"/>
      <c r="M889" s="73"/>
      <c r="N889" s="73"/>
      <c r="O889" s="73"/>
      <c r="Q889" s="69"/>
      <c r="R889" s="69"/>
    </row>
    <row r="890">
      <c r="G890" s="7"/>
      <c r="H890" s="7"/>
      <c r="J890" s="71"/>
      <c r="K890" s="71"/>
      <c r="L890" s="116"/>
      <c r="M890" s="73"/>
      <c r="N890" s="73"/>
      <c r="O890" s="73"/>
      <c r="Q890" s="69"/>
      <c r="R890" s="69"/>
    </row>
    <row r="891">
      <c r="G891" s="7"/>
      <c r="H891" s="7"/>
      <c r="J891" s="71"/>
      <c r="K891" s="71"/>
      <c r="L891" s="116"/>
      <c r="M891" s="73"/>
      <c r="N891" s="73"/>
      <c r="O891" s="73"/>
      <c r="Q891" s="69"/>
      <c r="R891" s="69"/>
    </row>
    <row r="892">
      <c r="G892" s="7"/>
      <c r="H892" s="7"/>
      <c r="J892" s="71"/>
      <c r="K892" s="71"/>
      <c r="L892" s="116"/>
      <c r="M892" s="73"/>
      <c r="N892" s="73"/>
      <c r="O892" s="73"/>
      <c r="Q892" s="69"/>
      <c r="R892" s="69"/>
    </row>
    <row r="893">
      <c r="G893" s="7"/>
      <c r="H893" s="7"/>
      <c r="J893" s="71"/>
      <c r="K893" s="71"/>
      <c r="L893" s="116"/>
      <c r="M893" s="73"/>
      <c r="N893" s="73"/>
      <c r="O893" s="73"/>
      <c r="Q893" s="69"/>
      <c r="R893" s="69"/>
    </row>
    <row r="894">
      <c r="G894" s="7"/>
      <c r="H894" s="7"/>
      <c r="J894" s="71"/>
      <c r="K894" s="71"/>
      <c r="L894" s="116"/>
      <c r="M894" s="73"/>
      <c r="N894" s="73"/>
      <c r="O894" s="73"/>
      <c r="Q894" s="69"/>
      <c r="R894" s="69"/>
    </row>
    <row r="895">
      <c r="G895" s="7"/>
      <c r="H895" s="7"/>
      <c r="J895" s="71"/>
      <c r="K895" s="71"/>
      <c r="L895" s="116"/>
      <c r="M895" s="73"/>
      <c r="N895" s="73"/>
      <c r="O895" s="73"/>
      <c r="Q895" s="69"/>
      <c r="R895" s="69"/>
    </row>
    <row r="896">
      <c r="G896" s="7"/>
      <c r="H896" s="7"/>
      <c r="J896" s="71"/>
      <c r="K896" s="71"/>
      <c r="L896" s="116"/>
      <c r="M896" s="73"/>
      <c r="N896" s="73"/>
      <c r="O896" s="73"/>
      <c r="Q896" s="69"/>
      <c r="R896" s="69"/>
    </row>
    <row r="897">
      <c r="G897" s="7"/>
      <c r="H897" s="7"/>
      <c r="J897" s="71"/>
      <c r="K897" s="71"/>
      <c r="L897" s="116"/>
      <c r="M897" s="73"/>
      <c r="N897" s="73"/>
      <c r="O897" s="73"/>
      <c r="Q897" s="69"/>
      <c r="R897" s="69"/>
    </row>
    <row r="898">
      <c r="G898" s="7"/>
      <c r="H898" s="7"/>
      <c r="J898" s="71"/>
      <c r="K898" s="71"/>
      <c r="L898" s="116"/>
      <c r="M898" s="73"/>
      <c r="N898" s="73"/>
      <c r="O898" s="73"/>
      <c r="Q898" s="69"/>
      <c r="R898" s="69"/>
    </row>
    <row r="899">
      <c r="G899" s="7"/>
      <c r="H899" s="7"/>
      <c r="J899" s="71"/>
      <c r="K899" s="71"/>
      <c r="L899" s="116"/>
      <c r="M899" s="73"/>
      <c r="N899" s="73"/>
      <c r="O899" s="73"/>
      <c r="Q899" s="69"/>
      <c r="R899" s="69"/>
    </row>
    <row r="900">
      <c r="G900" s="7"/>
      <c r="H900" s="7"/>
      <c r="J900" s="71"/>
      <c r="K900" s="71"/>
      <c r="L900" s="116"/>
      <c r="M900" s="73"/>
      <c r="N900" s="73"/>
      <c r="O900" s="73"/>
      <c r="Q900" s="69"/>
      <c r="R900" s="69"/>
    </row>
    <row r="901">
      <c r="G901" s="7"/>
      <c r="H901" s="7"/>
      <c r="J901" s="71"/>
      <c r="K901" s="71"/>
      <c r="L901" s="116"/>
      <c r="M901" s="73"/>
      <c r="N901" s="73"/>
      <c r="O901" s="73"/>
      <c r="Q901" s="69"/>
      <c r="R901" s="69"/>
    </row>
    <row r="902">
      <c r="G902" s="7"/>
      <c r="H902" s="7"/>
      <c r="J902" s="71"/>
      <c r="K902" s="71"/>
      <c r="L902" s="116"/>
      <c r="M902" s="73"/>
      <c r="N902" s="73"/>
      <c r="O902" s="73"/>
      <c r="Q902" s="69"/>
      <c r="R902" s="69"/>
    </row>
    <row r="903">
      <c r="G903" s="7"/>
      <c r="H903" s="7"/>
      <c r="J903" s="71"/>
      <c r="K903" s="71"/>
      <c r="L903" s="116"/>
      <c r="M903" s="73"/>
      <c r="N903" s="73"/>
      <c r="O903" s="73"/>
      <c r="Q903" s="69"/>
      <c r="R903" s="69"/>
    </row>
    <row r="904">
      <c r="G904" s="7"/>
      <c r="H904" s="7"/>
      <c r="J904" s="71"/>
      <c r="K904" s="71"/>
      <c r="L904" s="116"/>
      <c r="M904" s="73"/>
      <c r="N904" s="73"/>
      <c r="O904" s="73"/>
      <c r="Q904" s="69"/>
      <c r="R904" s="69"/>
    </row>
    <row r="905">
      <c r="G905" s="7"/>
      <c r="H905" s="7"/>
      <c r="J905" s="71"/>
      <c r="K905" s="71"/>
      <c r="L905" s="116"/>
      <c r="M905" s="73"/>
      <c r="N905" s="73"/>
      <c r="O905" s="73"/>
      <c r="Q905" s="69"/>
      <c r="R905" s="69"/>
    </row>
    <row r="906">
      <c r="G906" s="7"/>
      <c r="H906" s="7"/>
      <c r="J906" s="71"/>
      <c r="K906" s="71"/>
      <c r="L906" s="116"/>
      <c r="M906" s="73"/>
      <c r="N906" s="73"/>
      <c r="O906" s="73"/>
      <c r="Q906" s="69"/>
      <c r="R906" s="69"/>
    </row>
    <row r="907">
      <c r="G907" s="7"/>
      <c r="H907" s="7"/>
      <c r="J907" s="71"/>
      <c r="K907" s="71"/>
      <c r="L907" s="116"/>
      <c r="M907" s="73"/>
      <c r="N907" s="73"/>
      <c r="O907" s="73"/>
      <c r="Q907" s="69"/>
      <c r="R907" s="69"/>
    </row>
    <row r="908">
      <c r="G908" s="7"/>
      <c r="H908" s="7"/>
      <c r="J908" s="71"/>
      <c r="K908" s="71"/>
      <c r="L908" s="116"/>
      <c r="M908" s="73"/>
      <c r="N908" s="73"/>
      <c r="O908" s="73"/>
      <c r="Q908" s="69"/>
      <c r="R908" s="69"/>
    </row>
    <row r="909">
      <c r="G909" s="7"/>
      <c r="H909" s="7"/>
      <c r="J909" s="71"/>
      <c r="K909" s="71"/>
      <c r="L909" s="116"/>
      <c r="M909" s="73"/>
      <c r="N909" s="73"/>
      <c r="O909" s="73"/>
      <c r="Q909" s="69"/>
      <c r="R909" s="69"/>
    </row>
    <row r="910">
      <c r="G910" s="7"/>
      <c r="H910" s="7"/>
      <c r="J910" s="71"/>
      <c r="K910" s="71"/>
      <c r="L910" s="116"/>
      <c r="M910" s="73"/>
      <c r="N910" s="73"/>
      <c r="O910" s="73"/>
      <c r="Q910" s="69"/>
      <c r="R910" s="69"/>
    </row>
    <row r="911">
      <c r="G911" s="7"/>
      <c r="H911" s="7"/>
      <c r="J911" s="71"/>
      <c r="K911" s="71"/>
      <c r="L911" s="116"/>
      <c r="M911" s="73"/>
      <c r="N911" s="73"/>
      <c r="O911" s="73"/>
      <c r="Q911" s="69"/>
      <c r="R911" s="69"/>
    </row>
    <row r="912">
      <c r="G912" s="7"/>
      <c r="H912" s="7"/>
      <c r="J912" s="71"/>
      <c r="K912" s="71"/>
      <c r="L912" s="116"/>
      <c r="M912" s="73"/>
      <c r="N912" s="73"/>
      <c r="O912" s="73"/>
      <c r="Q912" s="69"/>
      <c r="R912" s="69"/>
    </row>
    <row r="913">
      <c r="G913" s="7"/>
      <c r="H913" s="7"/>
      <c r="J913" s="71"/>
      <c r="K913" s="71"/>
      <c r="L913" s="116"/>
      <c r="M913" s="73"/>
      <c r="N913" s="73"/>
      <c r="O913" s="73"/>
      <c r="Q913" s="69"/>
      <c r="R913" s="69"/>
    </row>
    <row r="914">
      <c r="G914" s="7"/>
      <c r="H914" s="7"/>
      <c r="J914" s="71"/>
      <c r="K914" s="71"/>
      <c r="L914" s="116"/>
      <c r="M914" s="73"/>
      <c r="N914" s="73"/>
      <c r="O914" s="73"/>
      <c r="Q914" s="69"/>
      <c r="R914" s="69"/>
    </row>
    <row r="915">
      <c r="G915" s="7"/>
      <c r="H915" s="7"/>
      <c r="J915" s="71"/>
      <c r="K915" s="71"/>
      <c r="L915" s="116"/>
      <c r="M915" s="73"/>
      <c r="N915" s="73"/>
      <c r="O915" s="73"/>
      <c r="Q915" s="69"/>
      <c r="R915" s="69"/>
    </row>
    <row r="916">
      <c r="G916" s="7"/>
      <c r="H916" s="7"/>
      <c r="J916" s="71"/>
      <c r="K916" s="71"/>
      <c r="L916" s="116"/>
      <c r="M916" s="73"/>
      <c r="N916" s="73"/>
      <c r="O916" s="73"/>
      <c r="Q916" s="69"/>
      <c r="R916" s="69"/>
    </row>
    <row r="917">
      <c r="G917" s="7"/>
      <c r="H917" s="7"/>
      <c r="J917" s="71"/>
      <c r="K917" s="71"/>
      <c r="L917" s="116"/>
      <c r="M917" s="73"/>
      <c r="N917" s="73"/>
      <c r="O917" s="73"/>
      <c r="Q917" s="69"/>
      <c r="R917" s="69"/>
    </row>
    <row r="918">
      <c r="G918" s="7"/>
      <c r="H918" s="7"/>
      <c r="J918" s="71"/>
      <c r="K918" s="71"/>
      <c r="L918" s="116"/>
      <c r="M918" s="73"/>
      <c r="N918" s="73"/>
      <c r="O918" s="73"/>
      <c r="Q918" s="69"/>
      <c r="R918" s="69"/>
    </row>
    <row r="919">
      <c r="G919" s="7"/>
      <c r="H919" s="7"/>
      <c r="J919" s="71"/>
      <c r="K919" s="71"/>
      <c r="L919" s="116"/>
      <c r="M919" s="73"/>
      <c r="N919" s="73"/>
      <c r="O919" s="73"/>
      <c r="Q919" s="69"/>
      <c r="R919" s="69"/>
    </row>
    <row r="920">
      <c r="G920" s="7"/>
      <c r="H920" s="7"/>
      <c r="J920" s="71"/>
      <c r="K920" s="71"/>
      <c r="L920" s="116"/>
      <c r="M920" s="73"/>
      <c r="N920" s="73"/>
      <c r="O920" s="73"/>
      <c r="Q920" s="69"/>
      <c r="R920" s="69"/>
    </row>
    <row r="921">
      <c r="G921" s="7"/>
      <c r="H921" s="7"/>
      <c r="J921" s="71"/>
      <c r="K921" s="71"/>
      <c r="L921" s="116"/>
      <c r="M921" s="73"/>
      <c r="N921" s="73"/>
      <c r="O921" s="73"/>
      <c r="Q921" s="69"/>
      <c r="R921" s="69"/>
    </row>
    <row r="922">
      <c r="G922" s="7"/>
      <c r="H922" s="7"/>
      <c r="J922" s="71"/>
      <c r="K922" s="71"/>
      <c r="L922" s="116"/>
      <c r="M922" s="73"/>
      <c r="N922" s="73"/>
      <c r="O922" s="73"/>
      <c r="Q922" s="69"/>
      <c r="R922" s="69"/>
    </row>
    <row r="923">
      <c r="G923" s="7"/>
      <c r="H923" s="7"/>
      <c r="J923" s="71"/>
      <c r="K923" s="71"/>
      <c r="L923" s="116"/>
      <c r="M923" s="73"/>
      <c r="N923" s="73"/>
      <c r="O923" s="73"/>
      <c r="Q923" s="69"/>
      <c r="R923" s="69"/>
    </row>
    <row r="924">
      <c r="G924" s="7"/>
      <c r="H924" s="7"/>
      <c r="J924" s="71"/>
      <c r="K924" s="71"/>
      <c r="L924" s="116"/>
      <c r="M924" s="73"/>
      <c r="N924" s="73"/>
      <c r="O924" s="73"/>
      <c r="Q924" s="69"/>
      <c r="R924" s="69"/>
    </row>
    <row r="925">
      <c r="G925" s="7"/>
      <c r="H925" s="7"/>
      <c r="J925" s="71"/>
      <c r="K925" s="71"/>
      <c r="L925" s="116"/>
      <c r="M925" s="73"/>
      <c r="N925" s="73"/>
      <c r="O925" s="73"/>
      <c r="Q925" s="69"/>
      <c r="R925" s="69"/>
    </row>
    <row r="926">
      <c r="G926" s="7"/>
      <c r="H926" s="7"/>
      <c r="J926" s="71"/>
      <c r="K926" s="71"/>
      <c r="L926" s="116"/>
      <c r="M926" s="73"/>
      <c r="N926" s="73"/>
      <c r="O926" s="73"/>
      <c r="Q926" s="69"/>
      <c r="R926" s="69"/>
    </row>
    <row r="927">
      <c r="G927" s="7"/>
      <c r="H927" s="7"/>
      <c r="J927" s="71"/>
      <c r="K927" s="71"/>
      <c r="L927" s="116"/>
      <c r="M927" s="73"/>
      <c r="N927" s="73"/>
      <c r="O927" s="73"/>
      <c r="Q927" s="69"/>
      <c r="R927" s="69"/>
    </row>
    <row r="928">
      <c r="G928" s="7"/>
      <c r="H928" s="7"/>
      <c r="J928" s="71"/>
      <c r="K928" s="71"/>
      <c r="L928" s="116"/>
      <c r="M928" s="73"/>
      <c r="N928" s="73"/>
      <c r="O928" s="73"/>
      <c r="Q928" s="69"/>
      <c r="R928" s="69"/>
    </row>
    <row r="929">
      <c r="G929" s="7"/>
      <c r="H929" s="7"/>
      <c r="J929" s="71"/>
      <c r="K929" s="71"/>
      <c r="L929" s="116"/>
      <c r="M929" s="73"/>
      <c r="N929" s="73"/>
      <c r="O929" s="73"/>
      <c r="Q929" s="69"/>
      <c r="R929" s="69"/>
    </row>
    <row r="930">
      <c r="G930" s="7"/>
      <c r="H930" s="7"/>
      <c r="J930" s="71"/>
      <c r="K930" s="71"/>
      <c r="L930" s="116"/>
      <c r="M930" s="73"/>
      <c r="N930" s="73"/>
      <c r="O930" s="73"/>
      <c r="Q930" s="69"/>
      <c r="R930" s="69"/>
    </row>
    <row r="931">
      <c r="G931" s="7"/>
      <c r="H931" s="7"/>
      <c r="J931" s="71"/>
      <c r="K931" s="71"/>
      <c r="L931" s="116"/>
      <c r="M931" s="73"/>
      <c r="N931" s="73"/>
      <c r="O931" s="73"/>
      <c r="Q931" s="69"/>
      <c r="R931" s="69"/>
    </row>
    <row r="932">
      <c r="G932" s="7"/>
      <c r="H932" s="7"/>
      <c r="J932" s="71"/>
      <c r="K932" s="71"/>
      <c r="L932" s="116"/>
      <c r="M932" s="73"/>
      <c r="N932" s="73"/>
      <c r="O932" s="73"/>
      <c r="Q932" s="69"/>
      <c r="R932" s="69"/>
    </row>
    <row r="933">
      <c r="G933" s="7"/>
      <c r="H933" s="7"/>
      <c r="J933" s="71"/>
      <c r="K933" s="71"/>
      <c r="L933" s="116"/>
      <c r="M933" s="73"/>
      <c r="N933" s="73"/>
      <c r="O933" s="73"/>
      <c r="Q933" s="69"/>
      <c r="R933" s="69"/>
    </row>
    <row r="934">
      <c r="G934" s="7"/>
      <c r="H934" s="7"/>
      <c r="J934" s="71"/>
      <c r="K934" s="71"/>
      <c r="L934" s="116"/>
      <c r="M934" s="73"/>
      <c r="N934" s="73"/>
      <c r="O934" s="73"/>
      <c r="Q934" s="69"/>
      <c r="R934" s="69"/>
    </row>
    <row r="935">
      <c r="G935" s="7"/>
      <c r="H935" s="7"/>
      <c r="J935" s="71"/>
      <c r="K935" s="71"/>
      <c r="L935" s="116"/>
      <c r="M935" s="73"/>
      <c r="N935" s="73"/>
      <c r="O935" s="73"/>
      <c r="Q935" s="69"/>
      <c r="R935" s="69"/>
    </row>
    <row r="936">
      <c r="G936" s="7"/>
      <c r="H936" s="7"/>
      <c r="J936" s="71"/>
      <c r="K936" s="71"/>
      <c r="L936" s="116"/>
      <c r="M936" s="73"/>
      <c r="N936" s="73"/>
      <c r="O936" s="73"/>
      <c r="Q936" s="69"/>
      <c r="R936" s="69"/>
    </row>
    <row r="937">
      <c r="G937" s="7"/>
      <c r="H937" s="7"/>
      <c r="J937" s="71"/>
      <c r="K937" s="71"/>
      <c r="L937" s="116"/>
      <c r="M937" s="73"/>
      <c r="N937" s="73"/>
      <c r="O937" s="73"/>
      <c r="Q937" s="69"/>
      <c r="R937" s="69"/>
    </row>
    <row r="938">
      <c r="G938" s="7"/>
      <c r="H938" s="7"/>
      <c r="J938" s="71"/>
      <c r="K938" s="71"/>
      <c r="L938" s="116"/>
      <c r="M938" s="73"/>
      <c r="N938" s="73"/>
      <c r="O938" s="73"/>
      <c r="Q938" s="69"/>
      <c r="R938" s="69"/>
    </row>
    <row r="939">
      <c r="G939" s="7"/>
      <c r="H939" s="7"/>
      <c r="J939" s="71"/>
      <c r="K939" s="71"/>
      <c r="L939" s="116"/>
      <c r="M939" s="73"/>
      <c r="N939" s="73"/>
      <c r="O939" s="73"/>
      <c r="Q939" s="69"/>
      <c r="R939" s="69"/>
    </row>
    <row r="940">
      <c r="G940" s="7"/>
      <c r="H940" s="7"/>
      <c r="J940" s="71"/>
      <c r="K940" s="71"/>
      <c r="L940" s="116"/>
      <c r="M940" s="73"/>
      <c r="N940" s="73"/>
      <c r="O940" s="73"/>
      <c r="Q940" s="69"/>
      <c r="R940" s="69"/>
    </row>
    <row r="941">
      <c r="G941" s="7"/>
      <c r="H941" s="7"/>
      <c r="J941" s="71"/>
      <c r="K941" s="71"/>
      <c r="L941" s="116"/>
      <c r="M941" s="73"/>
      <c r="N941" s="73"/>
      <c r="O941" s="73"/>
      <c r="Q941" s="69"/>
      <c r="R941" s="69"/>
    </row>
    <row r="942">
      <c r="G942" s="7"/>
      <c r="H942" s="7"/>
      <c r="J942" s="71"/>
      <c r="K942" s="71"/>
      <c r="L942" s="116"/>
      <c r="M942" s="73"/>
      <c r="N942" s="73"/>
      <c r="O942" s="73"/>
      <c r="Q942" s="69"/>
      <c r="R942" s="69"/>
    </row>
    <row r="943">
      <c r="G943" s="7"/>
      <c r="H943" s="7"/>
      <c r="J943" s="71"/>
      <c r="K943" s="71"/>
      <c r="L943" s="116"/>
      <c r="M943" s="73"/>
      <c r="N943" s="73"/>
      <c r="O943" s="73"/>
      <c r="Q943" s="69"/>
      <c r="R943" s="69"/>
    </row>
    <row r="944">
      <c r="G944" s="7"/>
      <c r="H944" s="7"/>
      <c r="J944" s="71"/>
      <c r="K944" s="71"/>
      <c r="L944" s="116"/>
      <c r="M944" s="73"/>
      <c r="N944" s="73"/>
      <c r="O944" s="73"/>
      <c r="Q944" s="69"/>
      <c r="R944" s="69"/>
    </row>
    <row r="945">
      <c r="G945" s="7"/>
      <c r="H945" s="7"/>
      <c r="J945" s="71"/>
      <c r="K945" s="71"/>
      <c r="L945" s="116"/>
      <c r="M945" s="73"/>
      <c r="N945" s="73"/>
      <c r="O945" s="73"/>
      <c r="Q945" s="69"/>
      <c r="R945" s="69"/>
    </row>
    <row r="946">
      <c r="G946" s="7"/>
      <c r="H946" s="7"/>
      <c r="J946" s="71"/>
      <c r="K946" s="71"/>
      <c r="L946" s="116"/>
      <c r="M946" s="73"/>
      <c r="N946" s="73"/>
      <c r="O946" s="73"/>
      <c r="Q946" s="69"/>
      <c r="R946" s="69"/>
    </row>
    <row r="947">
      <c r="G947" s="7"/>
      <c r="H947" s="7"/>
      <c r="J947" s="71"/>
      <c r="K947" s="71"/>
      <c r="L947" s="116"/>
      <c r="M947" s="73"/>
      <c r="N947" s="73"/>
      <c r="O947" s="73"/>
      <c r="Q947" s="69"/>
      <c r="R947" s="69"/>
    </row>
    <row r="948">
      <c r="G948" s="7"/>
      <c r="H948" s="7"/>
      <c r="J948" s="71"/>
      <c r="K948" s="71"/>
      <c r="L948" s="116"/>
      <c r="M948" s="73"/>
      <c r="N948" s="73"/>
      <c r="O948" s="73"/>
      <c r="Q948" s="69"/>
      <c r="R948" s="69"/>
    </row>
    <row r="949">
      <c r="G949" s="7"/>
      <c r="H949" s="7"/>
      <c r="J949" s="71"/>
      <c r="K949" s="71"/>
      <c r="L949" s="116"/>
      <c r="M949" s="73"/>
      <c r="N949" s="73"/>
      <c r="O949" s="73"/>
      <c r="Q949" s="69"/>
      <c r="R949" s="69"/>
    </row>
    <row r="950">
      <c r="G950" s="7"/>
      <c r="H950" s="7"/>
      <c r="J950" s="71"/>
      <c r="K950" s="71"/>
      <c r="L950" s="116"/>
      <c r="M950" s="73"/>
      <c r="N950" s="73"/>
      <c r="O950" s="73"/>
      <c r="Q950" s="69"/>
      <c r="R950" s="69"/>
    </row>
    <row r="951">
      <c r="G951" s="7"/>
      <c r="H951" s="7"/>
      <c r="J951" s="71"/>
      <c r="K951" s="71"/>
      <c r="L951" s="116"/>
      <c r="M951" s="73"/>
      <c r="N951" s="73"/>
      <c r="O951" s="73"/>
      <c r="Q951" s="69"/>
      <c r="R951" s="69"/>
    </row>
    <row r="952">
      <c r="G952" s="7"/>
      <c r="H952" s="7"/>
      <c r="J952" s="71"/>
      <c r="K952" s="71"/>
      <c r="L952" s="116"/>
      <c r="M952" s="73"/>
      <c r="N952" s="73"/>
      <c r="O952" s="73"/>
      <c r="Q952" s="69"/>
      <c r="R952" s="69"/>
    </row>
    <row r="953">
      <c r="G953" s="7"/>
      <c r="H953" s="7"/>
      <c r="J953" s="71"/>
      <c r="K953" s="71"/>
      <c r="L953" s="116"/>
      <c r="M953" s="73"/>
      <c r="N953" s="73"/>
      <c r="O953" s="73"/>
      <c r="Q953" s="69"/>
      <c r="R953" s="69"/>
    </row>
    <row r="954">
      <c r="G954" s="7"/>
      <c r="H954" s="7"/>
      <c r="J954" s="71"/>
      <c r="K954" s="71"/>
      <c r="L954" s="116"/>
      <c r="M954" s="73"/>
      <c r="N954" s="73"/>
      <c r="O954" s="73"/>
      <c r="Q954" s="69"/>
      <c r="R954" s="69"/>
    </row>
    <row r="955">
      <c r="G955" s="7"/>
      <c r="H955" s="7"/>
      <c r="J955" s="71"/>
      <c r="K955" s="71"/>
      <c r="L955" s="116"/>
      <c r="M955" s="73"/>
      <c r="N955" s="73"/>
      <c r="O955" s="73"/>
      <c r="Q955" s="69"/>
      <c r="R955" s="69"/>
    </row>
    <row r="956">
      <c r="G956" s="7"/>
      <c r="H956" s="7"/>
      <c r="J956" s="71"/>
      <c r="K956" s="71"/>
      <c r="L956" s="116"/>
      <c r="M956" s="73"/>
      <c r="N956" s="73"/>
      <c r="O956" s="73"/>
      <c r="Q956" s="69"/>
      <c r="R956" s="69"/>
    </row>
    <row r="957">
      <c r="G957" s="7"/>
      <c r="H957" s="7"/>
      <c r="J957" s="71"/>
      <c r="K957" s="71"/>
      <c r="L957" s="116"/>
      <c r="M957" s="73"/>
      <c r="N957" s="73"/>
      <c r="O957" s="73"/>
      <c r="Q957" s="69"/>
      <c r="R957" s="69"/>
    </row>
    <row r="958">
      <c r="G958" s="7"/>
      <c r="H958" s="7"/>
      <c r="J958" s="71"/>
      <c r="K958" s="71"/>
      <c r="L958" s="116"/>
      <c r="M958" s="73"/>
      <c r="N958" s="73"/>
      <c r="O958" s="73"/>
      <c r="Q958" s="69"/>
      <c r="R958" s="69"/>
    </row>
    <row r="959">
      <c r="G959" s="7"/>
      <c r="H959" s="7"/>
      <c r="J959" s="71"/>
      <c r="K959" s="71"/>
      <c r="L959" s="116"/>
      <c r="M959" s="73"/>
      <c r="N959" s="73"/>
      <c r="O959" s="73"/>
      <c r="Q959" s="69"/>
      <c r="R959" s="69"/>
    </row>
    <row r="960">
      <c r="G960" s="7"/>
      <c r="H960" s="7"/>
      <c r="J960" s="71"/>
      <c r="K960" s="71"/>
      <c r="L960" s="116"/>
      <c r="M960" s="73"/>
      <c r="N960" s="73"/>
      <c r="O960" s="73"/>
      <c r="Q960" s="69"/>
      <c r="R960" s="69"/>
    </row>
    <row r="961">
      <c r="G961" s="7"/>
      <c r="H961" s="7"/>
      <c r="J961" s="71"/>
      <c r="K961" s="71"/>
      <c r="L961" s="116"/>
      <c r="M961" s="73"/>
      <c r="N961" s="73"/>
      <c r="O961" s="73"/>
      <c r="Q961" s="69"/>
      <c r="R961" s="69"/>
    </row>
    <row r="962">
      <c r="G962" s="7"/>
      <c r="H962" s="7"/>
      <c r="J962" s="71"/>
      <c r="K962" s="71"/>
      <c r="L962" s="116"/>
      <c r="M962" s="73"/>
      <c r="N962" s="73"/>
      <c r="O962" s="73"/>
      <c r="Q962" s="69"/>
      <c r="R962" s="69"/>
    </row>
    <row r="963">
      <c r="G963" s="7"/>
      <c r="H963" s="7"/>
      <c r="J963" s="71"/>
      <c r="K963" s="71"/>
      <c r="L963" s="116"/>
      <c r="M963" s="73"/>
      <c r="N963" s="73"/>
      <c r="O963" s="73"/>
      <c r="Q963" s="69"/>
      <c r="R963" s="69"/>
    </row>
    <row r="964">
      <c r="G964" s="7"/>
      <c r="H964" s="7"/>
      <c r="J964" s="71"/>
      <c r="K964" s="71"/>
      <c r="L964" s="116"/>
      <c r="M964" s="73"/>
      <c r="N964" s="73"/>
      <c r="O964" s="73"/>
      <c r="Q964" s="69"/>
      <c r="R964" s="69"/>
    </row>
    <row r="965">
      <c r="G965" s="7"/>
      <c r="H965" s="7"/>
      <c r="J965" s="71"/>
      <c r="K965" s="71"/>
      <c r="L965" s="116"/>
      <c r="M965" s="73"/>
      <c r="N965" s="73"/>
      <c r="O965" s="73"/>
      <c r="Q965" s="69"/>
      <c r="R965" s="69"/>
    </row>
    <row r="966">
      <c r="G966" s="7"/>
      <c r="H966" s="7"/>
      <c r="J966" s="71"/>
      <c r="K966" s="71"/>
      <c r="L966" s="116"/>
      <c r="M966" s="73"/>
      <c r="N966" s="73"/>
      <c r="O966" s="73"/>
      <c r="Q966" s="69"/>
      <c r="R966" s="69"/>
    </row>
    <row r="967">
      <c r="G967" s="7"/>
      <c r="H967" s="7"/>
      <c r="J967" s="71"/>
      <c r="K967" s="71"/>
      <c r="L967" s="116"/>
      <c r="M967" s="73"/>
      <c r="N967" s="73"/>
      <c r="O967" s="73"/>
      <c r="Q967" s="69"/>
      <c r="R967" s="69"/>
    </row>
    <row r="968">
      <c r="G968" s="7"/>
      <c r="H968" s="7"/>
      <c r="J968" s="71"/>
      <c r="K968" s="71"/>
      <c r="L968" s="116"/>
      <c r="M968" s="73"/>
      <c r="N968" s="73"/>
      <c r="O968" s="73"/>
      <c r="Q968" s="69"/>
      <c r="R968" s="69"/>
    </row>
    <row r="969">
      <c r="G969" s="7"/>
      <c r="H969" s="7"/>
      <c r="J969" s="71"/>
      <c r="K969" s="71"/>
      <c r="L969" s="116"/>
      <c r="M969" s="73"/>
      <c r="N969" s="73"/>
      <c r="O969" s="73"/>
      <c r="Q969" s="69"/>
      <c r="R969" s="69"/>
    </row>
    <row r="970">
      <c r="G970" s="7"/>
      <c r="H970" s="7"/>
      <c r="J970" s="71"/>
      <c r="K970" s="71"/>
      <c r="L970" s="116"/>
      <c r="M970" s="73"/>
      <c r="N970" s="73"/>
      <c r="O970" s="73"/>
      <c r="Q970" s="69"/>
      <c r="R970" s="69"/>
    </row>
    <row r="971">
      <c r="G971" s="7"/>
      <c r="H971" s="7"/>
      <c r="J971" s="71"/>
      <c r="K971" s="71"/>
      <c r="L971" s="116"/>
      <c r="M971" s="73"/>
      <c r="N971" s="73"/>
      <c r="O971" s="73"/>
      <c r="Q971" s="69"/>
      <c r="R971" s="69"/>
    </row>
    <row r="972">
      <c r="G972" s="7"/>
      <c r="H972" s="7"/>
      <c r="J972" s="71"/>
      <c r="K972" s="71"/>
      <c r="L972" s="116"/>
      <c r="M972" s="73"/>
      <c r="N972" s="73"/>
      <c r="O972" s="73"/>
      <c r="Q972" s="69"/>
      <c r="R972" s="69"/>
    </row>
    <row r="973">
      <c r="G973" s="7"/>
      <c r="H973" s="7"/>
      <c r="J973" s="71"/>
      <c r="K973" s="71"/>
      <c r="L973" s="116"/>
      <c r="M973" s="73"/>
      <c r="N973" s="73"/>
      <c r="O973" s="73"/>
      <c r="Q973" s="69"/>
      <c r="R973" s="69"/>
    </row>
    <row r="974">
      <c r="G974" s="7"/>
      <c r="H974" s="7"/>
      <c r="J974" s="71"/>
      <c r="K974" s="71"/>
      <c r="L974" s="116"/>
      <c r="M974" s="73"/>
      <c r="N974" s="73"/>
      <c r="O974" s="73"/>
      <c r="Q974" s="69"/>
      <c r="R974" s="69"/>
    </row>
    <row r="975">
      <c r="G975" s="7"/>
      <c r="H975" s="7"/>
      <c r="J975" s="71"/>
      <c r="K975" s="71"/>
      <c r="L975" s="116"/>
      <c r="M975" s="73"/>
      <c r="N975" s="73"/>
      <c r="O975" s="73"/>
      <c r="Q975" s="69"/>
      <c r="R975" s="69"/>
    </row>
    <row r="976">
      <c r="G976" s="7"/>
      <c r="H976" s="7"/>
      <c r="J976" s="71"/>
      <c r="K976" s="71"/>
      <c r="L976" s="116"/>
      <c r="M976" s="73"/>
      <c r="N976" s="73"/>
      <c r="O976" s="73"/>
      <c r="Q976" s="69"/>
      <c r="R976" s="69"/>
    </row>
    <row r="977">
      <c r="G977" s="7"/>
      <c r="H977" s="7"/>
      <c r="J977" s="71"/>
      <c r="K977" s="71"/>
      <c r="L977" s="116"/>
      <c r="M977" s="73"/>
      <c r="N977" s="73"/>
      <c r="O977" s="73"/>
      <c r="Q977" s="69"/>
      <c r="R977" s="69"/>
    </row>
    <row r="978">
      <c r="G978" s="7"/>
      <c r="H978" s="7"/>
      <c r="J978" s="71"/>
      <c r="K978" s="71"/>
      <c r="L978" s="116"/>
      <c r="M978" s="73"/>
      <c r="N978" s="73"/>
      <c r="O978" s="73"/>
      <c r="Q978" s="69"/>
      <c r="R978" s="69"/>
    </row>
    <row r="979">
      <c r="G979" s="7"/>
      <c r="H979" s="7"/>
      <c r="J979" s="71"/>
      <c r="K979" s="71"/>
      <c r="L979" s="116"/>
      <c r="M979" s="73"/>
      <c r="N979" s="73"/>
      <c r="O979" s="73"/>
      <c r="Q979" s="69"/>
      <c r="R979" s="69"/>
    </row>
    <row r="980">
      <c r="G980" s="7"/>
      <c r="H980" s="7"/>
      <c r="J980" s="71"/>
      <c r="K980" s="71"/>
      <c r="L980" s="116"/>
      <c r="M980" s="73"/>
      <c r="N980" s="73"/>
      <c r="O980" s="73"/>
      <c r="Q980" s="69"/>
      <c r="R980" s="69"/>
    </row>
    <row r="981">
      <c r="G981" s="7"/>
      <c r="H981" s="7"/>
      <c r="J981" s="71"/>
      <c r="K981" s="71"/>
      <c r="L981" s="116"/>
      <c r="M981" s="73"/>
      <c r="N981" s="73"/>
      <c r="O981" s="73"/>
      <c r="Q981" s="69"/>
      <c r="R981" s="69"/>
    </row>
    <row r="982">
      <c r="G982" s="7"/>
      <c r="H982" s="7"/>
      <c r="J982" s="71"/>
      <c r="K982" s="71"/>
      <c r="L982" s="116"/>
      <c r="M982" s="73"/>
      <c r="N982" s="73"/>
      <c r="O982" s="73"/>
      <c r="Q982" s="69"/>
      <c r="R982" s="69"/>
    </row>
    <row r="983">
      <c r="G983" s="7"/>
      <c r="H983" s="7"/>
      <c r="J983" s="71"/>
      <c r="K983" s="71"/>
      <c r="L983" s="116"/>
      <c r="M983" s="73"/>
      <c r="N983" s="73"/>
      <c r="O983" s="73"/>
      <c r="Q983" s="69"/>
      <c r="R983" s="69"/>
    </row>
    <row r="984">
      <c r="G984" s="7"/>
      <c r="H984" s="7"/>
      <c r="J984" s="71"/>
      <c r="K984" s="71"/>
      <c r="L984" s="116"/>
      <c r="M984" s="73"/>
      <c r="N984" s="73"/>
      <c r="O984" s="73"/>
      <c r="Q984" s="69"/>
      <c r="R984" s="69"/>
    </row>
    <row r="985">
      <c r="G985" s="7"/>
      <c r="H985" s="7"/>
      <c r="J985" s="71"/>
      <c r="K985" s="71"/>
      <c r="L985" s="116"/>
      <c r="M985" s="73"/>
      <c r="N985" s="73"/>
      <c r="O985" s="73"/>
      <c r="Q985" s="69"/>
      <c r="R985" s="69"/>
    </row>
    <row r="986">
      <c r="G986" s="7"/>
      <c r="H986" s="7"/>
      <c r="J986" s="71"/>
      <c r="K986" s="71"/>
      <c r="L986" s="116"/>
      <c r="M986" s="73"/>
      <c r="N986" s="73"/>
      <c r="O986" s="73"/>
      <c r="Q986" s="69"/>
      <c r="R986" s="69"/>
    </row>
    <row r="987">
      <c r="G987" s="7"/>
      <c r="H987" s="7"/>
      <c r="J987" s="71"/>
      <c r="K987" s="71"/>
      <c r="L987" s="116"/>
      <c r="M987" s="73"/>
      <c r="N987" s="73"/>
      <c r="O987" s="73"/>
      <c r="Q987" s="69"/>
      <c r="R987" s="69"/>
    </row>
    <row r="988">
      <c r="G988" s="7"/>
      <c r="H988" s="7"/>
      <c r="J988" s="71"/>
      <c r="K988" s="71"/>
      <c r="L988" s="116"/>
      <c r="M988" s="73"/>
      <c r="N988" s="73"/>
      <c r="O988" s="73"/>
      <c r="Q988" s="69"/>
      <c r="R988" s="69"/>
    </row>
    <row r="989">
      <c r="G989" s="7"/>
      <c r="H989" s="7"/>
      <c r="J989" s="71"/>
      <c r="K989" s="71"/>
      <c r="L989" s="116"/>
      <c r="M989" s="73"/>
      <c r="N989" s="73"/>
      <c r="O989" s="73"/>
      <c r="Q989" s="69"/>
      <c r="R989" s="69"/>
    </row>
    <row r="990">
      <c r="G990" s="7"/>
      <c r="H990" s="7"/>
      <c r="J990" s="71"/>
      <c r="K990" s="71"/>
      <c r="L990" s="116"/>
      <c r="M990" s="73"/>
      <c r="N990" s="73"/>
      <c r="O990" s="73"/>
      <c r="Q990" s="69"/>
      <c r="R990" s="69"/>
    </row>
    <row r="991">
      <c r="G991" s="7"/>
      <c r="H991" s="7"/>
      <c r="J991" s="71"/>
      <c r="K991" s="71"/>
      <c r="L991" s="116"/>
      <c r="M991" s="73"/>
      <c r="N991" s="73"/>
      <c r="O991" s="73"/>
      <c r="Q991" s="69"/>
      <c r="R991" s="69"/>
    </row>
    <row r="992">
      <c r="G992" s="7"/>
      <c r="H992" s="7"/>
      <c r="J992" s="71"/>
      <c r="K992" s="71"/>
      <c r="L992" s="116"/>
      <c r="M992" s="73"/>
      <c r="N992" s="73"/>
      <c r="O992" s="73"/>
      <c r="Q992" s="69"/>
      <c r="R992" s="69"/>
    </row>
    <row r="993">
      <c r="G993" s="7"/>
      <c r="H993" s="7"/>
      <c r="J993" s="71"/>
      <c r="K993" s="71"/>
      <c r="L993" s="116"/>
      <c r="M993" s="73"/>
      <c r="N993" s="73"/>
      <c r="O993" s="73"/>
      <c r="Q993" s="69"/>
      <c r="R993" s="69"/>
    </row>
    <row r="994">
      <c r="G994" s="7"/>
      <c r="H994" s="7"/>
      <c r="J994" s="71"/>
      <c r="K994" s="71"/>
      <c r="L994" s="116"/>
      <c r="M994" s="73"/>
      <c r="N994" s="73"/>
      <c r="O994" s="73"/>
      <c r="Q994" s="69"/>
      <c r="R994" s="69"/>
    </row>
    <row r="995">
      <c r="G995" s="7"/>
      <c r="H995" s="7"/>
      <c r="J995" s="71"/>
      <c r="K995" s="71"/>
      <c r="L995" s="116"/>
      <c r="M995" s="73"/>
      <c r="N995" s="73"/>
      <c r="O995" s="73"/>
      <c r="Q995" s="69"/>
      <c r="R995" s="69"/>
    </row>
    <row r="996">
      <c r="G996" s="7"/>
      <c r="H996" s="7"/>
      <c r="J996" s="71"/>
      <c r="K996" s="71"/>
      <c r="L996" s="116"/>
      <c r="M996" s="73"/>
      <c r="N996" s="73"/>
      <c r="O996" s="73"/>
      <c r="Q996" s="69"/>
      <c r="R996" s="69"/>
    </row>
    <row r="997">
      <c r="G997" s="7"/>
      <c r="H997" s="7"/>
      <c r="J997" s="71"/>
      <c r="K997" s="71"/>
      <c r="L997" s="116"/>
      <c r="M997" s="73"/>
      <c r="N997" s="73"/>
      <c r="O997" s="73"/>
      <c r="Q997" s="69"/>
      <c r="R997" s="69"/>
    </row>
    <row r="998">
      <c r="G998" s="7"/>
      <c r="H998" s="7"/>
      <c r="J998" s="71"/>
      <c r="K998" s="71"/>
      <c r="L998" s="116"/>
      <c r="M998" s="73"/>
      <c r="N998" s="73"/>
      <c r="O998" s="73"/>
      <c r="Q998" s="69"/>
      <c r="R998" s="69"/>
    </row>
    <row r="999">
      <c r="G999" s="7"/>
      <c r="H999" s="7"/>
      <c r="J999" s="71"/>
      <c r="K999" s="71"/>
      <c r="L999" s="116"/>
      <c r="M999" s="73"/>
      <c r="N999" s="73"/>
      <c r="O999" s="73"/>
      <c r="Q999" s="69"/>
      <c r="R999" s="69"/>
    </row>
    <row r="1000">
      <c r="G1000" s="7"/>
      <c r="H1000" s="7"/>
      <c r="J1000" s="71"/>
      <c r="K1000" s="71"/>
      <c r="L1000" s="116"/>
      <c r="M1000" s="73"/>
      <c r="N1000" s="73"/>
      <c r="O1000" s="73"/>
      <c r="Q1000" s="69"/>
      <c r="R1000" s="69"/>
    </row>
  </sheetData>
  <autoFilter ref="$A$1:$X$661">
    <filterColumn colId="16">
      <filters blank="1">
        <filter val="FV9"/>
      </filters>
    </filterColumn>
  </autoFilter>
  <dataValidations>
    <dataValidation type="list" allowBlank="1" showErrorMessage="1" sqref="E2:E16 E18:E20 E22:E24 E26:E28 E30:E32 E34:E40 E42:E44 E46:E48 E50:E52 E54:E56 E58:E60 E62:E64 E66:E68 E70:E72 E74:E76 E78:E80 E82:E84 E86:E88 E90:E93 E95:E98 E100:E103 E105:E108 E110:E113 E115:E118 E120:E123 E125:E128 E130:E133 E135:E138 E140:E143 E145:E148 E150:E153 E155:E158 E160:E163 E165:E168 E170:E173 E175:E178 E180:E183 E185:E188 E190:E193 E195:E198 E200:E203 E205:E208 E210:E213 E215:E218 E220:E223 E225:E228 E230:E233 E235:E238 E240:E243 E245:E248 E250:E253 E255:E258 E260:E263 E265:E268 E270:E273 E275:E278 E280:E283 E285:E288 E290:E293 E295:E298 E300:E303 E305:E308 E310:E313 E315:E318 E320:E323 E325:E423 E425:E428 E430:E433 E435:E438 E440:E443 E445:E448 E450:E453 E455:E458 E460:E463 E465:E468 E470:E473 E475 E477 E479:E480 E482 E484 E486 E488 E490 E492 E494 E496 E498 E500 E502 E504 E506 E508 E510 E512:E515 E517:E520 E522:E525 E527:E530 E532:E535 E537:E540 E542:E545 E547:E550 E552:E555 E557 E559 E561 E563 E565 E567 E569 E571 E573 E575 E577 E579 E581 E583 E585 E587 E589 E591 E593 E595 E597 E599 E601 E603 E605 E607 E609 E611 E613 E615 E617 E619 E621:E622 E624 E626 E628 E630 E632 E634 E636 E638 E640 E642 E644 E646 E648 E650 E652 E654 E656 E658 E660:E664">
      <formula1>$E$2:$E$3216</formula1>
    </dataValidation>
    <dataValidation type="list" allowBlank="1" showErrorMessage="1" sqref="G665">
      <formula1>$A$2:$A$7</formula1>
    </dataValidation>
    <dataValidation type="list" allowBlank="1" showErrorMessage="1" sqref="E665:E666">
      <formula1>$D$2:$D$3259</formula1>
    </dataValidation>
    <dataValidation type="list" allowBlank="1" showErrorMessage="1" sqref="E667:F1000">
      <formula1>$C$664:$C$3216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7" width="11.43"/>
    <col customWidth="1" min="8" max="8" width="21.57"/>
    <col customWidth="1" min="9" max="9" width="13.14"/>
    <col customWidth="1" min="10" max="26" width="11.43"/>
  </cols>
  <sheetData>
    <row r="6">
      <c r="H6" t="s">
        <v>644</v>
      </c>
      <c r="I6" t="s">
        <v>645</v>
      </c>
    </row>
    <row r="7">
      <c r="I7" t="s">
        <v>646</v>
      </c>
    </row>
    <row r="8">
      <c r="F8" t="s">
        <v>647</v>
      </c>
      <c r="H8" t="s">
        <v>648</v>
      </c>
      <c r="I8" s="85">
        <v>0.9</v>
      </c>
      <c r="J8" t="s">
        <v>649</v>
      </c>
    </row>
    <row r="9">
      <c r="H9" t="s">
        <v>650</v>
      </c>
      <c r="I9" s="85">
        <v>0.1</v>
      </c>
    </row>
    <row r="10">
      <c r="H10" t="s">
        <v>651</v>
      </c>
    </row>
    <row r="12">
      <c r="I12" s="1">
        <v>1000000.0</v>
      </c>
    </row>
    <row r="13">
      <c r="H13" t="str">
        <f t="shared" ref="H13:H14" si="1">+H8</f>
        <v>ingreso excluido</v>
      </c>
      <c r="I13" s="1">
        <f t="shared" ref="I13:I14" si="2">+$I$12*I8</f>
        <v>900000</v>
      </c>
    </row>
    <row r="14">
      <c r="H14" t="str">
        <f t="shared" si="1"/>
        <v>ingreso gravado</v>
      </c>
      <c r="I14" s="1">
        <f t="shared" si="2"/>
        <v>100000</v>
      </c>
    </row>
    <row r="15">
      <c r="H15" t="s">
        <v>652</v>
      </c>
      <c r="I15" s="1">
        <f>+I14*0.19</f>
        <v>19000</v>
      </c>
    </row>
    <row r="16">
      <c r="H16" t="s">
        <v>653</v>
      </c>
      <c r="I16" s="1">
        <f>+I14*0.02</f>
        <v>2000</v>
      </c>
    </row>
    <row r="17">
      <c r="H17" t="s">
        <v>655</v>
      </c>
      <c r="I17" s="1">
        <f>+I14*9.66/1000</f>
        <v>966</v>
      </c>
    </row>
    <row r="18">
      <c r="I18" s="1"/>
    </row>
    <row r="22">
      <c r="H22" t="s">
        <v>656</v>
      </c>
    </row>
    <row r="23">
      <c r="H23" t="s">
        <v>657</v>
      </c>
    </row>
    <row r="24">
      <c r="H24" t="s">
        <v>658</v>
      </c>
    </row>
    <row r="25">
      <c r="H25" t="s">
        <v>660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5.0"/>
    <col customWidth="1" min="2" max="2" width="29.86"/>
    <col customWidth="1" min="3" max="3" width="13.29"/>
    <col customWidth="1" min="4" max="4" width="8.86"/>
    <col customWidth="1" min="5" max="5" width="11.43"/>
    <col customWidth="1" min="6" max="26" width="9.14"/>
  </cols>
  <sheetData>
    <row r="2">
      <c r="A2" s="86" t="s">
        <v>664</v>
      </c>
      <c r="B2" s="86" t="s">
        <v>426</v>
      </c>
      <c r="C2" s="86" t="s">
        <v>665</v>
      </c>
      <c r="D2" s="86" t="s">
        <v>666</v>
      </c>
      <c r="E2" s="86" t="s">
        <v>667</v>
      </c>
      <c r="F2" s="86"/>
      <c r="G2" s="86"/>
      <c r="H2" s="86"/>
      <c r="I2" s="86"/>
      <c r="J2" s="86"/>
      <c r="K2" s="86"/>
      <c r="L2" s="86"/>
      <c r="M2" s="86"/>
      <c r="N2" s="86"/>
      <c r="O2" s="86"/>
      <c r="P2" s="86"/>
      <c r="Q2" s="86"/>
      <c r="R2" s="86"/>
      <c r="S2" s="86"/>
      <c r="T2" s="86"/>
      <c r="U2" s="86"/>
      <c r="V2" s="86"/>
      <c r="W2" s="86"/>
      <c r="X2" s="86"/>
      <c r="Y2" s="86"/>
      <c r="Z2" s="86"/>
    </row>
    <row r="3">
      <c r="A3" s="87">
        <f>VALD.!D3</f>
        <v>1</v>
      </c>
      <c r="B3" t="str">
        <f>VLOOKUP(A3,VALD.!D:E,2,FALSE)</f>
        <v>KIT MOTOTOOL</v>
      </c>
      <c r="C3">
        <v>60.0</v>
      </c>
      <c r="D3">
        <v>1.0</v>
      </c>
    </row>
    <row r="4">
      <c r="A4" s="87"/>
    </row>
    <row r="5">
      <c r="A5" s="87"/>
    </row>
    <row r="6">
      <c r="A6" s="87"/>
    </row>
    <row r="7">
      <c r="A7" s="87"/>
    </row>
    <row r="8">
      <c r="A8" s="87"/>
    </row>
    <row r="9">
      <c r="A9" s="87"/>
    </row>
    <row r="10">
      <c r="A10" s="87"/>
    </row>
    <row r="11">
      <c r="A11" s="87"/>
    </row>
    <row r="12">
      <c r="A12" s="87"/>
    </row>
    <row r="13">
      <c r="A13" s="87"/>
    </row>
    <row r="14">
      <c r="A14" s="87"/>
    </row>
    <row r="15">
      <c r="A15" s="87"/>
    </row>
    <row r="16">
      <c r="A16" s="87"/>
    </row>
    <row r="17">
      <c r="A17" s="87"/>
    </row>
    <row r="18">
      <c r="A18" s="87"/>
    </row>
    <row r="19">
      <c r="A19" s="87"/>
    </row>
    <row r="20">
      <c r="A20" s="87"/>
    </row>
    <row r="21">
      <c r="A21" s="87"/>
    </row>
    <row r="22">
      <c r="A22" s="8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71"/>
    <col customWidth="1" min="2" max="2" width="4.86"/>
    <col customWidth="1" min="3" max="3" width="9.14"/>
    <col customWidth="1" min="4" max="4" width="18.71"/>
    <col customWidth="1" min="5" max="6" width="18.86"/>
    <col customWidth="1" min="7" max="7" width="17.29"/>
    <col customWidth="1" min="8" max="8" width="29.29"/>
    <col customWidth="1" min="9" max="9" width="50.14"/>
    <col customWidth="1" min="10" max="10" width="9.14"/>
    <col customWidth="1" min="11" max="11" width="32.14"/>
    <col customWidth="1" min="12" max="14" width="13.14"/>
    <col customWidth="1" min="15" max="15" width="18.43"/>
    <col customWidth="1" min="16" max="26" width="9.14"/>
  </cols>
  <sheetData>
    <row r="1">
      <c r="A1" s="88" t="s">
        <v>409</v>
      </c>
      <c r="B1" s="88" t="s">
        <v>669</v>
      </c>
      <c r="C1" s="89" t="s">
        <v>408</v>
      </c>
      <c r="D1" s="90" t="s">
        <v>671</v>
      </c>
      <c r="E1" s="90" t="s">
        <v>672</v>
      </c>
      <c r="F1" s="90" t="s">
        <v>673</v>
      </c>
      <c r="G1" s="90" t="s">
        <v>674</v>
      </c>
      <c r="H1" s="90" t="s">
        <v>675</v>
      </c>
      <c r="I1" s="90" t="s">
        <v>676</v>
      </c>
      <c r="J1" s="90" t="s">
        <v>677</v>
      </c>
      <c r="K1" s="90" t="s">
        <v>678</v>
      </c>
      <c r="L1" s="88"/>
      <c r="M1" s="88" t="s">
        <v>679</v>
      </c>
      <c r="N1" s="90" t="s">
        <v>680</v>
      </c>
      <c r="O1" s="91" t="s">
        <v>681</v>
      </c>
    </row>
    <row r="2">
      <c r="A2" s="74">
        <v>1.032454883E9</v>
      </c>
      <c r="B2" s="92">
        <v>0.0</v>
      </c>
      <c r="C2" t="s">
        <v>429</v>
      </c>
      <c r="D2" t="s">
        <v>682</v>
      </c>
      <c r="E2" t="s">
        <v>683</v>
      </c>
      <c r="F2" t="s">
        <v>684</v>
      </c>
      <c r="G2" t="s">
        <v>685</v>
      </c>
      <c r="I2" t="str">
        <f t="shared" ref="I2:I1197" si="1">CONCATENATE(D2,E2,F2,G2,H2)</f>
        <v>SALGADO BETANCOURTH EDWIN ALFONSO</v>
      </c>
      <c r="J2" t="s">
        <v>686</v>
      </c>
      <c r="K2" s="93" t="s">
        <v>687</v>
      </c>
      <c r="L2" s="74"/>
      <c r="M2" s="7">
        <v>3.142344727E9</v>
      </c>
      <c r="N2" s="7">
        <v>7625643.0</v>
      </c>
      <c r="O2" t="s">
        <v>688</v>
      </c>
    </row>
    <row r="3">
      <c r="A3" s="74">
        <v>9.00965937E8</v>
      </c>
      <c r="B3" s="92">
        <v>1.0</v>
      </c>
      <c r="C3" t="s">
        <v>412</v>
      </c>
      <c r="H3" t="s">
        <v>689</v>
      </c>
      <c r="I3" t="str">
        <f t="shared" si="1"/>
        <v>JED SOLUCIONES INMOBILIARIAS SAS</v>
      </c>
      <c r="J3" t="s">
        <v>690</v>
      </c>
      <c r="K3" s="93" t="s">
        <v>691</v>
      </c>
      <c r="L3" s="74"/>
      <c r="M3" s="7">
        <v>3.21461241E9</v>
      </c>
      <c r="N3" s="7"/>
      <c r="O3" t="s">
        <v>692</v>
      </c>
    </row>
    <row r="4">
      <c r="A4" s="74">
        <v>1.019017174E9</v>
      </c>
      <c r="B4" s="92">
        <v>8.0</v>
      </c>
      <c r="C4" t="s">
        <v>429</v>
      </c>
      <c r="D4" t="s">
        <v>693</v>
      </c>
      <c r="E4" t="s">
        <v>694</v>
      </c>
      <c r="F4" t="s">
        <v>695</v>
      </c>
      <c r="G4" t="s">
        <v>696</v>
      </c>
      <c r="I4" t="str">
        <f t="shared" si="1"/>
        <v>RAMIREZ RODRIGUEZ DIEGO FERNANDO</v>
      </c>
      <c r="J4" t="s">
        <v>690</v>
      </c>
      <c r="K4" s="93" t="s">
        <v>697</v>
      </c>
      <c r="L4" s="74"/>
      <c r="M4" s="7"/>
      <c r="N4" s="7">
        <v>3.21461241E9</v>
      </c>
      <c r="O4" t="s">
        <v>698</v>
      </c>
    </row>
    <row r="5">
      <c r="A5" s="74">
        <v>1.010170307E9</v>
      </c>
      <c r="B5" s="92"/>
      <c r="C5" t="s">
        <v>429</v>
      </c>
      <c r="D5" t="s">
        <v>699</v>
      </c>
      <c r="E5" t="s">
        <v>700</v>
      </c>
      <c r="F5" t="s">
        <v>701</v>
      </c>
      <c r="I5" t="str">
        <f t="shared" si="1"/>
        <v>RODRIGUEZ MORENO EVELYN</v>
      </c>
      <c r="J5" t="s">
        <v>690</v>
      </c>
      <c r="L5" s="74"/>
      <c r="M5" s="7">
        <v>3.153518739E9</v>
      </c>
      <c r="N5" s="7"/>
      <c r="O5" t="s">
        <v>702</v>
      </c>
    </row>
    <row r="6">
      <c r="A6" s="74">
        <v>7532074.0</v>
      </c>
      <c r="B6" s="92"/>
      <c r="C6" t="s">
        <v>429</v>
      </c>
      <c r="D6" t="s">
        <v>699</v>
      </c>
      <c r="E6" t="s">
        <v>703</v>
      </c>
      <c r="F6" t="s">
        <v>704</v>
      </c>
      <c r="G6" t="s">
        <v>705</v>
      </c>
      <c r="I6" t="str">
        <f t="shared" si="1"/>
        <v>RODRIGUEZ RAMIREZ JAVIER ANTONIO</v>
      </c>
      <c r="J6" t="s">
        <v>690</v>
      </c>
      <c r="K6" s="93"/>
      <c r="L6" s="74"/>
      <c r="M6" s="7">
        <v>3.132799836E9</v>
      </c>
      <c r="N6" s="7"/>
      <c r="O6" t="s">
        <v>706</v>
      </c>
    </row>
    <row r="7">
      <c r="A7" s="74">
        <v>9.00244743E8</v>
      </c>
      <c r="B7" s="92">
        <v>6.0</v>
      </c>
      <c r="C7" t="s">
        <v>412</v>
      </c>
      <c r="H7" t="s">
        <v>457</v>
      </c>
      <c r="I7" t="str">
        <f t="shared" si="1"/>
        <v>ALIANZA GRUPO INMOBILIARIO SAS</v>
      </c>
      <c r="J7" t="s">
        <v>690</v>
      </c>
      <c r="L7" s="74"/>
      <c r="M7" s="7"/>
      <c r="N7" s="7"/>
      <c r="O7" t="s">
        <v>707</v>
      </c>
    </row>
    <row r="8">
      <c r="A8" s="74">
        <v>9.00891202E8</v>
      </c>
      <c r="B8" s="92">
        <v>8.0</v>
      </c>
      <c r="C8" t="s">
        <v>412</v>
      </c>
      <c r="H8" t="s">
        <v>452</v>
      </c>
      <c r="I8" t="str">
        <f t="shared" si="1"/>
        <v>CONJUNTO RESIDENCIAL PANORAMIA PARK P.H</v>
      </c>
      <c r="J8" t="s">
        <v>690</v>
      </c>
      <c r="L8" s="74"/>
      <c r="M8" s="7"/>
      <c r="N8" s="7"/>
      <c r="O8" t="s">
        <v>708</v>
      </c>
    </row>
    <row r="9">
      <c r="A9" s="74">
        <v>9.01054891E8</v>
      </c>
      <c r="B9" s="92">
        <v>6.0</v>
      </c>
      <c r="C9" t="s">
        <v>412</v>
      </c>
      <c r="H9" t="s">
        <v>499</v>
      </c>
      <c r="I9" t="str">
        <f t="shared" si="1"/>
        <v>ALEJANDRIA REAL PARQUE RESIDENCIAL ETAPA V-PROPIEDAD HORIZONTAL</v>
      </c>
      <c r="J9" t="s">
        <v>690</v>
      </c>
      <c r="L9" s="74"/>
      <c r="M9" s="7"/>
      <c r="N9" s="7"/>
      <c r="O9" t="s">
        <v>707</v>
      </c>
    </row>
    <row r="10">
      <c r="A10" s="74">
        <v>9.01043605E8</v>
      </c>
      <c r="B10" s="92">
        <v>9.0</v>
      </c>
      <c r="C10" t="s">
        <v>412</v>
      </c>
      <c r="H10" t="s">
        <v>504</v>
      </c>
      <c r="I10" t="str">
        <f t="shared" si="1"/>
        <v>CONJUNTO RESIDENCIAL COLINA 129</v>
      </c>
      <c r="J10" t="s">
        <v>690</v>
      </c>
      <c r="L10" s="74"/>
      <c r="M10" s="7"/>
      <c r="N10" s="7"/>
      <c r="O10" t="s">
        <v>707</v>
      </c>
    </row>
    <row r="11">
      <c r="A11" s="74">
        <v>8.00093117E8</v>
      </c>
      <c r="B11" s="92">
        <v>3.0</v>
      </c>
      <c r="C11" t="s">
        <v>412</v>
      </c>
      <c r="H11" t="s">
        <v>555</v>
      </c>
      <c r="I11" t="str">
        <f t="shared" si="1"/>
        <v>ARQUITECTURA Y CONCRETO SAS</v>
      </c>
      <c r="J11" t="s">
        <v>690</v>
      </c>
      <c r="L11" s="74"/>
      <c r="M11" s="7"/>
      <c r="N11" s="7"/>
      <c r="O11" t="s">
        <v>709</v>
      </c>
    </row>
    <row r="12">
      <c r="A12" s="74">
        <v>9.01094986E8</v>
      </c>
      <c r="B12" s="92">
        <v>8.0</v>
      </c>
      <c r="C12" t="s">
        <v>412</v>
      </c>
      <c r="H12" t="s">
        <v>609</v>
      </c>
      <c r="I12" t="str">
        <f t="shared" si="1"/>
        <v>CONJUNTO RESIDENCIAL ALEJANDRIA II ETAPA VII</v>
      </c>
      <c r="J12" t="s">
        <v>690</v>
      </c>
      <c r="L12" s="74"/>
      <c r="M12" s="7"/>
      <c r="N12" s="7">
        <v>2539139.0</v>
      </c>
      <c r="O12" t="s">
        <v>710</v>
      </c>
    </row>
    <row r="13">
      <c r="A13" s="74">
        <v>9.00222901E8</v>
      </c>
      <c r="B13" s="92">
        <v>9.0</v>
      </c>
      <c r="C13" t="s">
        <v>412</v>
      </c>
      <c r="H13" t="s">
        <v>711</v>
      </c>
      <c r="I13" t="str">
        <f t="shared" si="1"/>
        <v>CONFECCIONES PARPIN LTDA</v>
      </c>
      <c r="J13" t="s">
        <v>690</v>
      </c>
      <c r="K13" s="93" t="s">
        <v>712</v>
      </c>
      <c r="L13" s="74"/>
      <c r="M13" s="7"/>
      <c r="N13" s="7"/>
      <c r="O13" t="s">
        <v>713</v>
      </c>
    </row>
    <row r="14">
      <c r="A14" s="74">
        <v>2.22222222E8</v>
      </c>
      <c r="B14" s="92"/>
      <c r="C14" t="s">
        <v>714</v>
      </c>
      <c r="H14" t="s">
        <v>715</v>
      </c>
      <c r="I14" t="str">
        <f t="shared" si="1"/>
        <v>CUANTIAS MENORES</v>
      </c>
      <c r="J14" t="s">
        <v>690</v>
      </c>
      <c r="L14" s="74"/>
      <c r="M14" s="7"/>
      <c r="N14" s="7"/>
      <c r="O14" t="s">
        <v>692</v>
      </c>
    </row>
    <row r="15">
      <c r="A15" s="74">
        <v>8.60009578E8</v>
      </c>
      <c r="B15" s="92">
        <v>6.0</v>
      </c>
      <c r="C15" t="s">
        <v>412</v>
      </c>
      <c r="H15" t="s">
        <v>716</v>
      </c>
      <c r="I15" t="str">
        <f t="shared" si="1"/>
        <v>SEGUROS DEL ESTADO SA</v>
      </c>
      <c r="J15" t="s">
        <v>690</v>
      </c>
      <c r="L15" s="74"/>
      <c r="M15" s="7"/>
      <c r="N15" s="7"/>
      <c r="O15" t="s">
        <v>717</v>
      </c>
    </row>
    <row r="16">
      <c r="A16" s="74">
        <v>2.4133736E7</v>
      </c>
      <c r="B16" s="92">
        <v>0.0</v>
      </c>
      <c r="C16" t="s">
        <v>429</v>
      </c>
      <c r="D16" t="s">
        <v>718</v>
      </c>
      <c r="E16" t="s">
        <v>719</v>
      </c>
      <c r="F16" t="s">
        <v>720</v>
      </c>
      <c r="G16" t="s">
        <v>721</v>
      </c>
      <c r="I16" t="str">
        <f t="shared" si="1"/>
        <v>VELANDIA AVILA SIMONA LUCIA</v>
      </c>
      <c r="J16" t="s">
        <v>690</v>
      </c>
      <c r="L16" s="74"/>
      <c r="M16" s="7"/>
      <c r="N16" s="7"/>
    </row>
    <row r="17">
      <c r="A17" s="74">
        <v>8.02020291E8</v>
      </c>
      <c r="B17" s="92">
        <v>1.0</v>
      </c>
      <c r="C17" t="s">
        <v>412</v>
      </c>
      <c r="H17" t="s">
        <v>722</v>
      </c>
      <c r="I17" t="str">
        <f t="shared" si="1"/>
        <v>FUNDEMOS IPS SAS</v>
      </c>
      <c r="J17" t="s">
        <v>690</v>
      </c>
      <c r="L17" s="74"/>
      <c r="M17" s="7"/>
      <c r="N17" s="7">
        <v>5460640.0</v>
      </c>
      <c r="O17" t="s">
        <v>723</v>
      </c>
    </row>
    <row r="18">
      <c r="A18" s="74">
        <v>7.9248013E7</v>
      </c>
      <c r="B18" s="92">
        <v>9.0</v>
      </c>
      <c r="C18" t="s">
        <v>429</v>
      </c>
      <c r="D18" t="s">
        <v>724</v>
      </c>
      <c r="E18" t="s">
        <v>725</v>
      </c>
      <c r="F18" t="s">
        <v>726</v>
      </c>
      <c r="G18" t="s">
        <v>727</v>
      </c>
      <c r="I18" t="str">
        <f t="shared" si="1"/>
        <v>BERNAL RUIZ JAIME ALBERTO</v>
      </c>
      <c r="J18" t="s">
        <v>690</v>
      </c>
      <c r="L18" s="74"/>
      <c r="M18" s="7"/>
      <c r="N18" s="7"/>
    </row>
    <row r="19">
      <c r="A19" s="74">
        <v>8.001917E8</v>
      </c>
      <c r="B19" s="92">
        <v>8.0</v>
      </c>
      <c r="C19" t="s">
        <v>412</v>
      </c>
      <c r="H19" s="94" t="s">
        <v>728</v>
      </c>
      <c r="I19" t="str">
        <f t="shared" si="1"/>
        <v>CUEROS VELEZ S.A.S</v>
      </c>
      <c r="J19" t="s">
        <v>690</v>
      </c>
      <c r="L19" s="74"/>
      <c r="M19" s="7"/>
      <c r="N19" s="7"/>
      <c r="O19" s="95" t="s">
        <v>729</v>
      </c>
    </row>
    <row r="20">
      <c r="A20" s="74">
        <v>9.00523084E8</v>
      </c>
      <c r="B20" s="92">
        <v>8.0</v>
      </c>
      <c r="C20" t="s">
        <v>412</v>
      </c>
      <c r="H20" t="s">
        <v>730</v>
      </c>
      <c r="I20" t="str">
        <f t="shared" si="1"/>
        <v>INVERSIONES VELANDIA AVILA SAS</v>
      </c>
      <c r="J20" t="s">
        <v>690</v>
      </c>
      <c r="L20" s="74"/>
      <c r="M20" s="7"/>
      <c r="N20" s="7"/>
      <c r="O20" t="s">
        <v>731</v>
      </c>
    </row>
    <row r="21">
      <c r="A21" s="74">
        <v>9.00172759E8</v>
      </c>
      <c r="B21" s="92">
        <v>3.0</v>
      </c>
      <c r="C21" t="s">
        <v>412</v>
      </c>
      <c r="H21" s="94" t="s">
        <v>732</v>
      </c>
      <c r="I21" t="str">
        <f t="shared" si="1"/>
        <v>INDUSTRIAL Y COMERCIALIZADORA COLMUEBLES S.A.S.</v>
      </c>
      <c r="J21" t="s">
        <v>690</v>
      </c>
      <c r="L21" s="74"/>
      <c r="M21" s="7"/>
      <c r="N21" s="7"/>
      <c r="O21" t="s">
        <v>733</v>
      </c>
    </row>
    <row r="22">
      <c r="A22" s="74">
        <v>9.01084343E8</v>
      </c>
      <c r="B22" s="92">
        <v>1.0</v>
      </c>
      <c r="C22" t="s">
        <v>412</v>
      </c>
      <c r="H22" t="s">
        <v>615</v>
      </c>
      <c r="I22" t="str">
        <f t="shared" si="1"/>
        <v>EDIFICIO PASEO MADERO-PROPIEDAD HORIZONTAL</v>
      </c>
      <c r="J22" t="s">
        <v>690</v>
      </c>
      <c r="L22" s="74"/>
      <c r="M22" s="7"/>
      <c r="N22" s="7"/>
      <c r="O22" t="s">
        <v>734</v>
      </c>
    </row>
    <row r="23">
      <c r="A23" s="74">
        <v>9.01125601E8</v>
      </c>
      <c r="B23" s="92">
        <v>2.0</v>
      </c>
      <c r="C23" t="s">
        <v>412</v>
      </c>
      <c r="H23" s="94" t="s">
        <v>735</v>
      </c>
      <c r="I23" t="str">
        <f t="shared" si="1"/>
        <v>EDIFICIO CENTRAL PARK - PROPIEDAD HORIZONTAL</v>
      </c>
      <c r="J23" t="s">
        <v>690</v>
      </c>
      <c r="L23" s="74"/>
      <c r="M23" s="7"/>
      <c r="N23" s="7"/>
    </row>
    <row r="24">
      <c r="A24" s="74"/>
      <c r="B24" s="92"/>
      <c r="I24" t="str">
        <f t="shared" si="1"/>
        <v/>
      </c>
      <c r="L24" s="74"/>
      <c r="M24" s="7"/>
      <c r="N24" s="7"/>
    </row>
    <row r="25">
      <c r="A25" s="74"/>
      <c r="B25" s="92"/>
      <c r="I25" t="str">
        <f t="shared" si="1"/>
        <v/>
      </c>
      <c r="L25" s="74"/>
      <c r="M25" s="7"/>
      <c r="N25" s="7"/>
    </row>
    <row r="26">
      <c r="A26" s="74"/>
      <c r="B26" s="92"/>
      <c r="I26" t="str">
        <f t="shared" si="1"/>
        <v/>
      </c>
      <c r="L26" s="74"/>
      <c r="M26" s="74"/>
      <c r="N26" s="7"/>
    </row>
    <row r="27">
      <c r="A27" s="74"/>
      <c r="B27" s="92"/>
      <c r="I27" t="str">
        <f t="shared" si="1"/>
        <v/>
      </c>
      <c r="L27" s="74"/>
      <c r="M27" s="74"/>
      <c r="N27" s="7"/>
    </row>
    <row r="28">
      <c r="A28" s="74"/>
      <c r="B28" s="92"/>
      <c r="I28" t="str">
        <f t="shared" si="1"/>
        <v/>
      </c>
      <c r="L28" s="74"/>
      <c r="M28" s="74"/>
      <c r="N28" s="7"/>
    </row>
    <row r="29">
      <c r="A29" s="74"/>
      <c r="B29" s="92"/>
      <c r="I29" t="str">
        <f t="shared" si="1"/>
        <v/>
      </c>
      <c r="L29" s="74"/>
      <c r="M29" s="74"/>
      <c r="N29" s="7"/>
    </row>
    <row r="30">
      <c r="A30" s="74"/>
      <c r="B30" s="92"/>
      <c r="I30" t="str">
        <f t="shared" si="1"/>
        <v/>
      </c>
      <c r="L30" s="74"/>
      <c r="M30" s="74"/>
      <c r="N30" s="7"/>
    </row>
    <row r="31">
      <c r="A31" s="74"/>
      <c r="B31" s="92"/>
      <c r="I31" t="str">
        <f t="shared" si="1"/>
        <v/>
      </c>
      <c r="L31" s="74"/>
      <c r="M31" s="74"/>
      <c r="N31" s="7"/>
    </row>
    <row r="32">
      <c r="A32" s="74"/>
      <c r="B32" s="92"/>
      <c r="I32" t="str">
        <f t="shared" si="1"/>
        <v/>
      </c>
      <c r="L32" s="74"/>
      <c r="M32" s="74"/>
      <c r="N32" s="7"/>
    </row>
    <row r="33">
      <c r="A33" s="74"/>
      <c r="B33" s="92"/>
      <c r="I33" t="str">
        <f t="shared" si="1"/>
        <v/>
      </c>
      <c r="L33" s="74"/>
      <c r="M33" s="74"/>
      <c r="N33" s="7"/>
    </row>
    <row r="34">
      <c r="A34" s="74"/>
      <c r="B34" s="92"/>
      <c r="I34" t="str">
        <f t="shared" si="1"/>
        <v/>
      </c>
      <c r="L34" s="74"/>
      <c r="M34" s="74"/>
      <c r="N34" s="7"/>
    </row>
    <row r="35">
      <c r="A35" s="74"/>
      <c r="B35" s="92"/>
      <c r="I35" t="str">
        <f t="shared" si="1"/>
        <v/>
      </c>
      <c r="L35" s="74"/>
      <c r="M35" s="74"/>
      <c r="N35" s="7"/>
    </row>
    <row r="36">
      <c r="A36" s="74"/>
      <c r="B36" s="92"/>
      <c r="I36" t="str">
        <f t="shared" si="1"/>
        <v/>
      </c>
      <c r="L36" s="74"/>
      <c r="M36" s="74"/>
      <c r="N36" s="7"/>
    </row>
    <row r="37">
      <c r="A37" s="74"/>
      <c r="B37" s="92"/>
      <c r="I37" t="str">
        <f t="shared" si="1"/>
        <v/>
      </c>
      <c r="L37" s="74"/>
      <c r="M37" s="74"/>
      <c r="N37" s="7"/>
    </row>
    <row r="38">
      <c r="A38" s="74"/>
      <c r="B38" s="92"/>
      <c r="I38" t="str">
        <f t="shared" si="1"/>
        <v/>
      </c>
      <c r="L38" s="74"/>
      <c r="M38" s="74"/>
      <c r="N38" s="7"/>
    </row>
    <row r="39">
      <c r="A39" s="74"/>
      <c r="B39" s="92"/>
      <c r="I39" t="str">
        <f t="shared" si="1"/>
        <v/>
      </c>
      <c r="L39" s="74"/>
      <c r="M39" s="74"/>
      <c r="N39" s="7"/>
    </row>
    <row r="40">
      <c r="A40" s="74"/>
      <c r="B40" s="92"/>
      <c r="I40" t="str">
        <f t="shared" si="1"/>
        <v/>
      </c>
      <c r="L40" s="74"/>
      <c r="M40" s="74"/>
      <c r="N40" s="7"/>
    </row>
    <row r="41">
      <c r="A41" s="74"/>
      <c r="B41" s="92"/>
      <c r="I41" t="str">
        <f t="shared" si="1"/>
        <v/>
      </c>
      <c r="L41" s="74"/>
      <c r="M41" s="74"/>
      <c r="N41" s="7"/>
    </row>
    <row r="42">
      <c r="A42" s="74"/>
      <c r="B42" s="92"/>
      <c r="I42" t="str">
        <f t="shared" si="1"/>
        <v/>
      </c>
      <c r="L42" s="74"/>
      <c r="M42" s="74"/>
      <c r="N42" s="7"/>
    </row>
    <row r="43">
      <c r="A43" s="74"/>
      <c r="B43" s="92"/>
      <c r="I43" t="str">
        <f t="shared" si="1"/>
        <v/>
      </c>
      <c r="L43" s="74"/>
      <c r="M43" s="74"/>
      <c r="N43" s="7"/>
    </row>
    <row r="44">
      <c r="A44" s="74"/>
      <c r="B44" s="92"/>
      <c r="I44" t="str">
        <f t="shared" si="1"/>
        <v/>
      </c>
      <c r="L44" s="74"/>
      <c r="M44" s="74"/>
      <c r="N44" s="7"/>
    </row>
    <row r="45">
      <c r="A45" s="74"/>
      <c r="B45" s="92"/>
      <c r="I45" t="str">
        <f t="shared" si="1"/>
        <v/>
      </c>
      <c r="L45" s="74"/>
      <c r="M45" s="74"/>
      <c r="N45" s="7"/>
    </row>
    <row r="46">
      <c r="A46" s="74"/>
      <c r="B46" s="92"/>
      <c r="I46" t="str">
        <f t="shared" si="1"/>
        <v/>
      </c>
      <c r="L46" s="74"/>
      <c r="M46" s="74"/>
      <c r="N46" s="7"/>
    </row>
    <row r="47">
      <c r="A47" s="74"/>
      <c r="B47" s="92"/>
      <c r="I47" t="str">
        <f t="shared" si="1"/>
        <v/>
      </c>
      <c r="L47" s="74"/>
      <c r="M47" s="74"/>
      <c r="N47" s="7"/>
    </row>
    <row r="48">
      <c r="A48" s="74"/>
      <c r="B48" s="92"/>
      <c r="I48" t="str">
        <f t="shared" si="1"/>
        <v/>
      </c>
      <c r="L48" s="74"/>
      <c r="M48" s="74"/>
      <c r="N48" s="7"/>
    </row>
    <row r="49">
      <c r="A49" s="74"/>
      <c r="B49" s="92"/>
      <c r="I49" t="str">
        <f t="shared" si="1"/>
        <v/>
      </c>
      <c r="L49" s="74"/>
      <c r="M49" s="74"/>
      <c r="N49" s="7"/>
    </row>
    <row r="50">
      <c r="A50" s="74"/>
      <c r="B50" s="92"/>
      <c r="I50" t="str">
        <f t="shared" si="1"/>
        <v/>
      </c>
      <c r="L50" s="74"/>
      <c r="M50" s="74"/>
      <c r="N50" s="7"/>
    </row>
    <row r="51">
      <c r="A51" s="74"/>
      <c r="B51" s="92"/>
      <c r="I51" t="str">
        <f t="shared" si="1"/>
        <v/>
      </c>
      <c r="L51" s="74"/>
      <c r="M51" s="74"/>
      <c r="N51" s="7"/>
    </row>
    <row r="52">
      <c r="A52" s="74"/>
      <c r="B52" s="92"/>
      <c r="I52" t="str">
        <f t="shared" si="1"/>
        <v/>
      </c>
      <c r="L52" s="74"/>
      <c r="M52" s="74"/>
      <c r="N52" s="7"/>
    </row>
    <row r="53">
      <c r="A53" s="74"/>
      <c r="B53" s="92"/>
      <c r="I53" t="str">
        <f t="shared" si="1"/>
        <v/>
      </c>
      <c r="L53" s="74"/>
      <c r="M53" s="74"/>
      <c r="N53" s="7"/>
    </row>
    <row r="54">
      <c r="A54" s="74"/>
      <c r="B54" s="92"/>
      <c r="I54" t="str">
        <f t="shared" si="1"/>
        <v/>
      </c>
      <c r="L54" s="74"/>
      <c r="M54" s="74"/>
      <c r="N54" s="7"/>
    </row>
    <row r="55">
      <c r="A55" s="74"/>
      <c r="B55" s="92"/>
      <c r="I55" t="str">
        <f t="shared" si="1"/>
        <v/>
      </c>
      <c r="L55" s="74"/>
      <c r="M55" s="74"/>
      <c r="N55" s="7"/>
    </row>
    <row r="56">
      <c r="A56" s="74"/>
      <c r="B56" s="92"/>
      <c r="I56" t="str">
        <f t="shared" si="1"/>
        <v/>
      </c>
      <c r="L56" s="74"/>
      <c r="M56" s="74"/>
      <c r="N56" s="7"/>
    </row>
    <row r="57">
      <c r="A57" s="74"/>
      <c r="B57" s="92"/>
      <c r="I57" t="str">
        <f t="shared" si="1"/>
        <v/>
      </c>
      <c r="L57" s="74"/>
      <c r="M57" s="74"/>
      <c r="N57" s="7"/>
    </row>
    <row r="58">
      <c r="A58" s="74"/>
      <c r="B58" s="92"/>
      <c r="I58" t="str">
        <f t="shared" si="1"/>
        <v/>
      </c>
      <c r="L58" s="74"/>
      <c r="M58" s="74"/>
      <c r="N58" s="7"/>
    </row>
    <row r="59">
      <c r="A59" s="74"/>
      <c r="B59" s="92"/>
      <c r="I59" t="str">
        <f t="shared" si="1"/>
        <v/>
      </c>
      <c r="L59" s="74"/>
      <c r="M59" s="74"/>
      <c r="N59" s="7"/>
    </row>
    <row r="60">
      <c r="A60" s="74"/>
      <c r="B60" s="92"/>
      <c r="I60" t="str">
        <f t="shared" si="1"/>
        <v/>
      </c>
      <c r="L60" s="74"/>
      <c r="M60" s="74"/>
      <c r="N60" s="7"/>
    </row>
    <row r="61">
      <c r="A61" s="74"/>
      <c r="B61" s="92"/>
      <c r="I61" t="str">
        <f t="shared" si="1"/>
        <v/>
      </c>
      <c r="L61" s="74"/>
      <c r="M61" s="74"/>
      <c r="N61" s="7"/>
    </row>
    <row r="62">
      <c r="A62" s="74"/>
      <c r="B62" s="92"/>
      <c r="I62" t="str">
        <f t="shared" si="1"/>
        <v/>
      </c>
      <c r="L62" s="74"/>
      <c r="M62" s="74"/>
      <c r="N62" s="7"/>
    </row>
    <row r="63">
      <c r="A63" s="74"/>
      <c r="B63" s="92"/>
      <c r="I63" t="str">
        <f t="shared" si="1"/>
        <v/>
      </c>
      <c r="L63" s="74"/>
      <c r="M63" s="74"/>
      <c r="N63" s="7"/>
    </row>
    <row r="64">
      <c r="A64" s="74"/>
      <c r="B64" s="92"/>
      <c r="I64" t="str">
        <f t="shared" si="1"/>
        <v/>
      </c>
      <c r="L64" s="74"/>
      <c r="M64" s="74"/>
      <c r="N64" s="7"/>
    </row>
    <row r="65">
      <c r="A65" s="74"/>
      <c r="B65" s="92"/>
      <c r="I65" t="str">
        <f t="shared" si="1"/>
        <v/>
      </c>
      <c r="L65" s="74"/>
      <c r="M65" s="74"/>
      <c r="N65" s="7"/>
    </row>
    <row r="66">
      <c r="A66" s="74"/>
      <c r="B66" s="92"/>
      <c r="I66" t="str">
        <f t="shared" si="1"/>
        <v/>
      </c>
      <c r="L66" s="74"/>
      <c r="M66" s="74"/>
      <c r="N66" s="7"/>
    </row>
    <row r="67">
      <c r="A67" s="74"/>
      <c r="B67" s="92"/>
      <c r="I67" t="str">
        <f t="shared" si="1"/>
        <v/>
      </c>
      <c r="L67" s="74"/>
      <c r="M67" s="74"/>
      <c r="N67" s="7"/>
    </row>
    <row r="68">
      <c r="A68" s="74"/>
      <c r="B68" s="92"/>
      <c r="I68" t="str">
        <f t="shared" si="1"/>
        <v/>
      </c>
      <c r="L68" s="74"/>
      <c r="M68" s="74"/>
      <c r="N68" s="7"/>
    </row>
    <row r="69">
      <c r="A69" s="74"/>
      <c r="B69" s="92"/>
      <c r="I69" t="str">
        <f t="shared" si="1"/>
        <v/>
      </c>
      <c r="L69" s="74"/>
      <c r="M69" s="74"/>
      <c r="N69" s="7"/>
    </row>
    <row r="70">
      <c r="A70" s="74"/>
      <c r="B70" s="92"/>
      <c r="I70" t="str">
        <f t="shared" si="1"/>
        <v/>
      </c>
      <c r="L70" s="74"/>
      <c r="M70" s="74"/>
      <c r="N70" s="7"/>
    </row>
    <row r="71">
      <c r="A71" s="74"/>
      <c r="B71" s="92"/>
      <c r="I71" t="str">
        <f t="shared" si="1"/>
        <v/>
      </c>
      <c r="L71" s="74"/>
      <c r="M71" s="74"/>
      <c r="N71" s="7"/>
    </row>
    <row r="72">
      <c r="A72" s="74"/>
      <c r="B72" s="92"/>
      <c r="I72" t="str">
        <f t="shared" si="1"/>
        <v/>
      </c>
      <c r="L72" s="74"/>
      <c r="M72" s="74"/>
      <c r="N72" s="7"/>
    </row>
    <row r="73">
      <c r="A73" s="74"/>
      <c r="B73" s="92"/>
      <c r="I73" t="str">
        <f t="shared" si="1"/>
        <v/>
      </c>
      <c r="L73" s="74"/>
      <c r="M73" s="74"/>
      <c r="N73" s="7"/>
    </row>
    <row r="74">
      <c r="A74" s="74"/>
      <c r="B74" s="92"/>
      <c r="I74" t="str">
        <f t="shared" si="1"/>
        <v/>
      </c>
      <c r="L74" s="74"/>
      <c r="M74" s="74"/>
      <c r="N74" s="7"/>
    </row>
    <row r="75">
      <c r="A75" s="74"/>
      <c r="B75" s="92"/>
      <c r="I75" t="str">
        <f t="shared" si="1"/>
        <v/>
      </c>
      <c r="L75" s="74"/>
      <c r="M75" s="74"/>
      <c r="N75" s="7"/>
    </row>
    <row r="76">
      <c r="A76" s="74"/>
      <c r="B76" s="92"/>
      <c r="I76" t="str">
        <f t="shared" si="1"/>
        <v/>
      </c>
      <c r="L76" s="74"/>
      <c r="M76" s="74"/>
      <c r="N76" s="7"/>
    </row>
    <row r="77">
      <c r="A77" s="74"/>
      <c r="B77" s="92"/>
      <c r="I77" t="str">
        <f t="shared" si="1"/>
        <v/>
      </c>
      <c r="L77" s="74"/>
      <c r="M77" s="74"/>
      <c r="N77" s="7"/>
    </row>
    <row r="78">
      <c r="A78" s="74"/>
      <c r="B78" s="92"/>
      <c r="I78" t="str">
        <f t="shared" si="1"/>
        <v/>
      </c>
      <c r="L78" s="74"/>
      <c r="M78" s="74"/>
      <c r="N78" s="7"/>
    </row>
    <row r="79">
      <c r="A79" s="74"/>
      <c r="B79" s="92"/>
      <c r="I79" t="str">
        <f t="shared" si="1"/>
        <v/>
      </c>
      <c r="L79" s="74"/>
      <c r="M79" s="74"/>
      <c r="N79" s="7"/>
    </row>
    <row r="80">
      <c r="A80" s="74"/>
      <c r="B80" s="92"/>
      <c r="I80" t="str">
        <f t="shared" si="1"/>
        <v/>
      </c>
      <c r="L80" s="74"/>
      <c r="M80" s="74"/>
      <c r="N80" s="7"/>
    </row>
    <row r="81">
      <c r="A81" s="74"/>
      <c r="B81" s="92"/>
      <c r="I81" t="str">
        <f t="shared" si="1"/>
        <v/>
      </c>
      <c r="L81" s="74"/>
      <c r="M81" s="74"/>
      <c r="N81" s="7"/>
    </row>
    <row r="82">
      <c r="A82" s="74"/>
      <c r="B82" s="92"/>
      <c r="I82" t="str">
        <f t="shared" si="1"/>
        <v/>
      </c>
      <c r="L82" s="74"/>
      <c r="M82" s="74"/>
      <c r="N82" s="7"/>
    </row>
    <row r="83">
      <c r="A83" s="74"/>
      <c r="B83" s="92"/>
      <c r="I83" t="str">
        <f t="shared" si="1"/>
        <v/>
      </c>
      <c r="L83" s="74"/>
      <c r="M83" s="74"/>
      <c r="N83" s="7"/>
    </row>
    <row r="84">
      <c r="A84" s="74"/>
      <c r="B84" s="92"/>
      <c r="I84" t="str">
        <f t="shared" si="1"/>
        <v/>
      </c>
      <c r="L84" s="74"/>
      <c r="M84" s="74"/>
      <c r="N84" s="7"/>
    </row>
    <row r="85">
      <c r="A85" s="74"/>
      <c r="B85" s="92"/>
      <c r="I85" t="str">
        <f t="shared" si="1"/>
        <v/>
      </c>
      <c r="L85" s="74"/>
      <c r="M85" s="74"/>
      <c r="N85" s="7"/>
    </row>
    <row r="86">
      <c r="A86" s="74"/>
      <c r="B86" s="92"/>
      <c r="I86" t="str">
        <f t="shared" si="1"/>
        <v/>
      </c>
      <c r="L86" s="74"/>
      <c r="M86" s="74"/>
      <c r="N86" s="7"/>
    </row>
    <row r="87">
      <c r="A87" s="74"/>
      <c r="B87" s="92"/>
      <c r="I87" t="str">
        <f t="shared" si="1"/>
        <v/>
      </c>
      <c r="L87" s="74"/>
      <c r="M87" s="74"/>
      <c r="N87" s="7"/>
    </row>
    <row r="88">
      <c r="A88" s="74"/>
      <c r="B88" s="92"/>
      <c r="I88" t="str">
        <f t="shared" si="1"/>
        <v/>
      </c>
      <c r="L88" s="74"/>
      <c r="M88" s="74"/>
      <c r="N88" s="7"/>
    </row>
    <row r="89">
      <c r="A89" s="74"/>
      <c r="B89" s="92"/>
      <c r="I89" t="str">
        <f t="shared" si="1"/>
        <v/>
      </c>
      <c r="L89" s="74"/>
      <c r="M89" s="74"/>
      <c r="N89" s="7"/>
    </row>
    <row r="90">
      <c r="A90" s="74"/>
      <c r="B90" s="92"/>
      <c r="I90" t="str">
        <f t="shared" si="1"/>
        <v/>
      </c>
      <c r="L90" s="74"/>
      <c r="M90" s="74"/>
      <c r="N90" s="7"/>
    </row>
    <row r="91">
      <c r="A91" s="74"/>
      <c r="B91" s="92"/>
      <c r="I91" t="str">
        <f t="shared" si="1"/>
        <v/>
      </c>
      <c r="L91" s="74"/>
      <c r="M91" s="74"/>
      <c r="N91" s="7"/>
    </row>
    <row r="92">
      <c r="A92" s="74"/>
      <c r="B92" s="92"/>
      <c r="I92" t="str">
        <f t="shared" si="1"/>
        <v/>
      </c>
      <c r="L92" s="74"/>
      <c r="M92" s="74"/>
      <c r="N92" s="7"/>
    </row>
    <row r="93">
      <c r="A93" s="74"/>
      <c r="B93" s="92"/>
      <c r="I93" t="str">
        <f t="shared" si="1"/>
        <v/>
      </c>
      <c r="L93" s="74"/>
      <c r="M93" s="74"/>
      <c r="N93" s="7"/>
    </row>
    <row r="94">
      <c r="A94" s="74"/>
      <c r="B94" s="92"/>
      <c r="I94" t="str">
        <f t="shared" si="1"/>
        <v/>
      </c>
      <c r="L94" s="74"/>
      <c r="M94" s="74"/>
      <c r="N94" s="7"/>
    </row>
    <row r="95">
      <c r="A95" s="74"/>
      <c r="B95" s="92"/>
      <c r="I95" t="str">
        <f t="shared" si="1"/>
        <v/>
      </c>
      <c r="L95" s="74"/>
      <c r="M95" s="74"/>
      <c r="N95" s="7"/>
    </row>
    <row r="96">
      <c r="A96" s="74"/>
      <c r="B96" s="92"/>
      <c r="I96" t="str">
        <f t="shared" si="1"/>
        <v/>
      </c>
      <c r="L96" s="74"/>
      <c r="M96" s="74"/>
      <c r="N96" s="7"/>
    </row>
    <row r="97">
      <c r="A97" s="74"/>
      <c r="B97" s="92"/>
      <c r="I97" t="str">
        <f t="shared" si="1"/>
        <v/>
      </c>
      <c r="L97" s="74"/>
      <c r="M97" s="74"/>
      <c r="N97" s="7"/>
    </row>
    <row r="98">
      <c r="A98" s="74"/>
      <c r="B98" s="92"/>
      <c r="I98" t="str">
        <f t="shared" si="1"/>
        <v/>
      </c>
      <c r="L98" s="74"/>
      <c r="M98" s="74"/>
      <c r="N98" s="7"/>
    </row>
    <row r="99">
      <c r="A99" s="74"/>
      <c r="B99" s="92"/>
      <c r="I99" t="str">
        <f t="shared" si="1"/>
        <v/>
      </c>
      <c r="L99" s="74"/>
      <c r="M99" s="74"/>
      <c r="N99" s="7"/>
    </row>
    <row r="100">
      <c r="A100" s="74"/>
      <c r="B100" s="92"/>
      <c r="I100" t="str">
        <f t="shared" si="1"/>
        <v/>
      </c>
      <c r="L100" s="74"/>
      <c r="M100" s="74"/>
      <c r="N100" s="7"/>
    </row>
    <row r="101">
      <c r="A101" s="74"/>
      <c r="B101" s="92"/>
      <c r="I101" t="str">
        <f t="shared" si="1"/>
        <v/>
      </c>
      <c r="L101" s="74"/>
      <c r="M101" s="74"/>
      <c r="N101" s="7"/>
    </row>
    <row r="102">
      <c r="A102" s="74"/>
      <c r="B102" s="92"/>
      <c r="I102" t="str">
        <f t="shared" si="1"/>
        <v/>
      </c>
      <c r="L102" s="74"/>
      <c r="M102" s="74"/>
      <c r="N102" s="7"/>
    </row>
    <row r="103">
      <c r="A103" s="74"/>
      <c r="B103" s="92"/>
      <c r="I103" t="str">
        <f t="shared" si="1"/>
        <v/>
      </c>
      <c r="L103" s="74"/>
      <c r="M103" s="74"/>
      <c r="N103" s="7"/>
    </row>
    <row r="104">
      <c r="A104" s="74"/>
      <c r="B104" s="92"/>
      <c r="I104" t="str">
        <f t="shared" si="1"/>
        <v/>
      </c>
      <c r="L104" s="74"/>
      <c r="M104" s="74"/>
      <c r="N104" s="7"/>
    </row>
    <row r="105">
      <c r="A105" s="74"/>
      <c r="B105" s="92"/>
      <c r="I105" t="str">
        <f t="shared" si="1"/>
        <v/>
      </c>
      <c r="L105" s="74"/>
      <c r="M105" s="74"/>
      <c r="N105" s="7"/>
    </row>
    <row r="106">
      <c r="A106" s="74"/>
      <c r="B106" s="92"/>
      <c r="I106" t="str">
        <f t="shared" si="1"/>
        <v/>
      </c>
      <c r="L106" s="74"/>
      <c r="M106" s="74"/>
      <c r="N106" s="7"/>
    </row>
    <row r="107">
      <c r="A107" s="74"/>
      <c r="B107" s="92"/>
      <c r="I107" t="str">
        <f t="shared" si="1"/>
        <v/>
      </c>
      <c r="L107" s="74"/>
      <c r="M107" s="74"/>
      <c r="N107" s="7"/>
    </row>
    <row r="108">
      <c r="A108" s="74"/>
      <c r="B108" s="92"/>
      <c r="I108" t="str">
        <f t="shared" si="1"/>
        <v/>
      </c>
      <c r="L108" s="74"/>
      <c r="M108" s="74"/>
      <c r="N108" s="7"/>
    </row>
    <row r="109">
      <c r="A109" s="74"/>
      <c r="B109" s="92"/>
      <c r="I109" t="str">
        <f t="shared" si="1"/>
        <v/>
      </c>
      <c r="L109" s="74"/>
      <c r="M109" s="74"/>
      <c r="N109" s="7"/>
    </row>
    <row r="110">
      <c r="A110" s="74"/>
      <c r="B110" s="92"/>
      <c r="I110" t="str">
        <f t="shared" si="1"/>
        <v/>
      </c>
      <c r="L110" s="74"/>
      <c r="M110" s="74"/>
      <c r="N110" s="7"/>
    </row>
    <row r="111">
      <c r="A111" s="74"/>
      <c r="B111" s="92"/>
      <c r="I111" t="str">
        <f t="shared" si="1"/>
        <v/>
      </c>
      <c r="L111" s="74"/>
      <c r="M111" s="74"/>
      <c r="N111" s="7"/>
    </row>
    <row r="112">
      <c r="A112" s="74"/>
      <c r="B112" s="92"/>
      <c r="I112" t="str">
        <f t="shared" si="1"/>
        <v/>
      </c>
      <c r="L112" s="74"/>
      <c r="M112" s="74"/>
      <c r="N112" s="7"/>
    </row>
    <row r="113">
      <c r="A113" s="74"/>
      <c r="B113" s="92"/>
      <c r="I113" t="str">
        <f t="shared" si="1"/>
        <v/>
      </c>
      <c r="L113" s="74"/>
      <c r="M113" s="74"/>
      <c r="N113" s="7"/>
    </row>
    <row r="114">
      <c r="A114" s="74"/>
      <c r="B114" s="92"/>
      <c r="I114" t="str">
        <f t="shared" si="1"/>
        <v/>
      </c>
      <c r="L114" s="74"/>
      <c r="M114" s="74"/>
      <c r="N114" s="7"/>
    </row>
    <row r="115">
      <c r="A115" s="74"/>
      <c r="B115" s="92"/>
      <c r="I115" t="str">
        <f t="shared" si="1"/>
        <v/>
      </c>
      <c r="L115" s="74"/>
      <c r="M115" s="74"/>
      <c r="N115" s="7"/>
    </row>
    <row r="116">
      <c r="A116" s="74"/>
      <c r="B116" s="92"/>
      <c r="I116" t="str">
        <f t="shared" si="1"/>
        <v/>
      </c>
      <c r="L116" s="74"/>
      <c r="M116" s="74"/>
      <c r="N116" s="7"/>
    </row>
    <row r="117">
      <c r="A117" s="74"/>
      <c r="B117" s="92"/>
      <c r="I117" t="str">
        <f t="shared" si="1"/>
        <v/>
      </c>
      <c r="L117" s="74"/>
      <c r="M117" s="74"/>
      <c r="N117" s="7"/>
    </row>
    <row r="118">
      <c r="A118" s="74"/>
      <c r="B118" s="92"/>
      <c r="I118" t="str">
        <f t="shared" si="1"/>
        <v/>
      </c>
      <c r="L118" s="74"/>
      <c r="M118" s="74"/>
      <c r="N118" s="7"/>
    </row>
    <row r="119">
      <c r="A119" s="74"/>
      <c r="B119" s="92"/>
      <c r="I119" t="str">
        <f t="shared" si="1"/>
        <v/>
      </c>
      <c r="L119" s="74"/>
      <c r="M119" s="74"/>
      <c r="N119" s="7"/>
    </row>
    <row r="120">
      <c r="A120" s="74"/>
      <c r="B120" s="92"/>
      <c r="I120" t="str">
        <f t="shared" si="1"/>
        <v/>
      </c>
      <c r="L120" s="74"/>
      <c r="M120" s="74"/>
      <c r="N120" s="7"/>
    </row>
    <row r="121">
      <c r="A121" s="74"/>
      <c r="B121" s="92"/>
      <c r="I121" t="str">
        <f t="shared" si="1"/>
        <v/>
      </c>
      <c r="L121" s="74"/>
      <c r="M121" s="74"/>
      <c r="N121" s="7"/>
    </row>
    <row r="122">
      <c r="A122" s="74"/>
      <c r="B122" s="92"/>
      <c r="I122" t="str">
        <f t="shared" si="1"/>
        <v/>
      </c>
      <c r="L122" s="74"/>
      <c r="M122" s="74"/>
      <c r="N122" s="7"/>
    </row>
    <row r="123">
      <c r="A123" s="74"/>
      <c r="B123" s="92"/>
      <c r="I123" t="str">
        <f t="shared" si="1"/>
        <v/>
      </c>
      <c r="L123" s="74"/>
      <c r="M123" s="74"/>
      <c r="N123" s="7"/>
    </row>
    <row r="124">
      <c r="A124" s="74"/>
      <c r="B124" s="92"/>
      <c r="I124" t="str">
        <f t="shared" si="1"/>
        <v/>
      </c>
      <c r="L124" s="74"/>
      <c r="M124" s="74"/>
      <c r="N124" s="7"/>
    </row>
    <row r="125">
      <c r="A125" s="74"/>
      <c r="B125" s="92"/>
      <c r="I125" t="str">
        <f t="shared" si="1"/>
        <v/>
      </c>
      <c r="L125" s="74"/>
      <c r="M125" s="74"/>
      <c r="N125" s="7"/>
    </row>
    <row r="126">
      <c r="A126" s="74"/>
      <c r="B126" s="92"/>
      <c r="I126" t="str">
        <f t="shared" si="1"/>
        <v/>
      </c>
      <c r="L126" s="74"/>
      <c r="M126" s="74"/>
      <c r="N126" s="7"/>
    </row>
    <row r="127">
      <c r="A127" s="74"/>
      <c r="B127" s="92"/>
      <c r="I127" t="str">
        <f t="shared" si="1"/>
        <v/>
      </c>
      <c r="L127" s="74"/>
      <c r="M127" s="74"/>
      <c r="N127" s="7"/>
    </row>
    <row r="128">
      <c r="A128" s="74"/>
      <c r="B128" s="92"/>
      <c r="I128" t="str">
        <f t="shared" si="1"/>
        <v/>
      </c>
      <c r="L128" s="74"/>
      <c r="M128" s="74"/>
      <c r="N128" s="7"/>
    </row>
    <row r="129">
      <c r="A129" s="74"/>
      <c r="B129" s="92"/>
      <c r="I129" t="str">
        <f t="shared" si="1"/>
        <v/>
      </c>
      <c r="L129" s="74"/>
      <c r="M129" s="74"/>
      <c r="N129" s="7"/>
    </row>
    <row r="130">
      <c r="A130" s="74"/>
      <c r="B130" s="92"/>
      <c r="I130" t="str">
        <f t="shared" si="1"/>
        <v/>
      </c>
      <c r="L130" s="74"/>
      <c r="M130" s="74"/>
      <c r="N130" s="7"/>
    </row>
    <row r="131">
      <c r="A131" s="74"/>
      <c r="B131" s="92"/>
      <c r="I131" t="str">
        <f t="shared" si="1"/>
        <v/>
      </c>
      <c r="L131" s="74"/>
      <c r="M131" s="74"/>
      <c r="N131" s="7"/>
    </row>
    <row r="132">
      <c r="A132" s="74"/>
      <c r="B132" s="92"/>
      <c r="I132" t="str">
        <f t="shared" si="1"/>
        <v/>
      </c>
      <c r="L132" s="74"/>
      <c r="M132" s="74"/>
      <c r="N132" s="7"/>
    </row>
    <row r="133">
      <c r="A133" s="74"/>
      <c r="B133" s="92"/>
      <c r="I133" t="str">
        <f t="shared" si="1"/>
        <v/>
      </c>
      <c r="L133" s="74"/>
      <c r="M133" s="74"/>
      <c r="N133" s="7"/>
    </row>
    <row r="134">
      <c r="A134" s="74"/>
      <c r="B134" s="92"/>
      <c r="I134" t="str">
        <f t="shared" si="1"/>
        <v/>
      </c>
      <c r="L134" s="74"/>
      <c r="M134" s="74"/>
      <c r="N134" s="7"/>
    </row>
    <row r="135">
      <c r="A135" s="74"/>
      <c r="B135" s="92"/>
      <c r="I135" t="str">
        <f t="shared" si="1"/>
        <v/>
      </c>
      <c r="L135" s="74"/>
      <c r="M135" s="74"/>
      <c r="N135" s="7"/>
    </row>
    <row r="136">
      <c r="A136" s="74"/>
      <c r="B136" s="92"/>
      <c r="I136" t="str">
        <f t="shared" si="1"/>
        <v/>
      </c>
      <c r="L136" s="74"/>
      <c r="M136" s="74"/>
      <c r="N136" s="7"/>
    </row>
    <row r="137">
      <c r="A137" s="74"/>
      <c r="B137" s="92"/>
      <c r="I137" t="str">
        <f t="shared" si="1"/>
        <v/>
      </c>
      <c r="L137" s="74"/>
      <c r="M137" s="74"/>
      <c r="N137" s="7"/>
    </row>
    <row r="138">
      <c r="A138" s="74"/>
      <c r="B138" s="92"/>
      <c r="I138" t="str">
        <f t="shared" si="1"/>
        <v/>
      </c>
      <c r="L138" s="74"/>
      <c r="M138" s="74"/>
      <c r="N138" s="7"/>
    </row>
    <row r="139">
      <c r="A139" s="74"/>
      <c r="B139" s="92"/>
      <c r="I139" t="str">
        <f t="shared" si="1"/>
        <v/>
      </c>
      <c r="L139" s="74"/>
      <c r="M139" s="74"/>
      <c r="N139" s="7"/>
    </row>
    <row r="140">
      <c r="A140" s="74"/>
      <c r="B140" s="92"/>
      <c r="I140" t="str">
        <f t="shared" si="1"/>
        <v/>
      </c>
      <c r="L140" s="74"/>
      <c r="M140" s="74"/>
      <c r="N140" s="7"/>
    </row>
    <row r="141">
      <c r="A141" s="74"/>
      <c r="B141" s="92"/>
      <c r="I141" t="str">
        <f t="shared" si="1"/>
        <v/>
      </c>
      <c r="L141" s="74"/>
      <c r="M141" s="74"/>
      <c r="N141" s="7"/>
    </row>
    <row r="142">
      <c r="A142" s="74"/>
      <c r="B142" s="92"/>
      <c r="I142" t="str">
        <f t="shared" si="1"/>
        <v/>
      </c>
      <c r="L142" s="74"/>
      <c r="M142" s="74"/>
      <c r="N142" s="7"/>
    </row>
    <row r="143">
      <c r="A143" s="74"/>
      <c r="B143" s="92"/>
      <c r="I143" t="str">
        <f t="shared" si="1"/>
        <v/>
      </c>
      <c r="L143" s="74"/>
      <c r="M143" s="74"/>
      <c r="N143" s="7"/>
    </row>
    <row r="144">
      <c r="A144" s="74"/>
      <c r="B144" s="92"/>
      <c r="I144" t="str">
        <f t="shared" si="1"/>
        <v/>
      </c>
      <c r="L144" s="74"/>
      <c r="M144" s="74"/>
      <c r="N144" s="7"/>
    </row>
    <row r="145">
      <c r="A145" s="74"/>
      <c r="B145" s="92"/>
      <c r="I145" t="str">
        <f t="shared" si="1"/>
        <v/>
      </c>
      <c r="L145" s="74"/>
      <c r="M145" s="74"/>
      <c r="N145" s="7"/>
    </row>
    <row r="146">
      <c r="A146" s="74"/>
      <c r="B146" s="92"/>
      <c r="I146" t="str">
        <f t="shared" si="1"/>
        <v/>
      </c>
      <c r="L146" s="74"/>
      <c r="M146" s="74"/>
      <c r="N146" s="7"/>
    </row>
    <row r="147">
      <c r="A147" s="74"/>
      <c r="B147" s="92"/>
      <c r="I147" t="str">
        <f t="shared" si="1"/>
        <v/>
      </c>
      <c r="L147" s="74"/>
      <c r="M147" s="74"/>
      <c r="N147" s="7"/>
    </row>
    <row r="148">
      <c r="A148" s="74"/>
      <c r="B148" s="74"/>
      <c r="I148" t="str">
        <f t="shared" si="1"/>
        <v/>
      </c>
      <c r="L148" s="74"/>
      <c r="M148" s="74"/>
      <c r="N148" s="7"/>
    </row>
    <row r="149">
      <c r="A149" s="74"/>
      <c r="B149" s="74"/>
      <c r="I149" t="str">
        <f t="shared" si="1"/>
        <v/>
      </c>
      <c r="L149" s="74"/>
      <c r="M149" s="74"/>
      <c r="N149" s="7"/>
    </row>
    <row r="150">
      <c r="A150" s="74"/>
      <c r="B150" s="74"/>
      <c r="I150" t="str">
        <f t="shared" si="1"/>
        <v/>
      </c>
      <c r="L150" s="74"/>
      <c r="M150" s="74"/>
      <c r="N150" s="7"/>
    </row>
    <row r="151">
      <c r="A151" s="74"/>
      <c r="B151" s="74"/>
      <c r="I151" t="str">
        <f t="shared" si="1"/>
        <v/>
      </c>
      <c r="L151" s="74"/>
      <c r="M151" s="74"/>
      <c r="N151" s="7"/>
    </row>
    <row r="152">
      <c r="A152" s="74"/>
      <c r="B152" s="74"/>
      <c r="I152" t="str">
        <f t="shared" si="1"/>
        <v/>
      </c>
      <c r="L152" s="74"/>
      <c r="M152" s="74"/>
      <c r="N152" s="7"/>
    </row>
    <row r="153">
      <c r="A153" s="74"/>
      <c r="B153" s="74"/>
      <c r="I153" t="str">
        <f t="shared" si="1"/>
        <v/>
      </c>
      <c r="L153" s="74"/>
      <c r="M153" s="74"/>
      <c r="N153" s="7"/>
    </row>
    <row r="154">
      <c r="A154" s="74"/>
      <c r="B154" s="74"/>
      <c r="I154" t="str">
        <f t="shared" si="1"/>
        <v/>
      </c>
      <c r="L154" s="74"/>
      <c r="M154" s="74"/>
      <c r="N154" s="7"/>
    </row>
    <row r="155">
      <c r="A155" s="74"/>
      <c r="B155" s="74"/>
      <c r="I155" t="str">
        <f t="shared" si="1"/>
        <v/>
      </c>
      <c r="L155" s="74"/>
      <c r="M155" s="74"/>
      <c r="N155" s="7"/>
    </row>
    <row r="156">
      <c r="A156" s="74"/>
      <c r="B156" s="74"/>
      <c r="I156" t="str">
        <f t="shared" si="1"/>
        <v/>
      </c>
      <c r="L156" s="74"/>
      <c r="M156" s="74"/>
      <c r="N156" s="7"/>
    </row>
    <row r="157">
      <c r="A157" s="74"/>
      <c r="B157" s="74"/>
      <c r="I157" t="str">
        <f t="shared" si="1"/>
        <v/>
      </c>
      <c r="L157" s="74"/>
      <c r="M157" s="74"/>
      <c r="N157" s="7"/>
    </row>
    <row r="158">
      <c r="A158" s="74"/>
      <c r="B158" s="74"/>
      <c r="I158" t="str">
        <f t="shared" si="1"/>
        <v/>
      </c>
      <c r="L158" s="74"/>
      <c r="M158" s="74"/>
      <c r="N158" s="7"/>
    </row>
    <row r="159">
      <c r="A159" s="74"/>
      <c r="B159" s="74"/>
      <c r="I159" t="str">
        <f t="shared" si="1"/>
        <v/>
      </c>
      <c r="L159" s="74"/>
      <c r="M159" s="74"/>
      <c r="N159" s="7"/>
    </row>
    <row r="160">
      <c r="A160" s="74"/>
      <c r="B160" s="74"/>
      <c r="I160" t="str">
        <f t="shared" si="1"/>
        <v/>
      </c>
      <c r="L160" s="74"/>
      <c r="M160" s="74"/>
      <c r="N160" s="7"/>
    </row>
    <row r="161">
      <c r="A161" s="74"/>
      <c r="B161" s="74"/>
      <c r="I161" t="str">
        <f t="shared" si="1"/>
        <v/>
      </c>
      <c r="L161" s="74"/>
      <c r="M161" s="74"/>
      <c r="N161" s="7"/>
    </row>
    <row r="162">
      <c r="A162" s="74"/>
      <c r="B162" s="74"/>
      <c r="I162" t="str">
        <f t="shared" si="1"/>
        <v/>
      </c>
      <c r="L162" s="74"/>
      <c r="M162" s="74"/>
      <c r="N162" s="7"/>
    </row>
    <row r="163">
      <c r="A163" s="74"/>
      <c r="B163" s="74"/>
      <c r="I163" t="str">
        <f t="shared" si="1"/>
        <v/>
      </c>
      <c r="L163" s="74"/>
      <c r="M163" s="74"/>
      <c r="N163" s="7"/>
    </row>
    <row r="164">
      <c r="A164" s="74"/>
      <c r="B164" s="74"/>
      <c r="I164" t="str">
        <f t="shared" si="1"/>
        <v/>
      </c>
      <c r="L164" s="74"/>
      <c r="M164" s="74"/>
      <c r="N164" s="7"/>
    </row>
    <row r="165">
      <c r="A165" s="74"/>
      <c r="B165" s="74"/>
      <c r="I165" t="str">
        <f t="shared" si="1"/>
        <v/>
      </c>
      <c r="L165" s="74"/>
      <c r="M165" s="74"/>
      <c r="N165" s="7"/>
    </row>
    <row r="166">
      <c r="A166" s="74"/>
      <c r="B166" s="74"/>
      <c r="I166" t="str">
        <f t="shared" si="1"/>
        <v/>
      </c>
      <c r="L166" s="74"/>
      <c r="M166" s="74"/>
      <c r="N166" s="7"/>
    </row>
    <row r="167">
      <c r="A167" s="74"/>
      <c r="B167" s="74"/>
      <c r="I167" t="str">
        <f t="shared" si="1"/>
        <v/>
      </c>
      <c r="L167" s="74"/>
      <c r="M167" s="74"/>
      <c r="N167" s="7"/>
    </row>
    <row r="168">
      <c r="A168" s="74"/>
      <c r="B168" s="74"/>
      <c r="I168" t="str">
        <f t="shared" si="1"/>
        <v/>
      </c>
      <c r="L168" s="74"/>
      <c r="M168" s="74"/>
      <c r="N168" s="7"/>
    </row>
    <row r="169">
      <c r="A169" s="74"/>
      <c r="B169" s="74"/>
      <c r="I169" t="str">
        <f t="shared" si="1"/>
        <v/>
      </c>
      <c r="L169" s="74"/>
      <c r="M169" s="74"/>
      <c r="N169" s="7"/>
    </row>
    <row r="170">
      <c r="A170" s="74"/>
      <c r="B170" s="74"/>
      <c r="I170" t="str">
        <f t="shared" si="1"/>
        <v/>
      </c>
      <c r="L170" s="74"/>
      <c r="M170" s="74"/>
      <c r="N170" s="7"/>
    </row>
    <row r="171">
      <c r="A171" s="74"/>
      <c r="B171" s="74"/>
      <c r="I171" t="str">
        <f t="shared" si="1"/>
        <v/>
      </c>
      <c r="L171" s="74"/>
      <c r="M171" s="74"/>
      <c r="N171" s="7"/>
    </row>
    <row r="172">
      <c r="A172" s="74"/>
      <c r="B172" s="74"/>
      <c r="I172" t="str">
        <f t="shared" si="1"/>
        <v/>
      </c>
      <c r="L172" s="74"/>
      <c r="M172" s="74"/>
      <c r="N172" s="7"/>
    </row>
    <row r="173">
      <c r="A173" s="74"/>
      <c r="B173" s="74"/>
      <c r="I173" t="str">
        <f t="shared" si="1"/>
        <v/>
      </c>
      <c r="L173" s="74"/>
      <c r="M173" s="74"/>
      <c r="N173" s="7"/>
    </row>
    <row r="174">
      <c r="A174" s="74"/>
      <c r="B174" s="74"/>
      <c r="I174" t="str">
        <f t="shared" si="1"/>
        <v/>
      </c>
      <c r="L174" s="74"/>
      <c r="M174" s="74"/>
      <c r="N174" s="7"/>
    </row>
    <row r="175">
      <c r="A175" s="74"/>
      <c r="B175" s="74"/>
      <c r="I175" t="str">
        <f t="shared" si="1"/>
        <v/>
      </c>
      <c r="L175" s="74"/>
      <c r="M175" s="74"/>
      <c r="N175" s="7"/>
    </row>
    <row r="176">
      <c r="A176" s="74"/>
      <c r="B176" s="74"/>
      <c r="I176" t="str">
        <f t="shared" si="1"/>
        <v/>
      </c>
      <c r="L176" s="74"/>
      <c r="M176" s="74"/>
      <c r="N176" s="7"/>
    </row>
    <row r="177">
      <c r="A177" s="74"/>
      <c r="B177" s="74"/>
      <c r="I177" t="str">
        <f t="shared" si="1"/>
        <v/>
      </c>
      <c r="L177" s="74"/>
      <c r="M177" s="74"/>
      <c r="N177" s="7"/>
    </row>
    <row r="178">
      <c r="A178" s="74"/>
      <c r="B178" s="74"/>
      <c r="I178" t="str">
        <f t="shared" si="1"/>
        <v/>
      </c>
      <c r="L178" s="74"/>
      <c r="M178" s="74"/>
      <c r="N178" s="7"/>
    </row>
    <row r="179">
      <c r="A179" s="74"/>
      <c r="B179" s="74"/>
      <c r="I179" t="str">
        <f t="shared" si="1"/>
        <v/>
      </c>
      <c r="L179" s="74"/>
      <c r="M179" s="74"/>
      <c r="N179" s="7"/>
    </row>
    <row r="180">
      <c r="A180" s="74"/>
      <c r="B180" s="74"/>
      <c r="I180" t="str">
        <f t="shared" si="1"/>
        <v/>
      </c>
      <c r="L180" s="74"/>
      <c r="M180" s="74"/>
      <c r="N180" s="7"/>
    </row>
    <row r="181">
      <c r="A181" s="74"/>
      <c r="B181" s="74"/>
      <c r="I181" t="str">
        <f t="shared" si="1"/>
        <v/>
      </c>
      <c r="L181" s="74"/>
      <c r="M181" s="74"/>
      <c r="N181" s="7"/>
    </row>
    <row r="182">
      <c r="A182" s="74"/>
      <c r="B182" s="74"/>
      <c r="I182" t="str">
        <f t="shared" si="1"/>
        <v/>
      </c>
      <c r="L182" s="74"/>
      <c r="M182" s="74"/>
      <c r="N182" s="7"/>
    </row>
    <row r="183">
      <c r="A183" s="74"/>
      <c r="B183" s="74"/>
      <c r="I183" t="str">
        <f t="shared" si="1"/>
        <v/>
      </c>
      <c r="L183" s="74"/>
      <c r="M183" s="74"/>
      <c r="N183" s="7"/>
    </row>
    <row r="184">
      <c r="A184" s="74"/>
      <c r="B184" s="74"/>
      <c r="I184" t="str">
        <f t="shared" si="1"/>
        <v/>
      </c>
      <c r="L184" s="74"/>
      <c r="M184" s="74"/>
      <c r="N184" s="7"/>
    </row>
    <row r="185">
      <c r="A185" s="74"/>
      <c r="B185" s="74"/>
      <c r="I185" t="str">
        <f t="shared" si="1"/>
        <v/>
      </c>
      <c r="L185" s="74"/>
      <c r="M185" s="74"/>
      <c r="N185" s="7"/>
    </row>
    <row r="186">
      <c r="A186" s="74"/>
      <c r="B186" s="74"/>
      <c r="I186" t="str">
        <f t="shared" si="1"/>
        <v/>
      </c>
      <c r="L186" s="74"/>
      <c r="M186" s="74"/>
      <c r="N186" s="7"/>
    </row>
    <row r="187">
      <c r="A187" s="74"/>
      <c r="B187" s="74"/>
      <c r="I187" t="str">
        <f t="shared" si="1"/>
        <v/>
      </c>
      <c r="L187" s="74"/>
      <c r="M187" s="74"/>
      <c r="N187" s="7"/>
    </row>
    <row r="188">
      <c r="A188" s="74"/>
      <c r="B188" s="74"/>
      <c r="I188" t="str">
        <f t="shared" si="1"/>
        <v/>
      </c>
      <c r="L188" s="74"/>
      <c r="M188" s="74"/>
      <c r="N188" s="7"/>
    </row>
    <row r="189">
      <c r="A189" s="74"/>
      <c r="B189" s="74"/>
      <c r="I189" t="str">
        <f t="shared" si="1"/>
        <v/>
      </c>
      <c r="L189" s="74"/>
      <c r="M189" s="74"/>
      <c r="N189" s="7"/>
    </row>
    <row r="190">
      <c r="A190" s="74"/>
      <c r="B190" s="74"/>
      <c r="I190" t="str">
        <f t="shared" si="1"/>
        <v/>
      </c>
      <c r="L190" s="74"/>
      <c r="M190" s="74"/>
      <c r="N190" s="7"/>
    </row>
    <row r="191">
      <c r="A191" s="74"/>
      <c r="B191" s="74"/>
      <c r="I191" t="str">
        <f t="shared" si="1"/>
        <v/>
      </c>
      <c r="L191" s="74"/>
      <c r="M191" s="74"/>
      <c r="N191" s="7"/>
    </row>
    <row r="192">
      <c r="A192" s="74"/>
      <c r="B192" s="74"/>
      <c r="I192" t="str">
        <f t="shared" si="1"/>
        <v/>
      </c>
      <c r="L192" s="74"/>
      <c r="M192" s="74"/>
      <c r="N192" s="7"/>
    </row>
    <row r="193">
      <c r="A193" s="74"/>
      <c r="B193" s="74"/>
      <c r="I193" t="str">
        <f t="shared" si="1"/>
        <v/>
      </c>
      <c r="L193" s="74"/>
      <c r="M193" s="74"/>
      <c r="N193" s="7"/>
    </row>
    <row r="194">
      <c r="A194" s="74"/>
      <c r="B194" s="74"/>
      <c r="I194" t="str">
        <f t="shared" si="1"/>
        <v/>
      </c>
      <c r="L194" s="74"/>
      <c r="M194" s="74"/>
      <c r="N194" s="7"/>
    </row>
    <row r="195">
      <c r="A195" s="74"/>
      <c r="B195" s="74"/>
      <c r="I195" t="str">
        <f t="shared" si="1"/>
        <v/>
      </c>
      <c r="L195" s="74"/>
      <c r="M195" s="74"/>
      <c r="N195" s="7"/>
    </row>
    <row r="196">
      <c r="A196" s="74"/>
      <c r="B196" s="74"/>
      <c r="I196" t="str">
        <f t="shared" si="1"/>
        <v/>
      </c>
      <c r="L196" s="74"/>
      <c r="M196" s="74"/>
      <c r="N196" s="7"/>
    </row>
    <row r="197">
      <c r="A197" s="74"/>
      <c r="B197" s="74"/>
      <c r="I197" t="str">
        <f t="shared" si="1"/>
        <v/>
      </c>
      <c r="L197" s="74"/>
      <c r="M197" s="74"/>
      <c r="N197" s="7"/>
    </row>
    <row r="198">
      <c r="A198" s="74"/>
      <c r="B198" s="74"/>
      <c r="I198" t="str">
        <f t="shared" si="1"/>
        <v/>
      </c>
      <c r="L198" s="74"/>
      <c r="M198" s="74"/>
      <c r="N198" s="7"/>
    </row>
    <row r="199">
      <c r="A199" s="74"/>
      <c r="B199" s="74"/>
      <c r="I199" t="str">
        <f t="shared" si="1"/>
        <v/>
      </c>
      <c r="L199" s="74"/>
      <c r="M199" s="74"/>
      <c r="N199" s="7"/>
    </row>
    <row r="200">
      <c r="A200" s="74"/>
      <c r="B200" s="74"/>
      <c r="I200" t="str">
        <f t="shared" si="1"/>
        <v/>
      </c>
      <c r="L200" s="74"/>
      <c r="M200" s="74"/>
      <c r="N200" s="7"/>
    </row>
    <row r="201">
      <c r="A201" s="74"/>
      <c r="B201" s="74"/>
      <c r="I201" t="str">
        <f t="shared" si="1"/>
        <v/>
      </c>
      <c r="L201" s="74"/>
      <c r="M201" s="74"/>
      <c r="N201" s="7"/>
    </row>
    <row r="202">
      <c r="A202" s="74"/>
      <c r="B202" s="74"/>
      <c r="I202" t="str">
        <f t="shared" si="1"/>
        <v/>
      </c>
      <c r="L202" s="74"/>
      <c r="M202" s="74"/>
      <c r="N202" s="7"/>
    </row>
    <row r="203">
      <c r="A203" s="74"/>
      <c r="B203" s="74"/>
      <c r="I203" t="str">
        <f t="shared" si="1"/>
        <v/>
      </c>
      <c r="L203" s="74"/>
      <c r="M203" s="74"/>
      <c r="N203" s="7"/>
    </row>
    <row r="204">
      <c r="A204" s="74"/>
      <c r="B204" s="74"/>
      <c r="I204" t="str">
        <f t="shared" si="1"/>
        <v/>
      </c>
      <c r="L204" s="74"/>
      <c r="M204" s="74"/>
      <c r="N204" s="7"/>
    </row>
    <row r="205">
      <c r="A205" s="74"/>
      <c r="B205" s="74"/>
      <c r="I205" t="str">
        <f t="shared" si="1"/>
        <v/>
      </c>
      <c r="L205" s="74"/>
      <c r="M205" s="74"/>
      <c r="N205" s="7"/>
    </row>
    <row r="206">
      <c r="A206" s="74"/>
      <c r="B206" s="74"/>
      <c r="I206" t="str">
        <f t="shared" si="1"/>
        <v/>
      </c>
      <c r="L206" s="74"/>
      <c r="M206" s="74"/>
      <c r="N206" s="7"/>
    </row>
    <row r="207">
      <c r="A207" s="74"/>
      <c r="B207" s="74"/>
      <c r="I207" t="str">
        <f t="shared" si="1"/>
        <v/>
      </c>
      <c r="L207" s="74"/>
      <c r="M207" s="74"/>
      <c r="N207" s="7"/>
    </row>
    <row r="208">
      <c r="A208" s="74"/>
      <c r="B208" s="74"/>
      <c r="I208" t="str">
        <f t="shared" si="1"/>
        <v/>
      </c>
      <c r="L208" s="74"/>
      <c r="M208" s="74"/>
      <c r="N208" s="7"/>
    </row>
    <row r="209">
      <c r="A209" s="74"/>
      <c r="B209" s="74"/>
      <c r="I209" t="str">
        <f t="shared" si="1"/>
        <v/>
      </c>
      <c r="L209" s="74"/>
      <c r="M209" s="74"/>
      <c r="N209" s="7"/>
    </row>
    <row r="210">
      <c r="A210" s="74"/>
      <c r="B210" s="74"/>
      <c r="I210" t="str">
        <f t="shared" si="1"/>
        <v/>
      </c>
      <c r="L210" s="74"/>
      <c r="M210" s="74"/>
      <c r="N210" s="7"/>
    </row>
    <row r="211">
      <c r="A211" s="74"/>
      <c r="B211" s="74"/>
      <c r="I211" t="str">
        <f t="shared" si="1"/>
        <v/>
      </c>
      <c r="L211" s="74"/>
      <c r="M211" s="74"/>
      <c r="N211" s="7"/>
    </row>
    <row r="212">
      <c r="A212" s="74"/>
      <c r="B212" s="74"/>
      <c r="I212" t="str">
        <f t="shared" si="1"/>
        <v/>
      </c>
      <c r="L212" s="74"/>
      <c r="M212" s="74"/>
      <c r="N212" s="7"/>
    </row>
    <row r="213">
      <c r="A213" s="74"/>
      <c r="B213" s="74"/>
      <c r="I213" t="str">
        <f t="shared" si="1"/>
        <v/>
      </c>
      <c r="L213" s="74"/>
      <c r="M213" s="74"/>
      <c r="N213" s="7"/>
    </row>
    <row r="214">
      <c r="A214" s="74"/>
      <c r="B214" s="74"/>
      <c r="I214" t="str">
        <f t="shared" si="1"/>
        <v/>
      </c>
      <c r="L214" s="74"/>
      <c r="M214" s="74"/>
      <c r="N214" s="7"/>
    </row>
    <row r="215">
      <c r="A215" s="74"/>
      <c r="B215" s="74"/>
      <c r="I215" t="str">
        <f t="shared" si="1"/>
        <v/>
      </c>
      <c r="L215" s="74"/>
      <c r="M215" s="74"/>
      <c r="N215" s="7"/>
    </row>
    <row r="216">
      <c r="A216" s="74"/>
      <c r="B216" s="74"/>
      <c r="I216" t="str">
        <f t="shared" si="1"/>
        <v/>
      </c>
      <c r="L216" s="74"/>
      <c r="M216" s="74"/>
      <c r="N216" s="7"/>
    </row>
    <row r="217">
      <c r="A217" s="74"/>
      <c r="B217" s="74"/>
      <c r="I217" t="str">
        <f t="shared" si="1"/>
        <v/>
      </c>
      <c r="L217" s="74"/>
      <c r="M217" s="74"/>
      <c r="N217" s="7"/>
    </row>
    <row r="218">
      <c r="A218" s="74"/>
      <c r="B218" s="74"/>
      <c r="I218" t="str">
        <f t="shared" si="1"/>
        <v/>
      </c>
      <c r="L218" s="74"/>
      <c r="M218" s="74"/>
      <c r="N218" s="7"/>
    </row>
    <row r="219">
      <c r="A219" s="74"/>
      <c r="B219" s="74"/>
      <c r="I219" t="str">
        <f t="shared" si="1"/>
        <v/>
      </c>
      <c r="L219" s="74"/>
      <c r="M219" s="74"/>
      <c r="N219" s="7"/>
    </row>
    <row r="220">
      <c r="A220" s="74"/>
      <c r="B220" s="74"/>
      <c r="I220" t="str">
        <f t="shared" si="1"/>
        <v/>
      </c>
      <c r="L220" s="74"/>
      <c r="M220" s="74"/>
      <c r="N220" s="7"/>
    </row>
    <row r="221">
      <c r="A221" s="74"/>
      <c r="B221" s="74"/>
      <c r="I221" t="str">
        <f t="shared" si="1"/>
        <v/>
      </c>
      <c r="L221" s="74"/>
      <c r="M221" s="74"/>
      <c r="N221" s="7"/>
    </row>
    <row r="222">
      <c r="A222" s="74"/>
      <c r="B222" s="74"/>
      <c r="I222" t="str">
        <f t="shared" si="1"/>
        <v/>
      </c>
      <c r="L222" s="74"/>
      <c r="M222" s="74"/>
      <c r="N222" s="7"/>
    </row>
    <row r="223">
      <c r="A223" s="74"/>
      <c r="B223" s="74"/>
      <c r="I223" t="str">
        <f t="shared" si="1"/>
        <v/>
      </c>
      <c r="L223" s="74"/>
      <c r="M223" s="74"/>
      <c r="N223" s="7"/>
    </row>
    <row r="224">
      <c r="A224" s="74"/>
      <c r="B224" s="74"/>
      <c r="I224" t="str">
        <f t="shared" si="1"/>
        <v/>
      </c>
      <c r="L224" s="74"/>
      <c r="M224" s="74"/>
      <c r="N224" s="7"/>
    </row>
    <row r="225">
      <c r="A225" s="74"/>
      <c r="B225" s="74"/>
      <c r="I225" t="str">
        <f t="shared" si="1"/>
        <v/>
      </c>
      <c r="L225" s="74"/>
      <c r="M225" s="74"/>
      <c r="N225" s="7"/>
    </row>
    <row r="226">
      <c r="A226" s="74"/>
      <c r="B226" s="74"/>
      <c r="I226" t="str">
        <f t="shared" si="1"/>
        <v/>
      </c>
      <c r="L226" s="74"/>
      <c r="M226" s="74"/>
      <c r="N226" s="7"/>
    </row>
    <row r="227">
      <c r="A227" s="74"/>
      <c r="B227" s="74"/>
      <c r="I227" t="str">
        <f t="shared" si="1"/>
        <v/>
      </c>
      <c r="L227" s="74"/>
      <c r="M227" s="74"/>
      <c r="N227" s="7"/>
    </row>
    <row r="228">
      <c r="A228" s="74"/>
      <c r="B228" s="74"/>
      <c r="I228" t="str">
        <f t="shared" si="1"/>
        <v/>
      </c>
      <c r="L228" s="74"/>
      <c r="M228" s="74"/>
      <c r="N228" s="7"/>
    </row>
    <row r="229">
      <c r="A229" s="74"/>
      <c r="B229" s="74"/>
      <c r="I229" t="str">
        <f t="shared" si="1"/>
        <v/>
      </c>
      <c r="L229" s="74"/>
      <c r="M229" s="74"/>
      <c r="N229" s="7"/>
    </row>
    <row r="230">
      <c r="A230" s="74"/>
      <c r="B230" s="74"/>
      <c r="I230" t="str">
        <f t="shared" si="1"/>
        <v/>
      </c>
      <c r="L230" s="74"/>
      <c r="M230" s="74"/>
      <c r="N230" s="7"/>
    </row>
    <row r="231">
      <c r="A231" s="74"/>
      <c r="B231" s="74"/>
      <c r="I231" t="str">
        <f t="shared" si="1"/>
        <v/>
      </c>
      <c r="L231" s="74"/>
      <c r="M231" s="74"/>
      <c r="N231" s="7"/>
    </row>
    <row r="232">
      <c r="A232" s="74"/>
      <c r="B232" s="74"/>
      <c r="I232" t="str">
        <f t="shared" si="1"/>
        <v/>
      </c>
      <c r="L232" s="74"/>
      <c r="M232" s="74"/>
      <c r="N232" s="7"/>
    </row>
    <row r="233">
      <c r="A233" s="74"/>
      <c r="B233" s="74"/>
      <c r="I233" t="str">
        <f t="shared" si="1"/>
        <v/>
      </c>
      <c r="L233" s="74"/>
      <c r="M233" s="74"/>
      <c r="N233" s="7"/>
    </row>
    <row r="234">
      <c r="A234" s="74"/>
      <c r="B234" s="74"/>
      <c r="I234" t="str">
        <f t="shared" si="1"/>
        <v/>
      </c>
      <c r="L234" s="74"/>
      <c r="M234" s="74"/>
      <c r="N234" s="7"/>
    </row>
    <row r="235">
      <c r="A235" s="74"/>
      <c r="B235" s="74"/>
      <c r="I235" t="str">
        <f t="shared" si="1"/>
        <v/>
      </c>
      <c r="L235" s="74"/>
      <c r="M235" s="74"/>
      <c r="N235" s="7"/>
    </row>
    <row r="236">
      <c r="A236" s="74"/>
      <c r="B236" s="74"/>
      <c r="I236" t="str">
        <f t="shared" si="1"/>
        <v/>
      </c>
      <c r="L236" s="74"/>
      <c r="M236" s="74"/>
      <c r="N236" s="7"/>
    </row>
    <row r="237">
      <c r="A237" s="74"/>
      <c r="B237" s="74"/>
      <c r="I237" t="str">
        <f t="shared" si="1"/>
        <v/>
      </c>
      <c r="L237" s="74"/>
      <c r="M237" s="74"/>
      <c r="N237" s="7"/>
    </row>
    <row r="238">
      <c r="A238" s="74"/>
      <c r="B238" s="74"/>
      <c r="I238" t="str">
        <f t="shared" si="1"/>
        <v/>
      </c>
      <c r="L238" s="74"/>
      <c r="M238" s="74"/>
      <c r="N238" s="7"/>
    </row>
    <row r="239">
      <c r="A239" s="74"/>
      <c r="B239" s="74"/>
      <c r="I239" t="str">
        <f t="shared" si="1"/>
        <v/>
      </c>
      <c r="L239" s="74"/>
      <c r="M239" s="74"/>
      <c r="N239" s="7"/>
    </row>
    <row r="240">
      <c r="A240" s="74"/>
      <c r="B240" s="74"/>
      <c r="I240" t="str">
        <f t="shared" si="1"/>
        <v/>
      </c>
      <c r="L240" s="74"/>
      <c r="M240" s="74"/>
      <c r="N240" s="7"/>
    </row>
    <row r="241">
      <c r="A241" s="74"/>
      <c r="B241" s="74"/>
      <c r="I241" t="str">
        <f t="shared" si="1"/>
        <v/>
      </c>
      <c r="L241" s="74"/>
      <c r="M241" s="74"/>
      <c r="N241" s="7"/>
    </row>
    <row r="242">
      <c r="A242" s="74"/>
      <c r="B242" s="74"/>
      <c r="I242" t="str">
        <f t="shared" si="1"/>
        <v/>
      </c>
      <c r="L242" s="74"/>
      <c r="M242" s="74"/>
      <c r="N242" s="7"/>
    </row>
    <row r="243">
      <c r="A243" s="74"/>
      <c r="B243" s="74"/>
      <c r="I243" t="str">
        <f t="shared" si="1"/>
        <v/>
      </c>
      <c r="L243" s="74"/>
      <c r="M243" s="74"/>
      <c r="N243" s="7"/>
    </row>
    <row r="244">
      <c r="A244" s="74"/>
      <c r="B244" s="74"/>
      <c r="I244" t="str">
        <f t="shared" si="1"/>
        <v/>
      </c>
      <c r="L244" s="74"/>
      <c r="M244" s="74"/>
      <c r="N244" s="7"/>
    </row>
    <row r="245">
      <c r="A245" s="74"/>
      <c r="B245" s="74"/>
      <c r="I245" t="str">
        <f t="shared" si="1"/>
        <v/>
      </c>
      <c r="L245" s="74"/>
      <c r="M245" s="74"/>
      <c r="N245" s="7"/>
    </row>
    <row r="246">
      <c r="A246" s="74"/>
      <c r="B246" s="74"/>
      <c r="I246" t="str">
        <f t="shared" si="1"/>
        <v/>
      </c>
      <c r="L246" s="74"/>
      <c r="M246" s="74"/>
      <c r="N246" s="7"/>
    </row>
    <row r="247">
      <c r="A247" s="74"/>
      <c r="B247" s="74"/>
      <c r="I247" t="str">
        <f t="shared" si="1"/>
        <v/>
      </c>
      <c r="L247" s="74"/>
      <c r="M247" s="74"/>
      <c r="N247" s="7"/>
    </row>
    <row r="248">
      <c r="A248" s="74"/>
      <c r="B248" s="74"/>
      <c r="I248" t="str">
        <f t="shared" si="1"/>
        <v/>
      </c>
      <c r="L248" s="74"/>
      <c r="M248" s="74"/>
      <c r="N248" s="7"/>
    </row>
    <row r="249">
      <c r="A249" s="74"/>
      <c r="B249" s="74"/>
      <c r="I249" t="str">
        <f t="shared" si="1"/>
        <v/>
      </c>
      <c r="L249" s="74"/>
      <c r="M249" s="74"/>
      <c r="N249" s="7"/>
    </row>
    <row r="250">
      <c r="A250" s="74"/>
      <c r="B250" s="74"/>
      <c r="I250" t="str">
        <f t="shared" si="1"/>
        <v/>
      </c>
      <c r="L250" s="74"/>
      <c r="M250" s="74"/>
      <c r="N250" s="7"/>
    </row>
    <row r="251">
      <c r="A251" s="74"/>
      <c r="B251" s="74"/>
      <c r="I251" t="str">
        <f t="shared" si="1"/>
        <v/>
      </c>
      <c r="L251" s="74"/>
      <c r="M251" s="74"/>
      <c r="N251" s="7"/>
    </row>
    <row r="252">
      <c r="A252" s="74"/>
      <c r="B252" s="74"/>
      <c r="I252" t="str">
        <f t="shared" si="1"/>
        <v/>
      </c>
      <c r="L252" s="74"/>
      <c r="M252" s="74"/>
      <c r="N252" s="7"/>
    </row>
    <row r="253">
      <c r="A253" s="74"/>
      <c r="B253" s="74"/>
      <c r="I253" t="str">
        <f t="shared" si="1"/>
        <v/>
      </c>
      <c r="L253" s="74"/>
      <c r="M253" s="74"/>
      <c r="N253" s="7"/>
    </row>
    <row r="254">
      <c r="A254" s="74"/>
      <c r="B254" s="74"/>
      <c r="I254" t="str">
        <f t="shared" si="1"/>
        <v/>
      </c>
      <c r="L254" s="74"/>
      <c r="M254" s="74"/>
      <c r="N254" s="7"/>
    </row>
    <row r="255">
      <c r="A255" s="74"/>
      <c r="B255" s="74"/>
      <c r="I255" t="str">
        <f t="shared" si="1"/>
        <v/>
      </c>
      <c r="L255" s="74"/>
      <c r="M255" s="74"/>
      <c r="N255" s="7"/>
    </row>
    <row r="256">
      <c r="A256" s="74"/>
      <c r="B256" s="74"/>
      <c r="I256" t="str">
        <f t="shared" si="1"/>
        <v/>
      </c>
      <c r="L256" s="74"/>
      <c r="M256" s="74"/>
      <c r="N256" s="7"/>
    </row>
    <row r="257">
      <c r="A257" s="74"/>
      <c r="B257" s="74"/>
      <c r="I257" t="str">
        <f t="shared" si="1"/>
        <v/>
      </c>
      <c r="L257" s="74"/>
      <c r="M257" s="74"/>
      <c r="N257" s="7"/>
    </row>
    <row r="258">
      <c r="A258" s="74"/>
      <c r="B258" s="74"/>
      <c r="I258" t="str">
        <f t="shared" si="1"/>
        <v/>
      </c>
      <c r="L258" s="74"/>
      <c r="M258" s="74"/>
      <c r="N258" s="7"/>
    </row>
    <row r="259">
      <c r="A259" s="74"/>
      <c r="B259" s="74"/>
      <c r="I259" t="str">
        <f t="shared" si="1"/>
        <v/>
      </c>
      <c r="L259" s="74"/>
      <c r="M259" s="74"/>
      <c r="N259" s="7"/>
    </row>
    <row r="260">
      <c r="A260" s="74"/>
      <c r="B260" s="74"/>
      <c r="I260" t="str">
        <f t="shared" si="1"/>
        <v/>
      </c>
      <c r="L260" s="74"/>
      <c r="M260" s="74"/>
      <c r="N260" s="7"/>
    </row>
    <row r="261">
      <c r="A261" s="74"/>
      <c r="B261" s="74"/>
      <c r="I261" t="str">
        <f t="shared" si="1"/>
        <v/>
      </c>
      <c r="L261" s="74"/>
      <c r="M261" s="74"/>
      <c r="N261" s="7"/>
    </row>
    <row r="262">
      <c r="A262" s="74"/>
      <c r="B262" s="74"/>
      <c r="I262" t="str">
        <f t="shared" si="1"/>
        <v/>
      </c>
      <c r="L262" s="74"/>
      <c r="M262" s="74"/>
      <c r="N262" s="7"/>
    </row>
    <row r="263">
      <c r="A263" s="74"/>
      <c r="B263" s="74"/>
      <c r="I263" t="str">
        <f t="shared" si="1"/>
        <v/>
      </c>
      <c r="L263" s="74"/>
      <c r="M263" s="74"/>
      <c r="N263" s="7"/>
    </row>
    <row r="264">
      <c r="A264" s="74"/>
      <c r="B264" s="74"/>
      <c r="I264" t="str">
        <f t="shared" si="1"/>
        <v/>
      </c>
      <c r="L264" s="74"/>
      <c r="M264" s="74"/>
      <c r="N264" s="7"/>
    </row>
    <row r="265">
      <c r="A265" s="74"/>
      <c r="B265" s="74"/>
      <c r="I265" t="str">
        <f t="shared" si="1"/>
        <v/>
      </c>
      <c r="L265" s="74"/>
      <c r="M265" s="74"/>
      <c r="N265" s="7"/>
    </row>
    <row r="266">
      <c r="A266" s="74"/>
      <c r="B266" s="74"/>
      <c r="I266" t="str">
        <f t="shared" si="1"/>
        <v/>
      </c>
      <c r="L266" s="74"/>
      <c r="M266" s="74"/>
      <c r="N266" s="7"/>
    </row>
    <row r="267">
      <c r="A267" s="74"/>
      <c r="B267" s="74"/>
      <c r="I267" t="str">
        <f t="shared" si="1"/>
        <v/>
      </c>
      <c r="L267" s="74"/>
      <c r="M267" s="74"/>
      <c r="N267" s="7"/>
    </row>
    <row r="268">
      <c r="A268" s="74"/>
      <c r="B268" s="74"/>
      <c r="I268" t="str">
        <f t="shared" si="1"/>
        <v/>
      </c>
      <c r="L268" s="74"/>
      <c r="M268" s="74"/>
      <c r="N268" s="7"/>
    </row>
    <row r="269">
      <c r="A269" s="74"/>
      <c r="B269" s="74"/>
      <c r="I269" t="str">
        <f t="shared" si="1"/>
        <v/>
      </c>
      <c r="L269" s="74"/>
      <c r="M269" s="74"/>
      <c r="N269" s="7"/>
    </row>
    <row r="270">
      <c r="A270" s="74"/>
      <c r="B270" s="74"/>
      <c r="I270" t="str">
        <f t="shared" si="1"/>
        <v/>
      </c>
      <c r="L270" s="74"/>
      <c r="M270" s="74"/>
      <c r="N270" s="7"/>
    </row>
    <row r="271">
      <c r="A271" s="74"/>
      <c r="B271" s="74"/>
      <c r="I271" t="str">
        <f t="shared" si="1"/>
        <v/>
      </c>
      <c r="L271" s="74"/>
      <c r="M271" s="74"/>
      <c r="N271" s="7"/>
    </row>
    <row r="272">
      <c r="A272" s="74"/>
      <c r="B272" s="74"/>
      <c r="I272" t="str">
        <f t="shared" si="1"/>
        <v/>
      </c>
      <c r="L272" s="74"/>
      <c r="M272" s="74"/>
      <c r="N272" s="7"/>
    </row>
    <row r="273">
      <c r="A273" s="74"/>
      <c r="B273" s="74"/>
      <c r="I273" t="str">
        <f t="shared" si="1"/>
        <v/>
      </c>
      <c r="L273" s="74"/>
      <c r="M273" s="74"/>
      <c r="N273" s="7"/>
    </row>
    <row r="274">
      <c r="A274" s="74"/>
      <c r="B274" s="74"/>
      <c r="I274" t="str">
        <f t="shared" si="1"/>
        <v/>
      </c>
      <c r="L274" s="74"/>
      <c r="M274" s="74"/>
      <c r="N274" s="7"/>
    </row>
    <row r="275">
      <c r="A275" s="74"/>
      <c r="B275" s="74"/>
      <c r="I275" t="str">
        <f t="shared" si="1"/>
        <v/>
      </c>
      <c r="L275" s="74"/>
      <c r="M275" s="74"/>
      <c r="N275" s="7"/>
    </row>
    <row r="276">
      <c r="A276" s="74"/>
      <c r="B276" s="74"/>
      <c r="I276" t="str">
        <f t="shared" si="1"/>
        <v/>
      </c>
      <c r="L276" s="74"/>
      <c r="M276" s="74"/>
      <c r="N276" s="7"/>
    </row>
    <row r="277">
      <c r="A277" s="74"/>
      <c r="B277" s="74"/>
      <c r="I277" t="str">
        <f t="shared" si="1"/>
        <v/>
      </c>
      <c r="L277" s="74"/>
      <c r="M277" s="74"/>
      <c r="N277" s="7"/>
    </row>
    <row r="278">
      <c r="A278" s="74"/>
      <c r="B278" s="74"/>
      <c r="I278" t="str">
        <f t="shared" si="1"/>
        <v/>
      </c>
      <c r="L278" s="74"/>
      <c r="M278" s="74"/>
      <c r="N278" s="7"/>
    </row>
    <row r="279">
      <c r="A279" s="74"/>
      <c r="B279" s="74"/>
      <c r="I279" t="str">
        <f t="shared" si="1"/>
        <v/>
      </c>
      <c r="L279" s="74"/>
      <c r="M279" s="74"/>
      <c r="N279" s="7"/>
    </row>
    <row r="280">
      <c r="A280" s="74"/>
      <c r="B280" s="74"/>
      <c r="I280" t="str">
        <f t="shared" si="1"/>
        <v/>
      </c>
      <c r="L280" s="74"/>
      <c r="M280" s="74"/>
      <c r="N280" s="7"/>
    </row>
    <row r="281">
      <c r="A281" s="74"/>
      <c r="B281" s="74"/>
      <c r="I281" t="str">
        <f t="shared" si="1"/>
        <v/>
      </c>
      <c r="L281" s="74"/>
      <c r="M281" s="74"/>
      <c r="N281" s="7"/>
    </row>
    <row r="282">
      <c r="A282" s="74"/>
      <c r="B282" s="74"/>
      <c r="I282" t="str">
        <f t="shared" si="1"/>
        <v/>
      </c>
      <c r="L282" s="74"/>
      <c r="M282" s="74"/>
      <c r="N282" s="7"/>
    </row>
    <row r="283">
      <c r="A283" s="74"/>
      <c r="B283" s="74"/>
      <c r="I283" t="str">
        <f t="shared" si="1"/>
        <v/>
      </c>
      <c r="L283" s="74"/>
      <c r="M283" s="74"/>
      <c r="N283" s="7"/>
    </row>
    <row r="284">
      <c r="A284" s="74"/>
      <c r="B284" s="74"/>
      <c r="I284" t="str">
        <f t="shared" si="1"/>
        <v/>
      </c>
      <c r="L284" s="74"/>
      <c r="M284" s="74"/>
      <c r="N284" s="7"/>
    </row>
    <row r="285">
      <c r="A285" s="74"/>
      <c r="B285" s="74"/>
      <c r="I285" t="str">
        <f t="shared" si="1"/>
        <v/>
      </c>
      <c r="L285" s="74"/>
      <c r="M285" s="74"/>
      <c r="N285" s="7"/>
    </row>
    <row r="286">
      <c r="A286" s="74"/>
      <c r="B286" s="74"/>
      <c r="I286" t="str">
        <f t="shared" si="1"/>
        <v/>
      </c>
      <c r="L286" s="74"/>
      <c r="M286" s="74"/>
      <c r="N286" s="7"/>
    </row>
    <row r="287">
      <c r="A287" s="74"/>
      <c r="B287" s="74"/>
      <c r="I287" t="str">
        <f t="shared" si="1"/>
        <v/>
      </c>
      <c r="L287" s="74"/>
      <c r="M287" s="74"/>
      <c r="N287" s="7"/>
    </row>
    <row r="288">
      <c r="A288" s="74"/>
      <c r="B288" s="74"/>
      <c r="I288" t="str">
        <f t="shared" si="1"/>
        <v/>
      </c>
      <c r="L288" s="74"/>
      <c r="M288" s="74"/>
      <c r="N288" s="7"/>
    </row>
    <row r="289">
      <c r="A289" s="74"/>
      <c r="B289" s="74"/>
      <c r="I289" t="str">
        <f t="shared" si="1"/>
        <v/>
      </c>
      <c r="L289" s="74"/>
      <c r="M289" s="74"/>
      <c r="N289" s="7"/>
    </row>
    <row r="290">
      <c r="A290" s="74"/>
      <c r="B290" s="74"/>
      <c r="I290" t="str">
        <f t="shared" si="1"/>
        <v/>
      </c>
      <c r="L290" s="74"/>
      <c r="M290" s="74"/>
      <c r="N290" s="7"/>
    </row>
    <row r="291">
      <c r="A291" s="74"/>
      <c r="B291" s="74"/>
      <c r="I291" t="str">
        <f t="shared" si="1"/>
        <v/>
      </c>
      <c r="L291" s="74"/>
      <c r="M291" s="74"/>
      <c r="N291" s="7"/>
    </row>
    <row r="292">
      <c r="A292" s="74"/>
      <c r="B292" s="74"/>
      <c r="I292" t="str">
        <f t="shared" si="1"/>
        <v/>
      </c>
      <c r="L292" s="74"/>
      <c r="M292" s="74"/>
      <c r="N292" s="7"/>
    </row>
    <row r="293">
      <c r="A293" s="74"/>
      <c r="B293" s="74"/>
      <c r="I293" t="str">
        <f t="shared" si="1"/>
        <v/>
      </c>
      <c r="L293" s="74"/>
      <c r="M293" s="74"/>
      <c r="N293" s="7"/>
    </row>
    <row r="294">
      <c r="A294" s="74"/>
      <c r="B294" s="74"/>
      <c r="I294" t="str">
        <f t="shared" si="1"/>
        <v/>
      </c>
      <c r="L294" s="74"/>
      <c r="M294" s="74"/>
      <c r="N294" s="7"/>
    </row>
    <row r="295">
      <c r="A295" s="74"/>
      <c r="B295" s="74"/>
      <c r="I295" t="str">
        <f t="shared" si="1"/>
        <v/>
      </c>
      <c r="L295" s="74"/>
      <c r="M295" s="74"/>
      <c r="N295" s="7"/>
    </row>
    <row r="296">
      <c r="A296" s="74"/>
      <c r="B296" s="74"/>
      <c r="I296" t="str">
        <f t="shared" si="1"/>
        <v/>
      </c>
      <c r="L296" s="74"/>
      <c r="M296" s="74"/>
      <c r="N296" s="7"/>
    </row>
    <row r="297">
      <c r="A297" s="74"/>
      <c r="B297" s="74"/>
      <c r="I297" t="str">
        <f t="shared" si="1"/>
        <v/>
      </c>
      <c r="L297" s="74"/>
      <c r="M297" s="74"/>
      <c r="N297" s="7"/>
    </row>
    <row r="298">
      <c r="A298" s="74"/>
      <c r="B298" s="74"/>
      <c r="I298" t="str">
        <f t="shared" si="1"/>
        <v/>
      </c>
      <c r="L298" s="74"/>
      <c r="M298" s="74"/>
      <c r="N298" s="7"/>
    </row>
    <row r="299">
      <c r="A299" s="74"/>
      <c r="B299" s="74"/>
      <c r="I299" t="str">
        <f t="shared" si="1"/>
        <v/>
      </c>
      <c r="L299" s="74"/>
      <c r="M299" s="74"/>
      <c r="N299" s="7"/>
    </row>
    <row r="300">
      <c r="A300" s="74"/>
      <c r="B300" s="74"/>
      <c r="I300" t="str">
        <f t="shared" si="1"/>
        <v/>
      </c>
      <c r="L300" s="74"/>
      <c r="M300" s="74"/>
      <c r="N300" s="7"/>
    </row>
    <row r="301">
      <c r="A301" s="74"/>
      <c r="B301" s="74"/>
      <c r="I301" t="str">
        <f t="shared" si="1"/>
        <v/>
      </c>
      <c r="L301" s="74"/>
      <c r="M301" s="74"/>
      <c r="N301" s="7"/>
    </row>
    <row r="302">
      <c r="A302" s="74"/>
      <c r="B302" s="74"/>
      <c r="I302" t="str">
        <f t="shared" si="1"/>
        <v/>
      </c>
      <c r="L302" s="74"/>
      <c r="M302" s="74"/>
      <c r="N302" s="7"/>
    </row>
    <row r="303">
      <c r="A303" s="74"/>
      <c r="B303" s="74"/>
      <c r="I303" t="str">
        <f t="shared" si="1"/>
        <v/>
      </c>
      <c r="L303" s="74"/>
      <c r="M303" s="74"/>
      <c r="N303" s="7"/>
    </row>
    <row r="304">
      <c r="A304" s="74"/>
      <c r="B304" s="74"/>
      <c r="I304" t="str">
        <f t="shared" si="1"/>
        <v/>
      </c>
      <c r="L304" s="74"/>
      <c r="M304" s="74"/>
      <c r="N304" s="7"/>
    </row>
    <row r="305">
      <c r="A305" s="74"/>
      <c r="B305" s="74"/>
      <c r="I305" t="str">
        <f t="shared" si="1"/>
        <v/>
      </c>
      <c r="L305" s="74"/>
      <c r="M305" s="74"/>
      <c r="N305" s="7"/>
    </row>
    <row r="306">
      <c r="A306" s="74"/>
      <c r="B306" s="74"/>
      <c r="I306" t="str">
        <f t="shared" si="1"/>
        <v/>
      </c>
      <c r="L306" s="74"/>
      <c r="M306" s="74"/>
      <c r="N306" s="7"/>
    </row>
    <row r="307">
      <c r="A307" s="74"/>
      <c r="B307" s="74"/>
      <c r="I307" t="str">
        <f t="shared" si="1"/>
        <v/>
      </c>
      <c r="L307" s="74"/>
      <c r="M307" s="74"/>
      <c r="N307" s="7"/>
    </row>
    <row r="308">
      <c r="A308" s="74"/>
      <c r="B308" s="74"/>
      <c r="I308" t="str">
        <f t="shared" si="1"/>
        <v/>
      </c>
      <c r="L308" s="74"/>
      <c r="M308" s="74"/>
      <c r="N308" s="7"/>
    </row>
    <row r="309">
      <c r="A309" s="74"/>
      <c r="B309" s="74"/>
      <c r="I309" t="str">
        <f t="shared" si="1"/>
        <v/>
      </c>
      <c r="L309" s="74"/>
      <c r="M309" s="74"/>
      <c r="N309" s="7"/>
    </row>
    <row r="310">
      <c r="A310" s="74"/>
      <c r="B310" s="74"/>
      <c r="I310" t="str">
        <f t="shared" si="1"/>
        <v/>
      </c>
      <c r="L310" s="74"/>
      <c r="M310" s="74"/>
      <c r="N310" s="7"/>
    </row>
    <row r="311">
      <c r="A311" s="74"/>
      <c r="B311" s="74"/>
      <c r="I311" t="str">
        <f t="shared" si="1"/>
        <v/>
      </c>
      <c r="L311" s="74"/>
      <c r="M311" s="74"/>
      <c r="N311" s="7"/>
    </row>
    <row r="312">
      <c r="A312" s="74"/>
      <c r="B312" s="74"/>
      <c r="I312" t="str">
        <f t="shared" si="1"/>
        <v/>
      </c>
      <c r="L312" s="74"/>
      <c r="M312" s="74"/>
      <c r="N312" s="7"/>
    </row>
    <row r="313">
      <c r="A313" s="74"/>
      <c r="B313" s="74"/>
      <c r="I313" t="str">
        <f t="shared" si="1"/>
        <v/>
      </c>
      <c r="L313" s="74"/>
      <c r="M313" s="74"/>
      <c r="N313" s="7"/>
    </row>
    <row r="314">
      <c r="A314" s="74"/>
      <c r="B314" s="74"/>
      <c r="I314" t="str">
        <f t="shared" si="1"/>
        <v/>
      </c>
      <c r="L314" s="74"/>
      <c r="M314" s="74"/>
      <c r="N314" s="7"/>
    </row>
    <row r="315">
      <c r="A315" s="74"/>
      <c r="B315" s="74"/>
      <c r="I315" t="str">
        <f t="shared" si="1"/>
        <v/>
      </c>
      <c r="L315" s="74"/>
      <c r="M315" s="74"/>
      <c r="N315" s="7"/>
    </row>
    <row r="316">
      <c r="A316" s="74"/>
      <c r="B316" s="74"/>
      <c r="I316" t="str">
        <f t="shared" si="1"/>
        <v/>
      </c>
      <c r="L316" s="74"/>
      <c r="M316" s="74"/>
      <c r="N316" s="7"/>
    </row>
    <row r="317">
      <c r="A317" s="74"/>
      <c r="B317" s="74"/>
      <c r="I317" t="str">
        <f t="shared" si="1"/>
        <v/>
      </c>
      <c r="L317" s="74"/>
      <c r="M317" s="74"/>
      <c r="N317" s="7"/>
    </row>
    <row r="318">
      <c r="A318" s="74"/>
      <c r="B318" s="74"/>
      <c r="I318" t="str">
        <f t="shared" si="1"/>
        <v/>
      </c>
      <c r="L318" s="74"/>
      <c r="M318" s="74"/>
      <c r="N318" s="7"/>
    </row>
    <row r="319">
      <c r="A319" s="74"/>
      <c r="B319" s="74"/>
      <c r="I319" t="str">
        <f t="shared" si="1"/>
        <v/>
      </c>
      <c r="L319" s="74"/>
      <c r="M319" s="74"/>
      <c r="N319" s="7"/>
    </row>
    <row r="320">
      <c r="A320" s="74"/>
      <c r="B320" s="74"/>
      <c r="I320" t="str">
        <f t="shared" si="1"/>
        <v/>
      </c>
      <c r="L320" s="74"/>
      <c r="M320" s="74"/>
      <c r="N320" s="7"/>
    </row>
    <row r="321">
      <c r="A321" s="74"/>
      <c r="B321" s="74"/>
      <c r="I321" t="str">
        <f t="shared" si="1"/>
        <v/>
      </c>
      <c r="L321" s="74"/>
      <c r="M321" s="74"/>
      <c r="N321" s="7"/>
    </row>
    <row r="322">
      <c r="A322" s="74"/>
      <c r="B322" s="74"/>
      <c r="I322" t="str">
        <f t="shared" si="1"/>
        <v/>
      </c>
      <c r="L322" s="74"/>
      <c r="M322" s="74"/>
      <c r="N322" s="7"/>
    </row>
    <row r="323">
      <c r="A323" s="74"/>
      <c r="B323" s="74"/>
      <c r="I323" t="str">
        <f t="shared" si="1"/>
        <v/>
      </c>
      <c r="L323" s="74"/>
      <c r="M323" s="74"/>
      <c r="N323" s="7"/>
    </row>
    <row r="324">
      <c r="A324" s="74"/>
      <c r="B324" s="74"/>
      <c r="I324" t="str">
        <f t="shared" si="1"/>
        <v/>
      </c>
      <c r="L324" s="74"/>
      <c r="M324" s="74"/>
      <c r="N324" s="7"/>
    </row>
    <row r="325">
      <c r="A325" s="74"/>
      <c r="B325" s="74"/>
      <c r="I325" t="str">
        <f t="shared" si="1"/>
        <v/>
      </c>
      <c r="L325" s="74"/>
      <c r="M325" s="74"/>
      <c r="N325" s="7"/>
    </row>
    <row r="326">
      <c r="A326" s="74"/>
      <c r="B326" s="74"/>
      <c r="I326" t="str">
        <f t="shared" si="1"/>
        <v/>
      </c>
      <c r="L326" s="74"/>
      <c r="M326" s="74"/>
      <c r="N326" s="7"/>
    </row>
    <row r="327">
      <c r="A327" s="74"/>
      <c r="B327" s="74"/>
      <c r="I327" t="str">
        <f t="shared" si="1"/>
        <v/>
      </c>
      <c r="L327" s="74"/>
      <c r="M327" s="74"/>
      <c r="N327" s="7"/>
    </row>
    <row r="328">
      <c r="A328" s="74"/>
      <c r="B328" s="74"/>
      <c r="I328" t="str">
        <f t="shared" si="1"/>
        <v/>
      </c>
      <c r="L328" s="74"/>
      <c r="M328" s="74"/>
      <c r="N328" s="7"/>
    </row>
    <row r="329">
      <c r="A329" s="74"/>
      <c r="B329" s="74"/>
      <c r="I329" t="str">
        <f t="shared" si="1"/>
        <v/>
      </c>
      <c r="L329" s="74"/>
      <c r="M329" s="74"/>
      <c r="N329" s="7"/>
    </row>
    <row r="330">
      <c r="A330" s="74"/>
      <c r="B330" s="74"/>
      <c r="I330" t="str">
        <f t="shared" si="1"/>
        <v/>
      </c>
      <c r="L330" s="74"/>
      <c r="M330" s="74"/>
      <c r="N330" s="7"/>
    </row>
    <row r="331">
      <c r="A331" s="74"/>
      <c r="B331" s="74"/>
      <c r="I331" t="str">
        <f t="shared" si="1"/>
        <v/>
      </c>
      <c r="L331" s="74"/>
      <c r="M331" s="74"/>
      <c r="N331" s="7"/>
    </row>
    <row r="332">
      <c r="A332" s="74"/>
      <c r="B332" s="74"/>
      <c r="I332" t="str">
        <f t="shared" si="1"/>
        <v/>
      </c>
      <c r="L332" s="74"/>
      <c r="M332" s="74"/>
      <c r="N332" s="7"/>
    </row>
    <row r="333">
      <c r="A333" s="74"/>
      <c r="B333" s="74"/>
      <c r="I333" t="str">
        <f t="shared" si="1"/>
        <v/>
      </c>
      <c r="L333" s="74"/>
      <c r="M333" s="74"/>
      <c r="N333" s="7"/>
    </row>
    <row r="334">
      <c r="A334" s="74"/>
      <c r="B334" s="74"/>
      <c r="I334" t="str">
        <f t="shared" si="1"/>
        <v/>
      </c>
      <c r="L334" s="74"/>
      <c r="M334" s="74"/>
      <c r="N334" s="7"/>
    </row>
    <row r="335">
      <c r="A335" s="74"/>
      <c r="B335" s="74"/>
      <c r="I335" t="str">
        <f t="shared" si="1"/>
        <v/>
      </c>
      <c r="L335" s="74"/>
      <c r="M335" s="74"/>
      <c r="N335" s="7"/>
    </row>
    <row r="336">
      <c r="A336" s="74"/>
      <c r="B336" s="74"/>
      <c r="I336" t="str">
        <f t="shared" si="1"/>
        <v/>
      </c>
      <c r="L336" s="74"/>
      <c r="M336" s="74"/>
      <c r="N336" s="7"/>
    </row>
    <row r="337">
      <c r="A337" s="74"/>
      <c r="B337" s="74"/>
      <c r="I337" t="str">
        <f t="shared" si="1"/>
        <v/>
      </c>
      <c r="L337" s="74"/>
      <c r="M337" s="74"/>
      <c r="N337" s="7"/>
    </row>
    <row r="338">
      <c r="A338" s="74"/>
      <c r="B338" s="74"/>
      <c r="I338" t="str">
        <f t="shared" si="1"/>
        <v/>
      </c>
      <c r="L338" s="74"/>
      <c r="M338" s="74"/>
      <c r="N338" s="7"/>
    </row>
    <row r="339">
      <c r="A339" s="74"/>
      <c r="B339" s="74"/>
      <c r="I339" t="str">
        <f t="shared" si="1"/>
        <v/>
      </c>
      <c r="L339" s="74"/>
      <c r="M339" s="74"/>
      <c r="N339" s="7"/>
    </row>
    <row r="340">
      <c r="A340" s="74"/>
      <c r="B340" s="74"/>
      <c r="I340" t="str">
        <f t="shared" si="1"/>
        <v/>
      </c>
      <c r="L340" s="74"/>
      <c r="M340" s="74"/>
      <c r="N340" s="7"/>
    </row>
    <row r="341">
      <c r="A341" s="74"/>
      <c r="B341" s="74"/>
      <c r="I341" t="str">
        <f t="shared" si="1"/>
        <v/>
      </c>
      <c r="L341" s="74"/>
      <c r="M341" s="74"/>
      <c r="N341" s="7"/>
    </row>
    <row r="342">
      <c r="A342" s="74"/>
      <c r="B342" s="74"/>
      <c r="I342" t="str">
        <f t="shared" si="1"/>
        <v/>
      </c>
      <c r="L342" s="74"/>
      <c r="M342" s="74"/>
      <c r="N342" s="7"/>
    </row>
    <row r="343">
      <c r="A343" s="74"/>
      <c r="B343" s="74"/>
      <c r="I343" t="str">
        <f t="shared" si="1"/>
        <v/>
      </c>
      <c r="L343" s="74"/>
      <c r="M343" s="74"/>
      <c r="N343" s="7"/>
    </row>
    <row r="344">
      <c r="A344" s="74"/>
      <c r="B344" s="74"/>
      <c r="I344" t="str">
        <f t="shared" si="1"/>
        <v/>
      </c>
      <c r="L344" s="74"/>
      <c r="M344" s="74"/>
      <c r="N344" s="7"/>
    </row>
    <row r="345">
      <c r="A345" s="74"/>
      <c r="B345" s="74"/>
      <c r="I345" t="str">
        <f t="shared" si="1"/>
        <v/>
      </c>
      <c r="L345" s="74"/>
      <c r="M345" s="74"/>
      <c r="N345" s="7"/>
    </row>
    <row r="346">
      <c r="A346" s="74"/>
      <c r="B346" s="74"/>
      <c r="I346" t="str">
        <f t="shared" si="1"/>
        <v/>
      </c>
      <c r="L346" s="74"/>
      <c r="M346" s="74"/>
      <c r="N346" s="7"/>
    </row>
    <row r="347">
      <c r="A347" s="74"/>
      <c r="B347" s="74"/>
      <c r="I347" t="str">
        <f t="shared" si="1"/>
        <v/>
      </c>
      <c r="L347" s="74"/>
      <c r="M347" s="74"/>
      <c r="N347" s="7"/>
    </row>
    <row r="348">
      <c r="A348" s="74"/>
      <c r="B348" s="74"/>
      <c r="I348" t="str">
        <f t="shared" si="1"/>
        <v/>
      </c>
      <c r="L348" s="74"/>
      <c r="M348" s="74"/>
      <c r="N348" s="7"/>
    </row>
    <row r="349">
      <c r="A349" s="74"/>
      <c r="B349" s="74"/>
      <c r="I349" t="str">
        <f t="shared" si="1"/>
        <v/>
      </c>
      <c r="L349" s="74"/>
      <c r="M349" s="74"/>
      <c r="N349" s="7"/>
    </row>
    <row r="350">
      <c r="A350" s="74"/>
      <c r="B350" s="74"/>
      <c r="I350" t="str">
        <f t="shared" si="1"/>
        <v/>
      </c>
      <c r="L350" s="74"/>
      <c r="M350" s="74"/>
      <c r="N350" s="7"/>
    </row>
    <row r="351">
      <c r="A351" s="74"/>
      <c r="B351" s="74"/>
      <c r="I351" t="str">
        <f t="shared" si="1"/>
        <v/>
      </c>
      <c r="L351" s="74"/>
      <c r="M351" s="74"/>
      <c r="N351" s="7"/>
    </row>
    <row r="352">
      <c r="A352" s="74"/>
      <c r="B352" s="74"/>
      <c r="I352" t="str">
        <f t="shared" si="1"/>
        <v/>
      </c>
      <c r="L352" s="74"/>
      <c r="M352" s="74"/>
      <c r="N352" s="7"/>
    </row>
    <row r="353">
      <c r="A353" s="74"/>
      <c r="B353" s="74"/>
      <c r="I353" t="str">
        <f t="shared" si="1"/>
        <v/>
      </c>
      <c r="L353" s="74"/>
      <c r="M353" s="74"/>
      <c r="N353" s="7"/>
    </row>
    <row r="354">
      <c r="A354" s="74"/>
      <c r="B354" s="74"/>
      <c r="I354" t="str">
        <f t="shared" si="1"/>
        <v/>
      </c>
      <c r="L354" s="74"/>
      <c r="M354" s="74"/>
      <c r="N354" s="7"/>
    </row>
    <row r="355">
      <c r="A355" s="74"/>
      <c r="B355" s="74"/>
      <c r="I355" t="str">
        <f t="shared" si="1"/>
        <v/>
      </c>
      <c r="L355" s="74"/>
      <c r="M355" s="74"/>
      <c r="N355" s="7"/>
    </row>
    <row r="356">
      <c r="A356" s="74"/>
      <c r="B356" s="74"/>
      <c r="I356" t="str">
        <f t="shared" si="1"/>
        <v/>
      </c>
      <c r="L356" s="74"/>
      <c r="M356" s="74"/>
      <c r="N356" s="7"/>
    </row>
    <row r="357">
      <c r="A357" s="74"/>
      <c r="B357" s="74"/>
      <c r="I357" t="str">
        <f t="shared" si="1"/>
        <v/>
      </c>
      <c r="L357" s="74"/>
      <c r="M357" s="74"/>
      <c r="N357" s="7"/>
    </row>
    <row r="358">
      <c r="A358" s="74"/>
      <c r="B358" s="74"/>
      <c r="I358" t="str">
        <f t="shared" si="1"/>
        <v/>
      </c>
      <c r="L358" s="74"/>
      <c r="M358" s="74"/>
      <c r="N358" s="7"/>
    </row>
    <row r="359">
      <c r="A359" s="74"/>
      <c r="B359" s="74"/>
      <c r="I359" t="str">
        <f t="shared" si="1"/>
        <v/>
      </c>
      <c r="L359" s="74"/>
      <c r="M359" s="74"/>
      <c r="N359" s="7"/>
    </row>
    <row r="360">
      <c r="A360" s="74"/>
      <c r="B360" s="74"/>
      <c r="I360" t="str">
        <f t="shared" si="1"/>
        <v/>
      </c>
      <c r="L360" s="74"/>
      <c r="M360" s="74"/>
      <c r="N360" s="7"/>
    </row>
    <row r="361">
      <c r="A361" s="74"/>
      <c r="B361" s="74"/>
      <c r="I361" t="str">
        <f t="shared" si="1"/>
        <v/>
      </c>
      <c r="L361" s="74"/>
      <c r="M361" s="74"/>
      <c r="N361" s="7"/>
    </row>
    <row r="362">
      <c r="A362" s="74"/>
      <c r="B362" s="74"/>
      <c r="I362" t="str">
        <f t="shared" si="1"/>
        <v/>
      </c>
      <c r="L362" s="74"/>
      <c r="M362" s="74"/>
      <c r="N362" s="7"/>
    </row>
    <row r="363">
      <c r="A363" s="74"/>
      <c r="B363" s="74"/>
      <c r="I363" t="str">
        <f t="shared" si="1"/>
        <v/>
      </c>
      <c r="L363" s="74"/>
      <c r="M363" s="74"/>
      <c r="N363" s="7"/>
    </row>
    <row r="364">
      <c r="A364" s="74"/>
      <c r="B364" s="74"/>
      <c r="I364" t="str">
        <f t="shared" si="1"/>
        <v/>
      </c>
      <c r="L364" s="74"/>
      <c r="M364" s="74"/>
      <c r="N364" s="7"/>
    </row>
    <row r="365">
      <c r="A365" s="74"/>
      <c r="B365" s="74"/>
      <c r="I365" t="str">
        <f t="shared" si="1"/>
        <v/>
      </c>
      <c r="L365" s="74"/>
      <c r="M365" s="74"/>
      <c r="N365" s="7"/>
    </row>
    <row r="366">
      <c r="A366" s="74"/>
      <c r="B366" s="74"/>
      <c r="I366" t="str">
        <f t="shared" si="1"/>
        <v/>
      </c>
      <c r="L366" s="74"/>
      <c r="M366" s="74"/>
      <c r="N366" s="7"/>
    </row>
    <row r="367">
      <c r="A367" s="74"/>
      <c r="B367" s="74"/>
      <c r="I367" t="str">
        <f t="shared" si="1"/>
        <v/>
      </c>
      <c r="L367" s="74"/>
      <c r="M367" s="74"/>
      <c r="N367" s="7"/>
    </row>
    <row r="368">
      <c r="A368" s="74"/>
      <c r="B368" s="74"/>
      <c r="I368" t="str">
        <f t="shared" si="1"/>
        <v/>
      </c>
      <c r="L368" s="74"/>
      <c r="M368" s="74"/>
      <c r="N368" s="7"/>
    </row>
    <row r="369">
      <c r="A369" s="74"/>
      <c r="B369" s="74"/>
      <c r="I369" t="str">
        <f t="shared" si="1"/>
        <v/>
      </c>
      <c r="L369" s="74"/>
      <c r="M369" s="74"/>
      <c r="N369" s="7"/>
    </row>
    <row r="370">
      <c r="A370" s="74"/>
      <c r="B370" s="74"/>
      <c r="I370" t="str">
        <f t="shared" si="1"/>
        <v/>
      </c>
      <c r="L370" s="74"/>
      <c r="M370" s="74"/>
      <c r="N370" s="7"/>
    </row>
    <row r="371">
      <c r="A371" s="74"/>
      <c r="B371" s="74"/>
      <c r="I371" t="str">
        <f t="shared" si="1"/>
        <v/>
      </c>
      <c r="L371" s="74"/>
      <c r="M371" s="74"/>
      <c r="N371" s="7"/>
    </row>
    <row r="372">
      <c r="A372" s="74"/>
      <c r="B372" s="74"/>
      <c r="I372" t="str">
        <f t="shared" si="1"/>
        <v/>
      </c>
      <c r="L372" s="74"/>
      <c r="M372" s="74"/>
      <c r="N372" s="7"/>
    </row>
    <row r="373">
      <c r="A373" s="74"/>
      <c r="B373" s="74"/>
      <c r="I373" t="str">
        <f t="shared" si="1"/>
        <v/>
      </c>
      <c r="L373" s="74"/>
      <c r="M373" s="74"/>
      <c r="N373" s="7"/>
    </row>
    <row r="374">
      <c r="A374" s="74"/>
      <c r="B374" s="74"/>
      <c r="I374" t="str">
        <f t="shared" si="1"/>
        <v/>
      </c>
      <c r="L374" s="74"/>
      <c r="M374" s="74"/>
      <c r="N374" s="7"/>
    </row>
    <row r="375">
      <c r="A375" s="74"/>
      <c r="B375" s="74"/>
      <c r="I375" t="str">
        <f t="shared" si="1"/>
        <v/>
      </c>
      <c r="L375" s="74"/>
      <c r="M375" s="74"/>
      <c r="N375" s="7"/>
    </row>
    <row r="376">
      <c r="A376" s="74"/>
      <c r="B376" s="74"/>
      <c r="I376" t="str">
        <f t="shared" si="1"/>
        <v/>
      </c>
      <c r="L376" s="74"/>
      <c r="M376" s="74"/>
      <c r="N376" s="7"/>
    </row>
    <row r="377">
      <c r="A377" s="74"/>
      <c r="B377" s="74"/>
      <c r="I377" t="str">
        <f t="shared" si="1"/>
        <v/>
      </c>
      <c r="L377" s="74"/>
      <c r="M377" s="74"/>
      <c r="N377" s="7"/>
    </row>
    <row r="378">
      <c r="A378" s="74"/>
      <c r="B378" s="74"/>
      <c r="I378" t="str">
        <f t="shared" si="1"/>
        <v/>
      </c>
      <c r="L378" s="74"/>
      <c r="M378" s="74"/>
      <c r="N378" s="7"/>
    </row>
    <row r="379">
      <c r="A379" s="74"/>
      <c r="B379" s="74"/>
      <c r="I379" t="str">
        <f t="shared" si="1"/>
        <v/>
      </c>
      <c r="L379" s="74"/>
      <c r="M379" s="74"/>
      <c r="N379" s="7"/>
    </row>
    <row r="380">
      <c r="A380" s="74"/>
      <c r="B380" s="74"/>
      <c r="I380" t="str">
        <f t="shared" si="1"/>
        <v/>
      </c>
      <c r="L380" s="74"/>
      <c r="M380" s="74"/>
      <c r="N380" s="7"/>
    </row>
    <row r="381">
      <c r="A381" s="74"/>
      <c r="B381" s="74"/>
      <c r="I381" t="str">
        <f t="shared" si="1"/>
        <v/>
      </c>
      <c r="L381" s="74"/>
      <c r="M381" s="74"/>
      <c r="N381" s="7"/>
    </row>
    <row r="382">
      <c r="A382" s="74"/>
      <c r="B382" s="74"/>
      <c r="I382" t="str">
        <f t="shared" si="1"/>
        <v/>
      </c>
      <c r="L382" s="74"/>
      <c r="M382" s="74"/>
      <c r="N382" s="7"/>
    </row>
    <row r="383">
      <c r="A383" s="74"/>
      <c r="B383" s="74"/>
      <c r="I383" t="str">
        <f t="shared" si="1"/>
        <v/>
      </c>
      <c r="L383" s="74"/>
      <c r="M383" s="74"/>
      <c r="N383" s="7"/>
    </row>
    <row r="384">
      <c r="A384" s="74"/>
      <c r="B384" s="74"/>
      <c r="I384" t="str">
        <f t="shared" si="1"/>
        <v/>
      </c>
      <c r="L384" s="74"/>
      <c r="M384" s="74"/>
      <c r="N384" s="7"/>
    </row>
    <row r="385">
      <c r="A385" s="74"/>
      <c r="B385" s="74"/>
      <c r="I385" t="str">
        <f t="shared" si="1"/>
        <v/>
      </c>
      <c r="L385" s="74"/>
      <c r="M385" s="74"/>
      <c r="N385" s="7"/>
    </row>
    <row r="386">
      <c r="A386" s="74"/>
      <c r="B386" s="74"/>
      <c r="I386" t="str">
        <f t="shared" si="1"/>
        <v/>
      </c>
      <c r="L386" s="74"/>
      <c r="M386" s="74"/>
      <c r="N386" s="7"/>
    </row>
    <row r="387">
      <c r="A387" s="74"/>
      <c r="B387" s="74"/>
      <c r="I387" t="str">
        <f t="shared" si="1"/>
        <v/>
      </c>
      <c r="L387" s="74"/>
      <c r="M387" s="74"/>
      <c r="N387" s="7"/>
    </row>
    <row r="388">
      <c r="A388" s="74"/>
      <c r="B388" s="74"/>
      <c r="I388" t="str">
        <f t="shared" si="1"/>
        <v/>
      </c>
      <c r="L388" s="74"/>
      <c r="M388" s="74"/>
      <c r="N388" s="7"/>
    </row>
    <row r="389">
      <c r="A389" s="74"/>
      <c r="B389" s="74"/>
      <c r="I389" t="str">
        <f t="shared" si="1"/>
        <v/>
      </c>
      <c r="L389" s="74"/>
      <c r="M389" s="74"/>
      <c r="N389" s="7"/>
    </row>
    <row r="390">
      <c r="A390" s="74"/>
      <c r="B390" s="74"/>
      <c r="I390" t="str">
        <f t="shared" si="1"/>
        <v/>
      </c>
      <c r="L390" s="74"/>
      <c r="M390" s="74"/>
      <c r="N390" s="7"/>
    </row>
    <row r="391">
      <c r="A391" s="74"/>
      <c r="B391" s="74"/>
      <c r="I391" t="str">
        <f t="shared" si="1"/>
        <v/>
      </c>
      <c r="L391" s="74"/>
      <c r="M391" s="74"/>
      <c r="N391" s="7"/>
    </row>
    <row r="392">
      <c r="A392" s="74"/>
      <c r="B392" s="74"/>
      <c r="I392" t="str">
        <f t="shared" si="1"/>
        <v/>
      </c>
      <c r="L392" s="74"/>
      <c r="M392" s="74"/>
      <c r="N392" s="7"/>
    </row>
    <row r="393">
      <c r="A393" s="74"/>
      <c r="B393" s="74"/>
      <c r="I393" t="str">
        <f t="shared" si="1"/>
        <v/>
      </c>
      <c r="L393" s="74"/>
      <c r="M393" s="74"/>
      <c r="N393" s="7"/>
    </row>
    <row r="394">
      <c r="A394" s="74"/>
      <c r="B394" s="74"/>
      <c r="I394" t="str">
        <f t="shared" si="1"/>
        <v/>
      </c>
      <c r="L394" s="74"/>
      <c r="M394" s="74"/>
      <c r="N394" s="7"/>
    </row>
    <row r="395">
      <c r="A395" s="74"/>
      <c r="B395" s="74"/>
      <c r="I395" t="str">
        <f t="shared" si="1"/>
        <v/>
      </c>
      <c r="L395" s="74"/>
      <c r="M395" s="74"/>
      <c r="N395" s="7"/>
    </row>
    <row r="396">
      <c r="A396" s="74"/>
      <c r="B396" s="74"/>
      <c r="I396" t="str">
        <f t="shared" si="1"/>
        <v/>
      </c>
      <c r="L396" s="74"/>
      <c r="M396" s="74"/>
      <c r="N396" s="7"/>
    </row>
    <row r="397">
      <c r="A397" s="74"/>
      <c r="B397" s="74"/>
      <c r="I397" t="str">
        <f t="shared" si="1"/>
        <v/>
      </c>
      <c r="L397" s="74"/>
      <c r="M397" s="74"/>
      <c r="N397" s="7"/>
    </row>
    <row r="398">
      <c r="A398" s="74"/>
      <c r="B398" s="74"/>
      <c r="I398" t="str">
        <f t="shared" si="1"/>
        <v/>
      </c>
      <c r="L398" s="74"/>
      <c r="M398" s="74"/>
      <c r="N398" s="7"/>
    </row>
    <row r="399">
      <c r="A399" s="74"/>
      <c r="B399" s="74"/>
      <c r="I399" t="str">
        <f t="shared" si="1"/>
        <v/>
      </c>
      <c r="L399" s="74"/>
      <c r="M399" s="74"/>
      <c r="N399" s="7"/>
    </row>
    <row r="400">
      <c r="A400" s="74"/>
      <c r="B400" s="74"/>
      <c r="I400" t="str">
        <f t="shared" si="1"/>
        <v/>
      </c>
      <c r="L400" s="74"/>
      <c r="M400" s="74"/>
      <c r="N400" s="7"/>
    </row>
    <row r="401">
      <c r="A401" s="74"/>
      <c r="B401" s="74"/>
      <c r="I401" t="str">
        <f t="shared" si="1"/>
        <v/>
      </c>
      <c r="L401" s="74"/>
      <c r="M401" s="74"/>
      <c r="N401" s="7"/>
    </row>
    <row r="402">
      <c r="A402" s="74"/>
      <c r="B402" s="74"/>
      <c r="I402" t="str">
        <f t="shared" si="1"/>
        <v/>
      </c>
      <c r="L402" s="74"/>
      <c r="M402" s="74"/>
      <c r="N402" s="7"/>
    </row>
    <row r="403">
      <c r="A403" s="74"/>
      <c r="B403" s="74"/>
      <c r="I403" t="str">
        <f t="shared" si="1"/>
        <v/>
      </c>
      <c r="L403" s="74"/>
      <c r="M403" s="74"/>
      <c r="N403" s="7"/>
    </row>
    <row r="404">
      <c r="A404" s="74"/>
      <c r="B404" s="74"/>
      <c r="I404" t="str">
        <f t="shared" si="1"/>
        <v/>
      </c>
      <c r="L404" s="74"/>
      <c r="M404" s="74"/>
      <c r="N404" s="7"/>
    </row>
    <row r="405">
      <c r="A405" s="74"/>
      <c r="B405" s="74"/>
      <c r="I405" t="str">
        <f t="shared" si="1"/>
        <v/>
      </c>
      <c r="L405" s="74"/>
      <c r="M405" s="74"/>
      <c r="N405" s="7"/>
    </row>
    <row r="406">
      <c r="A406" s="74"/>
      <c r="B406" s="74"/>
      <c r="I406" t="str">
        <f t="shared" si="1"/>
        <v/>
      </c>
      <c r="L406" s="74"/>
      <c r="M406" s="74"/>
      <c r="N406" s="7"/>
    </row>
    <row r="407">
      <c r="A407" s="74"/>
      <c r="B407" s="74"/>
      <c r="I407" t="str">
        <f t="shared" si="1"/>
        <v/>
      </c>
      <c r="L407" s="74"/>
      <c r="M407" s="74"/>
      <c r="N407" s="7"/>
    </row>
    <row r="408">
      <c r="A408" s="74"/>
      <c r="B408" s="74"/>
      <c r="I408" t="str">
        <f t="shared" si="1"/>
        <v/>
      </c>
      <c r="L408" s="74"/>
      <c r="M408" s="74"/>
      <c r="N408" s="7"/>
    </row>
    <row r="409">
      <c r="A409" s="74"/>
      <c r="B409" s="74"/>
      <c r="I409" t="str">
        <f t="shared" si="1"/>
        <v/>
      </c>
      <c r="L409" s="74"/>
      <c r="M409" s="74"/>
      <c r="N409" s="7"/>
    </row>
    <row r="410">
      <c r="A410" s="74"/>
      <c r="B410" s="74"/>
      <c r="I410" t="str">
        <f t="shared" si="1"/>
        <v/>
      </c>
      <c r="L410" s="74"/>
      <c r="M410" s="74"/>
      <c r="N410" s="7"/>
    </row>
    <row r="411">
      <c r="A411" s="74"/>
      <c r="B411" s="74"/>
      <c r="I411" t="str">
        <f t="shared" si="1"/>
        <v/>
      </c>
      <c r="L411" s="74"/>
      <c r="M411" s="74"/>
      <c r="N411" s="7"/>
    </row>
    <row r="412">
      <c r="A412" s="74"/>
      <c r="B412" s="74"/>
      <c r="I412" t="str">
        <f t="shared" si="1"/>
        <v/>
      </c>
      <c r="L412" s="74"/>
      <c r="M412" s="74"/>
      <c r="N412" s="7"/>
    </row>
    <row r="413">
      <c r="A413" s="74"/>
      <c r="B413" s="74"/>
      <c r="I413" t="str">
        <f t="shared" si="1"/>
        <v/>
      </c>
      <c r="L413" s="74"/>
      <c r="M413" s="74"/>
      <c r="N413" s="7"/>
    </row>
    <row r="414">
      <c r="A414" s="74"/>
      <c r="B414" s="74"/>
      <c r="I414" t="str">
        <f t="shared" si="1"/>
        <v/>
      </c>
      <c r="L414" s="74"/>
      <c r="M414" s="74"/>
      <c r="N414" s="7"/>
    </row>
    <row r="415">
      <c r="A415" s="74"/>
      <c r="B415" s="74"/>
      <c r="I415" t="str">
        <f t="shared" si="1"/>
        <v/>
      </c>
      <c r="L415" s="74"/>
      <c r="M415" s="74"/>
      <c r="N415" s="7"/>
    </row>
    <row r="416">
      <c r="A416" s="74"/>
      <c r="B416" s="74"/>
      <c r="I416" t="str">
        <f t="shared" si="1"/>
        <v/>
      </c>
      <c r="L416" s="74"/>
      <c r="M416" s="74"/>
      <c r="N416" s="7"/>
    </row>
    <row r="417">
      <c r="A417" s="74"/>
      <c r="B417" s="74"/>
      <c r="I417" t="str">
        <f t="shared" si="1"/>
        <v/>
      </c>
      <c r="L417" s="74"/>
      <c r="M417" s="74"/>
      <c r="N417" s="7"/>
    </row>
    <row r="418">
      <c r="A418" s="74"/>
      <c r="B418" s="74"/>
      <c r="I418" t="str">
        <f t="shared" si="1"/>
        <v/>
      </c>
      <c r="L418" s="74"/>
      <c r="M418" s="74"/>
      <c r="N418" s="7"/>
    </row>
    <row r="419">
      <c r="A419" s="74"/>
      <c r="B419" s="74"/>
      <c r="I419" t="str">
        <f t="shared" si="1"/>
        <v/>
      </c>
      <c r="L419" s="74"/>
      <c r="M419" s="74"/>
      <c r="N419" s="7"/>
    </row>
    <row r="420">
      <c r="A420" s="74"/>
      <c r="B420" s="74"/>
      <c r="I420" t="str">
        <f t="shared" si="1"/>
        <v/>
      </c>
      <c r="L420" s="74"/>
      <c r="M420" s="74"/>
      <c r="N420" s="7"/>
    </row>
    <row r="421">
      <c r="A421" s="74"/>
      <c r="B421" s="74"/>
      <c r="I421" t="str">
        <f t="shared" si="1"/>
        <v/>
      </c>
      <c r="L421" s="74"/>
      <c r="M421" s="74"/>
      <c r="N421" s="7"/>
    </row>
    <row r="422">
      <c r="A422" s="74"/>
      <c r="B422" s="74"/>
      <c r="I422" t="str">
        <f t="shared" si="1"/>
        <v/>
      </c>
      <c r="L422" s="74"/>
      <c r="M422" s="74"/>
      <c r="N422" s="7"/>
    </row>
    <row r="423">
      <c r="A423" s="74"/>
      <c r="B423" s="74"/>
      <c r="I423" t="str">
        <f t="shared" si="1"/>
        <v/>
      </c>
      <c r="L423" s="74"/>
      <c r="M423" s="74"/>
      <c r="N423" s="7"/>
    </row>
    <row r="424">
      <c r="A424" s="74"/>
      <c r="B424" s="74"/>
      <c r="I424" t="str">
        <f t="shared" si="1"/>
        <v/>
      </c>
      <c r="L424" s="74"/>
      <c r="M424" s="74"/>
      <c r="N424" s="7"/>
    </row>
    <row r="425">
      <c r="A425" s="74"/>
      <c r="B425" s="74"/>
      <c r="I425" t="str">
        <f t="shared" si="1"/>
        <v/>
      </c>
      <c r="L425" s="74"/>
      <c r="M425" s="74"/>
      <c r="N425" s="7"/>
    </row>
    <row r="426">
      <c r="A426" s="74"/>
      <c r="B426" s="74"/>
      <c r="I426" t="str">
        <f t="shared" si="1"/>
        <v/>
      </c>
      <c r="L426" s="74"/>
      <c r="M426" s="74"/>
      <c r="N426" s="7"/>
    </row>
    <row r="427">
      <c r="A427" s="74"/>
      <c r="B427" s="74"/>
      <c r="I427" t="str">
        <f t="shared" si="1"/>
        <v/>
      </c>
      <c r="L427" s="74"/>
      <c r="M427" s="74"/>
      <c r="N427" s="7"/>
    </row>
    <row r="428">
      <c r="A428" s="74"/>
      <c r="B428" s="74"/>
      <c r="I428" t="str">
        <f t="shared" si="1"/>
        <v/>
      </c>
      <c r="L428" s="74"/>
      <c r="M428" s="74"/>
      <c r="N428" s="7"/>
    </row>
    <row r="429">
      <c r="A429" s="74"/>
      <c r="B429" s="74"/>
      <c r="I429" t="str">
        <f t="shared" si="1"/>
        <v/>
      </c>
      <c r="L429" s="74"/>
      <c r="M429" s="74"/>
      <c r="N429" s="7"/>
    </row>
    <row r="430">
      <c r="A430" s="74"/>
      <c r="B430" s="74"/>
      <c r="I430" t="str">
        <f t="shared" si="1"/>
        <v/>
      </c>
      <c r="L430" s="74"/>
      <c r="M430" s="74"/>
      <c r="N430" s="7"/>
    </row>
    <row r="431">
      <c r="A431" s="74"/>
      <c r="B431" s="74"/>
      <c r="I431" t="str">
        <f t="shared" si="1"/>
        <v/>
      </c>
      <c r="L431" s="74"/>
      <c r="M431" s="74"/>
      <c r="N431" s="7"/>
    </row>
    <row r="432">
      <c r="A432" s="74"/>
      <c r="B432" s="74"/>
      <c r="I432" t="str">
        <f t="shared" si="1"/>
        <v/>
      </c>
      <c r="L432" s="74"/>
      <c r="M432" s="74"/>
      <c r="N432" s="7"/>
    </row>
    <row r="433">
      <c r="A433" s="74"/>
      <c r="B433" s="74"/>
      <c r="I433" t="str">
        <f t="shared" si="1"/>
        <v/>
      </c>
      <c r="L433" s="74"/>
      <c r="M433" s="74"/>
      <c r="N433" s="7"/>
    </row>
    <row r="434">
      <c r="A434" s="74"/>
      <c r="B434" s="74"/>
      <c r="I434" t="str">
        <f t="shared" si="1"/>
        <v/>
      </c>
      <c r="L434" s="74"/>
      <c r="M434" s="74"/>
      <c r="N434" s="7"/>
    </row>
    <row r="435">
      <c r="A435" s="74"/>
      <c r="B435" s="74"/>
      <c r="I435" t="str">
        <f t="shared" si="1"/>
        <v/>
      </c>
      <c r="L435" s="74"/>
      <c r="M435" s="74"/>
      <c r="N435" s="7"/>
    </row>
    <row r="436">
      <c r="A436" s="74"/>
      <c r="B436" s="74"/>
      <c r="I436" t="str">
        <f t="shared" si="1"/>
        <v/>
      </c>
      <c r="L436" s="74"/>
      <c r="M436" s="74"/>
      <c r="N436" s="7"/>
    </row>
    <row r="437">
      <c r="A437" s="74"/>
      <c r="B437" s="74"/>
      <c r="I437" t="str">
        <f t="shared" si="1"/>
        <v/>
      </c>
      <c r="L437" s="74"/>
      <c r="M437" s="74"/>
      <c r="N437" s="7"/>
    </row>
    <row r="438">
      <c r="A438" s="74"/>
      <c r="B438" s="74"/>
      <c r="I438" t="str">
        <f t="shared" si="1"/>
        <v/>
      </c>
      <c r="L438" s="74"/>
      <c r="M438" s="74"/>
      <c r="N438" s="7"/>
    </row>
    <row r="439">
      <c r="A439" s="74"/>
      <c r="B439" s="74"/>
      <c r="I439" t="str">
        <f t="shared" si="1"/>
        <v/>
      </c>
      <c r="L439" s="74"/>
      <c r="M439" s="74"/>
      <c r="N439" s="7"/>
    </row>
    <row r="440">
      <c r="A440" s="74"/>
      <c r="B440" s="74"/>
      <c r="I440" t="str">
        <f t="shared" si="1"/>
        <v/>
      </c>
      <c r="L440" s="74"/>
      <c r="M440" s="74"/>
      <c r="N440" s="7"/>
    </row>
    <row r="441">
      <c r="A441" s="74"/>
      <c r="B441" s="74"/>
      <c r="I441" t="str">
        <f t="shared" si="1"/>
        <v/>
      </c>
      <c r="L441" s="74"/>
      <c r="M441" s="74"/>
      <c r="N441" s="7"/>
    </row>
    <row r="442">
      <c r="A442" s="74"/>
      <c r="B442" s="74"/>
      <c r="I442" t="str">
        <f t="shared" si="1"/>
        <v/>
      </c>
      <c r="L442" s="74"/>
      <c r="M442" s="74"/>
      <c r="N442" s="7"/>
    </row>
    <row r="443">
      <c r="A443" s="74"/>
      <c r="B443" s="74"/>
      <c r="I443" t="str">
        <f t="shared" si="1"/>
        <v/>
      </c>
      <c r="L443" s="74"/>
      <c r="M443" s="74"/>
      <c r="N443" s="7"/>
    </row>
    <row r="444">
      <c r="A444" s="74"/>
      <c r="B444" s="74"/>
      <c r="I444" t="str">
        <f t="shared" si="1"/>
        <v/>
      </c>
      <c r="L444" s="74"/>
      <c r="M444" s="74"/>
      <c r="N444" s="7"/>
    </row>
    <row r="445">
      <c r="A445" s="74"/>
      <c r="B445" s="74"/>
      <c r="I445" t="str">
        <f t="shared" si="1"/>
        <v/>
      </c>
      <c r="L445" s="74"/>
      <c r="M445" s="74"/>
      <c r="N445" s="7"/>
    </row>
    <row r="446">
      <c r="A446" s="74"/>
      <c r="B446" s="74"/>
      <c r="I446" t="str">
        <f t="shared" si="1"/>
        <v/>
      </c>
      <c r="L446" s="74"/>
      <c r="M446" s="74"/>
      <c r="N446" s="7"/>
    </row>
    <row r="447">
      <c r="A447" s="74"/>
      <c r="B447" s="74"/>
      <c r="I447" t="str">
        <f t="shared" si="1"/>
        <v/>
      </c>
      <c r="L447" s="74"/>
      <c r="M447" s="74"/>
      <c r="N447" s="7"/>
    </row>
    <row r="448">
      <c r="A448" s="74"/>
      <c r="B448" s="74"/>
      <c r="I448" t="str">
        <f t="shared" si="1"/>
        <v/>
      </c>
      <c r="L448" s="74"/>
      <c r="M448" s="74"/>
      <c r="N448" s="7"/>
    </row>
    <row r="449">
      <c r="A449" s="74"/>
      <c r="B449" s="74"/>
      <c r="I449" t="str">
        <f t="shared" si="1"/>
        <v/>
      </c>
      <c r="L449" s="74"/>
      <c r="M449" s="74"/>
      <c r="N449" s="7"/>
    </row>
    <row r="450">
      <c r="A450" s="74"/>
      <c r="B450" s="74"/>
      <c r="I450" t="str">
        <f t="shared" si="1"/>
        <v/>
      </c>
      <c r="L450" s="74"/>
      <c r="M450" s="74"/>
      <c r="N450" s="7"/>
    </row>
    <row r="451">
      <c r="A451" s="74"/>
      <c r="B451" s="74"/>
      <c r="I451" t="str">
        <f t="shared" si="1"/>
        <v/>
      </c>
      <c r="L451" s="74"/>
      <c r="M451" s="74"/>
      <c r="N451" s="7"/>
    </row>
    <row r="452">
      <c r="A452" s="74"/>
      <c r="B452" s="74"/>
      <c r="I452" t="str">
        <f t="shared" si="1"/>
        <v/>
      </c>
      <c r="L452" s="74"/>
      <c r="M452" s="74"/>
      <c r="N452" s="7"/>
    </row>
    <row r="453">
      <c r="A453" s="74"/>
      <c r="B453" s="74"/>
      <c r="I453" t="str">
        <f t="shared" si="1"/>
        <v/>
      </c>
      <c r="L453" s="74"/>
      <c r="M453" s="74"/>
      <c r="N453" s="7"/>
    </row>
    <row r="454">
      <c r="A454" s="74"/>
      <c r="B454" s="74"/>
      <c r="I454" t="str">
        <f t="shared" si="1"/>
        <v/>
      </c>
      <c r="L454" s="74"/>
      <c r="M454" s="74"/>
      <c r="N454" s="7"/>
    </row>
    <row r="455">
      <c r="A455" s="74"/>
      <c r="B455" s="74"/>
      <c r="I455" t="str">
        <f t="shared" si="1"/>
        <v/>
      </c>
      <c r="L455" s="74"/>
      <c r="M455" s="74"/>
      <c r="N455" s="7"/>
    </row>
    <row r="456">
      <c r="A456" s="74"/>
      <c r="B456" s="74"/>
      <c r="I456" t="str">
        <f t="shared" si="1"/>
        <v/>
      </c>
      <c r="L456" s="74"/>
      <c r="M456" s="74"/>
      <c r="N456" s="7"/>
    </row>
    <row r="457">
      <c r="A457" s="74"/>
      <c r="B457" s="74"/>
      <c r="I457" t="str">
        <f t="shared" si="1"/>
        <v/>
      </c>
      <c r="L457" s="74"/>
      <c r="M457" s="74"/>
      <c r="N457" s="7"/>
    </row>
    <row r="458">
      <c r="A458" s="74"/>
      <c r="B458" s="74"/>
      <c r="I458" t="str">
        <f t="shared" si="1"/>
        <v/>
      </c>
      <c r="L458" s="74"/>
      <c r="M458" s="74"/>
      <c r="N458" s="7"/>
    </row>
    <row r="459">
      <c r="A459" s="74"/>
      <c r="B459" s="74"/>
      <c r="I459" t="str">
        <f t="shared" si="1"/>
        <v/>
      </c>
      <c r="L459" s="74"/>
      <c r="M459" s="74"/>
      <c r="N459" s="7"/>
    </row>
    <row r="460">
      <c r="A460" s="74"/>
      <c r="B460" s="74"/>
      <c r="I460" t="str">
        <f t="shared" si="1"/>
        <v/>
      </c>
      <c r="L460" s="74"/>
      <c r="M460" s="74"/>
      <c r="N460" s="7"/>
    </row>
    <row r="461">
      <c r="A461" s="74"/>
      <c r="B461" s="74"/>
      <c r="I461" t="str">
        <f t="shared" si="1"/>
        <v/>
      </c>
      <c r="L461" s="74"/>
      <c r="M461" s="74"/>
      <c r="N461" s="7"/>
    </row>
    <row r="462">
      <c r="A462" s="74"/>
      <c r="B462" s="74"/>
      <c r="I462" t="str">
        <f t="shared" si="1"/>
        <v/>
      </c>
      <c r="L462" s="74"/>
      <c r="M462" s="74"/>
      <c r="N462" s="7"/>
    </row>
    <row r="463">
      <c r="A463" s="74"/>
      <c r="B463" s="74"/>
      <c r="I463" t="str">
        <f t="shared" si="1"/>
        <v/>
      </c>
      <c r="L463" s="74"/>
      <c r="M463" s="74"/>
      <c r="N463" s="7"/>
    </row>
    <row r="464">
      <c r="A464" s="74"/>
      <c r="B464" s="74"/>
      <c r="I464" t="str">
        <f t="shared" si="1"/>
        <v/>
      </c>
      <c r="L464" s="74"/>
      <c r="M464" s="74"/>
      <c r="N464" s="7"/>
    </row>
    <row r="465">
      <c r="A465" s="74"/>
      <c r="B465" s="74"/>
      <c r="I465" t="str">
        <f t="shared" si="1"/>
        <v/>
      </c>
      <c r="L465" s="74"/>
      <c r="M465" s="74"/>
      <c r="N465" s="7"/>
    </row>
    <row r="466">
      <c r="A466" s="74"/>
      <c r="B466" s="74"/>
      <c r="I466" t="str">
        <f t="shared" si="1"/>
        <v/>
      </c>
      <c r="L466" s="74"/>
      <c r="M466" s="74"/>
      <c r="N466" s="7"/>
    </row>
    <row r="467">
      <c r="A467" s="74"/>
      <c r="B467" s="74"/>
      <c r="I467" t="str">
        <f t="shared" si="1"/>
        <v/>
      </c>
      <c r="L467" s="74"/>
      <c r="M467" s="74"/>
      <c r="N467" s="7"/>
    </row>
    <row r="468">
      <c r="A468" s="74"/>
      <c r="B468" s="74"/>
      <c r="I468" t="str">
        <f t="shared" si="1"/>
        <v/>
      </c>
      <c r="L468" s="74"/>
      <c r="M468" s="74"/>
      <c r="N468" s="7"/>
    </row>
    <row r="469">
      <c r="A469" s="74"/>
      <c r="B469" s="74"/>
      <c r="I469" t="str">
        <f t="shared" si="1"/>
        <v/>
      </c>
      <c r="L469" s="74"/>
      <c r="M469" s="74"/>
      <c r="N469" s="7"/>
    </row>
    <row r="470">
      <c r="A470" s="74"/>
      <c r="B470" s="74"/>
      <c r="I470" t="str">
        <f t="shared" si="1"/>
        <v/>
      </c>
      <c r="L470" s="74"/>
      <c r="M470" s="74"/>
      <c r="N470" s="7"/>
    </row>
    <row r="471">
      <c r="A471" s="74"/>
      <c r="B471" s="74"/>
      <c r="I471" t="str">
        <f t="shared" si="1"/>
        <v/>
      </c>
      <c r="L471" s="74"/>
      <c r="M471" s="74"/>
      <c r="N471" s="7"/>
    </row>
    <row r="472">
      <c r="A472" s="74"/>
      <c r="B472" s="74"/>
      <c r="I472" t="str">
        <f t="shared" si="1"/>
        <v/>
      </c>
      <c r="L472" s="74"/>
      <c r="M472" s="74"/>
      <c r="N472" s="7"/>
    </row>
    <row r="473">
      <c r="A473" s="74"/>
      <c r="B473" s="74"/>
      <c r="I473" t="str">
        <f t="shared" si="1"/>
        <v/>
      </c>
      <c r="L473" s="74"/>
      <c r="M473" s="74"/>
      <c r="N473" s="7"/>
    </row>
    <row r="474">
      <c r="A474" s="74"/>
      <c r="B474" s="74"/>
      <c r="I474" t="str">
        <f t="shared" si="1"/>
        <v/>
      </c>
      <c r="L474" s="74"/>
      <c r="M474" s="74"/>
      <c r="N474" s="7"/>
    </row>
    <row r="475">
      <c r="A475" s="74"/>
      <c r="B475" s="74"/>
      <c r="I475" t="str">
        <f t="shared" si="1"/>
        <v/>
      </c>
      <c r="L475" s="74"/>
      <c r="M475" s="74"/>
      <c r="N475" s="7"/>
    </row>
    <row r="476">
      <c r="A476" s="74"/>
      <c r="B476" s="74"/>
      <c r="I476" t="str">
        <f t="shared" si="1"/>
        <v/>
      </c>
      <c r="L476" s="74"/>
      <c r="M476" s="74"/>
      <c r="N476" s="7"/>
    </row>
    <row r="477">
      <c r="A477" s="74"/>
      <c r="B477" s="74"/>
      <c r="I477" t="str">
        <f t="shared" si="1"/>
        <v/>
      </c>
      <c r="L477" s="74"/>
      <c r="M477" s="74"/>
      <c r="N477" s="7"/>
    </row>
    <row r="478">
      <c r="A478" s="74"/>
      <c r="B478" s="74"/>
      <c r="I478" t="str">
        <f t="shared" si="1"/>
        <v/>
      </c>
      <c r="L478" s="74"/>
      <c r="M478" s="74"/>
      <c r="N478" s="7"/>
    </row>
    <row r="479">
      <c r="A479" s="74"/>
      <c r="B479" s="74"/>
      <c r="I479" t="str">
        <f t="shared" si="1"/>
        <v/>
      </c>
      <c r="L479" s="74"/>
      <c r="M479" s="74"/>
      <c r="N479" s="7"/>
    </row>
    <row r="480">
      <c r="A480" s="74"/>
      <c r="B480" s="74"/>
      <c r="I480" t="str">
        <f t="shared" si="1"/>
        <v/>
      </c>
      <c r="L480" s="74"/>
      <c r="M480" s="74"/>
      <c r="N480" s="7"/>
    </row>
    <row r="481">
      <c r="A481" s="74"/>
      <c r="B481" s="74"/>
      <c r="I481" t="str">
        <f t="shared" si="1"/>
        <v/>
      </c>
      <c r="L481" s="74"/>
      <c r="M481" s="74"/>
      <c r="N481" s="7"/>
    </row>
    <row r="482">
      <c r="A482" s="74"/>
      <c r="B482" s="74"/>
      <c r="I482" t="str">
        <f t="shared" si="1"/>
        <v/>
      </c>
      <c r="L482" s="74"/>
      <c r="M482" s="74"/>
      <c r="N482" s="7"/>
    </row>
    <row r="483">
      <c r="A483" s="74"/>
      <c r="B483" s="74"/>
      <c r="I483" t="str">
        <f t="shared" si="1"/>
        <v/>
      </c>
      <c r="L483" s="74"/>
      <c r="M483" s="74"/>
      <c r="N483" s="7"/>
    </row>
    <row r="484">
      <c r="A484" s="74"/>
      <c r="B484" s="74"/>
      <c r="I484" t="str">
        <f t="shared" si="1"/>
        <v/>
      </c>
      <c r="L484" s="74"/>
      <c r="M484" s="74"/>
      <c r="N484" s="7"/>
    </row>
    <row r="485">
      <c r="A485" s="74"/>
      <c r="B485" s="74"/>
      <c r="I485" t="str">
        <f t="shared" si="1"/>
        <v/>
      </c>
      <c r="L485" s="74"/>
      <c r="M485" s="74"/>
      <c r="N485" s="7"/>
    </row>
    <row r="486">
      <c r="A486" s="74"/>
      <c r="B486" s="74"/>
      <c r="I486" t="str">
        <f t="shared" si="1"/>
        <v/>
      </c>
      <c r="L486" s="74"/>
      <c r="M486" s="74"/>
      <c r="N486" s="7"/>
    </row>
    <row r="487">
      <c r="A487" s="74"/>
      <c r="B487" s="74"/>
      <c r="I487" t="str">
        <f t="shared" si="1"/>
        <v/>
      </c>
      <c r="L487" s="74"/>
      <c r="M487" s="74"/>
      <c r="N487" s="7"/>
    </row>
    <row r="488">
      <c r="A488" s="74"/>
      <c r="B488" s="74"/>
      <c r="I488" t="str">
        <f t="shared" si="1"/>
        <v/>
      </c>
      <c r="L488" s="74"/>
      <c r="M488" s="74"/>
      <c r="N488" s="7"/>
    </row>
    <row r="489">
      <c r="A489" s="74"/>
      <c r="B489" s="74"/>
      <c r="I489" t="str">
        <f t="shared" si="1"/>
        <v/>
      </c>
      <c r="L489" s="74"/>
      <c r="M489" s="74"/>
      <c r="N489" s="7"/>
    </row>
    <row r="490">
      <c r="A490" s="74"/>
      <c r="B490" s="74"/>
      <c r="I490" t="str">
        <f t="shared" si="1"/>
        <v/>
      </c>
      <c r="L490" s="74"/>
      <c r="M490" s="74"/>
      <c r="N490" s="7"/>
    </row>
    <row r="491">
      <c r="A491" s="74"/>
      <c r="B491" s="74"/>
      <c r="I491" t="str">
        <f t="shared" si="1"/>
        <v/>
      </c>
      <c r="L491" s="74"/>
      <c r="M491" s="74"/>
      <c r="N491" s="7"/>
    </row>
    <row r="492">
      <c r="A492" s="74"/>
      <c r="B492" s="74"/>
      <c r="I492" t="str">
        <f t="shared" si="1"/>
        <v/>
      </c>
      <c r="L492" s="74"/>
      <c r="M492" s="74"/>
      <c r="N492" s="7"/>
    </row>
    <row r="493">
      <c r="A493" s="74"/>
      <c r="B493" s="74"/>
      <c r="I493" t="str">
        <f t="shared" si="1"/>
        <v/>
      </c>
      <c r="L493" s="74"/>
      <c r="M493" s="74"/>
      <c r="N493" s="7"/>
    </row>
    <row r="494">
      <c r="A494" s="74"/>
      <c r="B494" s="74"/>
      <c r="I494" t="str">
        <f t="shared" si="1"/>
        <v/>
      </c>
      <c r="L494" s="74"/>
      <c r="M494" s="74"/>
      <c r="N494" s="7"/>
    </row>
    <row r="495">
      <c r="A495" s="74"/>
      <c r="B495" s="74"/>
      <c r="I495" t="str">
        <f t="shared" si="1"/>
        <v/>
      </c>
      <c r="L495" s="74"/>
      <c r="M495" s="74"/>
      <c r="N495" s="7"/>
    </row>
    <row r="496">
      <c r="A496" s="74"/>
      <c r="B496" s="74"/>
      <c r="I496" t="str">
        <f t="shared" si="1"/>
        <v/>
      </c>
      <c r="L496" s="74"/>
      <c r="M496" s="74"/>
      <c r="N496" s="7"/>
    </row>
    <row r="497">
      <c r="A497" s="74"/>
      <c r="B497" s="74"/>
      <c r="I497" t="str">
        <f t="shared" si="1"/>
        <v/>
      </c>
      <c r="L497" s="74"/>
      <c r="M497" s="74"/>
      <c r="N497" s="7"/>
    </row>
    <row r="498">
      <c r="A498" s="74"/>
      <c r="B498" s="74"/>
      <c r="I498" t="str">
        <f t="shared" si="1"/>
        <v/>
      </c>
      <c r="L498" s="74"/>
      <c r="M498" s="74"/>
      <c r="N498" s="7"/>
    </row>
    <row r="499">
      <c r="A499" s="74"/>
      <c r="B499" s="74"/>
      <c r="I499" t="str">
        <f t="shared" si="1"/>
        <v/>
      </c>
      <c r="L499" s="74"/>
      <c r="M499" s="74"/>
      <c r="N499" s="7"/>
    </row>
    <row r="500">
      <c r="A500" s="74"/>
      <c r="B500" s="74"/>
      <c r="I500" t="str">
        <f t="shared" si="1"/>
        <v/>
      </c>
      <c r="L500" s="74"/>
      <c r="M500" s="74"/>
      <c r="N500" s="7"/>
    </row>
    <row r="501">
      <c r="A501" s="74"/>
      <c r="B501" s="74"/>
      <c r="I501" t="str">
        <f t="shared" si="1"/>
        <v/>
      </c>
      <c r="L501" s="74"/>
      <c r="M501" s="74"/>
      <c r="N501" s="7"/>
    </row>
    <row r="502">
      <c r="A502" s="74"/>
      <c r="B502" s="74"/>
      <c r="I502" t="str">
        <f t="shared" si="1"/>
        <v/>
      </c>
      <c r="L502" s="74"/>
      <c r="M502" s="74"/>
      <c r="N502" s="7"/>
    </row>
    <row r="503">
      <c r="A503" s="74"/>
      <c r="B503" s="74"/>
      <c r="I503" t="str">
        <f t="shared" si="1"/>
        <v/>
      </c>
      <c r="L503" s="74"/>
      <c r="M503" s="74"/>
      <c r="N503" s="7"/>
    </row>
    <row r="504">
      <c r="A504" s="74"/>
      <c r="B504" s="74"/>
      <c r="I504" t="str">
        <f t="shared" si="1"/>
        <v/>
      </c>
      <c r="L504" s="74"/>
      <c r="M504" s="74"/>
      <c r="N504" s="7"/>
    </row>
    <row r="505">
      <c r="A505" s="74"/>
      <c r="B505" s="74"/>
      <c r="I505" t="str">
        <f t="shared" si="1"/>
        <v/>
      </c>
      <c r="L505" s="74"/>
      <c r="M505" s="74"/>
      <c r="N505" s="7"/>
    </row>
    <row r="506">
      <c r="A506" s="74"/>
      <c r="B506" s="74"/>
      <c r="I506" t="str">
        <f t="shared" si="1"/>
        <v/>
      </c>
      <c r="L506" s="74"/>
      <c r="M506" s="74"/>
      <c r="N506" s="7"/>
    </row>
    <row r="507">
      <c r="A507" s="74"/>
      <c r="B507" s="74"/>
      <c r="I507" t="str">
        <f t="shared" si="1"/>
        <v/>
      </c>
      <c r="L507" s="74"/>
      <c r="M507" s="74"/>
      <c r="N507" s="7"/>
    </row>
    <row r="508">
      <c r="A508" s="74"/>
      <c r="B508" s="74"/>
      <c r="I508" t="str">
        <f t="shared" si="1"/>
        <v/>
      </c>
      <c r="L508" s="74"/>
      <c r="M508" s="74"/>
      <c r="N508" s="7"/>
    </row>
    <row r="509">
      <c r="A509" s="74"/>
      <c r="B509" s="74"/>
      <c r="I509" t="str">
        <f t="shared" si="1"/>
        <v/>
      </c>
      <c r="L509" s="74"/>
      <c r="M509" s="74"/>
      <c r="N509" s="7"/>
    </row>
    <row r="510">
      <c r="A510" s="74"/>
      <c r="B510" s="74"/>
      <c r="I510" t="str">
        <f t="shared" si="1"/>
        <v/>
      </c>
      <c r="L510" s="74"/>
      <c r="M510" s="74"/>
      <c r="N510" s="7"/>
    </row>
    <row r="511">
      <c r="A511" s="74"/>
      <c r="B511" s="74"/>
      <c r="I511" t="str">
        <f t="shared" si="1"/>
        <v/>
      </c>
      <c r="L511" s="74"/>
      <c r="M511" s="74"/>
      <c r="N511" s="7"/>
    </row>
    <row r="512">
      <c r="A512" s="74"/>
      <c r="B512" s="74"/>
      <c r="I512" t="str">
        <f t="shared" si="1"/>
        <v/>
      </c>
      <c r="L512" s="74"/>
      <c r="M512" s="74"/>
      <c r="N512" s="7"/>
    </row>
    <row r="513">
      <c r="A513" s="74"/>
      <c r="B513" s="74"/>
      <c r="I513" t="str">
        <f t="shared" si="1"/>
        <v/>
      </c>
      <c r="L513" s="74"/>
      <c r="M513" s="74"/>
      <c r="N513" s="7"/>
    </row>
    <row r="514">
      <c r="A514" s="74"/>
      <c r="B514" s="74"/>
      <c r="I514" t="str">
        <f t="shared" si="1"/>
        <v/>
      </c>
      <c r="L514" s="74"/>
      <c r="M514" s="74"/>
      <c r="N514" s="7"/>
    </row>
    <row r="515">
      <c r="A515" s="74"/>
      <c r="B515" s="74"/>
      <c r="I515" t="str">
        <f t="shared" si="1"/>
        <v/>
      </c>
      <c r="L515" s="74"/>
      <c r="M515" s="74"/>
      <c r="N515" s="7"/>
    </row>
    <row r="516">
      <c r="A516" s="74"/>
      <c r="B516" s="74"/>
      <c r="I516" t="str">
        <f t="shared" si="1"/>
        <v/>
      </c>
      <c r="L516" s="74"/>
      <c r="M516" s="74"/>
      <c r="N516" s="7"/>
    </row>
    <row r="517">
      <c r="A517" s="74"/>
      <c r="B517" s="74"/>
      <c r="I517" t="str">
        <f t="shared" si="1"/>
        <v/>
      </c>
      <c r="L517" s="74"/>
      <c r="M517" s="74"/>
      <c r="N517" s="7"/>
    </row>
    <row r="518">
      <c r="A518" s="74"/>
      <c r="B518" s="74"/>
      <c r="I518" t="str">
        <f t="shared" si="1"/>
        <v/>
      </c>
      <c r="L518" s="74"/>
      <c r="M518" s="74"/>
      <c r="N518" s="7"/>
    </row>
    <row r="519">
      <c r="A519" s="74"/>
      <c r="B519" s="74"/>
      <c r="I519" t="str">
        <f t="shared" si="1"/>
        <v/>
      </c>
      <c r="L519" s="74"/>
      <c r="M519" s="74"/>
      <c r="N519" s="7"/>
    </row>
    <row r="520">
      <c r="A520" s="74"/>
      <c r="B520" s="74"/>
      <c r="I520" t="str">
        <f t="shared" si="1"/>
        <v/>
      </c>
      <c r="L520" s="74"/>
      <c r="M520" s="74"/>
      <c r="N520" s="7"/>
    </row>
    <row r="521">
      <c r="A521" s="74"/>
      <c r="B521" s="74"/>
      <c r="I521" t="str">
        <f t="shared" si="1"/>
        <v/>
      </c>
      <c r="L521" s="74"/>
      <c r="M521" s="74"/>
      <c r="N521" s="7"/>
    </row>
    <row r="522">
      <c r="A522" s="74"/>
      <c r="B522" s="74"/>
      <c r="I522" t="str">
        <f t="shared" si="1"/>
        <v/>
      </c>
      <c r="L522" s="74"/>
      <c r="M522" s="74"/>
      <c r="N522" s="7"/>
    </row>
    <row r="523">
      <c r="A523" s="74"/>
      <c r="B523" s="74"/>
      <c r="I523" t="str">
        <f t="shared" si="1"/>
        <v/>
      </c>
      <c r="L523" s="74"/>
      <c r="M523" s="74"/>
      <c r="N523" s="7"/>
    </row>
    <row r="524">
      <c r="A524" s="74"/>
      <c r="B524" s="74"/>
      <c r="I524" t="str">
        <f t="shared" si="1"/>
        <v/>
      </c>
      <c r="L524" s="74"/>
      <c r="M524" s="74"/>
      <c r="N524" s="7"/>
    </row>
    <row r="525">
      <c r="A525" s="74"/>
      <c r="B525" s="74"/>
      <c r="I525" t="str">
        <f t="shared" si="1"/>
        <v/>
      </c>
      <c r="L525" s="74"/>
      <c r="M525" s="74"/>
      <c r="N525" s="7"/>
    </row>
    <row r="526">
      <c r="A526" s="74"/>
      <c r="B526" s="74"/>
      <c r="I526" t="str">
        <f t="shared" si="1"/>
        <v/>
      </c>
      <c r="L526" s="74"/>
      <c r="M526" s="74"/>
      <c r="N526" s="7"/>
    </row>
    <row r="527">
      <c r="A527" s="74"/>
      <c r="B527" s="74"/>
      <c r="I527" t="str">
        <f t="shared" si="1"/>
        <v/>
      </c>
      <c r="L527" s="74"/>
      <c r="M527" s="74"/>
      <c r="N527" s="7"/>
    </row>
    <row r="528">
      <c r="A528" s="74"/>
      <c r="B528" s="74"/>
      <c r="I528" t="str">
        <f t="shared" si="1"/>
        <v/>
      </c>
      <c r="L528" s="74"/>
      <c r="M528" s="74"/>
      <c r="N528" s="7"/>
    </row>
    <row r="529">
      <c r="A529" s="74"/>
      <c r="B529" s="74"/>
      <c r="I529" t="str">
        <f t="shared" si="1"/>
        <v/>
      </c>
      <c r="L529" s="74"/>
      <c r="M529" s="74"/>
      <c r="N529" s="7"/>
    </row>
    <row r="530">
      <c r="A530" s="74"/>
      <c r="B530" s="74"/>
      <c r="I530" t="str">
        <f t="shared" si="1"/>
        <v/>
      </c>
      <c r="L530" s="74"/>
      <c r="M530" s="74"/>
      <c r="N530" s="7"/>
    </row>
    <row r="531">
      <c r="A531" s="74"/>
      <c r="B531" s="74"/>
      <c r="I531" t="str">
        <f t="shared" si="1"/>
        <v/>
      </c>
      <c r="L531" s="74"/>
      <c r="M531" s="74"/>
      <c r="N531" s="7"/>
    </row>
    <row r="532">
      <c r="A532" s="74"/>
      <c r="B532" s="74"/>
      <c r="I532" t="str">
        <f t="shared" si="1"/>
        <v/>
      </c>
      <c r="L532" s="74"/>
      <c r="M532" s="74"/>
      <c r="N532" s="7"/>
    </row>
    <row r="533">
      <c r="A533" s="74"/>
      <c r="B533" s="74"/>
      <c r="I533" t="str">
        <f t="shared" si="1"/>
        <v/>
      </c>
      <c r="L533" s="74"/>
      <c r="M533" s="74"/>
      <c r="N533" s="7"/>
    </row>
    <row r="534">
      <c r="A534" s="74"/>
      <c r="B534" s="74"/>
      <c r="I534" t="str">
        <f t="shared" si="1"/>
        <v/>
      </c>
      <c r="L534" s="74"/>
      <c r="M534" s="74"/>
      <c r="N534" s="7"/>
    </row>
    <row r="535">
      <c r="A535" s="74"/>
      <c r="B535" s="74"/>
      <c r="I535" t="str">
        <f t="shared" si="1"/>
        <v/>
      </c>
      <c r="L535" s="74"/>
      <c r="M535" s="74"/>
      <c r="N535" s="7"/>
    </row>
    <row r="536">
      <c r="A536" s="74"/>
      <c r="B536" s="74"/>
      <c r="I536" t="str">
        <f t="shared" si="1"/>
        <v/>
      </c>
      <c r="L536" s="74"/>
      <c r="M536" s="74"/>
      <c r="N536" s="7"/>
    </row>
    <row r="537">
      <c r="A537" s="74"/>
      <c r="B537" s="74"/>
      <c r="I537" t="str">
        <f t="shared" si="1"/>
        <v/>
      </c>
      <c r="L537" s="74"/>
      <c r="M537" s="74"/>
      <c r="N537" s="7"/>
    </row>
    <row r="538">
      <c r="A538" s="74"/>
      <c r="B538" s="74"/>
      <c r="I538" t="str">
        <f t="shared" si="1"/>
        <v/>
      </c>
      <c r="L538" s="74"/>
      <c r="M538" s="74"/>
      <c r="N538" s="7"/>
    </row>
    <row r="539">
      <c r="A539" s="74"/>
      <c r="B539" s="74"/>
      <c r="I539" t="str">
        <f t="shared" si="1"/>
        <v/>
      </c>
      <c r="L539" s="74"/>
      <c r="M539" s="74"/>
      <c r="N539" s="7"/>
    </row>
    <row r="540">
      <c r="A540" s="74"/>
      <c r="B540" s="74"/>
      <c r="I540" t="str">
        <f t="shared" si="1"/>
        <v/>
      </c>
      <c r="L540" s="74"/>
      <c r="M540" s="74"/>
      <c r="N540" s="7"/>
    </row>
    <row r="541">
      <c r="A541" s="74"/>
      <c r="B541" s="74"/>
      <c r="I541" t="str">
        <f t="shared" si="1"/>
        <v/>
      </c>
      <c r="L541" s="74"/>
      <c r="M541" s="74"/>
      <c r="N541" s="7"/>
    </row>
    <row r="542">
      <c r="A542" s="74"/>
      <c r="B542" s="74"/>
      <c r="I542" t="str">
        <f t="shared" si="1"/>
        <v/>
      </c>
      <c r="L542" s="74"/>
      <c r="M542" s="74"/>
      <c r="N542" s="7"/>
    </row>
    <row r="543">
      <c r="A543" s="74"/>
      <c r="B543" s="74"/>
      <c r="I543" t="str">
        <f t="shared" si="1"/>
        <v/>
      </c>
      <c r="L543" s="74"/>
      <c r="M543" s="74"/>
      <c r="N543" s="7"/>
    </row>
    <row r="544">
      <c r="A544" s="74"/>
      <c r="B544" s="74"/>
      <c r="I544" t="str">
        <f t="shared" si="1"/>
        <v/>
      </c>
      <c r="L544" s="74"/>
      <c r="M544" s="74"/>
      <c r="N544" s="7"/>
    </row>
    <row r="545">
      <c r="A545" s="74"/>
      <c r="B545" s="74"/>
      <c r="I545" t="str">
        <f t="shared" si="1"/>
        <v/>
      </c>
      <c r="L545" s="74"/>
      <c r="M545" s="74"/>
      <c r="N545" s="7"/>
    </row>
    <row r="546">
      <c r="A546" s="74"/>
      <c r="B546" s="74"/>
      <c r="I546" t="str">
        <f t="shared" si="1"/>
        <v/>
      </c>
      <c r="L546" s="74"/>
      <c r="M546" s="74"/>
      <c r="N546" s="7"/>
    </row>
    <row r="547">
      <c r="A547" s="74"/>
      <c r="B547" s="74"/>
      <c r="I547" t="str">
        <f t="shared" si="1"/>
        <v/>
      </c>
      <c r="L547" s="74"/>
      <c r="M547" s="74"/>
      <c r="N547" s="7"/>
    </row>
    <row r="548">
      <c r="A548" s="74"/>
      <c r="B548" s="74"/>
      <c r="I548" t="str">
        <f t="shared" si="1"/>
        <v/>
      </c>
      <c r="L548" s="74"/>
      <c r="M548" s="74"/>
      <c r="N548" s="7"/>
    </row>
    <row r="549">
      <c r="A549" s="74"/>
      <c r="B549" s="74"/>
      <c r="I549" t="str">
        <f t="shared" si="1"/>
        <v/>
      </c>
      <c r="L549" s="74"/>
      <c r="M549" s="74"/>
      <c r="N549" s="7"/>
    </row>
    <row r="550">
      <c r="A550" s="74"/>
      <c r="B550" s="74"/>
      <c r="I550" t="str">
        <f t="shared" si="1"/>
        <v/>
      </c>
      <c r="L550" s="74"/>
      <c r="M550" s="74"/>
      <c r="N550" s="7"/>
    </row>
    <row r="551">
      <c r="A551" s="74"/>
      <c r="B551" s="74"/>
      <c r="I551" t="str">
        <f t="shared" si="1"/>
        <v/>
      </c>
      <c r="L551" s="74"/>
      <c r="M551" s="74"/>
      <c r="N551" s="7"/>
    </row>
    <row r="552">
      <c r="A552" s="74"/>
      <c r="B552" s="74"/>
      <c r="I552" t="str">
        <f t="shared" si="1"/>
        <v/>
      </c>
      <c r="L552" s="74"/>
      <c r="M552" s="74"/>
      <c r="N552" s="7"/>
    </row>
    <row r="553">
      <c r="A553" s="74"/>
      <c r="B553" s="74"/>
      <c r="I553" t="str">
        <f t="shared" si="1"/>
        <v/>
      </c>
      <c r="L553" s="74"/>
      <c r="M553" s="74"/>
      <c r="N553" s="7"/>
    </row>
    <row r="554">
      <c r="A554" s="74"/>
      <c r="B554" s="74"/>
      <c r="I554" t="str">
        <f t="shared" si="1"/>
        <v/>
      </c>
      <c r="L554" s="74"/>
      <c r="M554" s="74"/>
      <c r="N554" s="7"/>
    </row>
    <row r="555">
      <c r="A555" s="74"/>
      <c r="B555" s="74"/>
      <c r="I555" t="str">
        <f t="shared" si="1"/>
        <v/>
      </c>
      <c r="L555" s="74"/>
      <c r="M555" s="74"/>
      <c r="N555" s="7"/>
    </row>
    <row r="556">
      <c r="A556" s="74"/>
      <c r="B556" s="74"/>
      <c r="I556" t="str">
        <f t="shared" si="1"/>
        <v/>
      </c>
      <c r="L556" s="74"/>
      <c r="M556" s="74"/>
      <c r="N556" s="7"/>
    </row>
    <row r="557">
      <c r="A557" s="74"/>
      <c r="B557" s="74"/>
      <c r="I557" t="str">
        <f t="shared" si="1"/>
        <v/>
      </c>
      <c r="L557" s="74"/>
      <c r="M557" s="74"/>
      <c r="N557" s="7"/>
    </row>
    <row r="558">
      <c r="A558" s="74"/>
      <c r="B558" s="74"/>
      <c r="I558" t="str">
        <f t="shared" si="1"/>
        <v/>
      </c>
      <c r="L558" s="74"/>
      <c r="M558" s="74"/>
      <c r="N558" s="7"/>
    </row>
    <row r="559">
      <c r="A559" s="74"/>
      <c r="B559" s="74"/>
      <c r="I559" t="str">
        <f t="shared" si="1"/>
        <v/>
      </c>
      <c r="L559" s="74"/>
      <c r="M559" s="74"/>
      <c r="N559" s="7"/>
    </row>
    <row r="560">
      <c r="A560" s="74"/>
      <c r="B560" s="74"/>
      <c r="I560" t="str">
        <f t="shared" si="1"/>
        <v/>
      </c>
      <c r="L560" s="74"/>
      <c r="M560" s="74"/>
      <c r="N560" s="7"/>
    </row>
    <row r="561">
      <c r="A561" s="74"/>
      <c r="B561" s="74"/>
      <c r="I561" t="str">
        <f t="shared" si="1"/>
        <v/>
      </c>
      <c r="L561" s="74"/>
      <c r="M561" s="74"/>
      <c r="N561" s="7"/>
    </row>
    <row r="562">
      <c r="A562" s="74"/>
      <c r="B562" s="74"/>
      <c r="I562" t="str">
        <f t="shared" si="1"/>
        <v/>
      </c>
      <c r="L562" s="74"/>
      <c r="M562" s="74"/>
      <c r="N562" s="7"/>
    </row>
    <row r="563">
      <c r="A563" s="74"/>
      <c r="B563" s="74"/>
      <c r="I563" t="str">
        <f t="shared" si="1"/>
        <v/>
      </c>
      <c r="L563" s="74"/>
      <c r="M563" s="74"/>
      <c r="N563" s="7"/>
    </row>
    <row r="564">
      <c r="A564" s="74"/>
      <c r="B564" s="74"/>
      <c r="I564" t="str">
        <f t="shared" si="1"/>
        <v/>
      </c>
      <c r="L564" s="74"/>
      <c r="M564" s="74"/>
      <c r="N564" s="7"/>
    </row>
    <row r="565">
      <c r="A565" s="74"/>
      <c r="B565" s="74"/>
      <c r="I565" t="str">
        <f t="shared" si="1"/>
        <v/>
      </c>
      <c r="L565" s="74"/>
      <c r="M565" s="74"/>
      <c r="N565" s="7"/>
    </row>
    <row r="566">
      <c r="A566" s="74"/>
      <c r="B566" s="74"/>
      <c r="I566" t="str">
        <f t="shared" si="1"/>
        <v/>
      </c>
      <c r="L566" s="74"/>
      <c r="M566" s="74"/>
      <c r="N566" s="7"/>
    </row>
    <row r="567">
      <c r="A567" s="74"/>
      <c r="B567" s="74"/>
      <c r="I567" t="str">
        <f t="shared" si="1"/>
        <v/>
      </c>
      <c r="L567" s="74"/>
      <c r="M567" s="74"/>
      <c r="N567" s="7"/>
    </row>
    <row r="568">
      <c r="A568" s="74"/>
      <c r="B568" s="74"/>
      <c r="I568" t="str">
        <f t="shared" si="1"/>
        <v/>
      </c>
      <c r="L568" s="74"/>
      <c r="M568" s="74"/>
      <c r="N568" s="7"/>
    </row>
    <row r="569">
      <c r="A569" s="74"/>
      <c r="B569" s="74"/>
      <c r="I569" t="str">
        <f t="shared" si="1"/>
        <v/>
      </c>
      <c r="L569" s="74"/>
      <c r="M569" s="74"/>
      <c r="N569" s="7"/>
    </row>
    <row r="570">
      <c r="A570" s="74"/>
      <c r="B570" s="74"/>
      <c r="I570" t="str">
        <f t="shared" si="1"/>
        <v/>
      </c>
      <c r="L570" s="74"/>
      <c r="M570" s="74"/>
      <c r="N570" s="7"/>
    </row>
    <row r="571">
      <c r="A571" s="74"/>
      <c r="B571" s="74"/>
      <c r="I571" t="str">
        <f t="shared" si="1"/>
        <v/>
      </c>
      <c r="L571" s="74"/>
      <c r="M571" s="74"/>
      <c r="N571" s="7"/>
    </row>
    <row r="572">
      <c r="A572" s="74"/>
      <c r="B572" s="74"/>
      <c r="I572" t="str">
        <f t="shared" si="1"/>
        <v/>
      </c>
      <c r="L572" s="74"/>
      <c r="M572" s="74"/>
      <c r="N572" s="7"/>
    </row>
    <row r="573">
      <c r="A573" s="74"/>
      <c r="B573" s="74"/>
      <c r="I573" t="str">
        <f t="shared" si="1"/>
        <v/>
      </c>
      <c r="L573" s="74"/>
      <c r="M573" s="74"/>
      <c r="N573" s="7"/>
    </row>
    <row r="574">
      <c r="A574" s="74"/>
      <c r="B574" s="74"/>
      <c r="I574" t="str">
        <f t="shared" si="1"/>
        <v/>
      </c>
      <c r="L574" s="74"/>
      <c r="M574" s="74"/>
      <c r="N574" s="7"/>
    </row>
    <row r="575">
      <c r="A575" s="74"/>
      <c r="B575" s="74"/>
      <c r="I575" t="str">
        <f t="shared" si="1"/>
        <v/>
      </c>
      <c r="L575" s="74"/>
      <c r="M575" s="74"/>
      <c r="N575" s="7"/>
    </row>
    <row r="576">
      <c r="A576" s="74"/>
      <c r="B576" s="74"/>
      <c r="I576" t="str">
        <f t="shared" si="1"/>
        <v/>
      </c>
      <c r="L576" s="74"/>
      <c r="M576" s="74"/>
      <c r="N576" s="7"/>
    </row>
    <row r="577">
      <c r="A577" s="74"/>
      <c r="B577" s="74"/>
      <c r="I577" t="str">
        <f t="shared" si="1"/>
        <v/>
      </c>
      <c r="L577" s="74"/>
      <c r="M577" s="74"/>
      <c r="N577" s="7"/>
    </row>
    <row r="578">
      <c r="A578" s="74"/>
      <c r="B578" s="74"/>
      <c r="I578" t="str">
        <f t="shared" si="1"/>
        <v/>
      </c>
      <c r="L578" s="74"/>
      <c r="M578" s="74"/>
      <c r="N578" s="7"/>
    </row>
    <row r="579">
      <c r="A579" s="74"/>
      <c r="B579" s="74"/>
      <c r="I579" t="str">
        <f t="shared" si="1"/>
        <v/>
      </c>
      <c r="L579" s="74"/>
      <c r="M579" s="74"/>
      <c r="N579" s="7"/>
    </row>
    <row r="580">
      <c r="A580" s="74"/>
      <c r="B580" s="74"/>
      <c r="I580" t="str">
        <f t="shared" si="1"/>
        <v/>
      </c>
      <c r="L580" s="74"/>
      <c r="M580" s="74"/>
      <c r="N580" s="7"/>
    </row>
    <row r="581">
      <c r="A581" s="74"/>
      <c r="B581" s="74"/>
      <c r="I581" t="str">
        <f t="shared" si="1"/>
        <v/>
      </c>
      <c r="L581" s="74"/>
      <c r="M581" s="74"/>
      <c r="N581" s="7"/>
    </row>
    <row r="582">
      <c r="A582" s="74"/>
      <c r="B582" s="74"/>
      <c r="I582" t="str">
        <f t="shared" si="1"/>
        <v/>
      </c>
      <c r="L582" s="74"/>
      <c r="M582" s="74"/>
      <c r="N582" s="7"/>
    </row>
    <row r="583">
      <c r="A583" s="74"/>
      <c r="B583" s="74"/>
      <c r="I583" t="str">
        <f t="shared" si="1"/>
        <v/>
      </c>
      <c r="L583" s="74"/>
      <c r="M583" s="74"/>
      <c r="N583" s="7"/>
    </row>
    <row r="584">
      <c r="A584" s="74"/>
      <c r="B584" s="74"/>
      <c r="I584" t="str">
        <f t="shared" si="1"/>
        <v/>
      </c>
      <c r="L584" s="74"/>
      <c r="M584" s="74"/>
      <c r="N584" s="7"/>
    </row>
    <row r="585">
      <c r="A585" s="74"/>
      <c r="B585" s="74"/>
      <c r="I585" t="str">
        <f t="shared" si="1"/>
        <v/>
      </c>
      <c r="L585" s="74"/>
      <c r="M585" s="74"/>
      <c r="N585" s="7"/>
    </row>
    <row r="586">
      <c r="A586" s="74"/>
      <c r="B586" s="74"/>
      <c r="I586" t="str">
        <f t="shared" si="1"/>
        <v/>
      </c>
      <c r="L586" s="74"/>
      <c r="M586" s="74"/>
      <c r="N586" s="7"/>
    </row>
    <row r="587">
      <c r="A587" s="74"/>
      <c r="B587" s="74"/>
      <c r="I587" t="str">
        <f t="shared" si="1"/>
        <v/>
      </c>
      <c r="L587" s="74"/>
      <c r="M587" s="74"/>
      <c r="N587" s="7"/>
    </row>
    <row r="588">
      <c r="A588" s="74"/>
      <c r="B588" s="74"/>
      <c r="I588" t="str">
        <f t="shared" si="1"/>
        <v/>
      </c>
      <c r="L588" s="74"/>
      <c r="M588" s="74"/>
      <c r="N588" s="7"/>
    </row>
    <row r="589">
      <c r="A589" s="74"/>
      <c r="B589" s="74"/>
      <c r="I589" t="str">
        <f t="shared" si="1"/>
        <v/>
      </c>
      <c r="L589" s="74"/>
      <c r="M589" s="74"/>
      <c r="N589" s="7"/>
    </row>
    <row r="590">
      <c r="A590" s="74"/>
      <c r="B590" s="74"/>
      <c r="I590" t="str">
        <f t="shared" si="1"/>
        <v/>
      </c>
      <c r="L590" s="74"/>
      <c r="M590" s="74"/>
      <c r="N590" s="7"/>
    </row>
    <row r="591">
      <c r="A591" s="74"/>
      <c r="B591" s="74"/>
      <c r="I591" t="str">
        <f t="shared" si="1"/>
        <v/>
      </c>
      <c r="L591" s="74"/>
      <c r="M591" s="74"/>
      <c r="N591" s="7"/>
    </row>
    <row r="592">
      <c r="A592" s="74"/>
      <c r="B592" s="74"/>
      <c r="I592" t="str">
        <f t="shared" si="1"/>
        <v/>
      </c>
      <c r="L592" s="74"/>
      <c r="M592" s="74"/>
      <c r="N592" s="7"/>
    </row>
    <row r="593">
      <c r="A593" s="74"/>
      <c r="B593" s="74"/>
      <c r="I593" t="str">
        <f t="shared" si="1"/>
        <v/>
      </c>
      <c r="L593" s="74"/>
      <c r="M593" s="74"/>
      <c r="N593" s="7"/>
    </row>
    <row r="594">
      <c r="A594" s="74"/>
      <c r="B594" s="74"/>
      <c r="I594" t="str">
        <f t="shared" si="1"/>
        <v/>
      </c>
      <c r="L594" s="74"/>
      <c r="M594" s="74"/>
      <c r="N594" s="7"/>
    </row>
    <row r="595">
      <c r="A595" s="74"/>
      <c r="B595" s="74"/>
      <c r="I595" t="str">
        <f t="shared" si="1"/>
        <v/>
      </c>
      <c r="L595" s="74"/>
      <c r="M595" s="74"/>
      <c r="N595" s="7"/>
    </row>
    <row r="596">
      <c r="A596" s="74"/>
      <c r="B596" s="74"/>
      <c r="I596" t="str">
        <f t="shared" si="1"/>
        <v/>
      </c>
      <c r="L596" s="74"/>
      <c r="M596" s="74"/>
      <c r="N596" s="7"/>
    </row>
    <row r="597">
      <c r="A597" s="74"/>
      <c r="B597" s="74"/>
      <c r="I597" t="str">
        <f t="shared" si="1"/>
        <v/>
      </c>
      <c r="L597" s="74"/>
      <c r="M597" s="74"/>
      <c r="N597" s="7"/>
    </row>
    <row r="598">
      <c r="A598" s="74"/>
      <c r="B598" s="74"/>
      <c r="I598" t="str">
        <f t="shared" si="1"/>
        <v/>
      </c>
      <c r="L598" s="74"/>
      <c r="M598" s="74"/>
      <c r="N598" s="7"/>
    </row>
    <row r="599">
      <c r="A599" s="74"/>
      <c r="B599" s="74"/>
      <c r="I599" t="str">
        <f t="shared" si="1"/>
        <v/>
      </c>
      <c r="L599" s="74"/>
      <c r="M599" s="74"/>
      <c r="N599" s="7"/>
    </row>
    <row r="600">
      <c r="A600" s="74"/>
      <c r="B600" s="74"/>
      <c r="I600" t="str">
        <f t="shared" si="1"/>
        <v/>
      </c>
      <c r="L600" s="74"/>
      <c r="M600" s="74"/>
      <c r="N600" s="7"/>
    </row>
    <row r="601">
      <c r="A601" s="74"/>
      <c r="B601" s="74"/>
      <c r="I601" t="str">
        <f t="shared" si="1"/>
        <v/>
      </c>
      <c r="L601" s="74"/>
      <c r="M601" s="74"/>
      <c r="N601" s="7"/>
    </row>
    <row r="602">
      <c r="A602" s="74"/>
      <c r="B602" s="74"/>
      <c r="I602" t="str">
        <f t="shared" si="1"/>
        <v/>
      </c>
      <c r="L602" s="74"/>
      <c r="M602" s="74"/>
      <c r="N602" s="7"/>
    </row>
    <row r="603">
      <c r="A603" s="74"/>
      <c r="B603" s="74"/>
      <c r="I603" t="str">
        <f t="shared" si="1"/>
        <v/>
      </c>
      <c r="L603" s="74"/>
      <c r="M603" s="74"/>
      <c r="N603" s="7"/>
    </row>
    <row r="604">
      <c r="A604" s="74"/>
      <c r="B604" s="74"/>
      <c r="I604" t="str">
        <f t="shared" si="1"/>
        <v/>
      </c>
      <c r="L604" s="74"/>
      <c r="M604" s="74"/>
      <c r="N604" s="7"/>
    </row>
    <row r="605">
      <c r="A605" s="74"/>
      <c r="B605" s="74"/>
      <c r="I605" t="str">
        <f t="shared" si="1"/>
        <v/>
      </c>
      <c r="L605" s="74"/>
      <c r="M605" s="74"/>
      <c r="N605" s="7"/>
    </row>
    <row r="606">
      <c r="A606" s="74"/>
      <c r="B606" s="74"/>
      <c r="I606" t="str">
        <f t="shared" si="1"/>
        <v/>
      </c>
      <c r="L606" s="74"/>
      <c r="M606" s="74"/>
      <c r="N606" s="7"/>
    </row>
    <row r="607">
      <c r="A607" s="74"/>
      <c r="B607" s="74"/>
      <c r="I607" t="str">
        <f t="shared" si="1"/>
        <v/>
      </c>
      <c r="L607" s="74"/>
      <c r="M607" s="74"/>
      <c r="N607" s="7"/>
    </row>
    <row r="608">
      <c r="A608" s="74"/>
      <c r="B608" s="74"/>
      <c r="I608" t="str">
        <f t="shared" si="1"/>
        <v/>
      </c>
      <c r="L608" s="74"/>
      <c r="M608" s="74"/>
      <c r="N608" s="7"/>
    </row>
    <row r="609">
      <c r="A609" s="74"/>
      <c r="B609" s="74"/>
      <c r="I609" t="str">
        <f t="shared" si="1"/>
        <v/>
      </c>
      <c r="L609" s="74"/>
      <c r="M609" s="74"/>
      <c r="N609" s="7"/>
    </row>
    <row r="610">
      <c r="A610" s="74"/>
      <c r="B610" s="74"/>
      <c r="I610" t="str">
        <f t="shared" si="1"/>
        <v/>
      </c>
      <c r="L610" s="74"/>
      <c r="M610" s="74"/>
      <c r="N610" s="7"/>
    </row>
    <row r="611">
      <c r="A611" s="74"/>
      <c r="B611" s="74"/>
      <c r="I611" t="str">
        <f t="shared" si="1"/>
        <v/>
      </c>
      <c r="L611" s="74"/>
      <c r="M611" s="74"/>
      <c r="N611" s="7"/>
    </row>
    <row r="612">
      <c r="A612" s="74"/>
      <c r="B612" s="74"/>
      <c r="I612" t="str">
        <f t="shared" si="1"/>
        <v/>
      </c>
      <c r="L612" s="74"/>
      <c r="M612" s="74"/>
      <c r="N612" s="7"/>
    </row>
    <row r="613">
      <c r="A613" s="74"/>
      <c r="B613" s="74"/>
      <c r="I613" t="str">
        <f t="shared" si="1"/>
        <v/>
      </c>
      <c r="L613" s="74"/>
      <c r="M613" s="74"/>
      <c r="N613" s="7"/>
    </row>
    <row r="614">
      <c r="A614" s="74"/>
      <c r="B614" s="74"/>
      <c r="I614" t="str">
        <f t="shared" si="1"/>
        <v/>
      </c>
      <c r="L614" s="74"/>
      <c r="M614" s="74"/>
      <c r="N614" s="7"/>
    </row>
    <row r="615">
      <c r="A615" s="74"/>
      <c r="B615" s="74"/>
      <c r="I615" t="str">
        <f t="shared" si="1"/>
        <v/>
      </c>
      <c r="L615" s="74"/>
      <c r="M615" s="74"/>
      <c r="N615" s="7"/>
    </row>
    <row r="616">
      <c r="A616" s="74"/>
      <c r="B616" s="74"/>
      <c r="I616" t="str">
        <f t="shared" si="1"/>
        <v/>
      </c>
      <c r="L616" s="74"/>
      <c r="M616" s="74"/>
      <c r="N616" s="7"/>
    </row>
    <row r="617">
      <c r="A617" s="74"/>
      <c r="B617" s="74"/>
      <c r="I617" t="str">
        <f t="shared" si="1"/>
        <v/>
      </c>
      <c r="L617" s="74"/>
      <c r="M617" s="74"/>
      <c r="N617" s="7"/>
    </row>
    <row r="618">
      <c r="A618" s="74"/>
      <c r="B618" s="74"/>
      <c r="I618" t="str">
        <f t="shared" si="1"/>
        <v/>
      </c>
      <c r="L618" s="74"/>
      <c r="M618" s="74"/>
      <c r="N618" s="7"/>
    </row>
    <row r="619">
      <c r="A619" s="74"/>
      <c r="B619" s="74"/>
      <c r="I619" t="str">
        <f t="shared" si="1"/>
        <v/>
      </c>
      <c r="L619" s="74"/>
      <c r="M619" s="74"/>
      <c r="N619" s="7"/>
    </row>
    <row r="620">
      <c r="A620" s="74"/>
      <c r="B620" s="74"/>
      <c r="I620" t="str">
        <f t="shared" si="1"/>
        <v/>
      </c>
      <c r="L620" s="74"/>
      <c r="M620" s="74"/>
      <c r="N620" s="7"/>
    </row>
    <row r="621">
      <c r="A621" s="74"/>
      <c r="B621" s="74"/>
      <c r="I621" t="str">
        <f t="shared" si="1"/>
        <v/>
      </c>
      <c r="L621" s="74"/>
      <c r="M621" s="74"/>
      <c r="N621" s="7"/>
    </row>
    <row r="622">
      <c r="A622" s="74"/>
      <c r="B622" s="74"/>
      <c r="I622" t="str">
        <f t="shared" si="1"/>
        <v/>
      </c>
      <c r="L622" s="74"/>
      <c r="M622" s="74"/>
      <c r="N622" s="7"/>
    </row>
    <row r="623">
      <c r="A623" s="74"/>
      <c r="B623" s="74"/>
      <c r="I623" t="str">
        <f t="shared" si="1"/>
        <v/>
      </c>
      <c r="L623" s="74"/>
      <c r="M623" s="74"/>
      <c r="N623" s="7"/>
    </row>
    <row r="624">
      <c r="A624" s="74"/>
      <c r="B624" s="74"/>
      <c r="I624" t="str">
        <f t="shared" si="1"/>
        <v/>
      </c>
      <c r="L624" s="74"/>
      <c r="M624" s="74"/>
      <c r="N624" s="7"/>
    </row>
    <row r="625">
      <c r="A625" s="74"/>
      <c r="B625" s="74"/>
      <c r="I625" t="str">
        <f t="shared" si="1"/>
        <v/>
      </c>
      <c r="L625" s="74"/>
      <c r="M625" s="74"/>
      <c r="N625" s="7"/>
    </row>
    <row r="626">
      <c r="A626" s="74"/>
      <c r="B626" s="74"/>
      <c r="I626" t="str">
        <f t="shared" si="1"/>
        <v/>
      </c>
      <c r="L626" s="74"/>
      <c r="M626" s="74"/>
      <c r="N626" s="7"/>
    </row>
    <row r="627">
      <c r="A627" s="74"/>
      <c r="B627" s="74"/>
      <c r="I627" t="str">
        <f t="shared" si="1"/>
        <v/>
      </c>
      <c r="L627" s="74"/>
      <c r="M627" s="74"/>
      <c r="N627" s="7"/>
    </row>
    <row r="628">
      <c r="A628" s="74"/>
      <c r="B628" s="74"/>
      <c r="I628" t="str">
        <f t="shared" si="1"/>
        <v/>
      </c>
      <c r="L628" s="74"/>
      <c r="M628" s="74"/>
      <c r="N628" s="7"/>
    </row>
    <row r="629">
      <c r="A629" s="74"/>
      <c r="B629" s="74"/>
      <c r="I629" t="str">
        <f t="shared" si="1"/>
        <v/>
      </c>
      <c r="L629" s="74"/>
      <c r="M629" s="74"/>
      <c r="N629" s="7"/>
    </row>
    <row r="630">
      <c r="A630" s="74"/>
      <c r="B630" s="74"/>
      <c r="I630" t="str">
        <f t="shared" si="1"/>
        <v/>
      </c>
      <c r="L630" s="74"/>
      <c r="M630" s="74"/>
      <c r="N630" s="7"/>
    </row>
    <row r="631">
      <c r="A631" s="74"/>
      <c r="B631" s="74"/>
      <c r="I631" t="str">
        <f t="shared" si="1"/>
        <v/>
      </c>
      <c r="L631" s="74"/>
      <c r="M631" s="74"/>
      <c r="N631" s="7"/>
    </row>
    <row r="632">
      <c r="A632" s="74"/>
      <c r="B632" s="74"/>
      <c r="I632" t="str">
        <f t="shared" si="1"/>
        <v/>
      </c>
      <c r="L632" s="74"/>
      <c r="M632" s="74"/>
      <c r="N632" s="7"/>
    </row>
    <row r="633">
      <c r="A633" s="74"/>
      <c r="B633" s="74"/>
      <c r="I633" t="str">
        <f t="shared" si="1"/>
        <v/>
      </c>
      <c r="L633" s="74"/>
      <c r="M633" s="74"/>
      <c r="N633" s="7"/>
    </row>
    <row r="634">
      <c r="A634" s="74"/>
      <c r="B634" s="74"/>
      <c r="I634" t="str">
        <f t="shared" si="1"/>
        <v/>
      </c>
      <c r="L634" s="74"/>
      <c r="M634" s="74"/>
      <c r="N634" s="7"/>
    </row>
    <row r="635">
      <c r="A635" s="74"/>
      <c r="B635" s="74"/>
      <c r="I635" t="str">
        <f t="shared" si="1"/>
        <v/>
      </c>
      <c r="L635" s="74"/>
      <c r="M635" s="74"/>
      <c r="N635" s="7"/>
    </row>
    <row r="636">
      <c r="A636" s="74"/>
      <c r="B636" s="74"/>
      <c r="I636" t="str">
        <f t="shared" si="1"/>
        <v/>
      </c>
      <c r="L636" s="74"/>
      <c r="M636" s="74"/>
      <c r="N636" s="7"/>
    </row>
    <row r="637">
      <c r="A637" s="74"/>
      <c r="B637" s="74"/>
      <c r="I637" t="str">
        <f t="shared" si="1"/>
        <v/>
      </c>
      <c r="L637" s="74"/>
      <c r="M637" s="74"/>
      <c r="N637" s="7"/>
    </row>
    <row r="638">
      <c r="A638" s="74"/>
      <c r="B638" s="74"/>
      <c r="I638" t="str">
        <f t="shared" si="1"/>
        <v/>
      </c>
      <c r="L638" s="74"/>
      <c r="M638" s="74"/>
      <c r="N638" s="7"/>
    </row>
    <row r="639">
      <c r="A639" s="74"/>
      <c r="B639" s="74"/>
      <c r="I639" t="str">
        <f t="shared" si="1"/>
        <v/>
      </c>
      <c r="L639" s="74"/>
      <c r="M639" s="74"/>
      <c r="N639" s="7"/>
    </row>
    <row r="640">
      <c r="A640" s="74"/>
      <c r="B640" s="74"/>
      <c r="I640" t="str">
        <f t="shared" si="1"/>
        <v/>
      </c>
      <c r="L640" s="74"/>
      <c r="M640" s="74"/>
      <c r="N640" s="7"/>
    </row>
    <row r="641">
      <c r="A641" s="74"/>
      <c r="B641" s="74"/>
      <c r="I641" t="str">
        <f t="shared" si="1"/>
        <v/>
      </c>
      <c r="L641" s="74"/>
      <c r="M641" s="74"/>
      <c r="N641" s="7"/>
    </row>
    <row r="642">
      <c r="A642" s="74"/>
      <c r="B642" s="74"/>
      <c r="I642" t="str">
        <f t="shared" si="1"/>
        <v/>
      </c>
      <c r="L642" s="74"/>
      <c r="M642" s="74"/>
      <c r="N642" s="7"/>
    </row>
    <row r="643">
      <c r="A643" s="74"/>
      <c r="B643" s="74"/>
      <c r="I643" t="str">
        <f t="shared" si="1"/>
        <v/>
      </c>
      <c r="L643" s="74"/>
      <c r="M643" s="74"/>
      <c r="N643" s="7"/>
    </row>
    <row r="644">
      <c r="A644" s="74"/>
      <c r="B644" s="74"/>
      <c r="I644" t="str">
        <f t="shared" si="1"/>
        <v/>
      </c>
      <c r="L644" s="74"/>
      <c r="M644" s="74"/>
      <c r="N644" s="7"/>
    </row>
    <row r="645">
      <c r="A645" s="74"/>
      <c r="B645" s="74"/>
      <c r="I645" t="str">
        <f t="shared" si="1"/>
        <v/>
      </c>
      <c r="L645" s="74"/>
      <c r="M645" s="74"/>
      <c r="N645" s="7"/>
    </row>
    <row r="646">
      <c r="A646" s="74"/>
      <c r="B646" s="74"/>
      <c r="I646" t="str">
        <f t="shared" si="1"/>
        <v/>
      </c>
      <c r="L646" s="74"/>
      <c r="M646" s="74"/>
      <c r="N646" s="7"/>
    </row>
    <row r="647">
      <c r="A647" s="74"/>
      <c r="B647" s="74"/>
      <c r="I647" t="str">
        <f t="shared" si="1"/>
        <v/>
      </c>
      <c r="L647" s="74"/>
      <c r="M647" s="74"/>
      <c r="N647" s="7"/>
    </row>
    <row r="648">
      <c r="A648" s="74"/>
      <c r="B648" s="74"/>
      <c r="I648" t="str">
        <f t="shared" si="1"/>
        <v/>
      </c>
      <c r="L648" s="74"/>
      <c r="M648" s="74"/>
      <c r="N648" s="7"/>
    </row>
    <row r="649">
      <c r="A649" s="74"/>
      <c r="B649" s="74"/>
      <c r="I649" t="str">
        <f t="shared" si="1"/>
        <v/>
      </c>
      <c r="L649" s="74"/>
      <c r="M649" s="74"/>
      <c r="N649" s="7"/>
    </row>
    <row r="650">
      <c r="A650" s="74"/>
      <c r="B650" s="74"/>
      <c r="I650" t="str">
        <f t="shared" si="1"/>
        <v/>
      </c>
      <c r="L650" s="74"/>
      <c r="M650" s="74"/>
      <c r="N650" s="7"/>
    </row>
    <row r="651">
      <c r="A651" s="74"/>
      <c r="B651" s="74"/>
      <c r="I651" t="str">
        <f t="shared" si="1"/>
        <v/>
      </c>
      <c r="L651" s="74"/>
      <c r="M651" s="74"/>
      <c r="N651" s="7"/>
    </row>
    <row r="652">
      <c r="A652" s="74"/>
      <c r="B652" s="74"/>
      <c r="I652" t="str">
        <f t="shared" si="1"/>
        <v/>
      </c>
      <c r="L652" s="74"/>
      <c r="M652" s="74"/>
      <c r="N652" s="7"/>
    </row>
    <row r="653">
      <c r="A653" s="74"/>
      <c r="B653" s="74"/>
      <c r="I653" t="str">
        <f t="shared" si="1"/>
        <v/>
      </c>
      <c r="L653" s="74"/>
      <c r="M653" s="74"/>
      <c r="N653" s="7"/>
    </row>
    <row r="654">
      <c r="A654" s="74"/>
      <c r="B654" s="74"/>
      <c r="I654" t="str">
        <f t="shared" si="1"/>
        <v/>
      </c>
      <c r="L654" s="74"/>
      <c r="M654" s="74"/>
      <c r="N654" s="7"/>
    </row>
    <row r="655">
      <c r="A655" s="74"/>
      <c r="B655" s="74"/>
      <c r="I655" t="str">
        <f t="shared" si="1"/>
        <v/>
      </c>
      <c r="L655" s="74"/>
      <c r="M655" s="74"/>
      <c r="N655" s="7"/>
    </row>
    <row r="656">
      <c r="A656" s="74"/>
      <c r="B656" s="74"/>
      <c r="I656" t="str">
        <f t="shared" si="1"/>
        <v/>
      </c>
      <c r="L656" s="74"/>
      <c r="M656" s="74"/>
      <c r="N656" s="7"/>
    </row>
    <row r="657">
      <c r="A657" s="74"/>
      <c r="B657" s="74"/>
      <c r="I657" t="str">
        <f t="shared" si="1"/>
        <v/>
      </c>
      <c r="L657" s="74"/>
      <c r="M657" s="74"/>
      <c r="N657" s="7"/>
    </row>
    <row r="658">
      <c r="A658" s="74"/>
      <c r="B658" s="74"/>
      <c r="I658" t="str">
        <f t="shared" si="1"/>
        <v/>
      </c>
      <c r="L658" s="74"/>
      <c r="M658" s="74"/>
      <c r="N658" s="7"/>
    </row>
    <row r="659">
      <c r="A659" s="74"/>
      <c r="B659" s="74"/>
      <c r="I659" t="str">
        <f t="shared" si="1"/>
        <v/>
      </c>
      <c r="L659" s="74"/>
      <c r="M659" s="74"/>
      <c r="N659" s="7"/>
    </row>
    <row r="660">
      <c r="A660" s="74"/>
      <c r="B660" s="74"/>
      <c r="I660" t="str">
        <f t="shared" si="1"/>
        <v/>
      </c>
      <c r="L660" s="74"/>
      <c r="M660" s="74"/>
      <c r="N660" s="7"/>
    </row>
    <row r="661">
      <c r="A661" s="74"/>
      <c r="B661" s="74"/>
      <c r="I661" t="str">
        <f t="shared" si="1"/>
        <v/>
      </c>
      <c r="L661" s="74"/>
      <c r="M661" s="74"/>
      <c r="N661" s="7"/>
    </row>
    <row r="662">
      <c r="A662" s="74"/>
      <c r="B662" s="74"/>
      <c r="I662" t="str">
        <f t="shared" si="1"/>
        <v/>
      </c>
      <c r="L662" s="74"/>
      <c r="M662" s="74"/>
      <c r="N662" s="7"/>
    </row>
    <row r="663">
      <c r="A663" s="74"/>
      <c r="B663" s="74"/>
      <c r="I663" t="str">
        <f t="shared" si="1"/>
        <v/>
      </c>
      <c r="L663" s="74"/>
      <c r="M663" s="74"/>
      <c r="N663" s="7"/>
    </row>
    <row r="664">
      <c r="A664" s="74"/>
      <c r="B664" s="74"/>
      <c r="I664" t="str">
        <f t="shared" si="1"/>
        <v/>
      </c>
      <c r="L664" s="74"/>
      <c r="M664" s="74"/>
      <c r="N664" s="7"/>
    </row>
    <row r="665">
      <c r="A665" s="74"/>
      <c r="B665" s="74"/>
      <c r="I665" t="str">
        <f t="shared" si="1"/>
        <v/>
      </c>
      <c r="L665" s="74"/>
      <c r="M665" s="74"/>
      <c r="N665" s="7"/>
    </row>
    <row r="666">
      <c r="A666" s="74"/>
      <c r="B666" s="74"/>
      <c r="I666" t="str">
        <f t="shared" si="1"/>
        <v/>
      </c>
      <c r="L666" s="74"/>
      <c r="M666" s="74"/>
      <c r="N666" s="7"/>
    </row>
    <row r="667">
      <c r="A667" s="74"/>
      <c r="B667" s="74"/>
      <c r="I667" t="str">
        <f t="shared" si="1"/>
        <v/>
      </c>
      <c r="L667" s="74"/>
      <c r="M667" s="74"/>
      <c r="N667" s="7"/>
    </row>
    <row r="668">
      <c r="A668" s="74"/>
      <c r="B668" s="74"/>
      <c r="I668" t="str">
        <f t="shared" si="1"/>
        <v/>
      </c>
      <c r="L668" s="74"/>
      <c r="M668" s="74"/>
      <c r="N668" s="7"/>
    </row>
    <row r="669">
      <c r="A669" s="74"/>
      <c r="B669" s="74"/>
      <c r="I669" t="str">
        <f t="shared" si="1"/>
        <v/>
      </c>
      <c r="L669" s="74"/>
      <c r="M669" s="74"/>
      <c r="N669" s="7"/>
    </row>
    <row r="670">
      <c r="A670" s="74"/>
      <c r="B670" s="74"/>
      <c r="I670" t="str">
        <f t="shared" si="1"/>
        <v/>
      </c>
      <c r="L670" s="74"/>
      <c r="M670" s="74"/>
      <c r="N670" s="7"/>
    </row>
    <row r="671">
      <c r="A671" s="74"/>
      <c r="B671" s="74"/>
      <c r="I671" t="str">
        <f t="shared" si="1"/>
        <v/>
      </c>
      <c r="L671" s="74"/>
      <c r="M671" s="74"/>
      <c r="N671" s="7"/>
    </row>
    <row r="672">
      <c r="A672" s="74"/>
      <c r="B672" s="74"/>
      <c r="I672" t="str">
        <f t="shared" si="1"/>
        <v/>
      </c>
      <c r="L672" s="74"/>
      <c r="M672" s="74"/>
      <c r="N672" s="7"/>
    </row>
    <row r="673">
      <c r="A673" s="74"/>
      <c r="B673" s="74"/>
      <c r="I673" t="str">
        <f t="shared" si="1"/>
        <v/>
      </c>
      <c r="L673" s="74"/>
      <c r="M673" s="74"/>
      <c r="N673" s="7"/>
    </row>
    <row r="674">
      <c r="A674" s="74"/>
      <c r="B674" s="74"/>
      <c r="I674" t="str">
        <f t="shared" si="1"/>
        <v/>
      </c>
      <c r="L674" s="74"/>
      <c r="M674" s="74"/>
      <c r="N674" s="7"/>
    </row>
    <row r="675">
      <c r="A675" s="74"/>
      <c r="B675" s="74"/>
      <c r="I675" t="str">
        <f t="shared" si="1"/>
        <v/>
      </c>
      <c r="L675" s="74"/>
      <c r="M675" s="74"/>
      <c r="N675" s="7"/>
    </row>
    <row r="676">
      <c r="A676" s="74"/>
      <c r="B676" s="74"/>
      <c r="I676" t="str">
        <f t="shared" si="1"/>
        <v/>
      </c>
      <c r="L676" s="74"/>
      <c r="M676" s="74"/>
      <c r="N676" s="7"/>
    </row>
    <row r="677">
      <c r="A677" s="74"/>
      <c r="B677" s="74"/>
      <c r="I677" t="str">
        <f t="shared" si="1"/>
        <v/>
      </c>
      <c r="L677" s="74"/>
      <c r="M677" s="74"/>
      <c r="N677" s="7"/>
    </row>
    <row r="678">
      <c r="A678" s="74"/>
      <c r="B678" s="74"/>
      <c r="I678" t="str">
        <f t="shared" si="1"/>
        <v/>
      </c>
      <c r="L678" s="74"/>
      <c r="M678" s="74"/>
      <c r="N678" s="7"/>
    </row>
    <row r="679">
      <c r="A679" s="74"/>
      <c r="B679" s="74"/>
      <c r="I679" t="str">
        <f t="shared" si="1"/>
        <v/>
      </c>
      <c r="L679" s="74"/>
      <c r="M679" s="74"/>
      <c r="N679" s="7"/>
    </row>
    <row r="680">
      <c r="A680" s="74"/>
      <c r="B680" s="74"/>
      <c r="I680" t="str">
        <f t="shared" si="1"/>
        <v/>
      </c>
      <c r="L680" s="74"/>
      <c r="M680" s="74"/>
      <c r="N680" s="7"/>
    </row>
    <row r="681">
      <c r="A681" s="74"/>
      <c r="B681" s="74"/>
      <c r="I681" t="str">
        <f t="shared" si="1"/>
        <v/>
      </c>
      <c r="L681" s="74"/>
      <c r="M681" s="74"/>
      <c r="N681" s="7"/>
    </row>
    <row r="682">
      <c r="A682" s="74"/>
      <c r="B682" s="74"/>
      <c r="I682" t="str">
        <f t="shared" si="1"/>
        <v/>
      </c>
      <c r="L682" s="74"/>
      <c r="M682" s="74"/>
      <c r="N682" s="7"/>
    </row>
    <row r="683">
      <c r="A683" s="74"/>
      <c r="B683" s="74"/>
      <c r="I683" t="str">
        <f t="shared" si="1"/>
        <v/>
      </c>
      <c r="L683" s="74"/>
      <c r="M683" s="74"/>
      <c r="N683" s="7"/>
    </row>
    <row r="684">
      <c r="A684" s="74"/>
      <c r="B684" s="74"/>
      <c r="I684" t="str">
        <f t="shared" si="1"/>
        <v/>
      </c>
      <c r="L684" s="74"/>
      <c r="M684" s="74"/>
      <c r="N684" s="7"/>
    </row>
    <row r="685">
      <c r="A685" s="74"/>
      <c r="B685" s="74"/>
      <c r="I685" t="str">
        <f t="shared" si="1"/>
        <v/>
      </c>
      <c r="L685" s="74"/>
      <c r="M685" s="74"/>
      <c r="N685" s="7"/>
    </row>
    <row r="686">
      <c r="A686" s="74"/>
      <c r="B686" s="74"/>
      <c r="I686" t="str">
        <f t="shared" si="1"/>
        <v/>
      </c>
      <c r="L686" s="74"/>
      <c r="M686" s="74"/>
      <c r="N686" s="7"/>
    </row>
    <row r="687">
      <c r="A687" s="74"/>
      <c r="B687" s="74"/>
      <c r="I687" t="str">
        <f t="shared" si="1"/>
        <v/>
      </c>
      <c r="L687" s="74"/>
      <c r="M687" s="74"/>
      <c r="N687" s="7"/>
    </row>
    <row r="688">
      <c r="A688" s="74"/>
      <c r="B688" s="74"/>
      <c r="I688" t="str">
        <f t="shared" si="1"/>
        <v/>
      </c>
      <c r="L688" s="74"/>
      <c r="M688" s="74"/>
      <c r="N688" s="7"/>
    </row>
    <row r="689">
      <c r="A689" s="74"/>
      <c r="B689" s="74"/>
      <c r="I689" t="str">
        <f t="shared" si="1"/>
        <v/>
      </c>
      <c r="L689" s="74"/>
      <c r="M689" s="74"/>
      <c r="N689" s="7"/>
    </row>
    <row r="690">
      <c r="A690" s="74"/>
      <c r="B690" s="74"/>
      <c r="I690" t="str">
        <f t="shared" si="1"/>
        <v/>
      </c>
      <c r="L690" s="74"/>
      <c r="M690" s="74"/>
      <c r="N690" s="7"/>
    </row>
    <row r="691">
      <c r="A691" s="74"/>
      <c r="B691" s="74"/>
      <c r="I691" t="str">
        <f t="shared" si="1"/>
        <v/>
      </c>
      <c r="L691" s="74"/>
      <c r="M691" s="74"/>
      <c r="N691" s="7"/>
    </row>
    <row r="692">
      <c r="A692" s="74"/>
      <c r="B692" s="74"/>
      <c r="I692" t="str">
        <f t="shared" si="1"/>
        <v/>
      </c>
      <c r="L692" s="74"/>
      <c r="M692" s="74"/>
      <c r="N692" s="7"/>
    </row>
    <row r="693">
      <c r="A693" s="74"/>
      <c r="B693" s="74"/>
      <c r="I693" t="str">
        <f t="shared" si="1"/>
        <v/>
      </c>
      <c r="L693" s="74"/>
      <c r="M693" s="74"/>
      <c r="N693" s="7"/>
    </row>
    <row r="694">
      <c r="A694" s="74"/>
      <c r="B694" s="74"/>
      <c r="I694" t="str">
        <f t="shared" si="1"/>
        <v/>
      </c>
      <c r="L694" s="74"/>
      <c r="M694" s="74"/>
      <c r="N694" s="7"/>
    </row>
    <row r="695">
      <c r="A695" s="74"/>
      <c r="B695" s="74"/>
      <c r="I695" t="str">
        <f t="shared" si="1"/>
        <v/>
      </c>
      <c r="L695" s="74"/>
      <c r="M695" s="74"/>
      <c r="N695" s="7"/>
    </row>
    <row r="696">
      <c r="A696" s="74"/>
      <c r="B696" s="74"/>
      <c r="I696" t="str">
        <f t="shared" si="1"/>
        <v/>
      </c>
      <c r="L696" s="74"/>
      <c r="M696" s="74"/>
      <c r="N696" s="7"/>
    </row>
    <row r="697">
      <c r="A697" s="74"/>
      <c r="B697" s="74"/>
      <c r="I697" t="str">
        <f t="shared" si="1"/>
        <v/>
      </c>
      <c r="L697" s="74"/>
      <c r="M697" s="74"/>
      <c r="N697" s="7"/>
    </row>
    <row r="698">
      <c r="A698" s="74"/>
      <c r="B698" s="74"/>
      <c r="I698" t="str">
        <f t="shared" si="1"/>
        <v/>
      </c>
      <c r="L698" s="74"/>
      <c r="M698" s="74"/>
      <c r="N698" s="7"/>
    </row>
    <row r="699">
      <c r="A699" s="74"/>
      <c r="B699" s="74"/>
      <c r="I699" t="str">
        <f t="shared" si="1"/>
        <v/>
      </c>
      <c r="L699" s="74"/>
      <c r="M699" s="74"/>
      <c r="N699" s="7"/>
    </row>
    <row r="700">
      <c r="A700" s="74"/>
      <c r="B700" s="74"/>
      <c r="I700" t="str">
        <f t="shared" si="1"/>
        <v/>
      </c>
      <c r="L700" s="74"/>
      <c r="M700" s="74"/>
      <c r="N700" s="7"/>
    </row>
    <row r="701">
      <c r="A701" s="74"/>
      <c r="B701" s="74"/>
      <c r="I701" t="str">
        <f t="shared" si="1"/>
        <v/>
      </c>
      <c r="L701" s="74"/>
      <c r="M701" s="74"/>
      <c r="N701" s="7"/>
    </row>
    <row r="702">
      <c r="A702" s="74"/>
      <c r="B702" s="74"/>
      <c r="I702" t="str">
        <f t="shared" si="1"/>
        <v/>
      </c>
      <c r="L702" s="74"/>
      <c r="M702" s="74"/>
      <c r="N702" s="7"/>
    </row>
    <row r="703">
      <c r="A703" s="74"/>
      <c r="B703" s="74"/>
      <c r="I703" t="str">
        <f t="shared" si="1"/>
        <v/>
      </c>
      <c r="L703" s="74"/>
      <c r="M703" s="74"/>
      <c r="N703" s="7"/>
    </row>
    <row r="704">
      <c r="A704" s="74"/>
      <c r="B704" s="74"/>
      <c r="I704" t="str">
        <f t="shared" si="1"/>
        <v/>
      </c>
      <c r="L704" s="74"/>
      <c r="M704" s="74"/>
      <c r="N704" s="7"/>
    </row>
    <row r="705">
      <c r="A705" s="74"/>
      <c r="B705" s="74"/>
      <c r="I705" t="str">
        <f t="shared" si="1"/>
        <v/>
      </c>
      <c r="L705" s="74"/>
      <c r="M705" s="74"/>
      <c r="N705" s="7"/>
    </row>
    <row r="706">
      <c r="A706" s="74"/>
      <c r="B706" s="74"/>
      <c r="I706" t="str">
        <f t="shared" si="1"/>
        <v/>
      </c>
      <c r="L706" s="74"/>
      <c r="M706" s="74"/>
      <c r="N706" s="7"/>
    </row>
    <row r="707">
      <c r="A707" s="74"/>
      <c r="B707" s="74"/>
      <c r="I707" t="str">
        <f t="shared" si="1"/>
        <v/>
      </c>
      <c r="L707" s="74"/>
      <c r="M707" s="74"/>
      <c r="N707" s="7"/>
    </row>
    <row r="708">
      <c r="A708" s="74"/>
      <c r="B708" s="74"/>
      <c r="I708" t="str">
        <f t="shared" si="1"/>
        <v/>
      </c>
      <c r="L708" s="74"/>
      <c r="M708" s="74"/>
      <c r="N708" s="7"/>
    </row>
    <row r="709">
      <c r="A709" s="74"/>
      <c r="B709" s="74"/>
      <c r="I709" t="str">
        <f t="shared" si="1"/>
        <v/>
      </c>
      <c r="L709" s="74"/>
      <c r="M709" s="74"/>
      <c r="N709" s="7"/>
    </row>
    <row r="710">
      <c r="A710" s="74"/>
      <c r="B710" s="74"/>
      <c r="I710" t="str">
        <f t="shared" si="1"/>
        <v/>
      </c>
      <c r="L710" s="74"/>
      <c r="M710" s="74"/>
      <c r="N710" s="7"/>
    </row>
    <row r="711">
      <c r="A711" s="74"/>
      <c r="B711" s="74"/>
      <c r="I711" t="str">
        <f t="shared" si="1"/>
        <v/>
      </c>
      <c r="L711" s="74"/>
      <c r="M711" s="74"/>
      <c r="N711" s="7"/>
    </row>
    <row r="712">
      <c r="A712" s="74"/>
      <c r="B712" s="74"/>
      <c r="I712" t="str">
        <f t="shared" si="1"/>
        <v/>
      </c>
      <c r="L712" s="74"/>
      <c r="M712" s="74"/>
      <c r="N712" s="7"/>
    </row>
    <row r="713">
      <c r="A713" s="74"/>
      <c r="B713" s="74"/>
      <c r="I713" t="str">
        <f t="shared" si="1"/>
        <v/>
      </c>
      <c r="L713" s="74"/>
      <c r="M713" s="74"/>
      <c r="N713" s="7"/>
    </row>
    <row r="714">
      <c r="A714" s="74"/>
      <c r="B714" s="74"/>
      <c r="I714" t="str">
        <f t="shared" si="1"/>
        <v/>
      </c>
      <c r="L714" s="74"/>
      <c r="M714" s="74"/>
      <c r="N714" s="7"/>
    </row>
    <row r="715">
      <c r="A715" s="74"/>
      <c r="B715" s="74"/>
      <c r="I715" t="str">
        <f t="shared" si="1"/>
        <v/>
      </c>
      <c r="L715" s="74"/>
      <c r="M715" s="74"/>
      <c r="N715" s="7"/>
    </row>
    <row r="716">
      <c r="A716" s="74"/>
      <c r="B716" s="74"/>
      <c r="I716" t="str">
        <f t="shared" si="1"/>
        <v/>
      </c>
      <c r="L716" s="74"/>
      <c r="M716" s="74"/>
      <c r="N716" s="7"/>
    </row>
    <row r="717">
      <c r="A717" s="74"/>
      <c r="B717" s="74"/>
      <c r="I717" t="str">
        <f t="shared" si="1"/>
        <v/>
      </c>
      <c r="L717" s="74"/>
      <c r="M717" s="74"/>
      <c r="N717" s="7"/>
    </row>
    <row r="718">
      <c r="A718" s="74"/>
      <c r="B718" s="74"/>
      <c r="I718" t="str">
        <f t="shared" si="1"/>
        <v/>
      </c>
      <c r="L718" s="74"/>
      <c r="M718" s="74"/>
      <c r="N718" s="7"/>
    </row>
    <row r="719">
      <c r="A719" s="74"/>
      <c r="B719" s="74"/>
      <c r="I719" t="str">
        <f t="shared" si="1"/>
        <v/>
      </c>
      <c r="L719" s="74"/>
      <c r="M719" s="74"/>
      <c r="N719" s="7"/>
    </row>
    <row r="720">
      <c r="A720" s="74"/>
      <c r="B720" s="74"/>
      <c r="I720" t="str">
        <f t="shared" si="1"/>
        <v/>
      </c>
      <c r="L720" s="74"/>
      <c r="M720" s="74"/>
      <c r="N720" s="7"/>
    </row>
    <row r="721">
      <c r="A721" s="74"/>
      <c r="B721" s="74"/>
      <c r="I721" t="str">
        <f t="shared" si="1"/>
        <v/>
      </c>
      <c r="L721" s="74"/>
      <c r="M721" s="74"/>
      <c r="N721" s="7"/>
    </row>
    <row r="722">
      <c r="A722" s="74"/>
      <c r="B722" s="74"/>
      <c r="I722" t="str">
        <f t="shared" si="1"/>
        <v/>
      </c>
      <c r="L722" s="74"/>
      <c r="M722" s="74"/>
      <c r="N722" s="7"/>
    </row>
    <row r="723">
      <c r="A723" s="74"/>
      <c r="B723" s="74"/>
      <c r="I723" t="str">
        <f t="shared" si="1"/>
        <v/>
      </c>
      <c r="L723" s="74"/>
      <c r="M723" s="74"/>
      <c r="N723" s="7"/>
    </row>
    <row r="724">
      <c r="A724" s="74"/>
      <c r="B724" s="74"/>
      <c r="I724" t="str">
        <f t="shared" si="1"/>
        <v/>
      </c>
      <c r="L724" s="74"/>
      <c r="M724" s="74"/>
      <c r="N724" s="7"/>
    </row>
    <row r="725">
      <c r="A725" s="74"/>
      <c r="B725" s="74"/>
      <c r="I725" t="str">
        <f t="shared" si="1"/>
        <v/>
      </c>
      <c r="L725" s="74"/>
      <c r="M725" s="74"/>
      <c r="N725" s="7"/>
    </row>
    <row r="726">
      <c r="A726" s="74"/>
      <c r="B726" s="74"/>
      <c r="I726" t="str">
        <f t="shared" si="1"/>
        <v/>
      </c>
      <c r="L726" s="74"/>
      <c r="M726" s="74"/>
      <c r="N726" s="7"/>
    </row>
    <row r="727">
      <c r="A727" s="74"/>
      <c r="B727" s="74"/>
      <c r="I727" t="str">
        <f t="shared" si="1"/>
        <v/>
      </c>
      <c r="L727" s="74"/>
      <c r="M727" s="74"/>
      <c r="N727" s="7"/>
    </row>
    <row r="728">
      <c r="A728" s="74"/>
      <c r="B728" s="74"/>
      <c r="I728" t="str">
        <f t="shared" si="1"/>
        <v/>
      </c>
      <c r="L728" s="74"/>
      <c r="M728" s="74"/>
      <c r="N728" s="7"/>
    </row>
    <row r="729">
      <c r="A729" s="74"/>
      <c r="B729" s="74"/>
      <c r="I729" t="str">
        <f t="shared" si="1"/>
        <v/>
      </c>
      <c r="L729" s="74"/>
      <c r="M729" s="74"/>
      <c r="N729" s="7"/>
    </row>
    <row r="730">
      <c r="A730" s="74"/>
      <c r="B730" s="74"/>
      <c r="I730" t="str">
        <f t="shared" si="1"/>
        <v/>
      </c>
      <c r="L730" s="74"/>
      <c r="M730" s="74"/>
      <c r="N730" s="7"/>
    </row>
    <row r="731">
      <c r="A731" s="74"/>
      <c r="B731" s="74"/>
      <c r="I731" t="str">
        <f t="shared" si="1"/>
        <v/>
      </c>
      <c r="L731" s="74"/>
      <c r="M731" s="74"/>
      <c r="N731" s="7"/>
    </row>
    <row r="732">
      <c r="A732" s="74"/>
      <c r="B732" s="74"/>
      <c r="I732" t="str">
        <f t="shared" si="1"/>
        <v/>
      </c>
      <c r="L732" s="74"/>
      <c r="M732" s="74"/>
      <c r="N732" s="7"/>
    </row>
    <row r="733">
      <c r="A733" s="74"/>
      <c r="B733" s="74"/>
      <c r="I733" t="str">
        <f t="shared" si="1"/>
        <v/>
      </c>
      <c r="L733" s="74"/>
      <c r="M733" s="74"/>
      <c r="N733" s="7"/>
    </row>
    <row r="734">
      <c r="A734" s="74"/>
      <c r="B734" s="74"/>
      <c r="I734" t="str">
        <f t="shared" si="1"/>
        <v/>
      </c>
      <c r="L734" s="74"/>
      <c r="M734" s="74"/>
      <c r="N734" s="7"/>
    </row>
    <row r="735">
      <c r="A735" s="74"/>
      <c r="B735" s="74"/>
      <c r="I735" t="str">
        <f t="shared" si="1"/>
        <v/>
      </c>
      <c r="L735" s="74"/>
      <c r="M735" s="74"/>
      <c r="N735" s="7"/>
    </row>
    <row r="736">
      <c r="A736" s="74"/>
      <c r="B736" s="74"/>
      <c r="I736" t="str">
        <f t="shared" si="1"/>
        <v/>
      </c>
      <c r="L736" s="74"/>
      <c r="M736" s="74"/>
      <c r="N736" s="7"/>
    </row>
    <row r="737">
      <c r="A737" s="74"/>
      <c r="B737" s="74"/>
      <c r="I737" t="str">
        <f t="shared" si="1"/>
        <v/>
      </c>
      <c r="L737" s="74"/>
      <c r="M737" s="74"/>
      <c r="N737" s="7"/>
    </row>
    <row r="738">
      <c r="A738" s="74"/>
      <c r="B738" s="74"/>
      <c r="I738" t="str">
        <f t="shared" si="1"/>
        <v/>
      </c>
      <c r="L738" s="74"/>
      <c r="M738" s="74"/>
      <c r="N738" s="7"/>
    </row>
    <row r="739">
      <c r="A739" s="74"/>
      <c r="B739" s="74"/>
      <c r="I739" t="str">
        <f t="shared" si="1"/>
        <v/>
      </c>
      <c r="L739" s="74"/>
      <c r="M739" s="74"/>
      <c r="N739" s="7"/>
    </row>
    <row r="740">
      <c r="A740" s="74"/>
      <c r="B740" s="74"/>
      <c r="I740" t="str">
        <f t="shared" si="1"/>
        <v/>
      </c>
      <c r="L740" s="74"/>
      <c r="M740" s="74"/>
      <c r="N740" s="7"/>
    </row>
    <row r="741">
      <c r="A741" s="74"/>
      <c r="B741" s="74"/>
      <c r="I741" t="str">
        <f t="shared" si="1"/>
        <v/>
      </c>
      <c r="L741" s="74"/>
      <c r="M741" s="74"/>
      <c r="N741" s="7"/>
    </row>
    <row r="742">
      <c r="A742" s="74"/>
      <c r="B742" s="74"/>
      <c r="I742" t="str">
        <f t="shared" si="1"/>
        <v/>
      </c>
      <c r="L742" s="74"/>
      <c r="M742" s="74"/>
      <c r="N742" s="7"/>
    </row>
    <row r="743">
      <c r="A743" s="74"/>
      <c r="B743" s="74"/>
      <c r="I743" t="str">
        <f t="shared" si="1"/>
        <v/>
      </c>
      <c r="L743" s="74"/>
      <c r="M743" s="74"/>
      <c r="N743" s="7"/>
    </row>
    <row r="744">
      <c r="A744" s="74"/>
      <c r="B744" s="74"/>
      <c r="I744" t="str">
        <f t="shared" si="1"/>
        <v/>
      </c>
      <c r="L744" s="74"/>
      <c r="M744" s="74"/>
      <c r="N744" s="7"/>
    </row>
    <row r="745">
      <c r="A745" s="74"/>
      <c r="B745" s="74"/>
      <c r="I745" t="str">
        <f t="shared" si="1"/>
        <v/>
      </c>
      <c r="L745" s="74"/>
      <c r="M745" s="74"/>
      <c r="N745" s="7"/>
    </row>
    <row r="746">
      <c r="A746" s="74"/>
      <c r="B746" s="74"/>
      <c r="I746" t="str">
        <f t="shared" si="1"/>
        <v/>
      </c>
      <c r="L746" s="74"/>
      <c r="M746" s="74"/>
      <c r="N746" s="7"/>
    </row>
    <row r="747">
      <c r="A747" s="74"/>
      <c r="B747" s="74"/>
      <c r="I747" t="str">
        <f t="shared" si="1"/>
        <v/>
      </c>
      <c r="L747" s="74"/>
      <c r="M747" s="74"/>
      <c r="N747" s="7"/>
    </row>
    <row r="748">
      <c r="A748" s="74"/>
      <c r="B748" s="74"/>
      <c r="I748" t="str">
        <f t="shared" si="1"/>
        <v/>
      </c>
      <c r="L748" s="74"/>
      <c r="M748" s="74"/>
      <c r="N748" s="7"/>
    </row>
    <row r="749">
      <c r="A749" s="74"/>
      <c r="B749" s="74"/>
      <c r="I749" t="str">
        <f t="shared" si="1"/>
        <v/>
      </c>
      <c r="L749" s="74"/>
      <c r="M749" s="74"/>
      <c r="N749" s="7"/>
    </row>
    <row r="750">
      <c r="A750" s="74"/>
      <c r="B750" s="74"/>
      <c r="I750" t="str">
        <f t="shared" si="1"/>
        <v/>
      </c>
      <c r="L750" s="74"/>
      <c r="M750" s="74"/>
      <c r="N750" s="7"/>
    </row>
    <row r="751">
      <c r="A751" s="74"/>
      <c r="B751" s="74"/>
      <c r="I751" t="str">
        <f t="shared" si="1"/>
        <v/>
      </c>
      <c r="L751" s="74"/>
      <c r="M751" s="74"/>
      <c r="N751" s="7"/>
    </row>
    <row r="752">
      <c r="A752" s="74"/>
      <c r="B752" s="74"/>
      <c r="I752" t="str">
        <f t="shared" si="1"/>
        <v/>
      </c>
      <c r="L752" s="74"/>
      <c r="M752" s="74"/>
      <c r="N752" s="7"/>
    </row>
    <row r="753">
      <c r="A753" s="74"/>
      <c r="B753" s="74"/>
      <c r="I753" t="str">
        <f t="shared" si="1"/>
        <v/>
      </c>
      <c r="L753" s="74"/>
      <c r="M753" s="74"/>
      <c r="N753" s="7"/>
    </row>
    <row r="754">
      <c r="A754" s="74"/>
      <c r="B754" s="74"/>
      <c r="I754" t="str">
        <f t="shared" si="1"/>
        <v/>
      </c>
      <c r="L754" s="74"/>
      <c r="M754" s="74"/>
      <c r="N754" s="7"/>
    </row>
    <row r="755">
      <c r="A755" s="74"/>
      <c r="B755" s="74"/>
      <c r="I755" t="str">
        <f t="shared" si="1"/>
        <v/>
      </c>
      <c r="L755" s="74"/>
      <c r="M755" s="74"/>
      <c r="N755" s="7"/>
    </row>
    <row r="756">
      <c r="A756" s="74"/>
      <c r="B756" s="74"/>
      <c r="I756" t="str">
        <f t="shared" si="1"/>
        <v/>
      </c>
      <c r="L756" s="74"/>
      <c r="M756" s="74"/>
      <c r="N756" s="7"/>
    </row>
    <row r="757">
      <c r="A757" s="74"/>
      <c r="B757" s="74"/>
      <c r="I757" t="str">
        <f t="shared" si="1"/>
        <v/>
      </c>
      <c r="L757" s="74"/>
      <c r="M757" s="74"/>
      <c r="N757" s="7"/>
    </row>
    <row r="758">
      <c r="A758" s="74"/>
      <c r="B758" s="74"/>
      <c r="I758" t="str">
        <f t="shared" si="1"/>
        <v/>
      </c>
      <c r="L758" s="74"/>
      <c r="M758" s="74"/>
      <c r="N758" s="7"/>
    </row>
    <row r="759">
      <c r="A759" s="74"/>
      <c r="B759" s="74"/>
      <c r="I759" t="str">
        <f t="shared" si="1"/>
        <v/>
      </c>
      <c r="L759" s="74"/>
      <c r="M759" s="74"/>
      <c r="N759" s="7"/>
    </row>
    <row r="760">
      <c r="A760" s="74"/>
      <c r="B760" s="74"/>
      <c r="I760" t="str">
        <f t="shared" si="1"/>
        <v/>
      </c>
      <c r="L760" s="74"/>
      <c r="M760" s="74"/>
      <c r="N760" s="7"/>
    </row>
    <row r="761">
      <c r="A761" s="74"/>
      <c r="B761" s="74"/>
      <c r="I761" t="str">
        <f t="shared" si="1"/>
        <v/>
      </c>
      <c r="L761" s="74"/>
      <c r="M761" s="74"/>
      <c r="N761" s="7"/>
    </row>
    <row r="762">
      <c r="A762" s="74"/>
      <c r="B762" s="74"/>
      <c r="I762" t="str">
        <f t="shared" si="1"/>
        <v/>
      </c>
      <c r="L762" s="74"/>
      <c r="M762" s="74"/>
      <c r="N762" s="7"/>
    </row>
    <row r="763">
      <c r="A763" s="74"/>
      <c r="B763" s="74"/>
      <c r="I763" t="str">
        <f t="shared" si="1"/>
        <v/>
      </c>
      <c r="L763" s="74"/>
      <c r="M763" s="74"/>
      <c r="N763" s="7"/>
    </row>
    <row r="764">
      <c r="A764" s="74"/>
      <c r="B764" s="74"/>
      <c r="I764" t="str">
        <f t="shared" si="1"/>
        <v/>
      </c>
      <c r="L764" s="74"/>
      <c r="M764" s="74"/>
      <c r="N764" s="7"/>
    </row>
    <row r="765">
      <c r="A765" s="74"/>
      <c r="B765" s="74"/>
      <c r="I765" t="str">
        <f t="shared" si="1"/>
        <v/>
      </c>
      <c r="L765" s="74"/>
      <c r="M765" s="74"/>
      <c r="N765" s="7"/>
    </row>
    <row r="766">
      <c r="A766" s="74"/>
      <c r="B766" s="74"/>
      <c r="I766" t="str">
        <f t="shared" si="1"/>
        <v/>
      </c>
      <c r="L766" s="74"/>
      <c r="M766" s="74"/>
      <c r="N766" s="7"/>
    </row>
    <row r="767">
      <c r="A767" s="74"/>
      <c r="B767" s="74"/>
      <c r="I767" t="str">
        <f t="shared" si="1"/>
        <v/>
      </c>
      <c r="L767" s="74"/>
      <c r="M767" s="74"/>
      <c r="N767" s="7"/>
    </row>
    <row r="768">
      <c r="A768" s="74"/>
      <c r="B768" s="74"/>
      <c r="I768" t="str">
        <f t="shared" si="1"/>
        <v/>
      </c>
      <c r="L768" s="74"/>
      <c r="M768" s="74"/>
      <c r="N768" s="7"/>
    </row>
    <row r="769">
      <c r="A769" s="74"/>
      <c r="B769" s="74"/>
      <c r="I769" t="str">
        <f t="shared" si="1"/>
        <v/>
      </c>
      <c r="L769" s="74"/>
      <c r="M769" s="74"/>
      <c r="N769" s="7"/>
    </row>
    <row r="770">
      <c r="A770" s="74"/>
      <c r="B770" s="74"/>
      <c r="I770" t="str">
        <f t="shared" si="1"/>
        <v/>
      </c>
      <c r="L770" s="74"/>
      <c r="M770" s="74"/>
      <c r="N770" s="7"/>
    </row>
    <row r="771">
      <c r="A771" s="74"/>
      <c r="B771" s="74"/>
      <c r="I771" t="str">
        <f t="shared" si="1"/>
        <v/>
      </c>
      <c r="L771" s="74"/>
      <c r="M771" s="74"/>
      <c r="N771" s="7"/>
    </row>
    <row r="772">
      <c r="A772" s="74"/>
      <c r="B772" s="74"/>
      <c r="I772" t="str">
        <f t="shared" si="1"/>
        <v/>
      </c>
      <c r="L772" s="74"/>
      <c r="M772" s="74"/>
      <c r="N772" s="7"/>
    </row>
    <row r="773">
      <c r="A773" s="74"/>
      <c r="B773" s="74"/>
      <c r="I773" t="str">
        <f t="shared" si="1"/>
        <v/>
      </c>
      <c r="L773" s="74"/>
      <c r="M773" s="74"/>
      <c r="N773" s="7"/>
    </row>
    <row r="774">
      <c r="A774" s="74"/>
      <c r="B774" s="74"/>
      <c r="I774" t="str">
        <f t="shared" si="1"/>
        <v/>
      </c>
      <c r="L774" s="74"/>
      <c r="M774" s="74"/>
      <c r="N774" s="7"/>
    </row>
    <row r="775">
      <c r="A775" s="74"/>
      <c r="B775" s="74"/>
      <c r="I775" t="str">
        <f t="shared" si="1"/>
        <v/>
      </c>
      <c r="L775" s="74"/>
      <c r="M775" s="74"/>
      <c r="N775" s="7"/>
    </row>
    <row r="776">
      <c r="A776" s="74"/>
      <c r="B776" s="74"/>
      <c r="I776" t="str">
        <f t="shared" si="1"/>
        <v/>
      </c>
      <c r="L776" s="74"/>
      <c r="M776" s="74"/>
      <c r="N776" s="7"/>
    </row>
    <row r="777">
      <c r="A777" s="74"/>
      <c r="B777" s="74"/>
      <c r="I777" t="str">
        <f t="shared" si="1"/>
        <v/>
      </c>
      <c r="L777" s="74"/>
      <c r="M777" s="74"/>
      <c r="N777" s="7"/>
    </row>
    <row r="778">
      <c r="A778" s="74"/>
      <c r="B778" s="74"/>
      <c r="I778" t="str">
        <f t="shared" si="1"/>
        <v/>
      </c>
      <c r="L778" s="74"/>
      <c r="M778" s="74"/>
      <c r="N778" s="7"/>
    </row>
    <row r="779">
      <c r="A779" s="74"/>
      <c r="B779" s="74"/>
      <c r="I779" t="str">
        <f t="shared" si="1"/>
        <v/>
      </c>
      <c r="L779" s="74"/>
      <c r="M779" s="74"/>
      <c r="N779" s="7"/>
    </row>
    <row r="780">
      <c r="A780" s="74"/>
      <c r="B780" s="74"/>
      <c r="I780" t="str">
        <f t="shared" si="1"/>
        <v/>
      </c>
      <c r="L780" s="74"/>
      <c r="M780" s="74"/>
      <c r="N780" s="7"/>
    </row>
    <row r="781">
      <c r="A781" s="74"/>
      <c r="B781" s="74"/>
      <c r="I781" t="str">
        <f t="shared" si="1"/>
        <v/>
      </c>
      <c r="L781" s="74"/>
      <c r="M781" s="74"/>
      <c r="N781" s="7"/>
    </row>
    <row r="782">
      <c r="A782" s="74"/>
      <c r="B782" s="74"/>
      <c r="I782" t="str">
        <f t="shared" si="1"/>
        <v/>
      </c>
      <c r="L782" s="74"/>
      <c r="M782" s="74"/>
      <c r="N782" s="7"/>
    </row>
    <row r="783">
      <c r="A783" s="74"/>
      <c r="B783" s="74"/>
      <c r="I783" t="str">
        <f t="shared" si="1"/>
        <v/>
      </c>
      <c r="L783" s="74"/>
      <c r="M783" s="74"/>
      <c r="N783" s="7"/>
    </row>
    <row r="784">
      <c r="A784" s="74"/>
      <c r="B784" s="74"/>
      <c r="I784" t="str">
        <f t="shared" si="1"/>
        <v/>
      </c>
      <c r="L784" s="74"/>
      <c r="M784" s="74"/>
      <c r="N784" s="7"/>
    </row>
    <row r="785">
      <c r="A785" s="74"/>
      <c r="B785" s="74"/>
      <c r="I785" t="str">
        <f t="shared" si="1"/>
        <v/>
      </c>
      <c r="L785" s="74"/>
      <c r="M785" s="74"/>
      <c r="N785" s="7"/>
    </row>
    <row r="786">
      <c r="A786" s="74"/>
      <c r="B786" s="74"/>
      <c r="I786" t="str">
        <f t="shared" si="1"/>
        <v/>
      </c>
      <c r="L786" s="74"/>
      <c r="M786" s="74"/>
      <c r="N786" s="7"/>
    </row>
    <row r="787">
      <c r="A787" s="74"/>
      <c r="B787" s="74"/>
      <c r="I787" t="str">
        <f t="shared" si="1"/>
        <v/>
      </c>
      <c r="L787" s="74"/>
      <c r="M787" s="74"/>
      <c r="N787" s="7"/>
    </row>
    <row r="788">
      <c r="A788" s="74"/>
      <c r="B788" s="74"/>
      <c r="I788" t="str">
        <f t="shared" si="1"/>
        <v/>
      </c>
      <c r="L788" s="74"/>
      <c r="M788" s="74"/>
      <c r="N788" s="7"/>
    </row>
    <row r="789">
      <c r="A789" s="74"/>
      <c r="B789" s="74"/>
      <c r="I789" t="str">
        <f t="shared" si="1"/>
        <v/>
      </c>
      <c r="L789" s="74"/>
      <c r="M789" s="74"/>
      <c r="N789" s="7"/>
    </row>
    <row r="790">
      <c r="A790" s="74"/>
      <c r="B790" s="74"/>
      <c r="I790" t="str">
        <f t="shared" si="1"/>
        <v/>
      </c>
      <c r="L790" s="74"/>
      <c r="M790" s="74"/>
      <c r="N790" s="7"/>
    </row>
    <row r="791">
      <c r="A791" s="74"/>
      <c r="B791" s="74"/>
      <c r="I791" t="str">
        <f t="shared" si="1"/>
        <v/>
      </c>
      <c r="L791" s="74"/>
      <c r="M791" s="74"/>
      <c r="N791" s="7"/>
    </row>
    <row r="792">
      <c r="A792" s="74"/>
      <c r="B792" s="74"/>
      <c r="I792" t="str">
        <f t="shared" si="1"/>
        <v/>
      </c>
      <c r="L792" s="74"/>
      <c r="M792" s="74"/>
      <c r="N792" s="7"/>
    </row>
    <row r="793">
      <c r="A793" s="74"/>
      <c r="B793" s="74"/>
      <c r="I793" t="str">
        <f t="shared" si="1"/>
        <v/>
      </c>
      <c r="L793" s="74"/>
      <c r="M793" s="74"/>
      <c r="N793" s="7"/>
    </row>
    <row r="794">
      <c r="A794" s="74"/>
      <c r="B794" s="74"/>
      <c r="I794" t="str">
        <f t="shared" si="1"/>
        <v/>
      </c>
      <c r="L794" s="74"/>
      <c r="M794" s="74"/>
      <c r="N794" s="7"/>
    </row>
    <row r="795">
      <c r="A795" s="74"/>
      <c r="B795" s="74"/>
      <c r="I795" t="str">
        <f t="shared" si="1"/>
        <v/>
      </c>
      <c r="L795" s="74"/>
      <c r="M795" s="74"/>
      <c r="N795" s="7"/>
    </row>
    <row r="796">
      <c r="A796" s="74"/>
      <c r="B796" s="74"/>
      <c r="I796" t="str">
        <f t="shared" si="1"/>
        <v/>
      </c>
      <c r="L796" s="74"/>
      <c r="M796" s="74"/>
      <c r="N796" s="7"/>
    </row>
    <row r="797">
      <c r="A797" s="74"/>
      <c r="B797" s="74"/>
      <c r="I797" t="str">
        <f t="shared" si="1"/>
        <v/>
      </c>
      <c r="L797" s="74"/>
      <c r="M797" s="74"/>
      <c r="N797" s="7"/>
    </row>
    <row r="798">
      <c r="A798" s="74"/>
      <c r="B798" s="74"/>
      <c r="I798" t="str">
        <f t="shared" si="1"/>
        <v/>
      </c>
      <c r="L798" s="74"/>
      <c r="M798" s="74"/>
      <c r="N798" s="7"/>
    </row>
    <row r="799">
      <c r="A799" s="74"/>
      <c r="B799" s="74"/>
      <c r="I799" t="str">
        <f t="shared" si="1"/>
        <v/>
      </c>
      <c r="L799" s="74"/>
      <c r="M799" s="74"/>
      <c r="N799" s="7"/>
    </row>
    <row r="800">
      <c r="A800" s="74"/>
      <c r="B800" s="74"/>
      <c r="I800" t="str">
        <f t="shared" si="1"/>
        <v/>
      </c>
      <c r="L800" s="74"/>
      <c r="M800" s="74"/>
      <c r="N800" s="7"/>
    </row>
    <row r="801">
      <c r="A801" s="74"/>
      <c r="B801" s="74"/>
      <c r="I801" t="str">
        <f t="shared" si="1"/>
        <v/>
      </c>
      <c r="L801" s="74"/>
      <c r="M801" s="74"/>
      <c r="N801" s="7"/>
    </row>
    <row r="802">
      <c r="A802" s="74"/>
      <c r="B802" s="74"/>
      <c r="I802" t="str">
        <f t="shared" si="1"/>
        <v/>
      </c>
      <c r="L802" s="74"/>
      <c r="M802" s="74"/>
      <c r="N802" s="7"/>
    </row>
    <row r="803">
      <c r="A803" s="74"/>
      <c r="B803" s="74"/>
      <c r="I803" t="str">
        <f t="shared" si="1"/>
        <v/>
      </c>
      <c r="L803" s="74"/>
      <c r="M803" s="74"/>
      <c r="N803" s="7"/>
    </row>
    <row r="804">
      <c r="A804" s="74"/>
      <c r="B804" s="74"/>
      <c r="I804" t="str">
        <f t="shared" si="1"/>
        <v/>
      </c>
      <c r="L804" s="74"/>
      <c r="M804" s="74"/>
      <c r="N804" s="7"/>
    </row>
    <row r="805">
      <c r="A805" s="74"/>
      <c r="B805" s="74"/>
      <c r="I805" t="str">
        <f t="shared" si="1"/>
        <v/>
      </c>
      <c r="L805" s="74"/>
      <c r="M805" s="74"/>
      <c r="N805" s="7"/>
    </row>
    <row r="806">
      <c r="A806" s="74"/>
      <c r="B806" s="74"/>
      <c r="I806" t="str">
        <f t="shared" si="1"/>
        <v/>
      </c>
      <c r="L806" s="74"/>
      <c r="M806" s="74"/>
      <c r="N806" s="7"/>
    </row>
    <row r="807">
      <c r="A807" s="74"/>
      <c r="B807" s="74"/>
      <c r="I807" t="str">
        <f t="shared" si="1"/>
        <v/>
      </c>
      <c r="L807" s="74"/>
      <c r="M807" s="74"/>
      <c r="N807" s="7"/>
    </row>
    <row r="808">
      <c r="A808" s="74"/>
      <c r="B808" s="74"/>
      <c r="I808" t="str">
        <f t="shared" si="1"/>
        <v/>
      </c>
      <c r="L808" s="74"/>
      <c r="M808" s="74"/>
      <c r="N808" s="7"/>
    </row>
    <row r="809">
      <c r="A809" s="74"/>
      <c r="B809" s="74"/>
      <c r="I809" t="str">
        <f t="shared" si="1"/>
        <v/>
      </c>
      <c r="L809" s="74"/>
      <c r="M809" s="74"/>
      <c r="N809" s="7"/>
    </row>
    <row r="810">
      <c r="A810" s="74"/>
      <c r="B810" s="74"/>
      <c r="I810" t="str">
        <f t="shared" si="1"/>
        <v/>
      </c>
      <c r="L810" s="74"/>
      <c r="M810" s="74"/>
      <c r="N810" s="7"/>
    </row>
    <row r="811">
      <c r="A811" s="74"/>
      <c r="B811" s="74"/>
      <c r="I811" t="str">
        <f t="shared" si="1"/>
        <v/>
      </c>
      <c r="L811" s="74"/>
      <c r="M811" s="74"/>
      <c r="N811" s="7"/>
    </row>
    <row r="812">
      <c r="A812" s="74"/>
      <c r="B812" s="74"/>
      <c r="I812" t="str">
        <f t="shared" si="1"/>
        <v/>
      </c>
      <c r="L812" s="74"/>
      <c r="M812" s="74"/>
      <c r="N812" s="7"/>
    </row>
    <row r="813">
      <c r="A813" s="74"/>
      <c r="B813" s="74"/>
      <c r="I813" t="str">
        <f t="shared" si="1"/>
        <v/>
      </c>
      <c r="L813" s="74"/>
      <c r="M813" s="74"/>
      <c r="N813" s="7"/>
    </row>
    <row r="814">
      <c r="A814" s="74"/>
      <c r="B814" s="74"/>
      <c r="I814" t="str">
        <f t="shared" si="1"/>
        <v/>
      </c>
      <c r="L814" s="74"/>
      <c r="M814" s="74"/>
      <c r="N814" s="7"/>
    </row>
    <row r="815">
      <c r="A815" s="74"/>
      <c r="B815" s="74"/>
      <c r="I815" t="str">
        <f t="shared" si="1"/>
        <v/>
      </c>
      <c r="L815" s="74"/>
      <c r="M815" s="74"/>
      <c r="N815" s="7"/>
    </row>
    <row r="816">
      <c r="A816" s="74"/>
      <c r="B816" s="74"/>
      <c r="I816" t="str">
        <f t="shared" si="1"/>
        <v/>
      </c>
      <c r="L816" s="74"/>
      <c r="M816" s="74"/>
      <c r="N816" s="7"/>
    </row>
    <row r="817">
      <c r="A817" s="74"/>
      <c r="B817" s="74"/>
      <c r="I817" t="str">
        <f t="shared" si="1"/>
        <v/>
      </c>
      <c r="L817" s="74"/>
      <c r="M817" s="74"/>
      <c r="N817" s="7"/>
    </row>
    <row r="818">
      <c r="A818" s="74"/>
      <c r="B818" s="74"/>
      <c r="I818" t="str">
        <f t="shared" si="1"/>
        <v/>
      </c>
      <c r="L818" s="74"/>
      <c r="M818" s="74"/>
      <c r="N818" s="7"/>
    </row>
    <row r="819">
      <c r="A819" s="74"/>
      <c r="B819" s="74"/>
      <c r="I819" t="str">
        <f t="shared" si="1"/>
        <v/>
      </c>
      <c r="L819" s="74"/>
      <c r="M819" s="74"/>
      <c r="N819" s="7"/>
    </row>
    <row r="820">
      <c r="A820" s="74"/>
      <c r="B820" s="74"/>
      <c r="I820" t="str">
        <f t="shared" si="1"/>
        <v/>
      </c>
      <c r="L820" s="74"/>
      <c r="M820" s="74"/>
      <c r="N820" s="7"/>
    </row>
    <row r="821">
      <c r="A821" s="74"/>
      <c r="B821" s="74"/>
      <c r="I821" t="str">
        <f t="shared" si="1"/>
        <v/>
      </c>
      <c r="L821" s="74"/>
      <c r="M821" s="74"/>
      <c r="N821" s="7"/>
    </row>
    <row r="822">
      <c r="A822" s="74"/>
      <c r="B822" s="74"/>
      <c r="I822" t="str">
        <f t="shared" si="1"/>
        <v/>
      </c>
      <c r="L822" s="74"/>
      <c r="M822" s="74"/>
      <c r="N822" s="7"/>
    </row>
    <row r="823">
      <c r="A823" s="74"/>
      <c r="B823" s="74"/>
      <c r="I823" t="str">
        <f t="shared" si="1"/>
        <v/>
      </c>
      <c r="L823" s="74"/>
      <c r="M823" s="74"/>
      <c r="N823" s="7"/>
    </row>
    <row r="824">
      <c r="A824" s="74"/>
      <c r="B824" s="74"/>
      <c r="I824" t="str">
        <f t="shared" si="1"/>
        <v/>
      </c>
      <c r="L824" s="74"/>
      <c r="M824" s="74"/>
      <c r="N824" s="7"/>
    </row>
    <row r="825">
      <c r="A825" s="74"/>
      <c r="B825" s="74"/>
      <c r="I825" t="str">
        <f t="shared" si="1"/>
        <v/>
      </c>
      <c r="L825" s="74"/>
      <c r="M825" s="74"/>
      <c r="N825" s="7"/>
    </row>
    <row r="826">
      <c r="A826" s="74"/>
      <c r="B826" s="74"/>
      <c r="I826" t="str">
        <f t="shared" si="1"/>
        <v/>
      </c>
      <c r="L826" s="74"/>
      <c r="M826" s="74"/>
      <c r="N826" s="7"/>
    </row>
    <row r="827">
      <c r="A827" s="74"/>
      <c r="B827" s="74"/>
      <c r="I827" t="str">
        <f t="shared" si="1"/>
        <v/>
      </c>
      <c r="L827" s="74"/>
      <c r="M827" s="74"/>
      <c r="N827" s="7"/>
    </row>
    <row r="828">
      <c r="A828" s="74"/>
      <c r="B828" s="74"/>
      <c r="I828" t="str">
        <f t="shared" si="1"/>
        <v/>
      </c>
      <c r="L828" s="74"/>
      <c r="M828" s="74"/>
      <c r="N828" s="7"/>
    </row>
    <row r="829">
      <c r="A829" s="74"/>
      <c r="B829" s="74"/>
      <c r="I829" t="str">
        <f t="shared" si="1"/>
        <v/>
      </c>
      <c r="L829" s="74"/>
      <c r="M829" s="74"/>
      <c r="N829" s="7"/>
    </row>
    <row r="830">
      <c r="A830" s="74"/>
      <c r="B830" s="74"/>
      <c r="I830" t="str">
        <f t="shared" si="1"/>
        <v/>
      </c>
      <c r="L830" s="74"/>
      <c r="M830" s="74"/>
      <c r="N830" s="7"/>
    </row>
    <row r="831">
      <c r="A831" s="74"/>
      <c r="B831" s="74"/>
      <c r="I831" t="str">
        <f t="shared" si="1"/>
        <v/>
      </c>
      <c r="L831" s="74"/>
      <c r="M831" s="74"/>
      <c r="N831" s="7"/>
    </row>
    <row r="832">
      <c r="A832" s="74"/>
      <c r="B832" s="74"/>
      <c r="I832" t="str">
        <f t="shared" si="1"/>
        <v/>
      </c>
      <c r="L832" s="74"/>
      <c r="M832" s="74"/>
      <c r="N832" s="7"/>
    </row>
    <row r="833">
      <c r="A833" s="74"/>
      <c r="B833" s="74"/>
      <c r="I833" t="str">
        <f t="shared" si="1"/>
        <v/>
      </c>
      <c r="L833" s="74"/>
      <c r="M833" s="74"/>
      <c r="N833" s="7"/>
    </row>
    <row r="834">
      <c r="A834" s="74"/>
      <c r="B834" s="74"/>
      <c r="I834" t="str">
        <f t="shared" si="1"/>
        <v/>
      </c>
      <c r="L834" s="74"/>
      <c r="M834" s="74"/>
      <c r="N834" s="7"/>
    </row>
    <row r="835">
      <c r="A835" s="74"/>
      <c r="B835" s="74"/>
      <c r="I835" t="str">
        <f t="shared" si="1"/>
        <v/>
      </c>
      <c r="L835" s="74"/>
      <c r="M835" s="74"/>
      <c r="N835" s="7"/>
    </row>
    <row r="836">
      <c r="A836" s="74"/>
      <c r="B836" s="74"/>
      <c r="I836" t="str">
        <f t="shared" si="1"/>
        <v/>
      </c>
      <c r="L836" s="74"/>
      <c r="M836" s="74"/>
      <c r="N836" s="7"/>
    </row>
    <row r="837">
      <c r="A837" s="74"/>
      <c r="B837" s="74"/>
      <c r="I837" t="str">
        <f t="shared" si="1"/>
        <v/>
      </c>
      <c r="L837" s="74"/>
      <c r="M837" s="74"/>
      <c r="N837" s="7"/>
    </row>
    <row r="838">
      <c r="A838" s="74"/>
      <c r="B838" s="74"/>
      <c r="I838" t="str">
        <f t="shared" si="1"/>
        <v/>
      </c>
      <c r="L838" s="74"/>
      <c r="M838" s="74"/>
      <c r="N838" s="7"/>
    </row>
    <row r="839">
      <c r="A839" s="74"/>
      <c r="B839" s="74"/>
      <c r="I839" t="str">
        <f t="shared" si="1"/>
        <v/>
      </c>
      <c r="L839" s="74"/>
      <c r="M839" s="74"/>
      <c r="N839" s="7"/>
    </row>
    <row r="840">
      <c r="A840" s="74"/>
      <c r="B840" s="74"/>
      <c r="I840" t="str">
        <f t="shared" si="1"/>
        <v/>
      </c>
      <c r="L840" s="74"/>
      <c r="M840" s="74"/>
      <c r="N840" s="7"/>
    </row>
    <row r="841">
      <c r="A841" s="74"/>
      <c r="B841" s="74"/>
      <c r="I841" t="str">
        <f t="shared" si="1"/>
        <v/>
      </c>
      <c r="L841" s="74"/>
      <c r="M841" s="74"/>
      <c r="N841" s="7"/>
    </row>
    <row r="842">
      <c r="A842" s="74"/>
      <c r="B842" s="74"/>
      <c r="I842" t="str">
        <f t="shared" si="1"/>
        <v/>
      </c>
      <c r="L842" s="74"/>
      <c r="M842" s="74"/>
      <c r="N842" s="7"/>
    </row>
    <row r="843">
      <c r="A843" s="74"/>
      <c r="B843" s="74"/>
      <c r="I843" t="str">
        <f t="shared" si="1"/>
        <v/>
      </c>
      <c r="L843" s="74"/>
      <c r="M843" s="74"/>
      <c r="N843" s="7"/>
    </row>
    <row r="844">
      <c r="A844" s="74"/>
      <c r="B844" s="74"/>
      <c r="I844" t="str">
        <f t="shared" si="1"/>
        <v/>
      </c>
      <c r="L844" s="74"/>
      <c r="M844" s="74"/>
      <c r="N844" s="7"/>
    </row>
    <row r="845">
      <c r="A845" s="74"/>
      <c r="B845" s="74"/>
      <c r="I845" t="str">
        <f t="shared" si="1"/>
        <v/>
      </c>
      <c r="L845" s="74"/>
      <c r="M845" s="74"/>
      <c r="N845" s="7"/>
    </row>
    <row r="846">
      <c r="A846" s="74"/>
      <c r="B846" s="74"/>
      <c r="I846" t="str">
        <f t="shared" si="1"/>
        <v/>
      </c>
      <c r="L846" s="74"/>
      <c r="M846" s="74"/>
      <c r="N846" s="7"/>
    </row>
    <row r="847">
      <c r="A847" s="74"/>
      <c r="B847" s="74"/>
      <c r="I847" t="str">
        <f t="shared" si="1"/>
        <v/>
      </c>
      <c r="L847" s="74"/>
      <c r="M847" s="74"/>
      <c r="N847" s="7"/>
    </row>
    <row r="848">
      <c r="A848" s="74"/>
      <c r="B848" s="74"/>
      <c r="I848" t="str">
        <f t="shared" si="1"/>
        <v/>
      </c>
      <c r="L848" s="74"/>
      <c r="M848" s="74"/>
      <c r="N848" s="7"/>
    </row>
    <row r="849">
      <c r="A849" s="74"/>
      <c r="B849" s="74"/>
      <c r="I849" t="str">
        <f t="shared" si="1"/>
        <v/>
      </c>
      <c r="L849" s="74"/>
      <c r="M849" s="74"/>
      <c r="N849" s="7"/>
    </row>
    <row r="850">
      <c r="A850" s="74"/>
      <c r="B850" s="74"/>
      <c r="I850" t="str">
        <f t="shared" si="1"/>
        <v/>
      </c>
      <c r="L850" s="74"/>
      <c r="M850" s="74"/>
      <c r="N850" s="7"/>
    </row>
    <row r="851">
      <c r="A851" s="74"/>
      <c r="B851" s="74"/>
      <c r="I851" t="str">
        <f t="shared" si="1"/>
        <v/>
      </c>
      <c r="L851" s="74"/>
      <c r="M851" s="74"/>
      <c r="N851" s="7"/>
    </row>
    <row r="852">
      <c r="A852" s="74"/>
      <c r="B852" s="74"/>
      <c r="I852" t="str">
        <f t="shared" si="1"/>
        <v/>
      </c>
      <c r="L852" s="74"/>
      <c r="M852" s="74"/>
      <c r="N852" s="7"/>
    </row>
    <row r="853">
      <c r="A853" s="74"/>
      <c r="B853" s="74"/>
      <c r="I853" t="str">
        <f t="shared" si="1"/>
        <v/>
      </c>
      <c r="L853" s="74"/>
      <c r="M853" s="74"/>
      <c r="N853" s="7"/>
    </row>
    <row r="854">
      <c r="A854" s="74"/>
      <c r="B854" s="74"/>
      <c r="I854" t="str">
        <f t="shared" si="1"/>
        <v/>
      </c>
      <c r="L854" s="74"/>
      <c r="M854" s="74"/>
      <c r="N854" s="7"/>
    </row>
    <row r="855">
      <c r="A855" s="74"/>
      <c r="B855" s="74"/>
      <c r="I855" t="str">
        <f t="shared" si="1"/>
        <v/>
      </c>
      <c r="L855" s="74"/>
      <c r="M855" s="74"/>
      <c r="N855" s="7"/>
    </row>
    <row r="856">
      <c r="A856" s="74"/>
      <c r="B856" s="74"/>
      <c r="I856" t="str">
        <f t="shared" si="1"/>
        <v/>
      </c>
      <c r="L856" s="74"/>
      <c r="M856" s="74"/>
      <c r="N856" s="7"/>
    </row>
    <row r="857">
      <c r="A857" s="74"/>
      <c r="B857" s="74"/>
      <c r="I857" t="str">
        <f t="shared" si="1"/>
        <v/>
      </c>
      <c r="L857" s="74"/>
      <c r="M857" s="74"/>
      <c r="N857" s="7"/>
    </row>
    <row r="858">
      <c r="A858" s="74"/>
      <c r="B858" s="74"/>
      <c r="I858" t="str">
        <f t="shared" si="1"/>
        <v/>
      </c>
      <c r="L858" s="74"/>
      <c r="M858" s="74"/>
      <c r="N858" s="7"/>
    </row>
    <row r="859">
      <c r="A859" s="74"/>
      <c r="B859" s="74"/>
      <c r="I859" t="str">
        <f t="shared" si="1"/>
        <v/>
      </c>
      <c r="L859" s="74"/>
      <c r="M859" s="74"/>
      <c r="N859" s="7"/>
    </row>
    <row r="860">
      <c r="A860" s="74"/>
      <c r="B860" s="74"/>
      <c r="I860" t="str">
        <f t="shared" si="1"/>
        <v/>
      </c>
      <c r="L860" s="74"/>
      <c r="M860" s="74"/>
      <c r="N860" s="7"/>
    </row>
    <row r="861">
      <c r="A861" s="74"/>
      <c r="B861" s="74"/>
      <c r="I861" t="str">
        <f t="shared" si="1"/>
        <v/>
      </c>
      <c r="L861" s="74"/>
      <c r="M861" s="74"/>
      <c r="N861" s="7"/>
    </row>
    <row r="862">
      <c r="A862" s="74"/>
      <c r="B862" s="74"/>
      <c r="I862" t="str">
        <f t="shared" si="1"/>
        <v/>
      </c>
      <c r="L862" s="74"/>
      <c r="M862" s="74"/>
      <c r="N862" s="7"/>
    </row>
    <row r="863">
      <c r="A863" s="74"/>
      <c r="B863" s="74"/>
      <c r="I863" t="str">
        <f t="shared" si="1"/>
        <v/>
      </c>
      <c r="L863" s="74"/>
      <c r="M863" s="74"/>
      <c r="N863" s="7"/>
    </row>
    <row r="864">
      <c r="A864" s="74"/>
      <c r="B864" s="74"/>
      <c r="I864" t="str">
        <f t="shared" si="1"/>
        <v/>
      </c>
      <c r="L864" s="74"/>
      <c r="M864" s="74"/>
      <c r="N864" s="7"/>
    </row>
    <row r="865">
      <c r="A865" s="74"/>
      <c r="B865" s="74"/>
      <c r="I865" t="str">
        <f t="shared" si="1"/>
        <v/>
      </c>
      <c r="L865" s="74"/>
      <c r="M865" s="74"/>
      <c r="N865" s="7"/>
    </row>
    <row r="866">
      <c r="A866" s="74"/>
      <c r="B866" s="74"/>
      <c r="I866" t="str">
        <f t="shared" si="1"/>
        <v/>
      </c>
      <c r="L866" s="74"/>
      <c r="M866" s="74"/>
      <c r="N866" s="7"/>
    </row>
    <row r="867">
      <c r="A867" s="74"/>
      <c r="B867" s="74"/>
      <c r="I867" t="str">
        <f t="shared" si="1"/>
        <v/>
      </c>
      <c r="L867" s="74"/>
      <c r="M867" s="74"/>
      <c r="N867" s="7"/>
    </row>
    <row r="868">
      <c r="A868" s="74"/>
      <c r="B868" s="74"/>
      <c r="I868" t="str">
        <f t="shared" si="1"/>
        <v/>
      </c>
      <c r="L868" s="74"/>
      <c r="M868" s="74"/>
      <c r="N868" s="7"/>
    </row>
    <row r="869">
      <c r="A869" s="74"/>
      <c r="B869" s="74"/>
      <c r="I869" t="str">
        <f t="shared" si="1"/>
        <v/>
      </c>
      <c r="L869" s="74"/>
      <c r="M869" s="74"/>
      <c r="N869" s="7"/>
    </row>
    <row r="870">
      <c r="A870" s="74"/>
      <c r="B870" s="74"/>
      <c r="I870" t="str">
        <f t="shared" si="1"/>
        <v/>
      </c>
      <c r="L870" s="74"/>
      <c r="M870" s="74"/>
      <c r="N870" s="7"/>
    </row>
    <row r="871">
      <c r="A871" s="74"/>
      <c r="B871" s="74"/>
      <c r="I871" t="str">
        <f t="shared" si="1"/>
        <v/>
      </c>
      <c r="L871" s="74"/>
      <c r="M871" s="74"/>
      <c r="N871" s="7"/>
    </row>
    <row r="872">
      <c r="A872" s="74"/>
      <c r="B872" s="74"/>
      <c r="I872" t="str">
        <f t="shared" si="1"/>
        <v/>
      </c>
      <c r="L872" s="74"/>
      <c r="M872" s="74"/>
      <c r="N872" s="7"/>
    </row>
    <row r="873">
      <c r="A873" s="74"/>
      <c r="B873" s="74"/>
      <c r="I873" t="str">
        <f t="shared" si="1"/>
        <v/>
      </c>
      <c r="L873" s="74"/>
      <c r="M873" s="74"/>
      <c r="N873" s="7"/>
    </row>
    <row r="874">
      <c r="A874" s="74"/>
      <c r="B874" s="74"/>
      <c r="I874" t="str">
        <f t="shared" si="1"/>
        <v/>
      </c>
      <c r="L874" s="74"/>
      <c r="M874" s="74"/>
      <c r="N874" s="7"/>
    </row>
    <row r="875">
      <c r="A875" s="74"/>
      <c r="B875" s="74"/>
      <c r="I875" t="str">
        <f t="shared" si="1"/>
        <v/>
      </c>
      <c r="L875" s="74"/>
      <c r="M875" s="74"/>
      <c r="N875" s="7"/>
    </row>
    <row r="876">
      <c r="A876" s="74"/>
      <c r="B876" s="74"/>
      <c r="I876" t="str">
        <f t="shared" si="1"/>
        <v/>
      </c>
      <c r="L876" s="74"/>
      <c r="M876" s="74"/>
      <c r="N876" s="7"/>
    </row>
    <row r="877">
      <c r="A877" s="74"/>
      <c r="B877" s="74"/>
      <c r="I877" t="str">
        <f t="shared" si="1"/>
        <v/>
      </c>
      <c r="L877" s="74"/>
      <c r="M877" s="74"/>
      <c r="N877" s="7"/>
    </row>
    <row r="878">
      <c r="A878" s="74"/>
      <c r="B878" s="74"/>
      <c r="I878" t="str">
        <f t="shared" si="1"/>
        <v/>
      </c>
      <c r="L878" s="74"/>
      <c r="M878" s="74"/>
      <c r="N878" s="7"/>
    </row>
    <row r="879">
      <c r="A879" s="74"/>
      <c r="B879" s="74"/>
      <c r="I879" t="str">
        <f t="shared" si="1"/>
        <v/>
      </c>
      <c r="L879" s="74"/>
      <c r="M879" s="74"/>
      <c r="N879" s="7"/>
    </row>
    <row r="880">
      <c r="A880" s="74"/>
      <c r="B880" s="74"/>
      <c r="I880" t="str">
        <f t="shared" si="1"/>
        <v/>
      </c>
      <c r="L880" s="74"/>
      <c r="M880" s="74"/>
      <c r="N880" s="7"/>
    </row>
    <row r="881">
      <c r="A881" s="74"/>
      <c r="B881" s="74"/>
      <c r="I881" t="str">
        <f t="shared" si="1"/>
        <v/>
      </c>
      <c r="L881" s="74"/>
      <c r="M881" s="74"/>
      <c r="N881" s="7"/>
    </row>
    <row r="882">
      <c r="A882" s="74"/>
      <c r="B882" s="74"/>
      <c r="I882" t="str">
        <f t="shared" si="1"/>
        <v/>
      </c>
      <c r="L882" s="74"/>
      <c r="M882" s="74"/>
      <c r="N882" s="7"/>
    </row>
    <row r="883">
      <c r="A883" s="74"/>
      <c r="B883" s="74"/>
      <c r="I883" t="str">
        <f t="shared" si="1"/>
        <v/>
      </c>
      <c r="L883" s="74"/>
      <c r="M883" s="74"/>
      <c r="N883" s="7"/>
    </row>
    <row r="884">
      <c r="A884" s="74"/>
      <c r="B884" s="74"/>
      <c r="I884" t="str">
        <f t="shared" si="1"/>
        <v/>
      </c>
      <c r="L884" s="74"/>
      <c r="M884" s="74"/>
      <c r="N884" s="7"/>
    </row>
    <row r="885">
      <c r="A885" s="74"/>
      <c r="B885" s="74"/>
      <c r="I885" t="str">
        <f t="shared" si="1"/>
        <v/>
      </c>
      <c r="L885" s="74"/>
      <c r="M885" s="74"/>
      <c r="N885" s="7"/>
    </row>
    <row r="886">
      <c r="A886" s="74"/>
      <c r="B886" s="74"/>
      <c r="I886" t="str">
        <f t="shared" si="1"/>
        <v/>
      </c>
      <c r="L886" s="74"/>
      <c r="M886" s="74"/>
      <c r="N886" s="7"/>
    </row>
    <row r="887">
      <c r="A887" s="74"/>
      <c r="B887" s="74"/>
      <c r="I887" t="str">
        <f t="shared" si="1"/>
        <v/>
      </c>
      <c r="L887" s="74"/>
      <c r="M887" s="74"/>
      <c r="N887" s="7"/>
    </row>
    <row r="888">
      <c r="A888" s="74"/>
      <c r="B888" s="74"/>
      <c r="I888" t="str">
        <f t="shared" si="1"/>
        <v/>
      </c>
      <c r="L888" s="74"/>
      <c r="M888" s="74"/>
      <c r="N888" s="7"/>
    </row>
    <row r="889">
      <c r="A889" s="74"/>
      <c r="B889" s="74"/>
      <c r="I889" t="str">
        <f t="shared" si="1"/>
        <v/>
      </c>
      <c r="L889" s="74"/>
      <c r="M889" s="74"/>
      <c r="N889" s="7"/>
    </row>
    <row r="890">
      <c r="A890" s="74"/>
      <c r="B890" s="74"/>
      <c r="I890" t="str">
        <f t="shared" si="1"/>
        <v/>
      </c>
      <c r="L890" s="74"/>
      <c r="M890" s="74"/>
      <c r="N890" s="7"/>
    </row>
    <row r="891">
      <c r="A891" s="74"/>
      <c r="B891" s="74"/>
      <c r="I891" t="str">
        <f t="shared" si="1"/>
        <v/>
      </c>
      <c r="L891" s="74"/>
      <c r="M891" s="74"/>
      <c r="N891" s="7"/>
    </row>
    <row r="892">
      <c r="A892" s="74"/>
      <c r="B892" s="74"/>
      <c r="I892" t="str">
        <f t="shared" si="1"/>
        <v/>
      </c>
      <c r="L892" s="74"/>
      <c r="M892" s="74"/>
      <c r="N892" s="7"/>
    </row>
    <row r="893">
      <c r="A893" s="74"/>
      <c r="B893" s="74"/>
      <c r="I893" t="str">
        <f t="shared" si="1"/>
        <v/>
      </c>
      <c r="L893" s="74"/>
      <c r="M893" s="74"/>
      <c r="N893" s="7"/>
    </row>
    <row r="894">
      <c r="A894" s="74"/>
      <c r="B894" s="74"/>
      <c r="I894" t="str">
        <f t="shared" si="1"/>
        <v/>
      </c>
      <c r="L894" s="74"/>
      <c r="M894" s="74"/>
      <c r="N894" s="7"/>
    </row>
    <row r="895">
      <c r="A895" s="74"/>
      <c r="B895" s="74"/>
      <c r="I895" t="str">
        <f t="shared" si="1"/>
        <v/>
      </c>
      <c r="L895" s="74"/>
      <c r="M895" s="74"/>
      <c r="N895" s="7"/>
    </row>
    <row r="896">
      <c r="A896" s="74"/>
      <c r="B896" s="74"/>
      <c r="I896" t="str">
        <f t="shared" si="1"/>
        <v/>
      </c>
      <c r="L896" s="74"/>
      <c r="M896" s="74"/>
      <c r="N896" s="7"/>
    </row>
    <row r="897">
      <c r="A897" s="74"/>
      <c r="B897" s="74"/>
      <c r="I897" t="str">
        <f t="shared" si="1"/>
        <v/>
      </c>
      <c r="L897" s="74"/>
      <c r="M897" s="74"/>
      <c r="N897" s="7"/>
    </row>
    <row r="898">
      <c r="A898" s="74"/>
      <c r="B898" s="74"/>
      <c r="I898" t="str">
        <f t="shared" si="1"/>
        <v/>
      </c>
      <c r="L898" s="74"/>
      <c r="M898" s="74"/>
      <c r="N898" s="7"/>
    </row>
    <row r="899">
      <c r="A899" s="74"/>
      <c r="B899" s="74"/>
      <c r="I899" t="str">
        <f t="shared" si="1"/>
        <v/>
      </c>
      <c r="L899" s="74"/>
      <c r="M899" s="74"/>
      <c r="N899" s="7"/>
    </row>
    <row r="900">
      <c r="A900" s="74"/>
      <c r="B900" s="74"/>
      <c r="I900" t="str">
        <f t="shared" si="1"/>
        <v/>
      </c>
      <c r="L900" s="74"/>
      <c r="M900" s="74"/>
      <c r="N900" s="7"/>
    </row>
    <row r="901">
      <c r="A901" s="74"/>
      <c r="B901" s="74"/>
      <c r="I901" t="str">
        <f t="shared" si="1"/>
        <v/>
      </c>
      <c r="L901" s="74"/>
      <c r="M901" s="74"/>
      <c r="N901" s="7"/>
    </row>
    <row r="902">
      <c r="A902" s="74"/>
      <c r="B902" s="74"/>
      <c r="I902" t="str">
        <f t="shared" si="1"/>
        <v/>
      </c>
      <c r="L902" s="74"/>
      <c r="M902" s="74"/>
      <c r="N902" s="7"/>
    </row>
    <row r="903">
      <c r="A903" s="74"/>
      <c r="B903" s="74"/>
      <c r="I903" t="str">
        <f t="shared" si="1"/>
        <v/>
      </c>
      <c r="L903" s="74"/>
      <c r="M903" s="74"/>
      <c r="N903" s="7"/>
    </row>
    <row r="904">
      <c r="A904" s="74"/>
      <c r="B904" s="74"/>
      <c r="I904" t="str">
        <f t="shared" si="1"/>
        <v/>
      </c>
      <c r="L904" s="74"/>
      <c r="M904" s="74"/>
      <c r="N904" s="7"/>
    </row>
    <row r="905">
      <c r="A905" s="74"/>
      <c r="B905" s="74"/>
      <c r="I905" t="str">
        <f t="shared" si="1"/>
        <v/>
      </c>
      <c r="L905" s="74"/>
      <c r="M905" s="74"/>
      <c r="N905" s="7"/>
    </row>
    <row r="906">
      <c r="A906" s="74"/>
      <c r="B906" s="74"/>
      <c r="I906" t="str">
        <f t="shared" si="1"/>
        <v/>
      </c>
      <c r="L906" s="74"/>
      <c r="M906" s="74"/>
      <c r="N906" s="7"/>
    </row>
    <row r="907">
      <c r="A907" s="74"/>
      <c r="B907" s="74"/>
      <c r="I907" t="str">
        <f t="shared" si="1"/>
        <v/>
      </c>
      <c r="L907" s="74"/>
      <c r="M907" s="74"/>
      <c r="N907" s="7"/>
    </row>
    <row r="908">
      <c r="A908" s="74"/>
      <c r="B908" s="74"/>
      <c r="I908" t="str">
        <f t="shared" si="1"/>
        <v/>
      </c>
      <c r="L908" s="74"/>
      <c r="M908" s="74"/>
      <c r="N908" s="7"/>
    </row>
    <row r="909">
      <c r="A909" s="74"/>
      <c r="B909" s="74"/>
      <c r="I909" t="str">
        <f t="shared" si="1"/>
        <v/>
      </c>
      <c r="L909" s="74"/>
      <c r="M909" s="74"/>
      <c r="N909" s="7"/>
    </row>
    <row r="910">
      <c r="A910" s="74"/>
      <c r="B910" s="74"/>
      <c r="I910" t="str">
        <f t="shared" si="1"/>
        <v/>
      </c>
      <c r="L910" s="74"/>
      <c r="M910" s="74"/>
      <c r="N910" s="7"/>
    </row>
    <row r="911">
      <c r="A911" s="74"/>
      <c r="B911" s="74"/>
      <c r="I911" t="str">
        <f t="shared" si="1"/>
        <v/>
      </c>
      <c r="L911" s="74"/>
      <c r="M911" s="74"/>
      <c r="N911" s="7"/>
    </row>
    <row r="912">
      <c r="A912" s="74"/>
      <c r="B912" s="74"/>
      <c r="I912" t="str">
        <f t="shared" si="1"/>
        <v/>
      </c>
      <c r="L912" s="74"/>
      <c r="M912" s="74"/>
      <c r="N912" s="7"/>
    </row>
    <row r="913">
      <c r="A913" s="74"/>
      <c r="B913" s="74"/>
      <c r="I913" t="str">
        <f t="shared" si="1"/>
        <v/>
      </c>
      <c r="L913" s="74"/>
      <c r="M913" s="74"/>
      <c r="N913" s="7"/>
    </row>
    <row r="914">
      <c r="A914" s="74"/>
      <c r="B914" s="74"/>
      <c r="I914" t="str">
        <f t="shared" si="1"/>
        <v/>
      </c>
      <c r="L914" s="74"/>
      <c r="M914" s="74"/>
      <c r="N914" s="7"/>
    </row>
    <row r="915">
      <c r="A915" s="74"/>
      <c r="B915" s="74"/>
      <c r="I915" t="str">
        <f t="shared" si="1"/>
        <v/>
      </c>
      <c r="L915" s="74"/>
      <c r="M915" s="74"/>
      <c r="N915" s="7"/>
    </row>
    <row r="916">
      <c r="A916" s="74"/>
      <c r="B916" s="74"/>
      <c r="I916" t="str">
        <f t="shared" si="1"/>
        <v/>
      </c>
      <c r="L916" s="74"/>
      <c r="M916" s="74"/>
      <c r="N916" s="7"/>
    </row>
    <row r="917">
      <c r="A917" s="74"/>
      <c r="B917" s="74"/>
      <c r="I917" t="str">
        <f t="shared" si="1"/>
        <v/>
      </c>
      <c r="L917" s="74"/>
      <c r="M917" s="74"/>
      <c r="N917" s="7"/>
    </row>
    <row r="918">
      <c r="A918" s="74"/>
      <c r="B918" s="74"/>
      <c r="I918" t="str">
        <f t="shared" si="1"/>
        <v/>
      </c>
      <c r="L918" s="74"/>
      <c r="M918" s="74"/>
      <c r="N918" s="7"/>
    </row>
    <row r="919">
      <c r="A919" s="74"/>
      <c r="B919" s="74"/>
      <c r="I919" t="str">
        <f t="shared" si="1"/>
        <v/>
      </c>
      <c r="L919" s="74"/>
      <c r="M919" s="74"/>
      <c r="N919" s="7"/>
    </row>
    <row r="920">
      <c r="A920" s="74"/>
      <c r="B920" s="74"/>
      <c r="I920" t="str">
        <f t="shared" si="1"/>
        <v/>
      </c>
      <c r="L920" s="74"/>
      <c r="M920" s="74"/>
      <c r="N920" s="7"/>
    </row>
    <row r="921">
      <c r="A921" s="74"/>
      <c r="B921" s="74"/>
      <c r="I921" t="str">
        <f t="shared" si="1"/>
        <v/>
      </c>
      <c r="L921" s="74"/>
      <c r="M921" s="74"/>
      <c r="N921" s="7"/>
    </row>
    <row r="922">
      <c r="A922" s="74"/>
      <c r="B922" s="74"/>
      <c r="I922" t="str">
        <f t="shared" si="1"/>
        <v/>
      </c>
      <c r="L922" s="74"/>
      <c r="M922" s="74"/>
      <c r="N922" s="7"/>
    </row>
    <row r="923">
      <c r="A923" s="74"/>
      <c r="B923" s="74"/>
      <c r="I923" t="str">
        <f t="shared" si="1"/>
        <v/>
      </c>
      <c r="L923" s="74"/>
      <c r="M923" s="74"/>
      <c r="N923" s="7"/>
    </row>
    <row r="924">
      <c r="A924" s="74"/>
      <c r="B924" s="74"/>
      <c r="I924" t="str">
        <f t="shared" si="1"/>
        <v/>
      </c>
      <c r="L924" s="74"/>
      <c r="M924" s="74"/>
      <c r="N924" s="7"/>
    </row>
    <row r="925">
      <c r="A925" s="74"/>
      <c r="B925" s="74"/>
      <c r="I925" t="str">
        <f t="shared" si="1"/>
        <v/>
      </c>
      <c r="L925" s="74"/>
      <c r="M925" s="74"/>
      <c r="N925" s="7"/>
    </row>
    <row r="926">
      <c r="A926" s="74"/>
      <c r="B926" s="74"/>
      <c r="I926" t="str">
        <f t="shared" si="1"/>
        <v/>
      </c>
      <c r="L926" s="74"/>
      <c r="M926" s="74"/>
      <c r="N926" s="7"/>
    </row>
    <row r="927">
      <c r="A927" s="74"/>
      <c r="B927" s="74"/>
      <c r="I927" t="str">
        <f t="shared" si="1"/>
        <v/>
      </c>
      <c r="L927" s="74"/>
      <c r="M927" s="74"/>
      <c r="N927" s="7"/>
    </row>
    <row r="928">
      <c r="A928" s="74"/>
      <c r="B928" s="74"/>
      <c r="I928" t="str">
        <f t="shared" si="1"/>
        <v/>
      </c>
      <c r="L928" s="74"/>
      <c r="M928" s="74"/>
      <c r="N928" s="7"/>
    </row>
    <row r="929">
      <c r="A929" s="74"/>
      <c r="B929" s="74"/>
      <c r="I929" t="str">
        <f t="shared" si="1"/>
        <v/>
      </c>
      <c r="L929" s="74"/>
      <c r="M929" s="74"/>
      <c r="N929" s="7"/>
    </row>
    <row r="930">
      <c r="A930" s="74"/>
      <c r="B930" s="74"/>
      <c r="I930" t="str">
        <f t="shared" si="1"/>
        <v/>
      </c>
      <c r="L930" s="74"/>
      <c r="M930" s="74"/>
      <c r="N930" s="7"/>
    </row>
    <row r="931">
      <c r="A931" s="74"/>
      <c r="B931" s="74"/>
      <c r="I931" t="str">
        <f t="shared" si="1"/>
        <v/>
      </c>
      <c r="L931" s="74"/>
      <c r="M931" s="74"/>
      <c r="N931" s="7"/>
    </row>
    <row r="932">
      <c r="A932" s="74"/>
      <c r="B932" s="74"/>
      <c r="I932" t="str">
        <f t="shared" si="1"/>
        <v/>
      </c>
      <c r="L932" s="74"/>
      <c r="M932" s="74"/>
      <c r="N932" s="7"/>
    </row>
    <row r="933">
      <c r="A933" s="74"/>
      <c r="B933" s="74"/>
      <c r="I933" t="str">
        <f t="shared" si="1"/>
        <v/>
      </c>
      <c r="L933" s="74"/>
      <c r="M933" s="74"/>
      <c r="N933" s="7"/>
    </row>
    <row r="934">
      <c r="A934" s="74"/>
      <c r="B934" s="74"/>
      <c r="I934" t="str">
        <f t="shared" si="1"/>
        <v/>
      </c>
      <c r="L934" s="74"/>
      <c r="M934" s="74"/>
      <c r="N934" s="7"/>
    </row>
    <row r="935">
      <c r="A935" s="74"/>
      <c r="B935" s="74"/>
      <c r="I935" t="str">
        <f t="shared" si="1"/>
        <v/>
      </c>
      <c r="L935" s="74"/>
      <c r="M935" s="74"/>
      <c r="N935" s="7"/>
    </row>
    <row r="936">
      <c r="A936" s="74"/>
      <c r="B936" s="74"/>
      <c r="I936" t="str">
        <f t="shared" si="1"/>
        <v/>
      </c>
      <c r="L936" s="74"/>
      <c r="M936" s="74"/>
      <c r="N936" s="7"/>
    </row>
    <row r="937">
      <c r="A937" s="74"/>
      <c r="B937" s="74"/>
      <c r="I937" t="str">
        <f t="shared" si="1"/>
        <v/>
      </c>
      <c r="L937" s="74"/>
      <c r="M937" s="74"/>
      <c r="N937" s="7"/>
    </row>
    <row r="938">
      <c r="A938" s="74"/>
      <c r="B938" s="74"/>
      <c r="I938" t="str">
        <f t="shared" si="1"/>
        <v/>
      </c>
      <c r="L938" s="74"/>
      <c r="M938" s="74"/>
      <c r="N938" s="7"/>
    </row>
    <row r="939">
      <c r="A939" s="74"/>
      <c r="B939" s="74"/>
      <c r="I939" t="str">
        <f t="shared" si="1"/>
        <v/>
      </c>
      <c r="L939" s="74"/>
      <c r="M939" s="74"/>
      <c r="N939" s="7"/>
    </row>
    <row r="940">
      <c r="A940" s="74"/>
      <c r="B940" s="74"/>
      <c r="I940" t="str">
        <f t="shared" si="1"/>
        <v/>
      </c>
      <c r="L940" s="74"/>
      <c r="M940" s="74"/>
      <c r="N940" s="7"/>
    </row>
    <row r="941">
      <c r="A941" s="74"/>
      <c r="B941" s="74"/>
      <c r="I941" t="str">
        <f t="shared" si="1"/>
        <v/>
      </c>
      <c r="L941" s="74"/>
      <c r="M941" s="74"/>
      <c r="N941" s="7"/>
    </row>
    <row r="942">
      <c r="A942" s="74"/>
      <c r="B942" s="74"/>
      <c r="I942" t="str">
        <f t="shared" si="1"/>
        <v/>
      </c>
      <c r="L942" s="74"/>
      <c r="M942" s="74"/>
      <c r="N942" s="7"/>
    </row>
    <row r="943">
      <c r="A943" s="74"/>
      <c r="B943" s="74"/>
      <c r="I943" t="str">
        <f t="shared" si="1"/>
        <v/>
      </c>
      <c r="L943" s="74"/>
      <c r="M943" s="74"/>
      <c r="N943" s="7"/>
    </row>
    <row r="944">
      <c r="A944" s="74"/>
      <c r="B944" s="74"/>
      <c r="I944" t="str">
        <f t="shared" si="1"/>
        <v/>
      </c>
      <c r="L944" s="74"/>
      <c r="M944" s="74"/>
      <c r="N944" s="7"/>
    </row>
    <row r="945">
      <c r="A945" s="74"/>
      <c r="B945" s="74"/>
      <c r="I945" t="str">
        <f t="shared" si="1"/>
        <v/>
      </c>
      <c r="L945" s="74"/>
      <c r="M945" s="74"/>
      <c r="N945" s="7"/>
    </row>
    <row r="946">
      <c r="A946" s="74"/>
      <c r="B946" s="74"/>
      <c r="I946" t="str">
        <f t="shared" si="1"/>
        <v/>
      </c>
      <c r="L946" s="74"/>
      <c r="M946" s="74"/>
      <c r="N946" s="7"/>
    </row>
    <row r="947">
      <c r="A947" s="74"/>
      <c r="B947" s="74"/>
      <c r="I947" t="str">
        <f t="shared" si="1"/>
        <v/>
      </c>
      <c r="L947" s="74"/>
      <c r="M947" s="74"/>
      <c r="N947" s="7"/>
    </row>
    <row r="948">
      <c r="A948" s="74"/>
      <c r="B948" s="74"/>
      <c r="I948" t="str">
        <f t="shared" si="1"/>
        <v/>
      </c>
      <c r="L948" s="74"/>
      <c r="M948" s="74"/>
      <c r="N948" s="7"/>
    </row>
    <row r="949">
      <c r="A949" s="74"/>
      <c r="B949" s="74"/>
      <c r="I949" t="str">
        <f t="shared" si="1"/>
        <v/>
      </c>
      <c r="L949" s="74"/>
      <c r="M949" s="74"/>
      <c r="N949" s="7"/>
    </row>
    <row r="950">
      <c r="A950" s="74"/>
      <c r="B950" s="74"/>
      <c r="I950" t="str">
        <f t="shared" si="1"/>
        <v/>
      </c>
      <c r="L950" s="74"/>
      <c r="M950" s="74"/>
      <c r="N950" s="7"/>
    </row>
    <row r="951">
      <c r="A951" s="74"/>
      <c r="B951" s="74"/>
      <c r="I951" t="str">
        <f t="shared" si="1"/>
        <v/>
      </c>
      <c r="L951" s="74"/>
      <c r="M951" s="74"/>
      <c r="N951" s="7"/>
    </row>
    <row r="952">
      <c r="A952" s="74"/>
      <c r="B952" s="74"/>
      <c r="I952" t="str">
        <f t="shared" si="1"/>
        <v/>
      </c>
      <c r="L952" s="74"/>
      <c r="M952" s="74"/>
      <c r="N952" s="7"/>
    </row>
    <row r="953">
      <c r="A953" s="74"/>
      <c r="B953" s="74"/>
      <c r="I953" t="str">
        <f t="shared" si="1"/>
        <v/>
      </c>
      <c r="L953" s="74"/>
      <c r="M953" s="74"/>
      <c r="N953" s="7"/>
    </row>
    <row r="954">
      <c r="A954" s="74"/>
      <c r="B954" s="74"/>
      <c r="I954" t="str">
        <f t="shared" si="1"/>
        <v/>
      </c>
      <c r="L954" s="74"/>
      <c r="M954" s="74"/>
      <c r="N954" s="7"/>
    </row>
    <row r="955">
      <c r="A955" s="74"/>
      <c r="B955" s="74"/>
      <c r="I955" t="str">
        <f t="shared" si="1"/>
        <v/>
      </c>
      <c r="L955" s="74"/>
      <c r="M955" s="74"/>
      <c r="N955" s="7"/>
    </row>
    <row r="956">
      <c r="A956" s="74"/>
      <c r="B956" s="74"/>
      <c r="I956" t="str">
        <f t="shared" si="1"/>
        <v/>
      </c>
      <c r="L956" s="74"/>
      <c r="M956" s="74"/>
      <c r="N956" s="7"/>
    </row>
    <row r="957">
      <c r="A957" s="74"/>
      <c r="B957" s="74"/>
      <c r="I957" t="str">
        <f t="shared" si="1"/>
        <v/>
      </c>
      <c r="L957" s="74"/>
      <c r="M957" s="74"/>
      <c r="N957" s="7"/>
    </row>
    <row r="958">
      <c r="A958" s="74"/>
      <c r="B958" s="74"/>
      <c r="I958" t="str">
        <f t="shared" si="1"/>
        <v/>
      </c>
      <c r="L958" s="74"/>
      <c r="M958" s="74"/>
      <c r="N958" s="7"/>
    </row>
    <row r="959">
      <c r="A959" s="74"/>
      <c r="B959" s="74"/>
      <c r="I959" t="str">
        <f t="shared" si="1"/>
        <v/>
      </c>
      <c r="L959" s="74"/>
      <c r="M959" s="74"/>
      <c r="N959" s="7"/>
    </row>
    <row r="960">
      <c r="A960" s="74"/>
      <c r="B960" s="74"/>
      <c r="I960" t="str">
        <f t="shared" si="1"/>
        <v/>
      </c>
      <c r="L960" s="74"/>
      <c r="M960" s="74"/>
      <c r="N960" s="7"/>
    </row>
    <row r="961">
      <c r="A961" s="74"/>
      <c r="B961" s="74"/>
      <c r="I961" t="str">
        <f t="shared" si="1"/>
        <v/>
      </c>
      <c r="L961" s="74"/>
      <c r="M961" s="74"/>
      <c r="N961" s="7"/>
    </row>
    <row r="962">
      <c r="A962" s="74"/>
      <c r="B962" s="74"/>
      <c r="I962" t="str">
        <f t="shared" si="1"/>
        <v/>
      </c>
      <c r="L962" s="74"/>
      <c r="M962" s="74"/>
      <c r="N962" s="7"/>
    </row>
    <row r="963">
      <c r="A963" s="74"/>
      <c r="B963" s="74"/>
      <c r="I963" t="str">
        <f t="shared" si="1"/>
        <v/>
      </c>
      <c r="L963" s="74"/>
      <c r="M963" s="74"/>
      <c r="N963" s="7"/>
    </row>
    <row r="964">
      <c r="A964" s="74"/>
      <c r="B964" s="74"/>
      <c r="I964" t="str">
        <f t="shared" si="1"/>
        <v/>
      </c>
      <c r="L964" s="74"/>
      <c r="M964" s="74"/>
      <c r="N964" s="7"/>
    </row>
    <row r="965">
      <c r="A965" s="74"/>
      <c r="B965" s="74"/>
      <c r="I965" t="str">
        <f t="shared" si="1"/>
        <v/>
      </c>
      <c r="L965" s="74"/>
      <c r="M965" s="74"/>
      <c r="N965" s="7"/>
    </row>
    <row r="966">
      <c r="A966" s="74"/>
      <c r="B966" s="74"/>
      <c r="I966" t="str">
        <f t="shared" si="1"/>
        <v/>
      </c>
      <c r="L966" s="74"/>
      <c r="M966" s="74"/>
      <c r="N966" s="7"/>
    </row>
    <row r="967">
      <c r="A967" s="74"/>
      <c r="B967" s="74"/>
      <c r="I967" t="str">
        <f t="shared" si="1"/>
        <v/>
      </c>
      <c r="L967" s="74"/>
      <c r="M967" s="74"/>
      <c r="N967" s="7"/>
    </row>
    <row r="968">
      <c r="A968" s="74"/>
      <c r="B968" s="74"/>
      <c r="I968" t="str">
        <f t="shared" si="1"/>
        <v/>
      </c>
      <c r="L968" s="74"/>
      <c r="M968" s="74"/>
      <c r="N968" s="7"/>
    </row>
    <row r="969">
      <c r="A969" s="74"/>
      <c r="B969" s="74"/>
      <c r="I969" t="str">
        <f t="shared" si="1"/>
        <v/>
      </c>
      <c r="L969" s="74"/>
      <c r="M969" s="74"/>
      <c r="N969" s="7"/>
    </row>
    <row r="970">
      <c r="A970" s="74"/>
      <c r="B970" s="74"/>
      <c r="I970" t="str">
        <f t="shared" si="1"/>
        <v/>
      </c>
      <c r="L970" s="74"/>
      <c r="M970" s="74"/>
      <c r="N970" s="7"/>
    </row>
    <row r="971">
      <c r="A971" s="74"/>
      <c r="B971" s="74"/>
      <c r="I971" t="str">
        <f t="shared" si="1"/>
        <v/>
      </c>
      <c r="L971" s="74"/>
      <c r="M971" s="74"/>
      <c r="N971" s="7"/>
    </row>
    <row r="972">
      <c r="A972" s="74"/>
      <c r="B972" s="74"/>
      <c r="I972" t="str">
        <f t="shared" si="1"/>
        <v/>
      </c>
      <c r="L972" s="74"/>
      <c r="M972" s="74"/>
      <c r="N972" s="7"/>
    </row>
    <row r="973">
      <c r="A973" s="74"/>
      <c r="B973" s="74"/>
      <c r="I973" t="str">
        <f t="shared" si="1"/>
        <v/>
      </c>
      <c r="L973" s="74"/>
      <c r="M973" s="74"/>
      <c r="N973" s="7"/>
    </row>
    <row r="974">
      <c r="A974" s="74"/>
      <c r="B974" s="74"/>
      <c r="I974" t="str">
        <f t="shared" si="1"/>
        <v/>
      </c>
      <c r="L974" s="74"/>
      <c r="M974" s="74"/>
      <c r="N974" s="7"/>
    </row>
    <row r="975">
      <c r="A975" s="74"/>
      <c r="B975" s="74"/>
      <c r="I975" t="str">
        <f t="shared" si="1"/>
        <v/>
      </c>
      <c r="L975" s="74"/>
      <c r="M975" s="74"/>
      <c r="N975" s="7"/>
    </row>
    <row r="976">
      <c r="A976" s="74"/>
      <c r="B976" s="74"/>
      <c r="I976" t="str">
        <f t="shared" si="1"/>
        <v/>
      </c>
      <c r="L976" s="74"/>
      <c r="M976" s="74"/>
      <c r="N976" s="7"/>
    </row>
    <row r="977">
      <c r="A977" s="74"/>
      <c r="B977" s="74"/>
      <c r="I977" t="str">
        <f t="shared" si="1"/>
        <v/>
      </c>
      <c r="L977" s="74"/>
      <c r="M977" s="74"/>
      <c r="N977" s="7"/>
    </row>
    <row r="978">
      <c r="A978" s="74"/>
      <c r="B978" s="74"/>
      <c r="I978" t="str">
        <f t="shared" si="1"/>
        <v/>
      </c>
      <c r="L978" s="74"/>
      <c r="M978" s="74"/>
      <c r="N978" s="7"/>
    </row>
    <row r="979">
      <c r="A979" s="74"/>
      <c r="B979" s="74"/>
      <c r="I979" t="str">
        <f t="shared" si="1"/>
        <v/>
      </c>
      <c r="L979" s="74"/>
      <c r="M979" s="74"/>
      <c r="N979" s="7"/>
    </row>
    <row r="980">
      <c r="A980" s="74"/>
      <c r="B980" s="74"/>
      <c r="I980" t="str">
        <f t="shared" si="1"/>
        <v/>
      </c>
      <c r="L980" s="74"/>
      <c r="M980" s="74"/>
      <c r="N980" s="7"/>
    </row>
    <row r="981">
      <c r="A981" s="74"/>
      <c r="B981" s="74"/>
      <c r="I981" t="str">
        <f t="shared" si="1"/>
        <v/>
      </c>
      <c r="L981" s="74"/>
      <c r="M981" s="74"/>
      <c r="N981" s="7"/>
    </row>
    <row r="982">
      <c r="A982" s="74"/>
      <c r="B982" s="74"/>
      <c r="I982" t="str">
        <f t="shared" si="1"/>
        <v/>
      </c>
      <c r="L982" s="74"/>
      <c r="M982" s="74"/>
      <c r="N982" s="7"/>
    </row>
    <row r="983">
      <c r="A983" s="74"/>
      <c r="B983" s="74"/>
      <c r="I983" t="str">
        <f t="shared" si="1"/>
        <v/>
      </c>
      <c r="L983" s="74"/>
      <c r="M983" s="74"/>
      <c r="N983" s="7"/>
    </row>
    <row r="984">
      <c r="A984" s="74"/>
      <c r="B984" s="74"/>
      <c r="I984" t="str">
        <f t="shared" si="1"/>
        <v/>
      </c>
      <c r="L984" s="74"/>
      <c r="M984" s="74"/>
      <c r="N984" s="7"/>
    </row>
    <row r="985">
      <c r="A985" s="74"/>
      <c r="B985" s="74"/>
      <c r="I985" t="str">
        <f t="shared" si="1"/>
        <v/>
      </c>
      <c r="L985" s="74"/>
      <c r="M985" s="74"/>
      <c r="N985" s="7"/>
    </row>
    <row r="986">
      <c r="A986" s="74"/>
      <c r="B986" s="74"/>
      <c r="I986" t="str">
        <f t="shared" si="1"/>
        <v/>
      </c>
      <c r="L986" s="74"/>
      <c r="M986" s="74"/>
      <c r="N986" s="7"/>
    </row>
    <row r="987">
      <c r="A987" s="74"/>
      <c r="B987" s="74"/>
      <c r="I987" t="str">
        <f t="shared" si="1"/>
        <v/>
      </c>
      <c r="L987" s="74"/>
      <c r="M987" s="74"/>
      <c r="N987" s="7"/>
    </row>
    <row r="988">
      <c r="A988" s="74"/>
      <c r="B988" s="74"/>
      <c r="I988" t="str">
        <f t="shared" si="1"/>
        <v/>
      </c>
      <c r="L988" s="74"/>
      <c r="M988" s="74"/>
      <c r="N988" s="7"/>
    </row>
    <row r="989">
      <c r="A989" s="74"/>
      <c r="B989" s="74"/>
      <c r="I989" t="str">
        <f t="shared" si="1"/>
        <v/>
      </c>
      <c r="L989" s="74"/>
      <c r="M989" s="74"/>
      <c r="N989" s="7"/>
    </row>
    <row r="990">
      <c r="A990" s="74"/>
      <c r="B990" s="74"/>
      <c r="I990" t="str">
        <f t="shared" si="1"/>
        <v/>
      </c>
      <c r="L990" s="74"/>
      <c r="M990" s="74"/>
      <c r="N990" s="7"/>
    </row>
    <row r="991">
      <c r="A991" s="74"/>
      <c r="B991" s="74"/>
      <c r="I991" t="str">
        <f t="shared" si="1"/>
        <v/>
      </c>
      <c r="L991" s="74"/>
      <c r="M991" s="74"/>
      <c r="N991" s="7"/>
    </row>
    <row r="992">
      <c r="A992" s="74"/>
      <c r="B992" s="74"/>
      <c r="I992" t="str">
        <f t="shared" si="1"/>
        <v/>
      </c>
      <c r="L992" s="74"/>
      <c r="M992" s="74"/>
      <c r="N992" s="7"/>
    </row>
    <row r="993">
      <c r="A993" s="74"/>
      <c r="B993" s="74"/>
      <c r="I993" t="str">
        <f t="shared" si="1"/>
        <v/>
      </c>
      <c r="L993" s="74"/>
      <c r="M993" s="74"/>
      <c r="N993" s="7"/>
    </row>
    <row r="994">
      <c r="A994" s="74"/>
      <c r="B994" s="74"/>
      <c r="I994" t="str">
        <f t="shared" si="1"/>
        <v/>
      </c>
      <c r="L994" s="74"/>
      <c r="M994" s="74"/>
      <c r="N994" s="7"/>
    </row>
    <row r="995">
      <c r="A995" s="74"/>
      <c r="B995" s="74"/>
      <c r="I995" t="str">
        <f t="shared" si="1"/>
        <v/>
      </c>
      <c r="L995" s="74"/>
      <c r="M995" s="74"/>
      <c r="N995" s="7"/>
    </row>
    <row r="996">
      <c r="A996" s="74"/>
      <c r="B996" s="74"/>
      <c r="I996" t="str">
        <f t="shared" si="1"/>
        <v/>
      </c>
      <c r="L996" s="74"/>
      <c r="M996" s="74"/>
      <c r="N996" s="7"/>
    </row>
    <row r="997">
      <c r="A997" s="74"/>
      <c r="B997" s="74"/>
      <c r="I997" t="str">
        <f t="shared" si="1"/>
        <v/>
      </c>
      <c r="L997" s="74"/>
      <c r="M997" s="74"/>
      <c r="N997" s="7"/>
    </row>
    <row r="998">
      <c r="A998" s="74"/>
      <c r="B998" s="74"/>
      <c r="I998" t="str">
        <f t="shared" si="1"/>
        <v/>
      </c>
      <c r="L998" s="74"/>
      <c r="M998" s="74"/>
      <c r="N998" s="7"/>
    </row>
    <row r="999">
      <c r="A999" s="74"/>
      <c r="B999" s="74"/>
      <c r="I999" t="str">
        <f t="shared" si="1"/>
        <v/>
      </c>
      <c r="L999" s="74"/>
      <c r="M999" s="74"/>
      <c r="N999" s="7"/>
    </row>
    <row r="1000">
      <c r="A1000" s="74"/>
      <c r="B1000" s="74"/>
      <c r="I1000" t="str">
        <f t="shared" si="1"/>
        <v/>
      </c>
      <c r="L1000" s="74"/>
      <c r="M1000" s="74"/>
      <c r="N1000" s="7"/>
    </row>
    <row r="1001">
      <c r="A1001" s="74"/>
      <c r="B1001" s="74"/>
      <c r="I1001" t="str">
        <f t="shared" si="1"/>
        <v/>
      </c>
      <c r="L1001" s="74"/>
      <c r="M1001" s="74"/>
      <c r="N1001" s="7"/>
    </row>
    <row r="1002">
      <c r="A1002" s="74"/>
      <c r="B1002" s="74"/>
      <c r="I1002" t="str">
        <f t="shared" si="1"/>
        <v/>
      </c>
      <c r="L1002" s="74"/>
      <c r="M1002" s="74"/>
      <c r="N1002" s="7"/>
    </row>
    <row r="1003">
      <c r="A1003" s="74"/>
      <c r="B1003" s="74"/>
      <c r="I1003" t="str">
        <f t="shared" si="1"/>
        <v/>
      </c>
      <c r="L1003" s="74"/>
      <c r="M1003" s="74"/>
      <c r="N1003" s="7"/>
    </row>
    <row r="1004">
      <c r="A1004" s="74"/>
      <c r="B1004" s="74"/>
      <c r="I1004" t="str">
        <f t="shared" si="1"/>
        <v/>
      </c>
      <c r="L1004" s="74"/>
      <c r="M1004" s="74"/>
      <c r="N1004" s="7"/>
    </row>
    <row r="1005">
      <c r="A1005" s="74"/>
      <c r="B1005" s="74"/>
      <c r="I1005" t="str">
        <f t="shared" si="1"/>
        <v/>
      </c>
      <c r="L1005" s="74"/>
      <c r="M1005" s="74"/>
      <c r="N1005" s="7"/>
    </row>
    <row r="1006">
      <c r="A1006" s="74"/>
      <c r="B1006" s="74"/>
      <c r="I1006" t="str">
        <f t="shared" si="1"/>
        <v/>
      </c>
      <c r="L1006" s="74"/>
      <c r="M1006" s="74"/>
      <c r="N1006" s="7"/>
    </row>
    <row r="1007">
      <c r="A1007" s="74"/>
      <c r="B1007" s="74"/>
      <c r="I1007" t="str">
        <f t="shared" si="1"/>
        <v/>
      </c>
      <c r="L1007" s="74"/>
      <c r="M1007" s="74"/>
      <c r="N1007" s="7"/>
    </row>
    <row r="1008">
      <c r="A1008" s="74"/>
      <c r="B1008" s="74"/>
      <c r="I1008" t="str">
        <f t="shared" si="1"/>
        <v/>
      </c>
      <c r="L1008" s="74"/>
      <c r="M1008" s="74"/>
      <c r="N1008" s="7"/>
    </row>
    <row r="1009">
      <c r="A1009" s="74"/>
      <c r="B1009" s="74"/>
      <c r="I1009" t="str">
        <f t="shared" si="1"/>
        <v/>
      </c>
      <c r="L1009" s="74"/>
      <c r="M1009" s="74"/>
      <c r="N1009" s="7"/>
    </row>
    <row r="1010">
      <c r="A1010" s="74"/>
      <c r="B1010" s="74"/>
      <c r="I1010" t="str">
        <f t="shared" si="1"/>
        <v/>
      </c>
      <c r="L1010" s="74"/>
      <c r="M1010" s="74"/>
      <c r="N1010" s="7"/>
    </row>
    <row r="1011">
      <c r="A1011" s="74"/>
      <c r="B1011" s="74"/>
      <c r="I1011" t="str">
        <f t="shared" si="1"/>
        <v/>
      </c>
      <c r="L1011" s="74"/>
      <c r="M1011" s="74"/>
      <c r="N1011" s="7"/>
    </row>
    <row r="1012">
      <c r="A1012" s="74"/>
      <c r="B1012" s="74"/>
      <c r="I1012" t="str">
        <f t="shared" si="1"/>
        <v/>
      </c>
      <c r="L1012" s="74"/>
      <c r="M1012" s="74"/>
      <c r="N1012" s="7"/>
    </row>
    <row r="1013">
      <c r="A1013" s="74"/>
      <c r="B1013" s="74"/>
      <c r="I1013" t="str">
        <f t="shared" si="1"/>
        <v/>
      </c>
      <c r="L1013" s="74"/>
      <c r="M1013" s="74"/>
      <c r="N1013" s="7"/>
    </row>
    <row r="1014">
      <c r="A1014" s="74"/>
      <c r="B1014" s="74"/>
      <c r="I1014" t="str">
        <f t="shared" si="1"/>
        <v/>
      </c>
      <c r="L1014" s="74"/>
      <c r="M1014" s="74"/>
      <c r="N1014" s="7"/>
    </row>
    <row r="1015">
      <c r="A1015" s="74"/>
      <c r="B1015" s="74"/>
      <c r="I1015" t="str">
        <f t="shared" si="1"/>
        <v/>
      </c>
      <c r="L1015" s="74"/>
      <c r="M1015" s="74"/>
      <c r="N1015" s="7"/>
    </row>
    <row r="1016">
      <c r="A1016" s="74"/>
      <c r="B1016" s="74"/>
      <c r="I1016" t="str">
        <f t="shared" si="1"/>
        <v/>
      </c>
      <c r="L1016" s="74"/>
      <c r="M1016" s="74"/>
      <c r="N1016" s="7"/>
    </row>
    <row r="1017">
      <c r="A1017" s="74"/>
      <c r="B1017" s="74"/>
      <c r="I1017" t="str">
        <f t="shared" si="1"/>
        <v/>
      </c>
      <c r="L1017" s="74"/>
      <c r="M1017" s="74"/>
      <c r="N1017" s="7"/>
    </row>
    <row r="1018">
      <c r="A1018" s="74"/>
      <c r="B1018" s="74"/>
      <c r="I1018" t="str">
        <f t="shared" si="1"/>
        <v/>
      </c>
      <c r="L1018" s="74"/>
      <c r="M1018" s="74"/>
      <c r="N1018" s="7"/>
    </row>
    <row r="1019">
      <c r="A1019" s="74"/>
      <c r="B1019" s="74"/>
      <c r="I1019" t="str">
        <f t="shared" si="1"/>
        <v/>
      </c>
      <c r="L1019" s="74"/>
      <c r="M1019" s="74"/>
      <c r="N1019" s="7"/>
    </row>
    <row r="1020">
      <c r="A1020" s="74"/>
      <c r="B1020" s="74"/>
      <c r="I1020" t="str">
        <f t="shared" si="1"/>
        <v/>
      </c>
      <c r="L1020" s="74"/>
      <c r="M1020" s="74"/>
      <c r="N1020" s="7"/>
    </row>
    <row r="1021">
      <c r="A1021" s="74"/>
      <c r="B1021" s="74"/>
      <c r="I1021" t="str">
        <f t="shared" si="1"/>
        <v/>
      </c>
      <c r="L1021" s="74"/>
      <c r="M1021" s="74"/>
      <c r="N1021" s="7"/>
    </row>
    <row r="1022">
      <c r="A1022" s="74"/>
      <c r="B1022" s="74"/>
      <c r="I1022" t="str">
        <f t="shared" si="1"/>
        <v/>
      </c>
      <c r="L1022" s="74"/>
      <c r="M1022" s="74"/>
      <c r="N1022" s="7"/>
    </row>
    <row r="1023">
      <c r="A1023" s="74"/>
      <c r="B1023" s="74"/>
      <c r="I1023" t="str">
        <f t="shared" si="1"/>
        <v/>
      </c>
      <c r="L1023" s="74"/>
      <c r="M1023" s="74"/>
      <c r="N1023" s="7"/>
    </row>
    <row r="1024">
      <c r="A1024" s="74"/>
      <c r="B1024" s="74"/>
      <c r="I1024" t="str">
        <f t="shared" si="1"/>
        <v/>
      </c>
      <c r="L1024" s="74"/>
      <c r="M1024" s="74"/>
      <c r="N1024" s="7"/>
    </row>
    <row r="1025">
      <c r="A1025" s="74"/>
      <c r="B1025" s="74"/>
      <c r="I1025" t="str">
        <f t="shared" si="1"/>
        <v/>
      </c>
      <c r="L1025" s="74"/>
      <c r="M1025" s="74"/>
      <c r="N1025" s="7"/>
    </row>
    <row r="1026">
      <c r="A1026" s="74"/>
      <c r="B1026" s="74"/>
      <c r="I1026" t="str">
        <f t="shared" si="1"/>
        <v/>
      </c>
      <c r="L1026" s="74"/>
      <c r="M1026" s="74"/>
      <c r="N1026" s="7"/>
    </row>
    <row r="1027">
      <c r="A1027" s="74"/>
      <c r="B1027" s="74"/>
      <c r="I1027" t="str">
        <f t="shared" si="1"/>
        <v/>
      </c>
      <c r="L1027" s="74"/>
      <c r="M1027" s="74"/>
      <c r="N1027" s="7"/>
    </row>
    <row r="1028">
      <c r="A1028" s="74"/>
      <c r="B1028" s="74"/>
      <c r="I1028" t="str">
        <f t="shared" si="1"/>
        <v/>
      </c>
      <c r="L1028" s="74"/>
      <c r="M1028" s="74"/>
      <c r="N1028" s="7"/>
    </row>
    <row r="1029">
      <c r="A1029" s="74"/>
      <c r="B1029" s="74"/>
      <c r="I1029" t="str">
        <f t="shared" si="1"/>
        <v/>
      </c>
      <c r="L1029" s="74"/>
      <c r="M1029" s="74"/>
      <c r="N1029" s="7"/>
    </row>
    <row r="1030">
      <c r="A1030" s="74"/>
      <c r="B1030" s="74"/>
      <c r="I1030" t="str">
        <f t="shared" si="1"/>
        <v/>
      </c>
      <c r="L1030" s="74"/>
      <c r="M1030" s="74"/>
      <c r="N1030" s="7"/>
    </row>
    <row r="1031">
      <c r="A1031" s="74"/>
      <c r="B1031" s="74"/>
      <c r="I1031" t="str">
        <f t="shared" si="1"/>
        <v/>
      </c>
      <c r="L1031" s="74"/>
      <c r="M1031" s="74"/>
      <c r="N1031" s="7"/>
    </row>
    <row r="1032">
      <c r="A1032" s="74"/>
      <c r="B1032" s="74"/>
      <c r="I1032" t="str">
        <f t="shared" si="1"/>
        <v/>
      </c>
      <c r="L1032" s="74"/>
      <c r="M1032" s="74"/>
      <c r="N1032" s="7"/>
    </row>
    <row r="1033">
      <c r="A1033" s="74"/>
      <c r="B1033" s="74"/>
      <c r="I1033" t="str">
        <f t="shared" si="1"/>
        <v/>
      </c>
      <c r="L1033" s="74"/>
      <c r="M1033" s="74"/>
      <c r="N1033" s="7"/>
    </row>
    <row r="1034">
      <c r="A1034" s="74"/>
      <c r="B1034" s="74"/>
      <c r="I1034" t="str">
        <f t="shared" si="1"/>
        <v/>
      </c>
      <c r="L1034" s="74"/>
      <c r="M1034" s="74"/>
      <c r="N1034" s="7"/>
    </row>
    <row r="1035">
      <c r="A1035" s="74"/>
      <c r="B1035" s="74"/>
      <c r="I1035" t="str">
        <f t="shared" si="1"/>
        <v/>
      </c>
      <c r="L1035" s="74"/>
      <c r="M1035" s="74"/>
      <c r="N1035" s="7"/>
    </row>
    <row r="1036">
      <c r="A1036" s="74"/>
      <c r="B1036" s="74"/>
      <c r="I1036" t="str">
        <f t="shared" si="1"/>
        <v/>
      </c>
      <c r="L1036" s="74"/>
      <c r="M1036" s="74"/>
      <c r="N1036" s="7"/>
    </row>
    <row r="1037">
      <c r="A1037" s="74"/>
      <c r="B1037" s="74"/>
      <c r="I1037" t="str">
        <f t="shared" si="1"/>
        <v/>
      </c>
      <c r="L1037" s="74"/>
      <c r="M1037" s="74"/>
      <c r="N1037" s="7"/>
    </row>
    <row r="1038">
      <c r="A1038" s="74"/>
      <c r="B1038" s="74"/>
      <c r="I1038" t="str">
        <f t="shared" si="1"/>
        <v/>
      </c>
      <c r="L1038" s="74"/>
      <c r="M1038" s="74"/>
      <c r="N1038" s="7"/>
    </row>
    <row r="1039">
      <c r="A1039" s="74"/>
      <c r="B1039" s="74"/>
      <c r="I1039" t="str">
        <f t="shared" si="1"/>
        <v/>
      </c>
      <c r="L1039" s="74"/>
      <c r="M1039" s="74"/>
      <c r="N1039" s="7"/>
    </row>
    <row r="1040">
      <c r="A1040" s="74"/>
      <c r="B1040" s="74"/>
      <c r="I1040" t="str">
        <f t="shared" si="1"/>
        <v/>
      </c>
      <c r="L1040" s="74"/>
      <c r="M1040" s="74"/>
      <c r="N1040" s="7"/>
    </row>
    <row r="1041">
      <c r="A1041" s="74"/>
      <c r="B1041" s="74"/>
      <c r="I1041" t="str">
        <f t="shared" si="1"/>
        <v/>
      </c>
      <c r="L1041" s="74"/>
      <c r="M1041" s="74"/>
      <c r="N1041" s="7"/>
    </row>
    <row r="1042">
      <c r="A1042" s="74"/>
      <c r="B1042" s="74"/>
      <c r="I1042" t="str">
        <f t="shared" si="1"/>
        <v/>
      </c>
      <c r="L1042" s="74"/>
      <c r="M1042" s="74"/>
      <c r="N1042" s="7"/>
    </row>
    <row r="1043">
      <c r="A1043" s="74"/>
      <c r="B1043" s="74"/>
      <c r="I1043" t="str">
        <f t="shared" si="1"/>
        <v/>
      </c>
      <c r="L1043" s="74"/>
      <c r="M1043" s="74"/>
      <c r="N1043" s="7"/>
    </row>
    <row r="1044">
      <c r="A1044" s="74"/>
      <c r="B1044" s="74"/>
      <c r="I1044" t="str">
        <f t="shared" si="1"/>
        <v/>
      </c>
      <c r="L1044" s="74"/>
      <c r="M1044" s="74"/>
      <c r="N1044" s="7"/>
    </row>
    <row r="1045">
      <c r="A1045" s="74"/>
      <c r="B1045" s="74"/>
      <c r="I1045" t="str">
        <f t="shared" si="1"/>
        <v/>
      </c>
      <c r="L1045" s="74"/>
      <c r="M1045" s="74"/>
      <c r="N1045" s="7"/>
    </row>
    <row r="1046">
      <c r="A1046" s="74"/>
      <c r="B1046" s="74"/>
      <c r="I1046" t="str">
        <f t="shared" si="1"/>
        <v/>
      </c>
      <c r="L1046" s="74"/>
      <c r="M1046" s="74"/>
      <c r="N1046" s="7"/>
    </row>
    <row r="1047">
      <c r="A1047" s="74"/>
      <c r="B1047" s="74"/>
      <c r="I1047" t="str">
        <f t="shared" si="1"/>
        <v/>
      </c>
      <c r="L1047" s="74"/>
      <c r="M1047" s="74"/>
      <c r="N1047" s="7"/>
    </row>
    <row r="1048">
      <c r="A1048" s="74"/>
      <c r="B1048" s="74"/>
      <c r="I1048" t="str">
        <f t="shared" si="1"/>
        <v/>
      </c>
      <c r="L1048" s="74"/>
      <c r="M1048" s="74"/>
      <c r="N1048" s="7"/>
    </row>
    <row r="1049">
      <c r="A1049" s="74"/>
      <c r="B1049" s="74"/>
      <c r="I1049" t="str">
        <f t="shared" si="1"/>
        <v/>
      </c>
      <c r="L1049" s="74"/>
      <c r="M1049" s="74"/>
      <c r="N1049" s="7"/>
    </row>
    <row r="1050">
      <c r="A1050" s="74"/>
      <c r="B1050" s="74"/>
      <c r="I1050" t="str">
        <f t="shared" si="1"/>
        <v/>
      </c>
      <c r="L1050" s="74"/>
      <c r="M1050" s="74"/>
      <c r="N1050" s="7"/>
    </row>
    <row r="1051">
      <c r="A1051" s="74"/>
      <c r="B1051" s="74"/>
      <c r="I1051" t="str">
        <f t="shared" si="1"/>
        <v/>
      </c>
      <c r="L1051" s="74"/>
      <c r="M1051" s="74"/>
      <c r="N1051" s="7"/>
    </row>
    <row r="1052">
      <c r="A1052" s="74"/>
      <c r="B1052" s="74"/>
      <c r="I1052" t="str">
        <f t="shared" si="1"/>
        <v/>
      </c>
      <c r="L1052" s="74"/>
      <c r="M1052" s="74"/>
      <c r="N1052" s="7"/>
    </row>
    <row r="1053">
      <c r="A1053" s="74"/>
      <c r="B1053" s="74"/>
      <c r="I1053" t="str">
        <f t="shared" si="1"/>
        <v/>
      </c>
      <c r="L1053" s="74"/>
      <c r="M1053" s="74"/>
      <c r="N1053" s="7"/>
    </row>
    <row r="1054">
      <c r="A1054" s="74"/>
      <c r="B1054" s="74"/>
      <c r="I1054" t="str">
        <f t="shared" si="1"/>
        <v/>
      </c>
      <c r="L1054" s="74"/>
      <c r="M1054" s="74"/>
      <c r="N1054" s="7"/>
    </row>
    <row r="1055">
      <c r="A1055" s="74"/>
      <c r="B1055" s="74"/>
      <c r="I1055" t="str">
        <f t="shared" si="1"/>
        <v/>
      </c>
      <c r="L1055" s="74"/>
      <c r="M1055" s="74"/>
      <c r="N1055" s="7"/>
    </row>
    <row r="1056">
      <c r="A1056" s="74"/>
      <c r="B1056" s="74"/>
      <c r="I1056" t="str">
        <f t="shared" si="1"/>
        <v/>
      </c>
      <c r="L1056" s="74"/>
      <c r="M1056" s="74"/>
      <c r="N1056" s="7"/>
    </row>
    <row r="1057">
      <c r="A1057" s="74"/>
      <c r="B1057" s="74"/>
      <c r="I1057" t="str">
        <f t="shared" si="1"/>
        <v/>
      </c>
      <c r="L1057" s="74"/>
      <c r="M1057" s="74"/>
      <c r="N1057" s="7"/>
    </row>
    <row r="1058">
      <c r="A1058" s="74"/>
      <c r="B1058" s="74"/>
      <c r="I1058" t="str">
        <f t="shared" si="1"/>
        <v/>
      </c>
      <c r="L1058" s="74"/>
      <c r="M1058" s="74"/>
      <c r="N1058" s="7"/>
    </row>
    <row r="1059">
      <c r="A1059" s="74"/>
      <c r="B1059" s="74"/>
      <c r="I1059" t="str">
        <f t="shared" si="1"/>
        <v/>
      </c>
      <c r="L1059" s="74"/>
      <c r="M1059" s="74"/>
      <c r="N1059" s="7"/>
    </row>
    <row r="1060">
      <c r="A1060" s="74"/>
      <c r="B1060" s="74"/>
      <c r="I1060" t="str">
        <f t="shared" si="1"/>
        <v/>
      </c>
      <c r="L1060" s="74"/>
      <c r="M1060" s="74"/>
      <c r="N1060" s="7"/>
    </row>
    <row r="1061">
      <c r="A1061" s="74"/>
      <c r="B1061" s="74"/>
      <c r="I1061" t="str">
        <f t="shared" si="1"/>
        <v/>
      </c>
      <c r="L1061" s="74"/>
      <c r="M1061" s="74"/>
      <c r="N1061" s="7"/>
    </row>
    <row r="1062">
      <c r="A1062" s="74"/>
      <c r="B1062" s="74"/>
      <c r="I1062" t="str">
        <f t="shared" si="1"/>
        <v/>
      </c>
      <c r="L1062" s="74"/>
      <c r="M1062" s="74"/>
      <c r="N1062" s="7"/>
    </row>
    <row r="1063">
      <c r="A1063" s="74"/>
      <c r="B1063" s="74"/>
      <c r="I1063" t="str">
        <f t="shared" si="1"/>
        <v/>
      </c>
      <c r="L1063" s="74"/>
      <c r="M1063" s="74"/>
      <c r="N1063" s="7"/>
    </row>
    <row r="1064">
      <c r="A1064" s="74"/>
      <c r="B1064" s="74"/>
      <c r="I1064" t="str">
        <f t="shared" si="1"/>
        <v/>
      </c>
      <c r="L1064" s="74"/>
      <c r="M1064" s="74"/>
      <c r="N1064" s="7"/>
    </row>
    <row r="1065">
      <c r="A1065" s="74"/>
      <c r="B1065" s="74"/>
      <c r="I1065" t="str">
        <f t="shared" si="1"/>
        <v/>
      </c>
      <c r="L1065" s="74"/>
      <c r="M1065" s="74"/>
      <c r="N1065" s="7"/>
    </row>
    <row r="1066">
      <c r="A1066" s="74"/>
      <c r="B1066" s="74"/>
      <c r="I1066" t="str">
        <f t="shared" si="1"/>
        <v/>
      </c>
      <c r="L1066" s="74"/>
      <c r="M1066" s="74"/>
      <c r="N1066" s="7"/>
    </row>
    <row r="1067">
      <c r="A1067" s="74"/>
      <c r="B1067" s="74"/>
      <c r="I1067" t="str">
        <f t="shared" si="1"/>
        <v/>
      </c>
      <c r="L1067" s="74"/>
      <c r="M1067" s="74"/>
      <c r="N1067" s="7"/>
    </row>
    <row r="1068">
      <c r="A1068" s="74"/>
      <c r="B1068" s="74"/>
      <c r="I1068" t="str">
        <f t="shared" si="1"/>
        <v/>
      </c>
      <c r="L1068" s="74"/>
      <c r="M1068" s="74"/>
      <c r="N1068" s="7"/>
    </row>
    <row r="1069">
      <c r="A1069" s="74"/>
      <c r="B1069" s="74"/>
      <c r="I1069" t="str">
        <f t="shared" si="1"/>
        <v/>
      </c>
      <c r="L1069" s="74"/>
      <c r="M1069" s="74"/>
      <c r="N1069" s="7"/>
    </row>
    <row r="1070">
      <c r="A1070" s="74"/>
      <c r="B1070" s="74"/>
      <c r="I1070" t="str">
        <f t="shared" si="1"/>
        <v/>
      </c>
      <c r="L1070" s="74"/>
      <c r="M1070" s="74"/>
      <c r="N1070" s="7"/>
    </row>
    <row r="1071">
      <c r="A1071" s="74"/>
      <c r="B1071" s="74"/>
      <c r="I1071" t="str">
        <f t="shared" si="1"/>
        <v/>
      </c>
      <c r="L1071" s="74"/>
      <c r="M1071" s="74"/>
      <c r="N1071" s="7"/>
    </row>
    <row r="1072">
      <c r="A1072" s="74"/>
      <c r="B1072" s="74"/>
      <c r="I1072" t="str">
        <f t="shared" si="1"/>
        <v/>
      </c>
      <c r="L1072" s="74"/>
      <c r="M1072" s="74"/>
      <c r="N1072" s="7"/>
    </row>
    <row r="1073">
      <c r="A1073" s="74"/>
      <c r="B1073" s="74"/>
      <c r="I1073" t="str">
        <f t="shared" si="1"/>
        <v/>
      </c>
      <c r="L1073" s="74"/>
      <c r="M1073" s="74"/>
      <c r="N1073" s="7"/>
    </row>
    <row r="1074">
      <c r="A1074" s="74"/>
      <c r="B1074" s="74"/>
      <c r="I1074" t="str">
        <f t="shared" si="1"/>
        <v/>
      </c>
      <c r="L1074" s="74"/>
      <c r="M1074" s="74"/>
      <c r="N1074" s="7"/>
    </row>
    <row r="1075">
      <c r="A1075" s="74"/>
      <c r="B1075" s="74"/>
      <c r="I1075" t="str">
        <f t="shared" si="1"/>
        <v/>
      </c>
      <c r="L1075" s="74"/>
      <c r="M1075" s="74"/>
      <c r="N1075" s="7"/>
    </row>
    <row r="1076">
      <c r="A1076" s="74"/>
      <c r="B1076" s="74"/>
      <c r="I1076" t="str">
        <f t="shared" si="1"/>
        <v/>
      </c>
      <c r="L1076" s="74"/>
      <c r="M1076" s="74"/>
      <c r="N1076" s="7"/>
    </row>
    <row r="1077">
      <c r="A1077" s="74"/>
      <c r="B1077" s="74"/>
      <c r="I1077" t="str">
        <f t="shared" si="1"/>
        <v/>
      </c>
      <c r="L1077" s="74"/>
      <c r="M1077" s="74"/>
      <c r="N1077" s="7"/>
    </row>
    <row r="1078">
      <c r="A1078" s="74"/>
      <c r="B1078" s="74"/>
      <c r="I1078" t="str">
        <f t="shared" si="1"/>
        <v/>
      </c>
      <c r="L1078" s="74"/>
      <c r="M1078" s="74"/>
      <c r="N1078" s="7"/>
    </row>
    <row r="1079">
      <c r="A1079" s="74"/>
      <c r="B1079" s="74"/>
      <c r="I1079" t="str">
        <f t="shared" si="1"/>
        <v/>
      </c>
      <c r="L1079" s="74"/>
      <c r="M1079" s="74"/>
      <c r="N1079" s="7"/>
    </row>
    <row r="1080">
      <c r="A1080" s="74"/>
      <c r="B1080" s="74"/>
      <c r="I1080" t="str">
        <f t="shared" si="1"/>
        <v/>
      </c>
      <c r="L1080" s="74"/>
      <c r="M1080" s="74"/>
      <c r="N1080" s="7"/>
    </row>
    <row r="1081">
      <c r="A1081" s="74"/>
      <c r="B1081" s="74"/>
      <c r="I1081" t="str">
        <f t="shared" si="1"/>
        <v/>
      </c>
      <c r="L1081" s="74"/>
      <c r="M1081" s="74"/>
      <c r="N1081" s="7"/>
    </row>
    <row r="1082">
      <c r="A1082" s="74"/>
      <c r="B1082" s="74"/>
      <c r="I1082" t="str">
        <f t="shared" si="1"/>
        <v/>
      </c>
      <c r="L1082" s="74"/>
      <c r="M1082" s="74"/>
      <c r="N1082" s="7"/>
    </row>
    <row r="1083">
      <c r="A1083" s="74"/>
      <c r="B1083" s="74"/>
      <c r="I1083" t="str">
        <f t="shared" si="1"/>
        <v/>
      </c>
      <c r="L1083" s="74"/>
      <c r="M1083" s="74"/>
      <c r="N1083" s="7"/>
    </row>
    <row r="1084">
      <c r="A1084" s="74"/>
      <c r="B1084" s="74"/>
      <c r="I1084" t="str">
        <f t="shared" si="1"/>
        <v/>
      </c>
      <c r="L1084" s="74"/>
      <c r="M1084" s="74"/>
      <c r="N1084" s="7"/>
    </row>
    <row r="1085">
      <c r="A1085" s="74"/>
      <c r="B1085" s="74"/>
      <c r="I1085" t="str">
        <f t="shared" si="1"/>
        <v/>
      </c>
      <c r="L1085" s="74"/>
      <c r="M1085" s="74"/>
      <c r="N1085" s="7"/>
    </row>
    <row r="1086">
      <c r="A1086" s="74"/>
      <c r="B1086" s="74"/>
      <c r="I1086" t="str">
        <f t="shared" si="1"/>
        <v/>
      </c>
      <c r="L1086" s="74"/>
      <c r="M1086" s="74"/>
      <c r="N1086" s="7"/>
    </row>
    <row r="1087">
      <c r="A1087" s="74"/>
      <c r="B1087" s="74"/>
      <c r="I1087" t="str">
        <f t="shared" si="1"/>
        <v/>
      </c>
      <c r="L1087" s="74"/>
      <c r="M1087" s="74"/>
      <c r="N1087" s="7"/>
    </row>
    <row r="1088">
      <c r="A1088" s="74"/>
      <c r="B1088" s="74"/>
      <c r="I1088" t="str">
        <f t="shared" si="1"/>
        <v/>
      </c>
      <c r="L1088" s="74"/>
      <c r="M1088" s="74"/>
      <c r="N1088" s="7"/>
    </row>
    <row r="1089">
      <c r="A1089" s="74"/>
      <c r="B1089" s="74"/>
      <c r="I1089" t="str">
        <f t="shared" si="1"/>
        <v/>
      </c>
      <c r="L1089" s="74"/>
      <c r="M1089" s="74"/>
      <c r="N1089" s="7"/>
    </row>
    <row r="1090">
      <c r="A1090" s="74"/>
      <c r="B1090" s="74"/>
      <c r="I1090" t="str">
        <f t="shared" si="1"/>
        <v/>
      </c>
      <c r="L1090" s="74"/>
      <c r="M1090" s="74"/>
      <c r="N1090" s="7"/>
    </row>
    <row r="1091">
      <c r="A1091" s="74"/>
      <c r="B1091" s="74"/>
      <c r="I1091" t="str">
        <f t="shared" si="1"/>
        <v/>
      </c>
      <c r="L1091" s="74"/>
      <c r="M1091" s="74"/>
      <c r="N1091" s="7"/>
    </row>
    <row r="1092">
      <c r="A1092" s="74"/>
      <c r="B1092" s="74"/>
      <c r="I1092" t="str">
        <f t="shared" si="1"/>
        <v/>
      </c>
      <c r="L1092" s="74"/>
      <c r="M1092" s="74"/>
      <c r="N1092" s="7"/>
    </row>
    <row r="1093">
      <c r="A1093" s="74"/>
      <c r="B1093" s="74"/>
      <c r="I1093" t="str">
        <f t="shared" si="1"/>
        <v/>
      </c>
      <c r="L1093" s="74"/>
      <c r="M1093" s="74"/>
      <c r="N1093" s="7"/>
    </row>
    <row r="1094">
      <c r="A1094" s="74"/>
      <c r="B1094" s="74"/>
      <c r="I1094" t="str">
        <f t="shared" si="1"/>
        <v/>
      </c>
      <c r="L1094" s="74"/>
      <c r="M1094" s="74"/>
      <c r="N1094" s="7"/>
    </row>
    <row r="1095">
      <c r="A1095" s="74"/>
      <c r="B1095" s="74"/>
      <c r="I1095" t="str">
        <f t="shared" si="1"/>
        <v/>
      </c>
      <c r="L1095" s="74"/>
      <c r="M1095" s="74"/>
      <c r="N1095" s="7"/>
    </row>
    <row r="1096">
      <c r="A1096" s="74"/>
      <c r="B1096" s="74"/>
      <c r="I1096" t="str">
        <f t="shared" si="1"/>
        <v/>
      </c>
      <c r="L1096" s="74"/>
      <c r="M1096" s="74"/>
      <c r="N1096" s="7"/>
    </row>
    <row r="1097">
      <c r="A1097" s="74"/>
      <c r="B1097" s="74"/>
      <c r="I1097" t="str">
        <f t="shared" si="1"/>
        <v/>
      </c>
      <c r="L1097" s="74"/>
      <c r="M1097" s="74"/>
      <c r="N1097" s="7"/>
    </row>
    <row r="1098">
      <c r="A1098" s="74"/>
      <c r="B1098" s="74"/>
      <c r="I1098" t="str">
        <f t="shared" si="1"/>
        <v/>
      </c>
      <c r="L1098" s="74"/>
      <c r="M1098" s="74"/>
      <c r="N1098" s="7"/>
    </row>
    <row r="1099">
      <c r="A1099" s="74"/>
      <c r="B1099" s="74"/>
      <c r="I1099" t="str">
        <f t="shared" si="1"/>
        <v/>
      </c>
      <c r="L1099" s="74"/>
      <c r="M1099" s="74"/>
      <c r="N1099" s="7"/>
    </row>
    <row r="1100">
      <c r="A1100" s="74"/>
      <c r="B1100" s="74"/>
      <c r="I1100" t="str">
        <f t="shared" si="1"/>
        <v/>
      </c>
      <c r="L1100" s="74"/>
      <c r="M1100" s="74"/>
      <c r="N1100" s="7"/>
    </row>
    <row r="1101">
      <c r="A1101" s="74"/>
      <c r="B1101" s="74"/>
      <c r="I1101" t="str">
        <f t="shared" si="1"/>
        <v/>
      </c>
      <c r="L1101" s="74"/>
      <c r="M1101" s="74"/>
      <c r="N1101" s="7"/>
    </row>
    <row r="1102">
      <c r="A1102" s="74"/>
      <c r="B1102" s="74"/>
      <c r="I1102" t="str">
        <f t="shared" si="1"/>
        <v/>
      </c>
      <c r="L1102" s="74"/>
      <c r="M1102" s="74"/>
      <c r="N1102" s="7"/>
    </row>
    <row r="1103">
      <c r="A1103" s="74"/>
      <c r="B1103" s="74"/>
      <c r="I1103" t="str">
        <f t="shared" si="1"/>
        <v/>
      </c>
      <c r="L1103" s="74"/>
      <c r="M1103" s="74"/>
      <c r="N1103" s="7"/>
    </row>
    <row r="1104">
      <c r="A1104" s="74"/>
      <c r="B1104" s="74"/>
      <c r="I1104" t="str">
        <f t="shared" si="1"/>
        <v/>
      </c>
      <c r="L1104" s="74"/>
      <c r="M1104" s="74"/>
      <c r="N1104" s="7"/>
    </row>
    <row r="1105">
      <c r="A1105" s="74"/>
      <c r="B1105" s="74"/>
      <c r="I1105" t="str">
        <f t="shared" si="1"/>
        <v/>
      </c>
      <c r="L1105" s="74"/>
      <c r="M1105" s="74"/>
      <c r="N1105" s="7"/>
    </row>
    <row r="1106">
      <c r="A1106" s="74"/>
      <c r="B1106" s="74"/>
      <c r="I1106" t="str">
        <f t="shared" si="1"/>
        <v/>
      </c>
      <c r="L1106" s="74"/>
      <c r="M1106" s="74"/>
      <c r="N1106" s="7"/>
    </row>
    <row r="1107">
      <c r="A1107" s="74"/>
      <c r="B1107" s="74"/>
      <c r="I1107" t="str">
        <f t="shared" si="1"/>
        <v/>
      </c>
      <c r="L1107" s="74"/>
      <c r="M1107" s="74"/>
      <c r="N1107" s="7"/>
    </row>
    <row r="1108">
      <c r="A1108" s="74"/>
      <c r="B1108" s="74"/>
      <c r="I1108" t="str">
        <f t="shared" si="1"/>
        <v/>
      </c>
      <c r="L1108" s="74"/>
      <c r="M1108" s="74"/>
      <c r="N1108" s="7"/>
    </row>
    <row r="1109">
      <c r="A1109" s="74"/>
      <c r="B1109" s="74"/>
      <c r="I1109" t="str">
        <f t="shared" si="1"/>
        <v/>
      </c>
      <c r="L1109" s="74"/>
      <c r="M1109" s="74"/>
      <c r="N1109" s="7"/>
    </row>
    <row r="1110">
      <c r="A1110" s="74"/>
      <c r="B1110" s="74"/>
      <c r="I1110" t="str">
        <f t="shared" si="1"/>
        <v/>
      </c>
      <c r="L1110" s="74"/>
      <c r="M1110" s="74"/>
      <c r="N1110" s="7"/>
    </row>
    <row r="1111">
      <c r="A1111" s="74"/>
      <c r="B1111" s="74"/>
      <c r="I1111" t="str">
        <f t="shared" si="1"/>
        <v/>
      </c>
      <c r="L1111" s="74"/>
      <c r="M1111" s="74"/>
      <c r="N1111" s="7"/>
    </row>
    <row r="1112">
      <c r="A1112" s="74"/>
      <c r="B1112" s="74"/>
      <c r="I1112" t="str">
        <f t="shared" si="1"/>
        <v/>
      </c>
      <c r="L1112" s="74"/>
      <c r="M1112" s="74"/>
      <c r="N1112" s="7"/>
    </row>
    <row r="1113">
      <c r="A1113" s="74"/>
      <c r="B1113" s="74"/>
      <c r="I1113" t="str">
        <f t="shared" si="1"/>
        <v/>
      </c>
      <c r="L1113" s="74"/>
      <c r="M1113" s="74"/>
      <c r="N1113" s="7"/>
    </row>
    <row r="1114">
      <c r="A1114" s="74"/>
      <c r="B1114" s="74"/>
      <c r="I1114" t="str">
        <f t="shared" si="1"/>
        <v/>
      </c>
      <c r="L1114" s="74"/>
      <c r="M1114" s="74"/>
      <c r="N1114" s="7"/>
    </row>
    <row r="1115">
      <c r="A1115" s="74"/>
      <c r="B1115" s="74"/>
      <c r="I1115" t="str">
        <f t="shared" si="1"/>
        <v/>
      </c>
      <c r="L1115" s="74"/>
      <c r="M1115" s="74"/>
      <c r="N1115" s="7"/>
    </row>
    <row r="1116">
      <c r="A1116" s="74"/>
      <c r="B1116" s="74"/>
      <c r="I1116" t="str">
        <f t="shared" si="1"/>
        <v/>
      </c>
      <c r="L1116" s="74"/>
      <c r="M1116" s="74"/>
      <c r="N1116" s="7"/>
    </row>
    <row r="1117">
      <c r="A1117" s="74"/>
      <c r="B1117" s="74"/>
      <c r="I1117" t="str">
        <f t="shared" si="1"/>
        <v/>
      </c>
      <c r="L1117" s="74"/>
      <c r="M1117" s="74"/>
      <c r="N1117" s="7"/>
    </row>
    <row r="1118">
      <c r="A1118" s="74"/>
      <c r="B1118" s="74"/>
      <c r="I1118" t="str">
        <f t="shared" si="1"/>
        <v/>
      </c>
      <c r="L1118" s="74"/>
      <c r="M1118" s="74"/>
      <c r="N1118" s="7"/>
    </row>
    <row r="1119">
      <c r="A1119" s="74"/>
      <c r="B1119" s="74"/>
      <c r="I1119" t="str">
        <f t="shared" si="1"/>
        <v/>
      </c>
      <c r="L1119" s="74"/>
      <c r="M1119" s="74"/>
      <c r="N1119" s="7"/>
    </row>
    <row r="1120">
      <c r="A1120" s="74"/>
      <c r="B1120" s="74"/>
      <c r="I1120" t="str">
        <f t="shared" si="1"/>
        <v/>
      </c>
      <c r="L1120" s="74"/>
      <c r="M1120" s="74"/>
      <c r="N1120" s="7"/>
    </row>
    <row r="1121">
      <c r="A1121" s="74"/>
      <c r="B1121" s="74"/>
      <c r="I1121" t="str">
        <f t="shared" si="1"/>
        <v/>
      </c>
      <c r="L1121" s="74"/>
      <c r="M1121" s="74"/>
      <c r="N1121" s="7"/>
    </row>
    <row r="1122">
      <c r="A1122" s="74"/>
      <c r="B1122" s="74"/>
      <c r="I1122" t="str">
        <f t="shared" si="1"/>
        <v/>
      </c>
      <c r="L1122" s="74"/>
      <c r="M1122" s="74"/>
      <c r="N1122" s="7"/>
    </row>
    <row r="1123">
      <c r="A1123" s="74"/>
      <c r="B1123" s="74"/>
      <c r="I1123" t="str">
        <f t="shared" si="1"/>
        <v/>
      </c>
      <c r="L1123" s="74"/>
      <c r="M1123" s="74"/>
      <c r="N1123" s="7"/>
    </row>
    <row r="1124">
      <c r="A1124" s="74"/>
      <c r="B1124" s="74"/>
      <c r="I1124" t="str">
        <f t="shared" si="1"/>
        <v/>
      </c>
      <c r="L1124" s="74"/>
      <c r="M1124" s="74"/>
      <c r="N1124" s="7"/>
    </row>
    <row r="1125">
      <c r="A1125" s="74"/>
      <c r="B1125" s="74"/>
      <c r="I1125" t="str">
        <f t="shared" si="1"/>
        <v/>
      </c>
      <c r="L1125" s="74"/>
      <c r="M1125" s="74"/>
      <c r="N1125" s="7"/>
    </row>
    <row r="1126">
      <c r="A1126" s="74"/>
      <c r="B1126" s="74"/>
      <c r="I1126" t="str">
        <f t="shared" si="1"/>
        <v/>
      </c>
      <c r="L1126" s="74"/>
      <c r="M1126" s="74"/>
      <c r="N1126" s="7"/>
    </row>
    <row r="1127">
      <c r="A1127" s="74"/>
      <c r="B1127" s="74"/>
      <c r="I1127" t="str">
        <f t="shared" si="1"/>
        <v/>
      </c>
      <c r="L1127" s="74"/>
      <c r="M1127" s="74"/>
      <c r="N1127" s="7"/>
    </row>
    <row r="1128">
      <c r="A1128" s="74"/>
      <c r="B1128" s="74"/>
      <c r="I1128" t="str">
        <f t="shared" si="1"/>
        <v/>
      </c>
      <c r="L1128" s="74"/>
      <c r="M1128" s="74"/>
      <c r="N1128" s="7"/>
    </row>
    <row r="1129">
      <c r="A1129" s="74"/>
      <c r="B1129" s="74"/>
      <c r="I1129" t="str">
        <f t="shared" si="1"/>
        <v/>
      </c>
      <c r="L1129" s="74"/>
      <c r="M1129" s="74"/>
      <c r="N1129" s="7"/>
    </row>
    <row r="1130">
      <c r="A1130" s="74"/>
      <c r="B1130" s="74"/>
      <c r="I1130" t="str">
        <f t="shared" si="1"/>
        <v/>
      </c>
      <c r="L1130" s="74"/>
      <c r="M1130" s="74"/>
      <c r="N1130" s="7"/>
    </row>
    <row r="1131">
      <c r="A1131" s="74"/>
      <c r="B1131" s="74"/>
      <c r="I1131" t="str">
        <f t="shared" si="1"/>
        <v/>
      </c>
      <c r="L1131" s="74"/>
      <c r="M1131" s="74"/>
      <c r="N1131" s="7"/>
    </row>
    <row r="1132">
      <c r="A1132" s="74"/>
      <c r="B1132" s="74"/>
      <c r="I1132" t="str">
        <f t="shared" si="1"/>
        <v/>
      </c>
      <c r="L1132" s="74"/>
      <c r="M1132" s="74"/>
      <c r="N1132" s="7"/>
    </row>
    <row r="1133">
      <c r="A1133" s="74"/>
      <c r="B1133" s="74"/>
      <c r="I1133" t="str">
        <f t="shared" si="1"/>
        <v/>
      </c>
      <c r="L1133" s="74"/>
      <c r="M1133" s="74"/>
      <c r="N1133" s="7"/>
    </row>
    <row r="1134">
      <c r="A1134" s="74"/>
      <c r="B1134" s="74"/>
      <c r="I1134" t="str">
        <f t="shared" si="1"/>
        <v/>
      </c>
      <c r="L1134" s="74"/>
      <c r="M1134" s="74"/>
      <c r="N1134" s="7"/>
    </row>
    <row r="1135">
      <c r="A1135" s="74"/>
      <c r="B1135" s="74"/>
      <c r="I1135" t="str">
        <f t="shared" si="1"/>
        <v/>
      </c>
      <c r="L1135" s="74"/>
      <c r="M1135" s="74"/>
      <c r="N1135" s="7"/>
    </row>
    <row r="1136">
      <c r="A1136" s="74"/>
      <c r="B1136" s="74"/>
      <c r="I1136" t="str">
        <f t="shared" si="1"/>
        <v/>
      </c>
      <c r="L1136" s="74"/>
      <c r="M1136" s="74"/>
      <c r="N1136" s="7"/>
    </row>
    <row r="1137">
      <c r="A1137" s="74"/>
      <c r="B1137" s="74"/>
      <c r="I1137" t="str">
        <f t="shared" si="1"/>
        <v/>
      </c>
      <c r="L1137" s="74"/>
      <c r="M1137" s="74"/>
      <c r="N1137" s="7"/>
    </row>
    <row r="1138">
      <c r="A1138" s="74"/>
      <c r="B1138" s="74"/>
      <c r="I1138" t="str">
        <f t="shared" si="1"/>
        <v/>
      </c>
      <c r="L1138" s="74"/>
      <c r="M1138" s="74"/>
      <c r="N1138" s="7"/>
    </row>
    <row r="1139">
      <c r="A1139" s="74"/>
      <c r="B1139" s="74"/>
      <c r="I1139" t="str">
        <f t="shared" si="1"/>
        <v/>
      </c>
      <c r="L1139" s="74"/>
      <c r="M1139" s="74"/>
      <c r="N1139" s="7"/>
    </row>
    <row r="1140">
      <c r="A1140" s="74"/>
      <c r="B1140" s="74"/>
      <c r="I1140" t="str">
        <f t="shared" si="1"/>
        <v/>
      </c>
      <c r="L1140" s="74"/>
      <c r="M1140" s="74"/>
      <c r="N1140" s="7"/>
    </row>
    <row r="1141">
      <c r="A1141" s="74"/>
      <c r="B1141" s="74"/>
      <c r="I1141" t="str">
        <f t="shared" si="1"/>
        <v/>
      </c>
      <c r="L1141" s="74"/>
      <c r="M1141" s="74"/>
      <c r="N1141" s="7"/>
    </row>
    <row r="1142">
      <c r="A1142" s="74"/>
      <c r="B1142" s="74"/>
      <c r="I1142" t="str">
        <f t="shared" si="1"/>
        <v/>
      </c>
      <c r="L1142" s="74"/>
      <c r="M1142" s="74"/>
      <c r="N1142" s="7"/>
    </row>
    <row r="1143">
      <c r="A1143" s="74"/>
      <c r="B1143" s="74"/>
      <c r="I1143" t="str">
        <f t="shared" si="1"/>
        <v/>
      </c>
      <c r="L1143" s="74"/>
      <c r="M1143" s="74"/>
      <c r="N1143" s="7"/>
    </row>
    <row r="1144">
      <c r="A1144" s="74"/>
      <c r="B1144" s="74"/>
      <c r="I1144" t="str">
        <f t="shared" si="1"/>
        <v/>
      </c>
      <c r="L1144" s="74"/>
      <c r="M1144" s="74"/>
      <c r="N1144" s="7"/>
    </row>
    <row r="1145">
      <c r="A1145" s="74"/>
      <c r="B1145" s="74"/>
      <c r="I1145" t="str">
        <f t="shared" si="1"/>
        <v/>
      </c>
      <c r="L1145" s="74"/>
      <c r="M1145" s="74"/>
      <c r="N1145" s="7"/>
    </row>
    <row r="1146">
      <c r="A1146" s="74"/>
      <c r="B1146" s="74"/>
      <c r="I1146" t="str">
        <f t="shared" si="1"/>
        <v/>
      </c>
      <c r="L1146" s="74"/>
      <c r="M1146" s="74"/>
      <c r="N1146" s="7"/>
    </row>
    <row r="1147">
      <c r="A1147" s="74"/>
      <c r="B1147" s="74"/>
      <c r="I1147" t="str">
        <f t="shared" si="1"/>
        <v/>
      </c>
      <c r="L1147" s="74"/>
      <c r="M1147" s="74"/>
      <c r="N1147" s="7"/>
    </row>
    <row r="1148">
      <c r="A1148" s="74"/>
      <c r="B1148" s="74"/>
      <c r="I1148" t="str">
        <f t="shared" si="1"/>
        <v/>
      </c>
      <c r="L1148" s="74"/>
      <c r="M1148" s="74"/>
      <c r="N1148" s="7"/>
    </row>
    <row r="1149">
      <c r="A1149" s="74"/>
      <c r="B1149" s="74"/>
      <c r="I1149" t="str">
        <f t="shared" si="1"/>
        <v/>
      </c>
      <c r="L1149" s="74"/>
      <c r="M1149" s="74"/>
      <c r="N1149" s="7"/>
    </row>
    <row r="1150">
      <c r="A1150" s="74"/>
      <c r="B1150" s="74"/>
      <c r="I1150" t="str">
        <f t="shared" si="1"/>
        <v/>
      </c>
      <c r="L1150" s="74"/>
      <c r="M1150" s="74"/>
      <c r="N1150" s="7"/>
    </row>
    <row r="1151">
      <c r="A1151" s="74"/>
      <c r="B1151" s="74"/>
      <c r="I1151" t="str">
        <f t="shared" si="1"/>
        <v/>
      </c>
      <c r="L1151" s="74"/>
      <c r="M1151" s="74"/>
      <c r="N1151" s="7"/>
    </row>
    <row r="1152">
      <c r="A1152" s="74"/>
      <c r="B1152" s="74"/>
      <c r="I1152" t="str">
        <f t="shared" si="1"/>
        <v/>
      </c>
      <c r="L1152" s="74"/>
      <c r="M1152" s="74"/>
      <c r="N1152" s="7"/>
    </row>
    <row r="1153">
      <c r="A1153" s="74"/>
      <c r="B1153" s="74"/>
      <c r="I1153" t="str">
        <f t="shared" si="1"/>
        <v/>
      </c>
      <c r="L1153" s="74"/>
      <c r="M1153" s="74"/>
      <c r="N1153" s="7"/>
    </row>
    <row r="1154">
      <c r="A1154" s="74"/>
      <c r="B1154" s="74"/>
      <c r="I1154" t="str">
        <f t="shared" si="1"/>
        <v/>
      </c>
      <c r="L1154" s="74"/>
      <c r="M1154" s="74"/>
      <c r="N1154" s="7"/>
    </row>
    <row r="1155">
      <c r="A1155" s="74"/>
      <c r="B1155" s="74"/>
      <c r="I1155" t="str">
        <f t="shared" si="1"/>
        <v/>
      </c>
      <c r="L1155" s="74"/>
      <c r="M1155" s="74"/>
      <c r="N1155" s="7"/>
    </row>
    <row r="1156">
      <c r="A1156" s="74"/>
      <c r="B1156" s="74"/>
      <c r="I1156" t="str">
        <f t="shared" si="1"/>
        <v/>
      </c>
      <c r="L1156" s="74"/>
      <c r="M1156" s="74"/>
      <c r="N1156" s="7"/>
    </row>
    <row r="1157">
      <c r="A1157" s="74"/>
      <c r="B1157" s="74"/>
      <c r="I1157" t="str">
        <f t="shared" si="1"/>
        <v/>
      </c>
      <c r="L1157" s="74"/>
      <c r="M1157" s="74"/>
      <c r="N1157" s="7"/>
    </row>
    <row r="1158">
      <c r="A1158" s="74"/>
      <c r="B1158" s="74"/>
      <c r="I1158" t="str">
        <f t="shared" si="1"/>
        <v/>
      </c>
      <c r="L1158" s="74"/>
      <c r="M1158" s="74"/>
      <c r="N1158" s="7"/>
    </row>
    <row r="1159">
      <c r="A1159" s="74"/>
      <c r="B1159" s="74"/>
      <c r="I1159" t="str">
        <f t="shared" si="1"/>
        <v/>
      </c>
      <c r="L1159" s="74"/>
      <c r="M1159" s="74"/>
      <c r="N1159" s="7"/>
    </row>
    <row r="1160">
      <c r="A1160" s="74"/>
      <c r="B1160" s="74"/>
      <c r="I1160" t="str">
        <f t="shared" si="1"/>
        <v/>
      </c>
      <c r="L1160" s="74"/>
      <c r="M1160" s="74"/>
      <c r="N1160" s="7"/>
    </row>
    <row r="1161">
      <c r="A1161" s="74"/>
      <c r="B1161" s="74"/>
      <c r="I1161" t="str">
        <f t="shared" si="1"/>
        <v/>
      </c>
      <c r="L1161" s="74"/>
      <c r="M1161" s="74"/>
      <c r="N1161" s="7"/>
    </row>
    <row r="1162">
      <c r="A1162" s="74"/>
      <c r="B1162" s="74"/>
      <c r="I1162" t="str">
        <f t="shared" si="1"/>
        <v/>
      </c>
      <c r="L1162" s="74"/>
      <c r="M1162" s="74"/>
      <c r="N1162" s="7"/>
    </row>
    <row r="1163">
      <c r="A1163" s="74"/>
      <c r="B1163" s="74"/>
      <c r="I1163" t="str">
        <f t="shared" si="1"/>
        <v/>
      </c>
      <c r="L1163" s="74"/>
      <c r="M1163" s="74"/>
      <c r="N1163" s="7"/>
    </row>
    <row r="1164">
      <c r="A1164" s="74"/>
      <c r="B1164" s="74"/>
      <c r="I1164" t="str">
        <f t="shared" si="1"/>
        <v/>
      </c>
      <c r="L1164" s="74"/>
      <c r="M1164" s="74"/>
      <c r="N1164" s="7"/>
    </row>
    <row r="1165">
      <c r="A1165" s="74"/>
      <c r="B1165" s="74"/>
      <c r="I1165" t="str">
        <f t="shared" si="1"/>
        <v/>
      </c>
      <c r="L1165" s="74"/>
      <c r="M1165" s="74"/>
      <c r="N1165" s="7"/>
    </row>
    <row r="1166">
      <c r="A1166" s="74"/>
      <c r="B1166" s="74"/>
      <c r="I1166" t="str">
        <f t="shared" si="1"/>
        <v/>
      </c>
      <c r="L1166" s="74"/>
      <c r="M1166" s="74"/>
      <c r="N1166" s="7"/>
    </row>
    <row r="1167">
      <c r="A1167" s="74"/>
      <c r="B1167" s="74"/>
      <c r="I1167" t="str">
        <f t="shared" si="1"/>
        <v/>
      </c>
      <c r="L1167" s="74"/>
      <c r="M1167" s="74"/>
      <c r="N1167" s="7"/>
    </row>
    <row r="1168">
      <c r="A1168" s="74"/>
      <c r="B1168" s="74"/>
      <c r="I1168" t="str">
        <f t="shared" si="1"/>
        <v/>
      </c>
      <c r="L1168" s="74"/>
      <c r="M1168" s="74"/>
      <c r="N1168" s="7"/>
    </row>
    <row r="1169">
      <c r="A1169" s="74"/>
      <c r="B1169" s="74"/>
      <c r="I1169" t="str">
        <f t="shared" si="1"/>
        <v/>
      </c>
      <c r="L1169" s="74"/>
      <c r="M1169" s="74"/>
      <c r="N1169" s="7"/>
    </row>
    <row r="1170">
      <c r="A1170" s="74"/>
      <c r="B1170" s="74"/>
      <c r="I1170" t="str">
        <f t="shared" si="1"/>
        <v/>
      </c>
      <c r="L1170" s="74"/>
      <c r="M1170" s="74"/>
      <c r="N1170" s="7"/>
    </row>
    <row r="1171">
      <c r="A1171" s="74"/>
      <c r="B1171" s="74"/>
      <c r="I1171" t="str">
        <f t="shared" si="1"/>
        <v/>
      </c>
      <c r="L1171" s="74"/>
      <c r="M1171" s="74"/>
      <c r="N1171" s="7"/>
    </row>
    <row r="1172">
      <c r="A1172" s="74"/>
      <c r="B1172" s="74"/>
      <c r="I1172" t="str">
        <f t="shared" si="1"/>
        <v/>
      </c>
      <c r="L1172" s="74"/>
      <c r="M1172" s="74"/>
      <c r="N1172" s="7"/>
    </row>
    <row r="1173">
      <c r="A1173" s="74"/>
      <c r="B1173" s="74"/>
      <c r="I1173" t="str">
        <f t="shared" si="1"/>
        <v/>
      </c>
      <c r="L1173" s="74"/>
      <c r="M1173" s="74"/>
      <c r="N1173" s="7"/>
    </row>
    <row r="1174">
      <c r="A1174" s="74"/>
      <c r="B1174" s="74"/>
      <c r="I1174" t="str">
        <f t="shared" si="1"/>
        <v/>
      </c>
      <c r="L1174" s="74"/>
      <c r="M1174" s="74"/>
      <c r="N1174" s="7"/>
    </row>
    <row r="1175">
      <c r="A1175" s="74"/>
      <c r="B1175" s="74"/>
      <c r="I1175" t="str">
        <f t="shared" si="1"/>
        <v/>
      </c>
      <c r="L1175" s="74"/>
      <c r="M1175" s="74"/>
      <c r="N1175" s="7"/>
    </row>
    <row r="1176">
      <c r="A1176" s="74"/>
      <c r="B1176" s="74"/>
      <c r="I1176" t="str">
        <f t="shared" si="1"/>
        <v/>
      </c>
      <c r="L1176" s="74"/>
      <c r="M1176" s="74"/>
      <c r="N1176" s="7"/>
    </row>
    <row r="1177">
      <c r="A1177" s="74"/>
      <c r="B1177" s="74"/>
      <c r="I1177" t="str">
        <f t="shared" si="1"/>
        <v/>
      </c>
      <c r="L1177" s="74"/>
      <c r="M1177" s="74"/>
      <c r="N1177" s="7"/>
    </row>
    <row r="1178">
      <c r="A1178" s="74"/>
      <c r="B1178" s="74"/>
      <c r="I1178" t="str">
        <f t="shared" si="1"/>
        <v/>
      </c>
      <c r="L1178" s="74"/>
      <c r="M1178" s="74"/>
      <c r="N1178" s="7"/>
    </row>
    <row r="1179">
      <c r="A1179" s="74"/>
      <c r="B1179" s="74"/>
      <c r="I1179" t="str">
        <f t="shared" si="1"/>
        <v/>
      </c>
      <c r="L1179" s="74"/>
      <c r="M1179" s="74"/>
      <c r="N1179" s="7"/>
    </row>
    <row r="1180">
      <c r="A1180" s="74"/>
      <c r="B1180" s="74"/>
      <c r="I1180" t="str">
        <f t="shared" si="1"/>
        <v/>
      </c>
      <c r="L1180" s="74"/>
      <c r="M1180" s="74"/>
      <c r="N1180" s="7"/>
    </row>
    <row r="1181">
      <c r="A1181" s="74"/>
      <c r="B1181" s="74"/>
      <c r="I1181" t="str">
        <f t="shared" si="1"/>
        <v/>
      </c>
      <c r="L1181" s="74"/>
      <c r="M1181" s="74"/>
      <c r="N1181" s="7"/>
    </row>
    <row r="1182">
      <c r="A1182" s="74"/>
      <c r="B1182" s="74"/>
      <c r="I1182" t="str">
        <f t="shared" si="1"/>
        <v/>
      </c>
      <c r="L1182" s="74"/>
      <c r="M1182" s="74"/>
      <c r="N1182" s="7"/>
    </row>
    <row r="1183">
      <c r="A1183" s="74"/>
      <c r="B1183" s="74"/>
      <c r="I1183" t="str">
        <f t="shared" si="1"/>
        <v/>
      </c>
      <c r="L1183" s="74"/>
      <c r="M1183" s="74"/>
      <c r="N1183" s="7"/>
    </row>
    <row r="1184">
      <c r="A1184" s="74"/>
      <c r="B1184" s="74"/>
      <c r="I1184" t="str">
        <f t="shared" si="1"/>
        <v/>
      </c>
      <c r="L1184" s="74"/>
      <c r="M1184" s="74"/>
      <c r="N1184" s="7"/>
    </row>
    <row r="1185">
      <c r="A1185" s="74"/>
      <c r="B1185" s="74"/>
      <c r="I1185" t="str">
        <f t="shared" si="1"/>
        <v/>
      </c>
      <c r="L1185" s="74"/>
      <c r="M1185" s="74"/>
      <c r="N1185" s="7"/>
    </row>
    <row r="1186">
      <c r="A1186" s="74"/>
      <c r="B1186" s="74"/>
      <c r="I1186" t="str">
        <f t="shared" si="1"/>
        <v/>
      </c>
      <c r="L1186" s="74"/>
      <c r="M1186" s="74"/>
      <c r="N1186" s="7"/>
    </row>
    <row r="1187">
      <c r="A1187" s="74"/>
      <c r="B1187" s="74"/>
      <c r="I1187" t="str">
        <f t="shared" si="1"/>
        <v/>
      </c>
      <c r="L1187" s="74"/>
      <c r="M1187" s="74"/>
      <c r="N1187" s="7"/>
    </row>
    <row r="1188">
      <c r="A1188" s="74"/>
      <c r="B1188" s="74"/>
      <c r="I1188" t="str">
        <f t="shared" si="1"/>
        <v/>
      </c>
      <c r="L1188" s="74"/>
      <c r="M1188" s="74"/>
      <c r="N1188" s="7"/>
    </row>
    <row r="1189">
      <c r="A1189" s="74"/>
      <c r="B1189" s="74"/>
      <c r="I1189" t="str">
        <f t="shared" si="1"/>
        <v/>
      </c>
      <c r="L1189" s="74"/>
      <c r="M1189" s="74"/>
      <c r="N1189" s="7"/>
    </row>
    <row r="1190">
      <c r="A1190" s="74"/>
      <c r="B1190" s="74"/>
      <c r="I1190" t="str">
        <f t="shared" si="1"/>
        <v/>
      </c>
      <c r="L1190" s="74"/>
      <c r="M1190" s="74"/>
      <c r="N1190" s="7"/>
    </row>
    <row r="1191">
      <c r="A1191" s="74"/>
      <c r="B1191" s="74"/>
      <c r="I1191" t="str">
        <f t="shared" si="1"/>
        <v/>
      </c>
      <c r="L1191" s="74"/>
      <c r="M1191" s="74"/>
      <c r="N1191" s="7"/>
    </row>
    <row r="1192">
      <c r="A1192" s="74"/>
      <c r="B1192" s="74"/>
      <c r="I1192" t="str">
        <f t="shared" si="1"/>
        <v/>
      </c>
      <c r="L1192" s="74"/>
      <c r="M1192" s="74"/>
      <c r="N1192" s="7"/>
    </row>
    <row r="1193">
      <c r="A1193" s="74"/>
      <c r="B1193" s="74"/>
      <c r="I1193" t="str">
        <f t="shared" si="1"/>
        <v/>
      </c>
      <c r="L1193" s="74"/>
      <c r="M1193" s="74"/>
      <c r="N1193" s="7"/>
    </row>
    <row r="1194">
      <c r="A1194" s="74"/>
      <c r="B1194" s="74"/>
      <c r="I1194" t="str">
        <f t="shared" si="1"/>
        <v/>
      </c>
      <c r="L1194" s="74"/>
      <c r="M1194" s="74"/>
      <c r="N1194" s="7"/>
    </row>
    <row r="1195">
      <c r="A1195" s="74"/>
      <c r="B1195" s="74"/>
      <c r="I1195" t="str">
        <f t="shared" si="1"/>
        <v/>
      </c>
      <c r="L1195" s="74"/>
      <c r="M1195" s="74"/>
      <c r="N1195" s="7"/>
    </row>
    <row r="1196">
      <c r="A1196" s="74"/>
      <c r="B1196" s="74"/>
      <c r="I1196" t="str">
        <f t="shared" si="1"/>
        <v/>
      </c>
      <c r="L1196" s="74"/>
      <c r="M1196" s="74"/>
      <c r="N1196" s="7"/>
    </row>
    <row r="1197">
      <c r="A1197" s="74"/>
      <c r="B1197" s="74"/>
      <c r="I1197" t="str">
        <f t="shared" si="1"/>
        <v/>
      </c>
      <c r="L1197" s="74"/>
      <c r="M1197" s="74"/>
      <c r="N1197" s="7"/>
    </row>
  </sheetData>
  <hyperlinks>
    <hyperlink r:id="rId1" ref="K2"/>
    <hyperlink r:id="rId2" ref="K3"/>
    <hyperlink r:id="rId3" ref="K4"/>
    <hyperlink r:id="rId4" ref="K13"/>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0"/>
    <col customWidth="1" min="2" max="2" width="14.29"/>
    <col customWidth="1" min="3" max="3" width="20.86"/>
    <col customWidth="1" min="4" max="4" width="9.14"/>
    <col customWidth="1" min="5" max="5" width="32.43"/>
    <col customWidth="1" min="6" max="6" width="20.29"/>
    <col customWidth="1" min="7" max="7" width="19.14"/>
    <col customWidth="1" min="8" max="26" width="9.14"/>
  </cols>
  <sheetData>
    <row r="1">
      <c r="A1" t="s">
        <v>816</v>
      </c>
      <c r="B1" t="s">
        <v>817</v>
      </c>
      <c r="C1" t="s">
        <v>818</v>
      </c>
      <c r="D1" t="s">
        <v>819</v>
      </c>
      <c r="E1" t="s">
        <v>820</v>
      </c>
      <c r="F1" t="s">
        <v>419</v>
      </c>
      <c r="G1" s="69" t="s">
        <v>420</v>
      </c>
      <c r="H1" t="s">
        <v>421</v>
      </c>
    </row>
    <row r="2">
      <c r="A2" s="69" t="s">
        <v>429</v>
      </c>
      <c r="B2" s="69" t="s">
        <v>821</v>
      </c>
      <c r="C2" t="s">
        <v>822</v>
      </c>
      <c r="D2" s="97" t="s">
        <v>823</v>
      </c>
      <c r="G2" s="69"/>
    </row>
    <row r="3">
      <c r="A3" s="69" t="s">
        <v>824</v>
      </c>
      <c r="B3" s="69" t="s">
        <v>825</v>
      </c>
      <c r="C3" t="s">
        <v>826</v>
      </c>
      <c r="D3" s="98">
        <v>1.0</v>
      </c>
      <c r="E3" t="s">
        <v>827</v>
      </c>
      <c r="F3" t="s">
        <v>525</v>
      </c>
      <c r="G3" s="69">
        <v>1.0</v>
      </c>
      <c r="H3" t="s">
        <v>828</v>
      </c>
    </row>
    <row r="4">
      <c r="A4" s="69" t="s">
        <v>412</v>
      </c>
      <c r="B4" s="69" t="s">
        <v>515</v>
      </c>
      <c r="C4" t="s">
        <v>829</v>
      </c>
      <c r="D4" s="98">
        <v>2.0</v>
      </c>
      <c r="F4" t="s">
        <v>799</v>
      </c>
      <c r="G4" s="69">
        <v>2.0</v>
      </c>
      <c r="H4" t="s">
        <v>830</v>
      </c>
    </row>
    <row r="5">
      <c r="A5" s="69" t="s">
        <v>831</v>
      </c>
      <c r="B5" s="69" t="s">
        <v>832</v>
      </c>
      <c r="C5" t="s">
        <v>833</v>
      </c>
      <c r="D5" s="98">
        <v>3.0</v>
      </c>
      <c r="G5" s="69"/>
    </row>
    <row r="6">
      <c r="A6" s="69" t="s">
        <v>834</v>
      </c>
      <c r="B6" s="69" t="s">
        <v>824</v>
      </c>
      <c r="C6" t="s">
        <v>835</v>
      </c>
      <c r="D6" s="98">
        <v>4.0</v>
      </c>
      <c r="G6" s="69"/>
    </row>
    <row r="7">
      <c r="A7" s="69" t="s">
        <v>714</v>
      </c>
      <c r="B7" s="69" t="s">
        <v>429</v>
      </c>
      <c r="C7" t="s">
        <v>836</v>
      </c>
      <c r="D7" s="98">
        <v>5.0</v>
      </c>
      <c r="G7" s="69"/>
    </row>
    <row r="8">
      <c r="A8" s="69"/>
      <c r="B8" s="69" t="s">
        <v>837</v>
      </c>
      <c r="C8" t="s">
        <v>838</v>
      </c>
      <c r="D8" s="98">
        <v>6.0</v>
      </c>
      <c r="G8" s="69"/>
    </row>
    <row r="9">
      <c r="A9" s="69"/>
      <c r="B9" s="69"/>
      <c r="D9" s="98">
        <v>7.0</v>
      </c>
      <c r="G9" s="69"/>
    </row>
    <row r="10">
      <c r="A10" s="69"/>
      <c r="B10" s="69"/>
      <c r="D10" s="98">
        <v>8.0</v>
      </c>
      <c r="G10" s="69"/>
    </row>
    <row r="11">
      <c r="A11" s="69"/>
      <c r="B11" s="69"/>
      <c r="D11" s="98">
        <v>9.0</v>
      </c>
      <c r="G11" s="69"/>
    </row>
    <row r="12">
      <c r="A12" s="69"/>
      <c r="B12" s="69"/>
      <c r="D12" s="98">
        <v>10.0</v>
      </c>
      <c r="G12" s="69"/>
    </row>
    <row r="13">
      <c r="A13" s="69"/>
      <c r="B13" s="69"/>
      <c r="D13" s="98">
        <v>11.0</v>
      </c>
      <c r="G13" s="69"/>
    </row>
    <row r="14">
      <c r="A14" s="69"/>
      <c r="B14" s="69"/>
      <c r="D14" s="98">
        <v>12.0</v>
      </c>
      <c r="G14" s="69"/>
    </row>
    <row r="15">
      <c r="A15" s="69"/>
      <c r="B15" s="69"/>
      <c r="D15" s="98">
        <v>13.0</v>
      </c>
      <c r="G15" s="69"/>
    </row>
    <row r="16">
      <c r="A16" s="69"/>
      <c r="B16" s="69"/>
      <c r="D16" s="98">
        <v>14.0</v>
      </c>
      <c r="G16" s="69"/>
    </row>
    <row r="17">
      <c r="A17" s="69"/>
      <c r="B17" s="69"/>
      <c r="D17" s="98">
        <v>15.0</v>
      </c>
      <c r="G17" s="69"/>
    </row>
    <row r="18">
      <c r="A18" s="69"/>
      <c r="B18" s="69"/>
      <c r="D18" s="98">
        <v>16.0</v>
      </c>
      <c r="G18" s="69"/>
    </row>
    <row r="19">
      <c r="A19" s="69"/>
      <c r="B19" s="69"/>
      <c r="D19" s="98">
        <v>17.0</v>
      </c>
      <c r="G19" s="69"/>
    </row>
    <row r="20">
      <c r="A20" s="69"/>
      <c r="B20" s="69"/>
      <c r="D20" s="98">
        <v>18.0</v>
      </c>
      <c r="G20" s="69"/>
    </row>
    <row r="21">
      <c r="A21" s="69"/>
      <c r="B21" s="69"/>
      <c r="D21" s="98">
        <v>19.0</v>
      </c>
      <c r="G21" s="69"/>
    </row>
    <row r="22">
      <c r="A22" s="69"/>
      <c r="B22" s="69"/>
      <c r="D22" s="98">
        <v>20.0</v>
      </c>
      <c r="G22" s="69"/>
    </row>
    <row r="23">
      <c r="A23" s="69"/>
      <c r="B23" s="69"/>
      <c r="D23" s="98">
        <v>21.0</v>
      </c>
      <c r="G23" s="69"/>
    </row>
    <row r="24">
      <c r="A24" s="69"/>
      <c r="B24" s="69"/>
      <c r="D24" s="98">
        <v>22.0</v>
      </c>
      <c r="G24" s="69"/>
    </row>
    <row r="25">
      <c r="A25" s="69"/>
      <c r="B25" s="69"/>
      <c r="D25" s="98">
        <v>23.0</v>
      </c>
      <c r="G25" s="69"/>
    </row>
    <row r="26">
      <c r="A26" s="69"/>
      <c r="B26" s="69"/>
      <c r="D26" s="98">
        <v>24.0</v>
      </c>
      <c r="G26" s="69"/>
    </row>
    <row r="27">
      <c r="A27" s="69"/>
      <c r="B27" s="69"/>
      <c r="D27" s="98">
        <v>25.0</v>
      </c>
      <c r="G27" s="69"/>
    </row>
    <row r="28">
      <c r="A28" s="69"/>
      <c r="B28" s="69"/>
      <c r="D28" s="98">
        <v>26.0</v>
      </c>
      <c r="G28" s="69"/>
    </row>
    <row r="29">
      <c r="A29" s="69"/>
      <c r="B29" s="69"/>
      <c r="D29" s="98">
        <v>27.0</v>
      </c>
      <c r="G29" s="69"/>
    </row>
    <row r="30">
      <c r="A30" s="69"/>
      <c r="B30" s="69"/>
      <c r="D30" s="98">
        <v>28.0</v>
      </c>
      <c r="G30" s="69"/>
    </row>
    <row r="31">
      <c r="A31" s="69"/>
      <c r="B31" s="69"/>
      <c r="D31" s="98">
        <v>29.0</v>
      </c>
      <c r="G31" s="69"/>
    </row>
    <row r="32">
      <c r="A32" s="69"/>
      <c r="B32" s="69"/>
      <c r="D32" s="98">
        <v>30.0</v>
      </c>
      <c r="G32" s="69"/>
    </row>
    <row r="33">
      <c r="A33" s="69"/>
      <c r="B33" s="69"/>
      <c r="D33" s="98"/>
      <c r="G33" s="69"/>
    </row>
    <row r="34">
      <c r="A34" s="99"/>
      <c r="B34" s="99"/>
      <c r="C34" s="99"/>
      <c r="D34" s="100">
        <v>12.0</v>
      </c>
      <c r="G34" s="69"/>
    </row>
    <row r="35">
      <c r="G35" s="69"/>
    </row>
    <row r="36">
      <c r="G36" s="69"/>
    </row>
    <row r="37">
      <c r="G37" s="69"/>
    </row>
    <row r="38">
      <c r="G38" s="69"/>
    </row>
    <row r="39">
      <c r="E39" s="74"/>
      <c r="G39" s="69"/>
    </row>
    <row r="40">
      <c r="G40" s="69"/>
    </row>
    <row r="41">
      <c r="G41" s="69"/>
    </row>
    <row r="42">
      <c r="G42" s="69"/>
    </row>
    <row r="43">
      <c r="G43" s="69"/>
    </row>
    <row r="44">
      <c r="G44" s="69"/>
    </row>
    <row r="45">
      <c r="G45" s="69"/>
    </row>
    <row r="46">
      <c r="G46" s="69"/>
    </row>
    <row r="47">
      <c r="G47" s="69"/>
    </row>
    <row r="48">
      <c r="G48" s="69"/>
    </row>
    <row r="49">
      <c r="G49" s="69"/>
    </row>
    <row r="50">
      <c r="G50" s="69"/>
    </row>
    <row r="51">
      <c r="G51" s="69"/>
    </row>
    <row r="52">
      <c r="G52" s="69"/>
    </row>
    <row r="53">
      <c r="G53" s="69"/>
    </row>
    <row r="54">
      <c r="G54" s="69"/>
    </row>
    <row r="55">
      <c r="G55" s="69"/>
    </row>
    <row r="56">
      <c r="G56" s="69"/>
    </row>
    <row r="57">
      <c r="G57" s="69"/>
    </row>
    <row r="58">
      <c r="G58" s="69"/>
    </row>
    <row r="59">
      <c r="G59" s="69"/>
    </row>
    <row r="60">
      <c r="G60" s="69"/>
    </row>
    <row r="61">
      <c r="G61" s="69"/>
    </row>
    <row r="62">
      <c r="G62" s="69"/>
    </row>
    <row r="63">
      <c r="G63" s="69"/>
    </row>
    <row r="64">
      <c r="G64" s="69"/>
    </row>
    <row r="65">
      <c r="G65" s="69"/>
    </row>
    <row r="66">
      <c r="G66" s="69"/>
    </row>
    <row r="67">
      <c r="G67" s="69"/>
    </row>
    <row r="68">
      <c r="G68" s="69"/>
    </row>
    <row r="69">
      <c r="G69" s="69"/>
    </row>
    <row r="70">
      <c r="G70" s="69"/>
    </row>
    <row r="71">
      <c r="G71" s="69"/>
    </row>
    <row r="72">
      <c r="G72" s="69"/>
    </row>
    <row r="73">
      <c r="G73" s="69"/>
    </row>
    <row r="74">
      <c r="G74" s="69"/>
    </row>
    <row r="75">
      <c r="G75" s="69"/>
    </row>
    <row r="76">
      <c r="G76" s="69"/>
    </row>
    <row r="77">
      <c r="G77" s="69"/>
    </row>
    <row r="78">
      <c r="G78" s="69"/>
    </row>
    <row r="79">
      <c r="G79" s="69"/>
    </row>
    <row r="80">
      <c r="G80" s="69"/>
    </row>
    <row r="81">
      <c r="G81" s="69"/>
    </row>
    <row r="82">
      <c r="G82" s="69"/>
    </row>
    <row r="83">
      <c r="G83" s="69"/>
    </row>
    <row r="84">
      <c r="G84" s="69"/>
    </row>
    <row r="85">
      <c r="G85" s="69"/>
    </row>
    <row r="86">
      <c r="G86" s="69"/>
    </row>
    <row r="87">
      <c r="G87" s="69"/>
    </row>
    <row r="88">
      <c r="G88" s="69"/>
    </row>
    <row r="89">
      <c r="G89" s="69"/>
    </row>
    <row r="90">
      <c r="G90" s="69"/>
    </row>
    <row r="91">
      <c r="G91" s="69"/>
    </row>
    <row r="92">
      <c r="G92" s="69"/>
    </row>
    <row r="93">
      <c r="G93" s="69"/>
    </row>
    <row r="94">
      <c r="G94" s="69"/>
    </row>
    <row r="95">
      <c r="G95" s="69"/>
    </row>
    <row r="96">
      <c r="G96" s="69"/>
    </row>
    <row r="97">
      <c r="G97" s="69"/>
    </row>
    <row r="98">
      <c r="G98" s="69"/>
    </row>
    <row r="99">
      <c r="G99" s="69"/>
    </row>
    <row r="100">
      <c r="G100" s="69"/>
    </row>
    <row r="101">
      <c r="G101" s="69"/>
    </row>
    <row r="102">
      <c r="G102" s="69"/>
    </row>
    <row r="103">
      <c r="G103" s="69"/>
    </row>
    <row r="104">
      <c r="G104" s="69"/>
    </row>
    <row r="105">
      <c r="G105" s="69"/>
    </row>
    <row r="106">
      <c r="G106" s="69"/>
    </row>
    <row r="107">
      <c r="G107" s="69"/>
    </row>
    <row r="108">
      <c r="G108" s="69"/>
    </row>
    <row r="109">
      <c r="G109" s="69"/>
    </row>
    <row r="110">
      <c r="G110" s="69"/>
    </row>
    <row r="111">
      <c r="G111" s="69"/>
    </row>
    <row r="112">
      <c r="G112" s="69"/>
    </row>
    <row r="113">
      <c r="G113" s="69"/>
    </row>
    <row r="114">
      <c r="G114" s="69"/>
    </row>
    <row r="115">
      <c r="G115" s="69"/>
    </row>
    <row r="116">
      <c r="G116" s="69"/>
    </row>
    <row r="117">
      <c r="G117" s="69"/>
    </row>
    <row r="118">
      <c r="G118" s="69"/>
    </row>
    <row r="119">
      <c r="G119" s="69"/>
    </row>
    <row r="120">
      <c r="G120" s="69"/>
    </row>
    <row r="121">
      <c r="G121" s="69"/>
    </row>
    <row r="122">
      <c r="G122" s="69"/>
    </row>
    <row r="123">
      <c r="G123" s="69"/>
    </row>
    <row r="124">
      <c r="G124" s="69"/>
    </row>
    <row r="125">
      <c r="G125" s="69"/>
    </row>
    <row r="126">
      <c r="G126" s="69"/>
    </row>
    <row r="127">
      <c r="G127" s="69"/>
    </row>
    <row r="128">
      <c r="G128" s="69"/>
    </row>
    <row r="129">
      <c r="G129" s="69"/>
    </row>
    <row r="130">
      <c r="G130" s="69"/>
    </row>
    <row r="131">
      <c r="G131" s="69"/>
    </row>
    <row r="132">
      <c r="G132" s="69"/>
    </row>
    <row r="133">
      <c r="G133" s="69"/>
    </row>
    <row r="134">
      <c r="G134" s="69"/>
    </row>
    <row r="135">
      <c r="G135" s="69"/>
    </row>
    <row r="136">
      <c r="G136" s="69"/>
    </row>
    <row r="137">
      <c r="G137" s="69"/>
    </row>
    <row r="138">
      <c r="G138" s="69"/>
    </row>
    <row r="139">
      <c r="G139" s="69"/>
    </row>
    <row r="140">
      <c r="G140" s="69"/>
    </row>
    <row r="141">
      <c r="G141" s="69"/>
    </row>
    <row r="142">
      <c r="G142" s="69"/>
    </row>
    <row r="143">
      <c r="G143" s="69"/>
    </row>
    <row r="144">
      <c r="G144" s="69"/>
    </row>
    <row r="145">
      <c r="G145" s="69"/>
    </row>
    <row r="146">
      <c r="G146" s="69"/>
    </row>
    <row r="147">
      <c r="G147" s="69"/>
    </row>
    <row r="148">
      <c r="G148" s="69"/>
    </row>
    <row r="149">
      <c r="G149" s="69"/>
    </row>
    <row r="150">
      <c r="G150" s="69"/>
    </row>
    <row r="151">
      <c r="G151" s="69"/>
    </row>
    <row r="152">
      <c r="G152" s="69"/>
    </row>
    <row r="153">
      <c r="G153" s="69"/>
    </row>
    <row r="154">
      <c r="G154" s="69"/>
    </row>
    <row r="155">
      <c r="G155" s="69"/>
    </row>
    <row r="156">
      <c r="G156" s="69"/>
    </row>
    <row r="157">
      <c r="G157" s="69"/>
    </row>
    <row r="158">
      <c r="G158" s="69"/>
    </row>
    <row r="159">
      <c r="G159" s="69"/>
    </row>
    <row r="160">
      <c r="G160" s="69"/>
    </row>
    <row r="161">
      <c r="G161" s="69"/>
    </row>
    <row r="162">
      <c r="G162" s="69"/>
    </row>
    <row r="163">
      <c r="G163" s="69"/>
    </row>
    <row r="164">
      <c r="G164" s="69"/>
    </row>
    <row r="165">
      <c r="G165" s="69"/>
    </row>
    <row r="166">
      <c r="G166" s="69"/>
    </row>
    <row r="167">
      <c r="G167" s="69"/>
    </row>
    <row r="168">
      <c r="G168" s="69"/>
    </row>
    <row r="169">
      <c r="G169" s="69"/>
    </row>
    <row r="170">
      <c r="G170" s="69"/>
    </row>
    <row r="171">
      <c r="G171" s="69"/>
    </row>
    <row r="172">
      <c r="G172" s="69"/>
    </row>
    <row r="173">
      <c r="G173" s="69"/>
    </row>
    <row r="174">
      <c r="G174" s="69"/>
    </row>
    <row r="175">
      <c r="G175" s="69"/>
    </row>
    <row r="176">
      <c r="G176" s="69"/>
    </row>
    <row r="177">
      <c r="G177" s="69"/>
    </row>
    <row r="178">
      <c r="G178" s="69"/>
    </row>
    <row r="179">
      <c r="G179" s="69"/>
    </row>
    <row r="180">
      <c r="G180" s="69"/>
    </row>
    <row r="181">
      <c r="G181" s="69"/>
    </row>
    <row r="182">
      <c r="G182" s="69"/>
    </row>
    <row r="183">
      <c r="G183" s="69"/>
    </row>
    <row r="184">
      <c r="G184" s="69"/>
    </row>
    <row r="185">
      <c r="G185" s="69"/>
    </row>
    <row r="186">
      <c r="G186" s="69"/>
    </row>
    <row r="187">
      <c r="G187" s="69"/>
    </row>
    <row r="188">
      <c r="G188" s="69"/>
    </row>
    <row r="189">
      <c r="G189" s="69"/>
    </row>
    <row r="190">
      <c r="G190" s="69"/>
    </row>
    <row r="191">
      <c r="G191" s="69"/>
    </row>
    <row r="192">
      <c r="G192" s="69"/>
    </row>
    <row r="193">
      <c r="G193" s="69"/>
    </row>
    <row r="194">
      <c r="G194" s="69"/>
    </row>
    <row r="195">
      <c r="G195" s="69"/>
    </row>
    <row r="196">
      <c r="G196" s="69"/>
    </row>
    <row r="197">
      <c r="G197" s="69"/>
    </row>
    <row r="198">
      <c r="G198" s="69"/>
    </row>
    <row r="199">
      <c r="G199" s="69"/>
    </row>
    <row r="200">
      <c r="G200" s="69"/>
    </row>
    <row r="201">
      <c r="G201" s="69"/>
    </row>
    <row r="202">
      <c r="G202" s="69"/>
    </row>
    <row r="203">
      <c r="G203" s="69"/>
    </row>
    <row r="204">
      <c r="G204" s="69"/>
    </row>
    <row r="205">
      <c r="G205" s="69"/>
    </row>
    <row r="206">
      <c r="G206" s="69"/>
    </row>
    <row r="207">
      <c r="G207" s="69"/>
    </row>
    <row r="208">
      <c r="G208" s="69"/>
    </row>
    <row r="209">
      <c r="G209" s="69"/>
    </row>
    <row r="210">
      <c r="G210" s="69"/>
    </row>
    <row r="211">
      <c r="G211" s="69"/>
    </row>
    <row r="212">
      <c r="G212" s="69"/>
    </row>
    <row r="213">
      <c r="G213" s="69"/>
    </row>
    <row r="214">
      <c r="G214" s="69"/>
    </row>
    <row r="215">
      <c r="G215" s="69"/>
    </row>
    <row r="216">
      <c r="G216" s="69"/>
    </row>
    <row r="217">
      <c r="G217" s="69"/>
    </row>
    <row r="218">
      <c r="G218" s="69"/>
    </row>
    <row r="219">
      <c r="G219" s="69"/>
    </row>
    <row r="220">
      <c r="G220" s="69"/>
    </row>
    <row r="221">
      <c r="G221" s="69"/>
    </row>
    <row r="222">
      <c r="G222" s="69"/>
    </row>
    <row r="223">
      <c r="G223" s="69"/>
    </row>
    <row r="224">
      <c r="G224" s="69"/>
    </row>
    <row r="225">
      <c r="G225" s="69"/>
    </row>
    <row r="226">
      <c r="G226" s="69"/>
    </row>
    <row r="227">
      <c r="G227" s="69"/>
    </row>
    <row r="228">
      <c r="G228" s="69"/>
    </row>
    <row r="229">
      <c r="G229" s="69"/>
    </row>
    <row r="230">
      <c r="G230" s="69"/>
    </row>
    <row r="231">
      <c r="G231" s="69"/>
    </row>
    <row r="232">
      <c r="G232" s="69"/>
    </row>
    <row r="233">
      <c r="G233" s="69"/>
    </row>
    <row r="234">
      <c r="G234" s="69"/>
    </row>
    <row r="235">
      <c r="G235" s="69"/>
    </row>
    <row r="236">
      <c r="G236" s="69"/>
    </row>
    <row r="237">
      <c r="G237" s="69"/>
    </row>
    <row r="238">
      <c r="G238" s="69"/>
    </row>
    <row r="239">
      <c r="G239" s="69"/>
    </row>
    <row r="240">
      <c r="G240" s="69"/>
    </row>
    <row r="241">
      <c r="G241" s="69"/>
    </row>
    <row r="242">
      <c r="G242" s="69"/>
    </row>
    <row r="243">
      <c r="G243" s="69"/>
    </row>
    <row r="244">
      <c r="G244" s="69"/>
    </row>
    <row r="245">
      <c r="G245" s="69"/>
    </row>
    <row r="246">
      <c r="G246" s="69"/>
    </row>
    <row r="247">
      <c r="G247" s="69"/>
    </row>
    <row r="248">
      <c r="G248" s="69"/>
    </row>
    <row r="249">
      <c r="G249" s="69"/>
    </row>
    <row r="250">
      <c r="G250" s="69"/>
    </row>
    <row r="251">
      <c r="G251" s="69"/>
    </row>
    <row r="252">
      <c r="G252" s="69"/>
    </row>
    <row r="253">
      <c r="G253" s="69"/>
    </row>
    <row r="254">
      <c r="G254" s="69"/>
    </row>
    <row r="255">
      <c r="G255" s="69"/>
    </row>
    <row r="256">
      <c r="G256" s="69"/>
    </row>
    <row r="257">
      <c r="G257" s="69"/>
    </row>
    <row r="258">
      <c r="G258" s="69"/>
    </row>
    <row r="259">
      <c r="G259" s="69"/>
    </row>
    <row r="260">
      <c r="G260" s="69"/>
    </row>
    <row r="261">
      <c r="G261" s="69"/>
    </row>
    <row r="262">
      <c r="G262" s="69"/>
    </row>
    <row r="263">
      <c r="G263" s="69"/>
    </row>
    <row r="264">
      <c r="G264" s="69"/>
    </row>
    <row r="265">
      <c r="G265" s="69"/>
    </row>
    <row r="266">
      <c r="G266" s="69"/>
    </row>
    <row r="267">
      <c r="G267" s="69"/>
    </row>
    <row r="268">
      <c r="G268" s="69"/>
    </row>
    <row r="269">
      <c r="G269" s="69"/>
    </row>
    <row r="270">
      <c r="G270" s="69"/>
    </row>
    <row r="271">
      <c r="G271" s="69"/>
    </row>
    <row r="272">
      <c r="G272" s="69"/>
    </row>
    <row r="273">
      <c r="G273" s="69"/>
    </row>
    <row r="274">
      <c r="G274" s="69"/>
    </row>
    <row r="275">
      <c r="G275" s="69"/>
    </row>
    <row r="276">
      <c r="G276" s="69"/>
    </row>
    <row r="277">
      <c r="G277" s="69"/>
    </row>
    <row r="278">
      <c r="G278" s="69"/>
    </row>
    <row r="279">
      <c r="G279" s="69"/>
    </row>
    <row r="280">
      <c r="G280" s="69"/>
    </row>
    <row r="281">
      <c r="G281" s="69"/>
    </row>
    <row r="282">
      <c r="G282" s="69"/>
    </row>
    <row r="283">
      <c r="G283" s="69"/>
    </row>
    <row r="284">
      <c r="G284" s="69"/>
    </row>
    <row r="285">
      <c r="G285" s="69"/>
    </row>
    <row r="286">
      <c r="G286" s="69"/>
    </row>
    <row r="287">
      <c r="G287" s="69"/>
    </row>
    <row r="288">
      <c r="G288" s="69"/>
    </row>
    <row r="289">
      <c r="G289" s="69"/>
    </row>
    <row r="290">
      <c r="G290" s="69"/>
    </row>
    <row r="291">
      <c r="G291" s="69"/>
    </row>
    <row r="292">
      <c r="G292" s="69"/>
    </row>
    <row r="293">
      <c r="G293" s="69"/>
    </row>
    <row r="294">
      <c r="G294" s="69"/>
    </row>
    <row r="295">
      <c r="G295" s="69"/>
    </row>
    <row r="296">
      <c r="G296" s="69"/>
    </row>
    <row r="297">
      <c r="G297" s="69"/>
    </row>
    <row r="298">
      <c r="G298" s="69"/>
    </row>
    <row r="299">
      <c r="G299" s="69"/>
    </row>
    <row r="300">
      <c r="G300" s="69"/>
    </row>
    <row r="301">
      <c r="G301" s="69"/>
    </row>
    <row r="302">
      <c r="G302" s="69"/>
    </row>
    <row r="303">
      <c r="G303" s="69"/>
    </row>
    <row r="304">
      <c r="G304" s="69"/>
    </row>
    <row r="305">
      <c r="G305" s="69"/>
    </row>
    <row r="306">
      <c r="G306" s="69"/>
    </row>
    <row r="307">
      <c r="G307" s="69"/>
    </row>
    <row r="308">
      <c r="G308" s="69"/>
    </row>
    <row r="309">
      <c r="G309" s="69"/>
    </row>
    <row r="310">
      <c r="G310" s="69"/>
    </row>
    <row r="311">
      <c r="G311" s="69"/>
    </row>
    <row r="312">
      <c r="G312" s="69"/>
    </row>
    <row r="313">
      <c r="G313" s="69"/>
    </row>
    <row r="314">
      <c r="G314" s="69"/>
    </row>
    <row r="315">
      <c r="G315" s="69"/>
    </row>
    <row r="316">
      <c r="G316" s="69"/>
    </row>
    <row r="317">
      <c r="G317" s="69"/>
    </row>
    <row r="318">
      <c r="G318" s="69"/>
    </row>
    <row r="319">
      <c r="G319" s="69"/>
    </row>
    <row r="320">
      <c r="G320" s="69"/>
    </row>
    <row r="321">
      <c r="G321" s="69"/>
    </row>
    <row r="322">
      <c r="G322" s="69"/>
    </row>
    <row r="323">
      <c r="G323" s="69"/>
    </row>
    <row r="324">
      <c r="G324" s="69"/>
    </row>
    <row r="325">
      <c r="G325" s="69"/>
    </row>
    <row r="326">
      <c r="G326" s="69"/>
    </row>
    <row r="327">
      <c r="G327" s="69"/>
    </row>
    <row r="328">
      <c r="G328" s="69"/>
    </row>
    <row r="329">
      <c r="G329" s="69"/>
    </row>
    <row r="330">
      <c r="G330" s="69"/>
    </row>
    <row r="331">
      <c r="G331" s="69"/>
    </row>
    <row r="332">
      <c r="G332" s="69"/>
    </row>
    <row r="333">
      <c r="G333" s="69"/>
    </row>
    <row r="334">
      <c r="G334" s="69"/>
    </row>
    <row r="335">
      <c r="G335" s="69"/>
    </row>
    <row r="336">
      <c r="G336" s="69"/>
    </row>
    <row r="337">
      <c r="G337" s="69"/>
    </row>
    <row r="338">
      <c r="G338" s="69"/>
    </row>
    <row r="339">
      <c r="G339" s="69"/>
    </row>
    <row r="340">
      <c r="G340" s="69"/>
    </row>
    <row r="341">
      <c r="G341" s="69"/>
    </row>
    <row r="342">
      <c r="G342" s="69"/>
    </row>
    <row r="343">
      <c r="G343" s="69"/>
    </row>
    <row r="344">
      <c r="G344" s="69"/>
    </row>
    <row r="345">
      <c r="G345" s="69"/>
    </row>
    <row r="346">
      <c r="G346" s="69"/>
    </row>
    <row r="347">
      <c r="G347" s="69"/>
    </row>
    <row r="348">
      <c r="G348" s="69"/>
    </row>
    <row r="349">
      <c r="G349" s="69"/>
    </row>
    <row r="350">
      <c r="G350" s="69"/>
    </row>
    <row r="351">
      <c r="G351" s="69"/>
    </row>
    <row r="352">
      <c r="G352" s="69"/>
    </row>
    <row r="353">
      <c r="G353" s="69"/>
    </row>
    <row r="354">
      <c r="G354" s="69"/>
    </row>
    <row r="355">
      <c r="G355" s="69"/>
    </row>
    <row r="356">
      <c r="G356" s="69"/>
    </row>
    <row r="357">
      <c r="G357" s="69"/>
    </row>
    <row r="358">
      <c r="G358" s="69"/>
    </row>
    <row r="359">
      <c r="G359" s="69"/>
    </row>
    <row r="360">
      <c r="G360" s="69"/>
    </row>
    <row r="361">
      <c r="G361" s="69"/>
    </row>
    <row r="362">
      <c r="G362" s="69"/>
    </row>
    <row r="363">
      <c r="G363" s="69"/>
    </row>
    <row r="364">
      <c r="G364" s="69"/>
    </row>
    <row r="365">
      <c r="G365" s="69"/>
    </row>
    <row r="366">
      <c r="G366" s="69"/>
    </row>
    <row r="367">
      <c r="G367" s="69"/>
    </row>
    <row r="368">
      <c r="G368" s="69"/>
    </row>
    <row r="369">
      <c r="G369" s="69"/>
    </row>
    <row r="370">
      <c r="G370" s="69"/>
    </row>
    <row r="371">
      <c r="G371" s="69"/>
    </row>
    <row r="372">
      <c r="G372" s="69"/>
    </row>
    <row r="373">
      <c r="G373" s="69"/>
    </row>
    <row r="374">
      <c r="G374" s="69"/>
    </row>
    <row r="375">
      <c r="G375" s="69"/>
    </row>
    <row r="376">
      <c r="G376" s="69"/>
    </row>
    <row r="377">
      <c r="G377" s="69"/>
    </row>
    <row r="378">
      <c r="G378" s="69"/>
    </row>
    <row r="379">
      <c r="G379" s="69"/>
    </row>
    <row r="380">
      <c r="G380" s="69"/>
    </row>
    <row r="381">
      <c r="G381" s="69"/>
    </row>
    <row r="382">
      <c r="G382" s="69"/>
    </row>
    <row r="383">
      <c r="G383" s="69"/>
    </row>
    <row r="384">
      <c r="G384" s="69"/>
    </row>
    <row r="385">
      <c r="G385" s="69"/>
    </row>
    <row r="386">
      <c r="G386" s="69"/>
    </row>
    <row r="387">
      <c r="G387" s="69"/>
    </row>
    <row r="388">
      <c r="G388" s="69"/>
    </row>
    <row r="389">
      <c r="G389" s="69"/>
    </row>
    <row r="390">
      <c r="G390" s="69"/>
    </row>
    <row r="391">
      <c r="G391" s="69"/>
    </row>
    <row r="392">
      <c r="G392" s="69"/>
    </row>
    <row r="393">
      <c r="G393" s="69"/>
    </row>
    <row r="394">
      <c r="G394" s="69"/>
    </row>
    <row r="395">
      <c r="G395" s="69"/>
    </row>
    <row r="396">
      <c r="G396" s="69"/>
    </row>
    <row r="397">
      <c r="G397" s="69"/>
    </row>
    <row r="398">
      <c r="G398" s="69"/>
    </row>
    <row r="399">
      <c r="G399" s="69"/>
    </row>
    <row r="400">
      <c r="G400" s="69"/>
    </row>
    <row r="401">
      <c r="G401" s="69"/>
    </row>
    <row r="402">
      <c r="G402" s="69"/>
    </row>
    <row r="403">
      <c r="G403" s="69"/>
    </row>
    <row r="404">
      <c r="G404" s="69"/>
    </row>
    <row r="405">
      <c r="G405" s="69"/>
    </row>
    <row r="406">
      <c r="G406" s="69"/>
    </row>
    <row r="407">
      <c r="G407" s="69"/>
    </row>
    <row r="408">
      <c r="G408" s="69"/>
    </row>
    <row r="409">
      <c r="G409" s="69"/>
    </row>
    <row r="410">
      <c r="G410" s="69"/>
    </row>
    <row r="411">
      <c r="G411" s="69"/>
    </row>
    <row r="412">
      <c r="G412" s="69"/>
    </row>
    <row r="413">
      <c r="G413" s="69"/>
    </row>
    <row r="414">
      <c r="G414" s="69"/>
    </row>
    <row r="415">
      <c r="G415" s="69"/>
    </row>
    <row r="416">
      <c r="G416" s="69"/>
    </row>
    <row r="417">
      <c r="G417" s="69"/>
    </row>
    <row r="418">
      <c r="G418" s="69"/>
    </row>
    <row r="419">
      <c r="G419" s="69"/>
    </row>
    <row r="420">
      <c r="G420" s="69"/>
    </row>
    <row r="421">
      <c r="G421" s="69"/>
    </row>
    <row r="422">
      <c r="G422" s="69"/>
    </row>
    <row r="423">
      <c r="G423" s="69"/>
    </row>
    <row r="424">
      <c r="G424" s="69"/>
    </row>
    <row r="425">
      <c r="G425" s="69"/>
    </row>
    <row r="426">
      <c r="G426" s="69"/>
    </row>
    <row r="427">
      <c r="G427" s="69"/>
    </row>
    <row r="428">
      <c r="G428" s="69"/>
    </row>
    <row r="429">
      <c r="G429" s="69"/>
    </row>
    <row r="430">
      <c r="G430" s="69"/>
    </row>
    <row r="431">
      <c r="G431" s="69"/>
    </row>
    <row r="432">
      <c r="G432" s="69"/>
    </row>
    <row r="433">
      <c r="G433" s="69"/>
    </row>
    <row r="434">
      <c r="G434" s="69"/>
    </row>
    <row r="435">
      <c r="G435" s="69"/>
    </row>
    <row r="436">
      <c r="G436" s="69"/>
    </row>
    <row r="437">
      <c r="G437" s="69"/>
    </row>
    <row r="438">
      <c r="G438" s="69"/>
    </row>
    <row r="439">
      <c r="G439" s="69"/>
    </row>
    <row r="440">
      <c r="G440" s="69"/>
    </row>
    <row r="441">
      <c r="G441" s="69"/>
    </row>
    <row r="442">
      <c r="G442" s="69"/>
    </row>
    <row r="443">
      <c r="G443" s="69"/>
    </row>
    <row r="444">
      <c r="G444" s="69"/>
    </row>
    <row r="445">
      <c r="G445" s="69"/>
    </row>
    <row r="446">
      <c r="G446" s="69"/>
    </row>
    <row r="447">
      <c r="G447" s="69"/>
    </row>
    <row r="448">
      <c r="G448" s="69"/>
    </row>
    <row r="449">
      <c r="G449" s="69"/>
    </row>
    <row r="450">
      <c r="G450" s="69"/>
    </row>
    <row r="451">
      <c r="G451" s="69"/>
    </row>
    <row r="452">
      <c r="G452" s="69"/>
    </row>
    <row r="453">
      <c r="G453" s="69"/>
    </row>
    <row r="454">
      <c r="G454" s="69"/>
    </row>
    <row r="455">
      <c r="G455" s="69"/>
    </row>
    <row r="456">
      <c r="G456" s="69"/>
    </row>
    <row r="457">
      <c r="G457" s="69"/>
    </row>
    <row r="458">
      <c r="G458" s="69"/>
    </row>
    <row r="459">
      <c r="G459" s="69"/>
    </row>
    <row r="460">
      <c r="G460" s="69"/>
    </row>
    <row r="461">
      <c r="G461" s="69"/>
    </row>
    <row r="462">
      <c r="G462" s="69"/>
    </row>
    <row r="463">
      <c r="G463" s="69"/>
    </row>
    <row r="464">
      <c r="G464" s="69"/>
    </row>
    <row r="465">
      <c r="G465" s="69"/>
    </row>
    <row r="466">
      <c r="G466" s="69"/>
    </row>
    <row r="467">
      <c r="G467" s="69"/>
    </row>
    <row r="468">
      <c r="G468" s="69"/>
    </row>
    <row r="469">
      <c r="G469" s="69"/>
    </row>
    <row r="470">
      <c r="G470" s="69"/>
    </row>
    <row r="471">
      <c r="G471" s="69"/>
    </row>
    <row r="472">
      <c r="G472" s="69"/>
    </row>
    <row r="473">
      <c r="G473" s="69"/>
    </row>
    <row r="474">
      <c r="G474" s="69"/>
    </row>
    <row r="475">
      <c r="G475" s="69"/>
    </row>
    <row r="476">
      <c r="G476" s="69"/>
    </row>
    <row r="477">
      <c r="G477" s="69"/>
    </row>
    <row r="478">
      <c r="G478" s="69"/>
    </row>
    <row r="479">
      <c r="G479" s="69"/>
    </row>
    <row r="480">
      <c r="G480" s="69"/>
    </row>
    <row r="481">
      <c r="G481" s="69"/>
    </row>
    <row r="482">
      <c r="G482" s="69"/>
    </row>
    <row r="483">
      <c r="G483" s="69"/>
    </row>
    <row r="484">
      <c r="G484" s="69"/>
    </row>
    <row r="485">
      <c r="G485" s="69"/>
    </row>
    <row r="486">
      <c r="G486" s="69"/>
    </row>
    <row r="487">
      <c r="G487" s="69"/>
    </row>
    <row r="488">
      <c r="G488" s="69"/>
    </row>
    <row r="489">
      <c r="G489" s="69"/>
    </row>
    <row r="490">
      <c r="G490" s="69"/>
    </row>
    <row r="491">
      <c r="G491" s="69"/>
    </row>
    <row r="492">
      <c r="G492" s="69"/>
    </row>
    <row r="493">
      <c r="G493" s="69"/>
    </row>
    <row r="494">
      <c r="G494" s="69"/>
    </row>
    <row r="495">
      <c r="G495" s="69"/>
    </row>
    <row r="496">
      <c r="G496" s="69"/>
    </row>
    <row r="497">
      <c r="G497" s="69"/>
    </row>
    <row r="498">
      <c r="G498" s="69"/>
    </row>
    <row r="499">
      <c r="G499" s="69"/>
    </row>
    <row r="500">
      <c r="G500" s="69"/>
    </row>
    <row r="501">
      <c r="G501" s="69"/>
    </row>
    <row r="502">
      <c r="G502" s="69"/>
    </row>
    <row r="503">
      <c r="G503" s="69"/>
    </row>
    <row r="504">
      <c r="G504" s="69"/>
    </row>
    <row r="505">
      <c r="G505" s="69"/>
    </row>
    <row r="506">
      <c r="G506" s="69"/>
    </row>
    <row r="507">
      <c r="G507" s="69"/>
    </row>
    <row r="508">
      <c r="G508" s="69"/>
    </row>
    <row r="509">
      <c r="G509" s="69"/>
    </row>
    <row r="510">
      <c r="G510" s="69"/>
    </row>
    <row r="511">
      <c r="G511" s="69"/>
    </row>
    <row r="512">
      <c r="G512" s="69"/>
    </row>
    <row r="513">
      <c r="G513" s="69"/>
    </row>
    <row r="514">
      <c r="G514" s="69"/>
    </row>
    <row r="515">
      <c r="G515" s="69"/>
    </row>
    <row r="516">
      <c r="G516" s="69"/>
    </row>
    <row r="517">
      <c r="G517" s="69"/>
    </row>
    <row r="518">
      <c r="G518" s="69"/>
    </row>
    <row r="519">
      <c r="G519" s="69"/>
    </row>
    <row r="520">
      <c r="G520" s="69"/>
    </row>
    <row r="521">
      <c r="G521" s="69"/>
    </row>
    <row r="522">
      <c r="G522" s="69"/>
    </row>
    <row r="523">
      <c r="G523" s="69"/>
    </row>
    <row r="524">
      <c r="G524" s="69"/>
    </row>
    <row r="525">
      <c r="G525" s="69"/>
    </row>
    <row r="526">
      <c r="G526" s="69"/>
    </row>
    <row r="527">
      <c r="G527" s="69"/>
    </row>
    <row r="528">
      <c r="G528" s="69"/>
    </row>
    <row r="529">
      <c r="G529" s="69"/>
    </row>
    <row r="530">
      <c r="G530" s="69"/>
    </row>
    <row r="531">
      <c r="G531" s="69"/>
    </row>
    <row r="532">
      <c r="G532" s="69"/>
    </row>
    <row r="533">
      <c r="G533" s="69"/>
    </row>
    <row r="534">
      <c r="G534" s="69"/>
    </row>
    <row r="535">
      <c r="G535" s="69"/>
    </row>
    <row r="536">
      <c r="G536" s="69"/>
    </row>
    <row r="537">
      <c r="G537" s="69"/>
    </row>
    <row r="538">
      <c r="G538" s="69"/>
    </row>
    <row r="539">
      <c r="G539" s="69"/>
    </row>
    <row r="540">
      <c r="G540" s="69"/>
    </row>
    <row r="541">
      <c r="G541" s="69"/>
    </row>
    <row r="542">
      <c r="G542" s="69"/>
    </row>
    <row r="543">
      <c r="G543" s="69"/>
    </row>
    <row r="544">
      <c r="G544" s="69"/>
    </row>
    <row r="545">
      <c r="G545" s="69"/>
    </row>
    <row r="546">
      <c r="G546" s="69"/>
    </row>
    <row r="547">
      <c r="G547" s="69"/>
    </row>
    <row r="548">
      <c r="G548" s="69"/>
    </row>
    <row r="549">
      <c r="G549" s="69"/>
    </row>
    <row r="550">
      <c r="G550" s="69"/>
    </row>
    <row r="551">
      <c r="G551" s="69"/>
    </row>
    <row r="552">
      <c r="G552" s="69"/>
    </row>
    <row r="553">
      <c r="G553" s="69"/>
    </row>
    <row r="554">
      <c r="G554" s="69"/>
    </row>
    <row r="555">
      <c r="G555" s="69"/>
    </row>
    <row r="556">
      <c r="G556" s="69"/>
    </row>
    <row r="557">
      <c r="G557" s="69"/>
    </row>
    <row r="558">
      <c r="G558" s="69"/>
    </row>
    <row r="559">
      <c r="G559" s="69"/>
    </row>
    <row r="560">
      <c r="G560" s="69"/>
    </row>
    <row r="561">
      <c r="G561" s="69"/>
    </row>
    <row r="562">
      <c r="G562" s="69"/>
    </row>
    <row r="563">
      <c r="G563" s="69"/>
    </row>
    <row r="564">
      <c r="G564" s="69"/>
    </row>
    <row r="565">
      <c r="G565" s="69"/>
    </row>
    <row r="566">
      <c r="G566" s="69"/>
    </row>
    <row r="567">
      <c r="G567" s="69"/>
    </row>
    <row r="568">
      <c r="G568" s="69"/>
    </row>
    <row r="569">
      <c r="G569" s="69"/>
    </row>
    <row r="570">
      <c r="G570" s="69"/>
    </row>
    <row r="571">
      <c r="G571" s="69"/>
    </row>
    <row r="572">
      <c r="G572" s="69"/>
    </row>
    <row r="573">
      <c r="G573" s="69"/>
    </row>
    <row r="574">
      <c r="G574" s="69"/>
    </row>
    <row r="575">
      <c r="G575" s="69"/>
    </row>
    <row r="576">
      <c r="G576" s="69"/>
    </row>
    <row r="577">
      <c r="G577" s="69"/>
    </row>
    <row r="578">
      <c r="G578" s="69"/>
    </row>
    <row r="579">
      <c r="G579" s="69"/>
    </row>
    <row r="580">
      <c r="G580" s="69"/>
    </row>
    <row r="581">
      <c r="G581" s="69"/>
    </row>
    <row r="582">
      <c r="G582" s="69"/>
    </row>
    <row r="583">
      <c r="G583" s="69"/>
    </row>
    <row r="584">
      <c r="G584" s="69"/>
    </row>
    <row r="585">
      <c r="G585" s="69"/>
    </row>
    <row r="586">
      <c r="G586" s="69"/>
    </row>
    <row r="587">
      <c r="G587" s="69"/>
    </row>
    <row r="588">
      <c r="G588" s="69"/>
    </row>
    <row r="589">
      <c r="G589" s="69"/>
    </row>
    <row r="590">
      <c r="G590" s="69"/>
    </row>
    <row r="591">
      <c r="G591" s="69"/>
    </row>
    <row r="592">
      <c r="G592" s="69"/>
    </row>
    <row r="593">
      <c r="G593" s="69"/>
    </row>
    <row r="594">
      <c r="G594" s="69"/>
    </row>
    <row r="595">
      <c r="G595" s="69"/>
    </row>
    <row r="596">
      <c r="G596" s="69"/>
    </row>
    <row r="597">
      <c r="G597" s="69"/>
    </row>
    <row r="598">
      <c r="G598" s="69"/>
    </row>
    <row r="599">
      <c r="G599" s="69"/>
    </row>
    <row r="600">
      <c r="G600" s="69"/>
    </row>
    <row r="601">
      <c r="G601" s="69"/>
    </row>
    <row r="602">
      <c r="G602" s="69"/>
    </row>
    <row r="603">
      <c r="G603" s="69"/>
    </row>
    <row r="604">
      <c r="G604" s="69"/>
    </row>
    <row r="605">
      <c r="G605" s="69"/>
    </row>
    <row r="606">
      <c r="G606" s="69"/>
    </row>
    <row r="607">
      <c r="G607" s="69"/>
    </row>
    <row r="608">
      <c r="G608" s="69"/>
    </row>
    <row r="609">
      <c r="G609" s="69"/>
    </row>
    <row r="610">
      <c r="G610" s="69"/>
    </row>
    <row r="611">
      <c r="G611" s="69"/>
    </row>
    <row r="612">
      <c r="G612" s="69"/>
    </row>
    <row r="613">
      <c r="G613" s="69"/>
    </row>
    <row r="614">
      <c r="G614" s="69"/>
    </row>
    <row r="615">
      <c r="G615" s="69"/>
    </row>
    <row r="616">
      <c r="G616" s="69"/>
    </row>
    <row r="617">
      <c r="G617" s="69"/>
    </row>
    <row r="618">
      <c r="G618" s="69"/>
    </row>
    <row r="619">
      <c r="G619" s="69"/>
    </row>
    <row r="620">
      <c r="G620" s="69"/>
    </row>
    <row r="621">
      <c r="G621" s="69"/>
    </row>
    <row r="622">
      <c r="G622" s="69"/>
    </row>
    <row r="623">
      <c r="G623" s="69"/>
    </row>
    <row r="624">
      <c r="G624" s="69"/>
    </row>
    <row r="625">
      <c r="G625" s="69"/>
    </row>
    <row r="626">
      <c r="G626" s="69"/>
    </row>
    <row r="627">
      <c r="G627" s="69"/>
    </row>
    <row r="628">
      <c r="G628" s="69"/>
    </row>
    <row r="629">
      <c r="G629" s="69"/>
    </row>
    <row r="630">
      <c r="G630" s="69"/>
    </row>
    <row r="631">
      <c r="G631" s="69"/>
    </row>
    <row r="632">
      <c r="G632" s="69"/>
    </row>
    <row r="633">
      <c r="G633" s="69"/>
    </row>
    <row r="634">
      <c r="G634" s="69"/>
    </row>
    <row r="635">
      <c r="G635" s="69"/>
    </row>
    <row r="636">
      <c r="G636" s="69"/>
    </row>
    <row r="637">
      <c r="G637" s="69"/>
    </row>
    <row r="638">
      <c r="G638" s="69"/>
    </row>
    <row r="639">
      <c r="G639" s="69"/>
    </row>
    <row r="640">
      <c r="G640" s="69"/>
    </row>
    <row r="641">
      <c r="G641" s="69"/>
    </row>
    <row r="642">
      <c r="G642" s="69"/>
    </row>
    <row r="643">
      <c r="G643" s="69"/>
    </row>
    <row r="644">
      <c r="G644" s="69"/>
    </row>
    <row r="645">
      <c r="G645" s="69"/>
    </row>
    <row r="646">
      <c r="G646" s="69"/>
    </row>
    <row r="647">
      <c r="G647" s="69"/>
    </row>
    <row r="648">
      <c r="G648" s="69"/>
    </row>
    <row r="649">
      <c r="G649" s="69"/>
    </row>
    <row r="650">
      <c r="G650" s="69"/>
    </row>
    <row r="651">
      <c r="G651" s="69"/>
    </row>
    <row r="652">
      <c r="G652" s="69"/>
    </row>
    <row r="653">
      <c r="G653" s="69"/>
    </row>
    <row r="654">
      <c r="G654" s="69"/>
    </row>
    <row r="655">
      <c r="G655" s="69"/>
    </row>
    <row r="656">
      <c r="G656" s="69"/>
    </row>
    <row r="657">
      <c r="G657" s="69"/>
    </row>
    <row r="658">
      <c r="G658" s="69"/>
    </row>
    <row r="659">
      <c r="G659" s="69"/>
    </row>
    <row r="660">
      <c r="G660" s="69"/>
    </row>
    <row r="661">
      <c r="G661" s="69"/>
    </row>
    <row r="662">
      <c r="G662" s="69"/>
    </row>
    <row r="663">
      <c r="G663" s="69"/>
    </row>
    <row r="664">
      <c r="G664" s="69"/>
    </row>
    <row r="665">
      <c r="G665" s="69"/>
    </row>
    <row r="666">
      <c r="G666" s="69"/>
    </row>
    <row r="667">
      <c r="G667" s="69"/>
    </row>
    <row r="668">
      <c r="G668" s="69"/>
    </row>
    <row r="669">
      <c r="G669" s="69"/>
    </row>
    <row r="670">
      <c r="G670" s="69"/>
    </row>
    <row r="671">
      <c r="G671" s="69"/>
    </row>
    <row r="672">
      <c r="G672" s="69"/>
    </row>
    <row r="673">
      <c r="G673" s="69"/>
    </row>
    <row r="674">
      <c r="G674" s="69"/>
    </row>
    <row r="675">
      <c r="G675" s="69"/>
    </row>
    <row r="676">
      <c r="G676" s="69"/>
    </row>
    <row r="677">
      <c r="G677" s="69"/>
    </row>
    <row r="678">
      <c r="G678" s="69"/>
    </row>
    <row r="679">
      <c r="G679" s="69"/>
    </row>
    <row r="680">
      <c r="G680" s="69"/>
    </row>
    <row r="681">
      <c r="G681" s="69"/>
    </row>
    <row r="682">
      <c r="G682" s="69"/>
    </row>
    <row r="683">
      <c r="G683" s="69"/>
    </row>
    <row r="684">
      <c r="G684" s="69"/>
    </row>
    <row r="685">
      <c r="G685" s="69"/>
    </row>
    <row r="686">
      <c r="G686" s="69"/>
    </row>
    <row r="687">
      <c r="G687" s="69"/>
    </row>
    <row r="688">
      <c r="G688" s="69"/>
    </row>
    <row r="689">
      <c r="G689" s="69"/>
    </row>
    <row r="690">
      <c r="G690" s="69"/>
    </row>
    <row r="691">
      <c r="G691" s="69"/>
    </row>
    <row r="692">
      <c r="G692" s="69"/>
    </row>
    <row r="693">
      <c r="G693" s="69"/>
    </row>
    <row r="694">
      <c r="G694" s="69"/>
    </row>
    <row r="695">
      <c r="G695" s="69"/>
    </row>
    <row r="696">
      <c r="G696" s="69"/>
    </row>
    <row r="697">
      <c r="G697" s="69"/>
    </row>
    <row r="698">
      <c r="G698" s="69"/>
    </row>
    <row r="699">
      <c r="G699" s="69"/>
    </row>
    <row r="700">
      <c r="G700" s="69"/>
    </row>
    <row r="701">
      <c r="G701" s="69"/>
    </row>
    <row r="702">
      <c r="G702" s="69"/>
    </row>
    <row r="703">
      <c r="G703" s="69"/>
    </row>
    <row r="704">
      <c r="G704" s="69"/>
    </row>
    <row r="705">
      <c r="G705" s="69"/>
    </row>
    <row r="706">
      <c r="G706" s="69"/>
    </row>
    <row r="707">
      <c r="G707" s="69"/>
    </row>
    <row r="708">
      <c r="G708" s="69"/>
    </row>
    <row r="709">
      <c r="G709" s="69"/>
    </row>
    <row r="710">
      <c r="G710" s="69"/>
    </row>
    <row r="711">
      <c r="G711" s="69"/>
    </row>
    <row r="712">
      <c r="G712" s="69"/>
    </row>
    <row r="713">
      <c r="G713" s="69"/>
    </row>
    <row r="714">
      <c r="G714" s="69"/>
    </row>
    <row r="715">
      <c r="G715" s="69"/>
    </row>
    <row r="716">
      <c r="G716" s="69"/>
    </row>
    <row r="717">
      <c r="G717" s="69"/>
    </row>
    <row r="718">
      <c r="G718" s="69"/>
    </row>
    <row r="719">
      <c r="G719" s="69"/>
    </row>
    <row r="720">
      <c r="G720" s="69"/>
    </row>
    <row r="721">
      <c r="G721" s="69"/>
    </row>
    <row r="722">
      <c r="G722" s="69"/>
    </row>
    <row r="723">
      <c r="G723" s="69"/>
    </row>
    <row r="724">
      <c r="G724" s="69"/>
    </row>
    <row r="725">
      <c r="G725" s="69"/>
    </row>
    <row r="726">
      <c r="G726" s="69"/>
    </row>
    <row r="727">
      <c r="G727" s="69"/>
    </row>
    <row r="728">
      <c r="G728" s="69"/>
    </row>
    <row r="729">
      <c r="G729" s="69"/>
    </row>
    <row r="730">
      <c r="G730" s="69"/>
    </row>
    <row r="731">
      <c r="G731" s="69"/>
    </row>
    <row r="732">
      <c r="G732" s="69"/>
    </row>
    <row r="733">
      <c r="G733" s="69"/>
    </row>
    <row r="734">
      <c r="G734" s="69"/>
    </row>
    <row r="735">
      <c r="G735" s="69"/>
    </row>
    <row r="736">
      <c r="G736" s="69"/>
    </row>
    <row r="737">
      <c r="G737" s="69"/>
    </row>
    <row r="738">
      <c r="G738" s="69"/>
    </row>
    <row r="739">
      <c r="G739" s="69"/>
    </row>
    <row r="740">
      <c r="G740" s="69"/>
    </row>
    <row r="741">
      <c r="G741" s="69"/>
    </row>
    <row r="742">
      <c r="G742" s="69"/>
    </row>
    <row r="743">
      <c r="G743" s="69"/>
    </row>
    <row r="744">
      <c r="G744" s="69"/>
    </row>
    <row r="745">
      <c r="G745" s="69"/>
    </row>
    <row r="746">
      <c r="G746" s="69"/>
    </row>
    <row r="747">
      <c r="G747" s="69"/>
    </row>
    <row r="748">
      <c r="G748" s="69"/>
    </row>
    <row r="749">
      <c r="G749" s="69"/>
    </row>
    <row r="750">
      <c r="G750" s="69"/>
    </row>
    <row r="751">
      <c r="G751" s="69"/>
    </row>
    <row r="752">
      <c r="G752" s="69"/>
    </row>
    <row r="753">
      <c r="G753" s="69"/>
    </row>
    <row r="754">
      <c r="G754" s="69"/>
    </row>
    <row r="755">
      <c r="G755" s="69"/>
    </row>
    <row r="756">
      <c r="G756" s="69"/>
    </row>
    <row r="757">
      <c r="G757" s="69"/>
    </row>
    <row r="758">
      <c r="G758" s="69"/>
    </row>
    <row r="759">
      <c r="G759" s="69"/>
    </row>
    <row r="760">
      <c r="G760" s="69"/>
    </row>
    <row r="761">
      <c r="G761" s="69"/>
    </row>
    <row r="762">
      <c r="G762" s="69"/>
    </row>
    <row r="763">
      <c r="G763" s="69"/>
    </row>
    <row r="764">
      <c r="G764" s="69"/>
    </row>
    <row r="765">
      <c r="G765" s="69"/>
    </row>
    <row r="766">
      <c r="G766" s="69"/>
    </row>
    <row r="767">
      <c r="G767" s="69"/>
    </row>
    <row r="768">
      <c r="G768" s="69"/>
    </row>
    <row r="769">
      <c r="G769" s="69"/>
    </row>
    <row r="770">
      <c r="G770" s="69"/>
    </row>
    <row r="771">
      <c r="G771" s="69"/>
    </row>
    <row r="772">
      <c r="G772" s="69"/>
    </row>
    <row r="773">
      <c r="G773" s="69"/>
    </row>
    <row r="774">
      <c r="G774" s="69"/>
    </row>
    <row r="775">
      <c r="G775" s="69"/>
    </row>
    <row r="776">
      <c r="G776" s="69"/>
    </row>
    <row r="777">
      <c r="G777" s="69"/>
    </row>
    <row r="778">
      <c r="G778" s="69"/>
    </row>
    <row r="779">
      <c r="G779" s="69"/>
    </row>
    <row r="780">
      <c r="G780" s="69"/>
    </row>
    <row r="781">
      <c r="G781" s="69"/>
    </row>
    <row r="782">
      <c r="G782" s="69"/>
    </row>
    <row r="783">
      <c r="G783" s="69"/>
    </row>
    <row r="784">
      <c r="G784" s="69"/>
    </row>
    <row r="785">
      <c r="G785" s="69"/>
    </row>
    <row r="786">
      <c r="G786" s="69"/>
    </row>
    <row r="787">
      <c r="G787" s="69"/>
    </row>
    <row r="788">
      <c r="G788" s="69"/>
    </row>
    <row r="789">
      <c r="G789" s="69"/>
    </row>
    <row r="790">
      <c r="G790" s="69"/>
    </row>
    <row r="791">
      <c r="G791" s="69"/>
    </row>
    <row r="792">
      <c r="G792" s="69"/>
    </row>
    <row r="793">
      <c r="G793" s="69"/>
    </row>
    <row r="794">
      <c r="G794" s="69"/>
    </row>
    <row r="795">
      <c r="G795" s="69"/>
    </row>
    <row r="796">
      <c r="G796" s="69"/>
    </row>
    <row r="797">
      <c r="G797" s="69"/>
    </row>
    <row r="798">
      <c r="G798" s="69"/>
    </row>
    <row r="799">
      <c r="G799" s="69"/>
    </row>
    <row r="800">
      <c r="G800" s="69"/>
    </row>
    <row r="801">
      <c r="G801" s="69"/>
    </row>
    <row r="802">
      <c r="G802" s="69"/>
    </row>
    <row r="803">
      <c r="G803" s="69"/>
    </row>
    <row r="804">
      <c r="G804" s="69"/>
    </row>
    <row r="805">
      <c r="G805" s="69"/>
    </row>
    <row r="806">
      <c r="G806" s="69"/>
    </row>
    <row r="807">
      <c r="G807" s="69"/>
    </row>
    <row r="808">
      <c r="G808" s="69"/>
    </row>
    <row r="809">
      <c r="G809" s="69"/>
    </row>
    <row r="810">
      <c r="G810" s="69"/>
    </row>
    <row r="811">
      <c r="G811" s="69"/>
    </row>
    <row r="812">
      <c r="G812" s="69"/>
    </row>
    <row r="813">
      <c r="G813" s="69"/>
    </row>
    <row r="814">
      <c r="G814" s="69"/>
    </row>
    <row r="815">
      <c r="G815" s="69"/>
    </row>
    <row r="816">
      <c r="G816" s="69"/>
    </row>
    <row r="817">
      <c r="G817" s="69"/>
    </row>
    <row r="818">
      <c r="G818" s="69"/>
    </row>
    <row r="819">
      <c r="G819" s="69"/>
    </row>
    <row r="820">
      <c r="G820" s="69"/>
    </row>
    <row r="821">
      <c r="G821" s="69"/>
    </row>
    <row r="822">
      <c r="G822" s="69"/>
    </row>
    <row r="823">
      <c r="G823" s="69"/>
    </row>
    <row r="824">
      <c r="G824" s="69"/>
    </row>
    <row r="825">
      <c r="G825" s="69"/>
    </row>
    <row r="826">
      <c r="G826" s="69"/>
    </row>
    <row r="827">
      <c r="G827" s="69"/>
    </row>
    <row r="828">
      <c r="G828" s="69"/>
    </row>
    <row r="829">
      <c r="G829" s="69"/>
    </row>
    <row r="830">
      <c r="G830" s="69"/>
    </row>
    <row r="831">
      <c r="G831" s="69"/>
    </row>
    <row r="832">
      <c r="G832" s="69"/>
    </row>
    <row r="833">
      <c r="G833" s="69"/>
    </row>
    <row r="834">
      <c r="G834" s="69"/>
    </row>
    <row r="835">
      <c r="G835" s="69"/>
    </row>
    <row r="836">
      <c r="G836" s="69"/>
    </row>
    <row r="837">
      <c r="G837" s="69"/>
    </row>
    <row r="838">
      <c r="G838" s="69"/>
    </row>
    <row r="839">
      <c r="G839" s="69"/>
    </row>
    <row r="840">
      <c r="G840" s="69"/>
    </row>
    <row r="841">
      <c r="G841" s="69"/>
    </row>
    <row r="842">
      <c r="G842" s="69"/>
    </row>
    <row r="843">
      <c r="G843" s="69"/>
    </row>
    <row r="844">
      <c r="G844" s="69"/>
    </row>
    <row r="845">
      <c r="G845" s="69"/>
    </row>
    <row r="846">
      <c r="G846" s="69"/>
    </row>
    <row r="847">
      <c r="G847" s="69"/>
    </row>
    <row r="848">
      <c r="G848" s="69"/>
    </row>
    <row r="849">
      <c r="G849" s="69"/>
    </row>
    <row r="850">
      <c r="G850" s="69"/>
    </row>
    <row r="851">
      <c r="G851" s="69"/>
    </row>
    <row r="852">
      <c r="G852" s="69"/>
    </row>
    <row r="853">
      <c r="G853" s="69"/>
    </row>
    <row r="854">
      <c r="G854" s="69"/>
    </row>
    <row r="855">
      <c r="G855" s="69"/>
    </row>
    <row r="856">
      <c r="G856" s="69"/>
    </row>
    <row r="857">
      <c r="G857" s="69"/>
    </row>
    <row r="858">
      <c r="G858" s="69"/>
    </row>
    <row r="859">
      <c r="G859" s="69"/>
    </row>
    <row r="860">
      <c r="G860" s="69"/>
    </row>
    <row r="861">
      <c r="G861" s="69"/>
    </row>
    <row r="862">
      <c r="G862" s="69"/>
    </row>
    <row r="863">
      <c r="G863" s="69"/>
    </row>
    <row r="864">
      <c r="G864" s="69"/>
    </row>
    <row r="865">
      <c r="G865" s="69"/>
    </row>
    <row r="866">
      <c r="G866" s="69"/>
    </row>
    <row r="867">
      <c r="G867" s="69"/>
    </row>
    <row r="868">
      <c r="G868" s="69"/>
    </row>
    <row r="869">
      <c r="G869" s="69"/>
    </row>
    <row r="870">
      <c r="G870" s="69"/>
    </row>
    <row r="871">
      <c r="G871" s="69"/>
    </row>
    <row r="872">
      <c r="G872" s="69"/>
    </row>
    <row r="873">
      <c r="G873" s="69"/>
    </row>
    <row r="874">
      <c r="G874" s="69"/>
    </row>
    <row r="875">
      <c r="G875" s="69"/>
    </row>
    <row r="876">
      <c r="G876" s="69"/>
    </row>
    <row r="877">
      <c r="G877" s="69"/>
    </row>
    <row r="878">
      <c r="G878" s="69"/>
    </row>
    <row r="879">
      <c r="G879" s="69"/>
    </row>
    <row r="880">
      <c r="G880" s="69"/>
    </row>
    <row r="881">
      <c r="G881" s="69"/>
    </row>
    <row r="882">
      <c r="G882" s="69"/>
    </row>
    <row r="883">
      <c r="G883" s="69"/>
    </row>
    <row r="884">
      <c r="G884" s="69"/>
    </row>
    <row r="885">
      <c r="G885" s="69"/>
    </row>
    <row r="886">
      <c r="G886" s="69"/>
    </row>
    <row r="887">
      <c r="G887" s="69"/>
    </row>
    <row r="888">
      <c r="G888" s="69"/>
    </row>
    <row r="889">
      <c r="G889" s="69"/>
    </row>
    <row r="890">
      <c r="G890" s="69"/>
    </row>
    <row r="891">
      <c r="G891" s="69"/>
    </row>
    <row r="892">
      <c r="G892" s="69"/>
    </row>
    <row r="893">
      <c r="G893" s="69"/>
    </row>
    <row r="894">
      <c r="G894" s="69"/>
    </row>
    <row r="895">
      <c r="G895" s="69"/>
    </row>
    <row r="896">
      <c r="G896" s="69"/>
    </row>
    <row r="897">
      <c r="G897" s="69"/>
    </row>
    <row r="898">
      <c r="G898" s="69"/>
    </row>
    <row r="899">
      <c r="G899" s="69"/>
    </row>
    <row r="900">
      <c r="G900" s="69"/>
    </row>
    <row r="901">
      <c r="G901" s="69"/>
    </row>
    <row r="902">
      <c r="G902" s="69"/>
    </row>
    <row r="903">
      <c r="G903" s="69"/>
    </row>
    <row r="904">
      <c r="G904" s="69"/>
    </row>
    <row r="905">
      <c r="G905" s="69"/>
    </row>
    <row r="906">
      <c r="G906" s="69"/>
    </row>
    <row r="907">
      <c r="G907" s="69"/>
    </row>
    <row r="908">
      <c r="G908" s="69"/>
    </row>
    <row r="909">
      <c r="G909" s="69"/>
    </row>
    <row r="910">
      <c r="G910" s="69"/>
    </row>
    <row r="911">
      <c r="G911" s="69"/>
    </row>
    <row r="912">
      <c r="G912" s="69"/>
    </row>
    <row r="913">
      <c r="G913" s="69"/>
    </row>
    <row r="914">
      <c r="G914" s="69"/>
    </row>
    <row r="915">
      <c r="G915" s="69"/>
    </row>
    <row r="916">
      <c r="G916" s="69"/>
    </row>
    <row r="917">
      <c r="G917" s="69"/>
    </row>
    <row r="918">
      <c r="G918" s="69"/>
    </row>
    <row r="919">
      <c r="G919" s="69"/>
    </row>
    <row r="920">
      <c r="G920" s="69"/>
    </row>
    <row r="921">
      <c r="G921" s="69"/>
    </row>
    <row r="922">
      <c r="G922" s="69"/>
    </row>
    <row r="923">
      <c r="G923" s="69"/>
    </row>
    <row r="924">
      <c r="G924" s="69"/>
    </row>
    <row r="925">
      <c r="G925" s="69"/>
    </row>
    <row r="926">
      <c r="G926" s="69"/>
    </row>
    <row r="927">
      <c r="G927" s="69"/>
    </row>
    <row r="928">
      <c r="G928" s="69"/>
    </row>
    <row r="929">
      <c r="G929" s="69"/>
    </row>
    <row r="930">
      <c r="G930" s="69"/>
    </row>
    <row r="931">
      <c r="G931" s="69"/>
    </row>
    <row r="932">
      <c r="G932" s="69"/>
    </row>
    <row r="933">
      <c r="G933" s="69"/>
    </row>
    <row r="934">
      <c r="G934" s="69"/>
    </row>
    <row r="935">
      <c r="G935" s="69"/>
    </row>
    <row r="936">
      <c r="G936" s="69"/>
    </row>
    <row r="937">
      <c r="G937" s="69"/>
    </row>
    <row r="938">
      <c r="G938" s="69"/>
    </row>
    <row r="939">
      <c r="G939" s="69"/>
    </row>
    <row r="940">
      <c r="G940" s="69"/>
    </row>
    <row r="941">
      <c r="G941" s="69"/>
    </row>
    <row r="942">
      <c r="G942" s="69"/>
    </row>
    <row r="943">
      <c r="G943" s="69"/>
    </row>
    <row r="944">
      <c r="G944" s="69"/>
    </row>
    <row r="945">
      <c r="G945" s="69"/>
    </row>
    <row r="946">
      <c r="G946" s="69"/>
    </row>
    <row r="947">
      <c r="G947" s="69"/>
    </row>
    <row r="948">
      <c r="G948" s="69"/>
    </row>
    <row r="949">
      <c r="G949" s="69"/>
    </row>
    <row r="950">
      <c r="G950" s="69"/>
    </row>
    <row r="951">
      <c r="G951" s="69"/>
    </row>
    <row r="952">
      <c r="G952" s="69"/>
    </row>
    <row r="953">
      <c r="G953" s="69"/>
    </row>
    <row r="954">
      <c r="G954" s="69"/>
    </row>
    <row r="955">
      <c r="G955" s="69"/>
    </row>
    <row r="956">
      <c r="G956" s="69"/>
    </row>
    <row r="957">
      <c r="G957" s="69"/>
    </row>
    <row r="958">
      <c r="G958" s="69"/>
    </row>
    <row r="959">
      <c r="G959" s="69"/>
    </row>
    <row r="960">
      <c r="G960" s="69"/>
    </row>
    <row r="961">
      <c r="G961" s="69"/>
    </row>
    <row r="962">
      <c r="G962" s="69"/>
    </row>
    <row r="963">
      <c r="G963" s="69"/>
    </row>
    <row r="964">
      <c r="G964" s="69"/>
    </row>
    <row r="965">
      <c r="G965" s="69"/>
    </row>
    <row r="966">
      <c r="G966" s="69"/>
    </row>
    <row r="967">
      <c r="G967" s="69"/>
    </row>
    <row r="968">
      <c r="G968" s="69"/>
    </row>
    <row r="969">
      <c r="G969" s="69"/>
    </row>
    <row r="970">
      <c r="G970" s="69"/>
    </row>
    <row r="971">
      <c r="G971" s="69"/>
    </row>
    <row r="972">
      <c r="G972" s="69"/>
    </row>
    <row r="973">
      <c r="G973" s="69"/>
    </row>
    <row r="974">
      <c r="G974" s="69"/>
    </row>
    <row r="975">
      <c r="G975" s="69"/>
    </row>
    <row r="976">
      <c r="G976" s="69"/>
    </row>
    <row r="977">
      <c r="G977" s="69"/>
    </row>
    <row r="978">
      <c r="G978" s="69"/>
    </row>
    <row r="979">
      <c r="G979" s="69"/>
    </row>
    <row r="980">
      <c r="G980" s="69"/>
    </row>
    <row r="981">
      <c r="G981" s="69"/>
    </row>
    <row r="982">
      <c r="G982" s="69"/>
    </row>
    <row r="983">
      <c r="G983" s="69"/>
    </row>
    <row r="984">
      <c r="G984" s="69"/>
    </row>
    <row r="985">
      <c r="G985" s="69"/>
    </row>
    <row r="986">
      <c r="G986" s="69"/>
    </row>
    <row r="987">
      <c r="G987" s="69"/>
    </row>
    <row r="988">
      <c r="G988" s="69"/>
    </row>
    <row r="989">
      <c r="G989" s="69"/>
    </row>
    <row r="990">
      <c r="G990" s="69"/>
    </row>
    <row r="991">
      <c r="G991" s="69"/>
    </row>
    <row r="992">
      <c r="G992" s="69"/>
    </row>
    <row r="993">
      <c r="G993" s="69"/>
    </row>
    <row r="994">
      <c r="G994" s="69"/>
    </row>
    <row r="995">
      <c r="G995" s="69"/>
    </row>
    <row r="996">
      <c r="G996" s="69"/>
    </row>
    <row r="997">
      <c r="G997" s="69"/>
    </row>
    <row r="998">
      <c r="G998" s="69"/>
    </row>
    <row r="999">
      <c r="G999" s="69"/>
    </row>
    <row r="1000">
      <c r="G1000" s="69"/>
    </row>
  </sheetData>
  <drawing r:id="rId1"/>
</worksheet>
</file>