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70642053\Downloads\"/>
    </mc:Choice>
  </mc:AlternateContent>
  <xr:revisionPtr revIDLastSave="0" documentId="13_ncr:1_{A7109C8D-288A-4D7E-B466-269F4D15DD1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ales Data" sheetId="1" r:id="rId1"/>
    <sheet name="Product Info" sheetId="3" r:id="rId2"/>
    <sheet name="Herierchy" sheetId="6" r:id="rId3"/>
    <sheet name="Dashboard" sheetId="4" r:id="rId4"/>
    <sheet name="PivotTables" sheetId="5" r:id="rId5"/>
  </sheets>
  <definedNames>
    <definedName name="_xlnm._FilterDatabase" localSheetId="0" hidden="1">'Sales Data'!$A$1:$L$625</definedName>
  </definedNames>
  <calcPr calcId="191029"/>
  <pivotCaches>
    <pivotCache cacheId="1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3" l="1"/>
  <c r="D13" i="3"/>
  <c r="D14" i="3"/>
  <c r="D11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2" i="1"/>
  <c r="J625" i="1" a="1"/>
  <c r="J625" i="1" s="1"/>
  <c r="J624" i="1" a="1"/>
  <c r="J624" i="1" s="1"/>
  <c r="J623" i="1" a="1"/>
  <c r="J623" i="1" s="1"/>
  <c r="J622" i="1" a="1"/>
  <c r="J622" i="1" s="1"/>
  <c r="J621" i="1" a="1"/>
  <c r="J621" i="1" s="1"/>
  <c r="J620" i="1" a="1"/>
  <c r="J620" i="1" s="1"/>
  <c r="J619" i="1" a="1"/>
  <c r="J619" i="1" s="1"/>
  <c r="J618" i="1" a="1"/>
  <c r="J618" i="1" s="1"/>
  <c r="J617" i="1" a="1"/>
  <c r="J617" i="1" s="1"/>
  <c r="J616" i="1" a="1"/>
  <c r="J616" i="1" s="1"/>
  <c r="J615" i="1" a="1"/>
  <c r="J615" i="1" s="1"/>
  <c r="J614" i="1" a="1"/>
  <c r="J614" i="1" s="1"/>
  <c r="J613" i="1" a="1"/>
  <c r="J613" i="1" s="1"/>
  <c r="J612" i="1" a="1"/>
  <c r="J612" i="1" s="1"/>
  <c r="J611" i="1" a="1"/>
  <c r="J611" i="1" s="1"/>
  <c r="J610" i="1" a="1"/>
  <c r="J610" i="1" s="1"/>
  <c r="J609" i="1" a="1"/>
  <c r="J609" i="1" s="1"/>
  <c r="J608" i="1" a="1"/>
  <c r="J608" i="1" s="1"/>
  <c r="J607" i="1" a="1"/>
  <c r="J607" i="1" s="1"/>
  <c r="J606" i="1" a="1"/>
  <c r="J606" i="1" s="1"/>
  <c r="J605" i="1" a="1"/>
  <c r="J605" i="1" s="1"/>
  <c r="J604" i="1" a="1"/>
  <c r="J604" i="1" s="1"/>
  <c r="J603" i="1" a="1"/>
  <c r="J603" i="1" s="1"/>
  <c r="J602" i="1" a="1"/>
  <c r="J602" i="1" s="1"/>
  <c r="J601" i="1" a="1"/>
  <c r="J601" i="1" s="1"/>
  <c r="J600" i="1" a="1"/>
  <c r="J600" i="1" s="1"/>
  <c r="J599" i="1" a="1"/>
  <c r="J599" i="1" s="1"/>
  <c r="J598" i="1" a="1"/>
  <c r="J598" i="1" s="1"/>
  <c r="J597" i="1" a="1"/>
  <c r="J597" i="1" s="1"/>
  <c r="J596" i="1" a="1"/>
  <c r="J596" i="1" s="1"/>
  <c r="J595" i="1" a="1"/>
  <c r="J595" i="1" s="1"/>
  <c r="J594" i="1" a="1"/>
  <c r="J594" i="1" s="1"/>
  <c r="J593" i="1" a="1"/>
  <c r="J593" i="1" s="1"/>
  <c r="J592" i="1" a="1"/>
  <c r="J592" i="1" s="1"/>
  <c r="J591" i="1" a="1"/>
  <c r="J591" i="1" s="1"/>
  <c r="J590" i="1" a="1"/>
  <c r="J590" i="1" s="1"/>
  <c r="J589" i="1" a="1"/>
  <c r="J589" i="1" s="1"/>
  <c r="J588" i="1" a="1"/>
  <c r="J588" i="1" s="1"/>
  <c r="J587" i="1" a="1"/>
  <c r="J587" i="1" s="1"/>
  <c r="J586" i="1" a="1"/>
  <c r="J586" i="1" s="1"/>
  <c r="J585" i="1" a="1"/>
  <c r="J585" i="1" s="1"/>
  <c r="J584" i="1" a="1"/>
  <c r="J584" i="1" s="1"/>
  <c r="J583" i="1" a="1"/>
  <c r="J583" i="1" s="1"/>
  <c r="J582" i="1" a="1"/>
  <c r="J582" i="1" s="1"/>
  <c r="J581" i="1" a="1"/>
  <c r="J581" i="1" s="1"/>
  <c r="J580" i="1" a="1"/>
  <c r="J580" i="1" s="1"/>
  <c r="J579" i="1" a="1"/>
  <c r="J579" i="1" s="1"/>
  <c r="J578" i="1" a="1"/>
  <c r="J578" i="1" s="1"/>
  <c r="J577" i="1" a="1"/>
  <c r="J577" i="1" s="1"/>
  <c r="J576" i="1" a="1"/>
  <c r="J576" i="1" s="1"/>
  <c r="J575" i="1" a="1"/>
  <c r="J575" i="1" s="1"/>
  <c r="J574" i="1" a="1"/>
  <c r="J574" i="1" s="1"/>
  <c r="J573" i="1" a="1"/>
  <c r="J573" i="1" s="1"/>
  <c r="J572" i="1" a="1"/>
  <c r="J572" i="1" s="1"/>
  <c r="J571" i="1" a="1"/>
  <c r="J571" i="1" s="1"/>
  <c r="J570" i="1" a="1"/>
  <c r="J570" i="1" s="1"/>
  <c r="J569" i="1" a="1"/>
  <c r="J569" i="1" s="1"/>
  <c r="J568" i="1" a="1"/>
  <c r="J568" i="1" s="1"/>
  <c r="J567" i="1" a="1"/>
  <c r="J567" i="1" s="1"/>
  <c r="J566" i="1" a="1"/>
  <c r="J566" i="1" s="1"/>
  <c r="J565" i="1" a="1"/>
  <c r="J565" i="1" s="1"/>
  <c r="J564" i="1" a="1"/>
  <c r="J564" i="1" s="1"/>
  <c r="J563" i="1" a="1"/>
  <c r="J563" i="1" s="1"/>
  <c r="J562" i="1" a="1"/>
  <c r="J562" i="1" s="1"/>
  <c r="J561" i="1" a="1"/>
  <c r="J561" i="1" s="1"/>
  <c r="J560" i="1" a="1"/>
  <c r="J560" i="1" s="1"/>
  <c r="J559" i="1" a="1"/>
  <c r="J559" i="1" s="1"/>
  <c r="J558" i="1" a="1"/>
  <c r="J558" i="1" s="1"/>
  <c r="J557" i="1" a="1"/>
  <c r="J557" i="1" s="1"/>
  <c r="J556" i="1" a="1"/>
  <c r="J556" i="1" s="1"/>
  <c r="J555" i="1" a="1"/>
  <c r="J555" i="1" s="1"/>
  <c r="J554" i="1" a="1"/>
  <c r="J554" i="1" s="1"/>
  <c r="J553" i="1" a="1"/>
  <c r="J553" i="1" s="1"/>
  <c r="J552" i="1" a="1"/>
  <c r="J552" i="1" s="1"/>
  <c r="J551" i="1" a="1"/>
  <c r="J551" i="1" s="1"/>
  <c r="J550" i="1" a="1"/>
  <c r="J550" i="1" s="1"/>
  <c r="J549" i="1" a="1"/>
  <c r="J549" i="1" s="1"/>
  <c r="J548" i="1" a="1"/>
  <c r="J548" i="1" s="1"/>
  <c r="J547" i="1" a="1"/>
  <c r="J547" i="1" s="1"/>
  <c r="J546" i="1" a="1"/>
  <c r="J546" i="1" s="1"/>
  <c r="J545" i="1" a="1"/>
  <c r="J545" i="1" s="1"/>
  <c r="J544" i="1" a="1"/>
  <c r="J544" i="1" s="1"/>
  <c r="J543" i="1" a="1"/>
  <c r="J543" i="1" s="1"/>
  <c r="J542" i="1" a="1"/>
  <c r="J542" i="1" s="1"/>
  <c r="J541" i="1" a="1"/>
  <c r="J541" i="1" s="1"/>
  <c r="J540" i="1" a="1"/>
  <c r="J540" i="1" s="1"/>
  <c r="J539" i="1" a="1"/>
  <c r="J539" i="1" s="1"/>
  <c r="J538" i="1" a="1"/>
  <c r="J538" i="1" s="1"/>
  <c r="J537" i="1" a="1"/>
  <c r="J537" i="1" s="1"/>
  <c r="J536" i="1" a="1"/>
  <c r="J536" i="1" s="1"/>
  <c r="J535" i="1" a="1"/>
  <c r="J535" i="1" s="1"/>
  <c r="J534" i="1" a="1"/>
  <c r="J534" i="1" s="1"/>
  <c r="J533" i="1" a="1"/>
  <c r="J533" i="1" s="1"/>
  <c r="J532" i="1" a="1"/>
  <c r="J532" i="1" s="1"/>
  <c r="J531" i="1" a="1"/>
  <c r="J531" i="1" s="1"/>
  <c r="J530" i="1" a="1"/>
  <c r="J530" i="1" s="1"/>
  <c r="J529" i="1" a="1"/>
  <c r="J529" i="1" s="1"/>
  <c r="J528" i="1" a="1"/>
  <c r="J528" i="1" s="1"/>
  <c r="J527" i="1" a="1"/>
  <c r="J527" i="1" s="1"/>
  <c r="J526" i="1" a="1"/>
  <c r="J526" i="1" s="1"/>
  <c r="J525" i="1" a="1"/>
  <c r="J525" i="1" s="1"/>
  <c r="J524" i="1" a="1"/>
  <c r="J524" i="1" s="1"/>
  <c r="J523" i="1" a="1"/>
  <c r="J523" i="1" s="1"/>
  <c r="J522" i="1" a="1"/>
  <c r="J522" i="1" s="1"/>
  <c r="J521" i="1" a="1"/>
  <c r="J521" i="1" s="1"/>
  <c r="J520" i="1" a="1"/>
  <c r="J520" i="1" s="1"/>
  <c r="J519" i="1" a="1"/>
  <c r="J519" i="1" s="1"/>
  <c r="J518" i="1" a="1"/>
  <c r="J518" i="1" s="1"/>
  <c r="J517" i="1" a="1"/>
  <c r="J517" i="1" s="1"/>
  <c r="J516" i="1" a="1"/>
  <c r="J516" i="1" s="1"/>
  <c r="J515" i="1" a="1"/>
  <c r="J515" i="1" s="1"/>
  <c r="J514" i="1" a="1"/>
  <c r="J514" i="1" s="1"/>
  <c r="J513" i="1" a="1"/>
  <c r="J513" i="1" s="1"/>
  <c r="J512" i="1" a="1"/>
  <c r="J512" i="1" s="1"/>
  <c r="J511" i="1" a="1"/>
  <c r="J511" i="1" s="1"/>
  <c r="J510" i="1" a="1"/>
  <c r="J510" i="1" s="1"/>
  <c r="J509" i="1" a="1"/>
  <c r="J509" i="1" s="1"/>
  <c r="J508" i="1" a="1"/>
  <c r="J508" i="1" s="1"/>
  <c r="J507" i="1" a="1"/>
  <c r="J507" i="1" s="1"/>
  <c r="J506" i="1" a="1"/>
  <c r="J506" i="1" s="1"/>
  <c r="J505" i="1" a="1"/>
  <c r="J505" i="1" s="1"/>
  <c r="J504" i="1" a="1"/>
  <c r="J504" i="1" s="1"/>
  <c r="J503" i="1" a="1"/>
  <c r="J503" i="1" s="1"/>
  <c r="J502" i="1" a="1"/>
  <c r="J502" i="1" s="1"/>
  <c r="J501" i="1" a="1"/>
  <c r="J501" i="1" s="1"/>
  <c r="J500" i="1" a="1"/>
  <c r="J500" i="1" s="1"/>
  <c r="J499" i="1" a="1"/>
  <c r="J499" i="1" s="1"/>
  <c r="J498" i="1" a="1"/>
  <c r="J498" i="1" s="1"/>
  <c r="J497" i="1" a="1"/>
  <c r="J497" i="1" s="1"/>
  <c r="J496" i="1" a="1"/>
  <c r="J496" i="1" s="1"/>
  <c r="J495" i="1" a="1"/>
  <c r="J495" i="1" s="1"/>
  <c r="J494" i="1" a="1"/>
  <c r="J494" i="1" s="1"/>
  <c r="J493" i="1" a="1"/>
  <c r="J493" i="1" s="1"/>
  <c r="J492" i="1" a="1"/>
  <c r="J492" i="1" s="1"/>
  <c r="J491" i="1" a="1"/>
  <c r="J491" i="1" s="1"/>
  <c r="J490" i="1" a="1"/>
  <c r="J490" i="1" s="1"/>
  <c r="J489" i="1" a="1"/>
  <c r="J489" i="1" s="1"/>
  <c r="J488" i="1" a="1"/>
  <c r="J488" i="1" s="1"/>
  <c r="J487" i="1" a="1"/>
  <c r="J487" i="1" s="1"/>
  <c r="J486" i="1" a="1"/>
  <c r="J486" i="1" s="1"/>
  <c r="J485" i="1" a="1"/>
  <c r="J485" i="1" s="1"/>
  <c r="J484" i="1" a="1"/>
  <c r="J484" i="1" s="1"/>
  <c r="J483" i="1" a="1"/>
  <c r="J483" i="1" s="1"/>
  <c r="J482" i="1" a="1"/>
  <c r="J482" i="1" s="1"/>
  <c r="J481" i="1" a="1"/>
  <c r="J481" i="1" s="1"/>
  <c r="J480" i="1" a="1"/>
  <c r="J480" i="1" s="1"/>
  <c r="J479" i="1" a="1"/>
  <c r="J479" i="1" s="1"/>
  <c r="J478" i="1" a="1"/>
  <c r="J478" i="1" s="1"/>
  <c r="J477" i="1" a="1"/>
  <c r="J477" i="1" s="1"/>
  <c r="J476" i="1" a="1"/>
  <c r="J476" i="1" s="1"/>
  <c r="J475" i="1" a="1"/>
  <c r="J475" i="1" s="1"/>
  <c r="J474" i="1" a="1"/>
  <c r="J474" i="1" s="1"/>
  <c r="J473" i="1" a="1"/>
  <c r="J473" i="1" s="1"/>
  <c r="J472" i="1" a="1"/>
  <c r="J472" i="1" s="1"/>
  <c r="J471" i="1" a="1"/>
  <c r="J471" i="1" s="1"/>
  <c r="J470" i="1" a="1"/>
  <c r="J470" i="1" s="1"/>
  <c r="J469" i="1" a="1"/>
  <c r="J469" i="1" s="1"/>
  <c r="J468" i="1" a="1"/>
  <c r="J468" i="1" s="1"/>
  <c r="J467" i="1" a="1"/>
  <c r="J467" i="1" s="1"/>
  <c r="J466" i="1" a="1"/>
  <c r="J466" i="1" s="1"/>
  <c r="J465" i="1" a="1"/>
  <c r="J465" i="1" s="1"/>
  <c r="J464" i="1" a="1"/>
  <c r="J464" i="1" s="1"/>
  <c r="J463" i="1" a="1"/>
  <c r="J463" i="1" s="1"/>
  <c r="J462" i="1" a="1"/>
  <c r="J462" i="1" s="1"/>
  <c r="J461" i="1" a="1"/>
  <c r="J461" i="1" s="1"/>
  <c r="J460" i="1" a="1"/>
  <c r="J460" i="1" s="1"/>
  <c r="J459" i="1" a="1"/>
  <c r="J459" i="1" s="1"/>
  <c r="J458" i="1" a="1"/>
  <c r="J458" i="1" s="1"/>
  <c r="J457" i="1" a="1"/>
  <c r="J457" i="1" s="1"/>
  <c r="J456" i="1" a="1"/>
  <c r="J456" i="1" s="1"/>
  <c r="J455" i="1" a="1"/>
  <c r="J455" i="1" s="1"/>
  <c r="J454" i="1" a="1"/>
  <c r="J454" i="1" s="1"/>
  <c r="J453" i="1" a="1"/>
  <c r="J453" i="1" s="1"/>
  <c r="J452" i="1" a="1"/>
  <c r="J452" i="1" s="1"/>
  <c r="J451" i="1" a="1"/>
  <c r="J451" i="1" s="1"/>
  <c r="J450" i="1" a="1"/>
  <c r="J450" i="1" s="1"/>
  <c r="J449" i="1" a="1"/>
  <c r="J449" i="1" s="1"/>
  <c r="J448" i="1" a="1"/>
  <c r="J448" i="1" s="1"/>
  <c r="J447" i="1" a="1"/>
  <c r="J447" i="1" s="1"/>
  <c r="J446" i="1" a="1"/>
  <c r="J446" i="1" s="1"/>
  <c r="J445" i="1" a="1"/>
  <c r="J445" i="1" s="1"/>
  <c r="J444" i="1" a="1"/>
  <c r="J444" i="1" s="1"/>
  <c r="J443" i="1" a="1"/>
  <c r="J443" i="1" s="1"/>
  <c r="J442" i="1" a="1"/>
  <c r="J442" i="1" s="1"/>
  <c r="J441" i="1" a="1"/>
  <c r="J441" i="1" s="1"/>
  <c r="J440" i="1" a="1"/>
  <c r="J440" i="1" s="1"/>
  <c r="J439" i="1" a="1"/>
  <c r="J439" i="1" s="1"/>
  <c r="J438" i="1" a="1"/>
  <c r="J438" i="1" s="1"/>
  <c r="J437" i="1" a="1"/>
  <c r="J437" i="1" s="1"/>
  <c r="J436" i="1" a="1"/>
  <c r="J436" i="1" s="1"/>
  <c r="J435" i="1" a="1"/>
  <c r="J435" i="1" s="1"/>
  <c r="J434" i="1" a="1"/>
  <c r="J434" i="1" s="1"/>
  <c r="J433" i="1" a="1"/>
  <c r="J433" i="1" s="1"/>
  <c r="J432" i="1" a="1"/>
  <c r="J432" i="1" s="1"/>
  <c r="J431" i="1" a="1"/>
  <c r="J431" i="1" s="1"/>
  <c r="J430" i="1" a="1"/>
  <c r="J430" i="1" s="1"/>
  <c r="J429" i="1" a="1"/>
  <c r="J429" i="1" s="1"/>
  <c r="J428" i="1" a="1"/>
  <c r="J428" i="1" s="1"/>
  <c r="J427" i="1" a="1"/>
  <c r="J427" i="1" s="1"/>
  <c r="J426" i="1" a="1"/>
  <c r="J426" i="1" s="1"/>
  <c r="J425" i="1" a="1"/>
  <c r="J425" i="1" s="1"/>
  <c r="J424" i="1" a="1"/>
  <c r="J424" i="1" s="1"/>
  <c r="J423" i="1" a="1"/>
  <c r="J423" i="1" s="1"/>
  <c r="J422" i="1" a="1"/>
  <c r="J422" i="1" s="1"/>
  <c r="J421" i="1" a="1"/>
  <c r="J421" i="1" s="1"/>
  <c r="J420" i="1" a="1"/>
  <c r="J420" i="1" s="1"/>
  <c r="J419" i="1" a="1"/>
  <c r="J419" i="1" s="1"/>
  <c r="J418" i="1" a="1"/>
  <c r="J418" i="1" s="1"/>
  <c r="J417" i="1" a="1"/>
  <c r="J417" i="1" s="1"/>
  <c r="J416" i="1" a="1"/>
  <c r="J416" i="1" s="1"/>
  <c r="J415" i="1" a="1"/>
  <c r="J415" i="1" s="1"/>
  <c r="J414" i="1" a="1"/>
  <c r="J414" i="1" s="1"/>
  <c r="J413" i="1" a="1"/>
  <c r="J413" i="1" s="1"/>
  <c r="J412" i="1" a="1"/>
  <c r="J412" i="1" s="1"/>
  <c r="J411" i="1" a="1"/>
  <c r="J411" i="1" s="1"/>
  <c r="J410" i="1" a="1"/>
  <c r="J410" i="1" s="1"/>
  <c r="J409" i="1" a="1"/>
  <c r="J409" i="1" s="1"/>
  <c r="J408" i="1" a="1"/>
  <c r="J408" i="1" s="1"/>
  <c r="J407" i="1" a="1"/>
  <c r="J407" i="1" s="1"/>
  <c r="J406" i="1" a="1"/>
  <c r="J406" i="1" s="1"/>
  <c r="J405" i="1" a="1"/>
  <c r="J405" i="1" s="1"/>
  <c r="J404" i="1" a="1"/>
  <c r="J404" i="1" s="1"/>
  <c r="J403" i="1" a="1"/>
  <c r="J403" i="1" s="1"/>
  <c r="J402" i="1" a="1"/>
  <c r="J402" i="1" s="1"/>
  <c r="J401" i="1" a="1"/>
  <c r="J401" i="1" s="1"/>
  <c r="J400" i="1" a="1"/>
  <c r="J400" i="1" s="1"/>
  <c r="J399" i="1" a="1"/>
  <c r="J399" i="1" s="1"/>
  <c r="J398" i="1" a="1"/>
  <c r="J398" i="1" s="1"/>
  <c r="J397" i="1" a="1"/>
  <c r="J397" i="1" s="1"/>
  <c r="J396" i="1" a="1"/>
  <c r="J396" i="1" s="1"/>
  <c r="J395" i="1" a="1"/>
  <c r="J395" i="1" s="1"/>
  <c r="J394" i="1" a="1"/>
  <c r="J394" i="1" s="1"/>
  <c r="J393" i="1" a="1"/>
  <c r="J393" i="1" s="1"/>
  <c r="J392" i="1" a="1"/>
  <c r="J392" i="1" s="1"/>
  <c r="J391" i="1" a="1"/>
  <c r="J391" i="1" s="1"/>
  <c r="J390" i="1" a="1"/>
  <c r="J390" i="1" s="1"/>
  <c r="J389" i="1" a="1"/>
  <c r="J389" i="1" s="1"/>
  <c r="J388" i="1" a="1"/>
  <c r="J388" i="1" s="1"/>
  <c r="J387" i="1" a="1"/>
  <c r="J387" i="1" s="1"/>
  <c r="J386" i="1" a="1"/>
  <c r="J386" i="1" s="1"/>
  <c r="J385" i="1" a="1"/>
  <c r="J385" i="1" s="1"/>
  <c r="J384" i="1" a="1"/>
  <c r="J384" i="1" s="1"/>
  <c r="J383" i="1" a="1"/>
  <c r="J383" i="1" s="1"/>
  <c r="J382" i="1" a="1"/>
  <c r="J382" i="1" s="1"/>
  <c r="J381" i="1" a="1"/>
  <c r="J381" i="1" s="1"/>
  <c r="J380" i="1" a="1"/>
  <c r="J380" i="1" s="1"/>
  <c r="J379" i="1" a="1"/>
  <c r="J379" i="1" s="1"/>
  <c r="J378" i="1" a="1"/>
  <c r="J378" i="1" s="1"/>
  <c r="J377" i="1" a="1"/>
  <c r="J377" i="1" s="1"/>
  <c r="J376" i="1" a="1"/>
  <c r="J376" i="1" s="1"/>
  <c r="J375" i="1" a="1"/>
  <c r="J375" i="1" s="1"/>
  <c r="J374" i="1" a="1"/>
  <c r="J374" i="1" s="1"/>
  <c r="J373" i="1" a="1"/>
  <c r="J373" i="1" s="1"/>
  <c r="J372" i="1" a="1"/>
  <c r="J372" i="1" s="1"/>
  <c r="J371" i="1" a="1"/>
  <c r="J371" i="1" s="1"/>
  <c r="J370" i="1" a="1"/>
  <c r="J370" i="1" s="1"/>
  <c r="J369" i="1" a="1"/>
  <c r="J369" i="1" s="1"/>
  <c r="J368" i="1" a="1"/>
  <c r="J368" i="1" s="1"/>
  <c r="J367" i="1" a="1"/>
  <c r="J367" i="1" s="1"/>
  <c r="J366" i="1" a="1"/>
  <c r="J366" i="1" s="1"/>
  <c r="J365" i="1" a="1"/>
  <c r="J365" i="1" s="1"/>
  <c r="J364" i="1" a="1"/>
  <c r="J364" i="1" s="1"/>
  <c r="J363" i="1" a="1"/>
  <c r="J363" i="1" s="1"/>
  <c r="J362" i="1" a="1"/>
  <c r="J362" i="1" s="1"/>
  <c r="J361" i="1" a="1"/>
  <c r="J361" i="1" s="1"/>
  <c r="J360" i="1" a="1"/>
  <c r="J360" i="1" s="1"/>
  <c r="J359" i="1" a="1"/>
  <c r="J359" i="1" s="1"/>
  <c r="J358" i="1" a="1"/>
  <c r="J358" i="1" s="1"/>
  <c r="J357" i="1" a="1"/>
  <c r="J357" i="1" s="1"/>
  <c r="J356" i="1" a="1"/>
  <c r="J356" i="1" s="1"/>
  <c r="J355" i="1" a="1"/>
  <c r="J355" i="1" s="1"/>
  <c r="J354" i="1" a="1"/>
  <c r="J354" i="1" s="1"/>
  <c r="J353" i="1" a="1"/>
  <c r="J353" i="1" s="1"/>
  <c r="J352" i="1" a="1"/>
  <c r="J352" i="1" s="1"/>
  <c r="J351" i="1" a="1"/>
  <c r="J351" i="1" s="1"/>
  <c r="J350" i="1" a="1"/>
  <c r="J350" i="1" s="1"/>
  <c r="J349" i="1" a="1"/>
  <c r="J349" i="1" s="1"/>
  <c r="J348" i="1" a="1"/>
  <c r="J348" i="1" s="1"/>
  <c r="J347" i="1" a="1"/>
  <c r="J347" i="1" s="1"/>
  <c r="J346" i="1" a="1"/>
  <c r="J346" i="1" s="1"/>
  <c r="J345" i="1" a="1"/>
  <c r="J345" i="1" s="1"/>
  <c r="J344" i="1" a="1"/>
  <c r="J344" i="1" s="1"/>
  <c r="J343" i="1" a="1"/>
  <c r="J343" i="1" s="1"/>
  <c r="J342" i="1" a="1"/>
  <c r="J342" i="1" s="1"/>
  <c r="J341" i="1" a="1"/>
  <c r="J341" i="1" s="1"/>
  <c r="J340" i="1" a="1"/>
  <c r="J340" i="1" s="1"/>
  <c r="J339" i="1" a="1"/>
  <c r="J339" i="1" s="1"/>
  <c r="J338" i="1" a="1"/>
  <c r="J338" i="1" s="1"/>
  <c r="J337" i="1" a="1"/>
  <c r="J337" i="1" s="1"/>
  <c r="J336" i="1" a="1"/>
  <c r="J336" i="1" s="1"/>
  <c r="J335" i="1" a="1"/>
  <c r="J335" i="1" s="1"/>
  <c r="J334" i="1" a="1"/>
  <c r="J334" i="1" s="1"/>
  <c r="J333" i="1" a="1"/>
  <c r="J333" i="1" s="1"/>
  <c r="J332" i="1" a="1"/>
  <c r="J332" i="1" s="1"/>
  <c r="J331" i="1" a="1"/>
  <c r="J331" i="1" s="1"/>
  <c r="J330" i="1" a="1"/>
  <c r="J330" i="1" s="1"/>
  <c r="J329" i="1" a="1"/>
  <c r="J329" i="1" s="1"/>
  <c r="J328" i="1" a="1"/>
  <c r="J328" i="1" s="1"/>
  <c r="J327" i="1" a="1"/>
  <c r="J327" i="1" s="1"/>
  <c r="J326" i="1" a="1"/>
  <c r="J326" i="1" s="1"/>
  <c r="J325" i="1" a="1"/>
  <c r="J325" i="1" s="1"/>
  <c r="J324" i="1" a="1"/>
  <c r="J324" i="1" s="1"/>
  <c r="J323" i="1" a="1"/>
  <c r="J323" i="1" s="1"/>
  <c r="J322" i="1" a="1"/>
  <c r="J322" i="1" s="1"/>
  <c r="J321" i="1" a="1"/>
  <c r="J321" i="1" s="1"/>
  <c r="J320" i="1" a="1"/>
  <c r="J320" i="1" s="1"/>
  <c r="J319" i="1" a="1"/>
  <c r="J319" i="1" s="1"/>
  <c r="J318" i="1" a="1"/>
  <c r="J318" i="1" s="1"/>
  <c r="J317" i="1" a="1"/>
  <c r="J317" i="1" s="1"/>
  <c r="J316" i="1" a="1"/>
  <c r="J316" i="1" s="1"/>
  <c r="J315" i="1" a="1"/>
  <c r="J315" i="1" s="1"/>
  <c r="J314" i="1" a="1"/>
  <c r="J314" i="1" s="1"/>
  <c r="J313" i="1" a="1"/>
  <c r="J313" i="1" s="1"/>
  <c r="J312" i="1" a="1"/>
  <c r="J312" i="1" s="1"/>
  <c r="J311" i="1" a="1"/>
  <c r="J311" i="1" s="1"/>
  <c r="J310" i="1" a="1"/>
  <c r="J310" i="1" s="1"/>
  <c r="J309" i="1" a="1"/>
  <c r="J309" i="1" s="1"/>
  <c r="J308" i="1" a="1"/>
  <c r="J308" i="1" s="1"/>
  <c r="J307" i="1" a="1"/>
  <c r="J307" i="1" s="1"/>
  <c r="J306" i="1" a="1"/>
  <c r="J306" i="1" s="1"/>
  <c r="J305" i="1" a="1"/>
  <c r="J305" i="1" s="1"/>
  <c r="J304" i="1" a="1"/>
  <c r="J304" i="1" s="1"/>
  <c r="J303" i="1" a="1"/>
  <c r="J303" i="1" s="1"/>
  <c r="J302" i="1" a="1"/>
  <c r="J302" i="1" s="1"/>
  <c r="J301" i="1" a="1"/>
  <c r="J301" i="1" s="1"/>
  <c r="J300" i="1" a="1"/>
  <c r="J300" i="1" s="1"/>
  <c r="J299" i="1" a="1"/>
  <c r="J299" i="1" s="1"/>
  <c r="J298" i="1" a="1"/>
  <c r="J298" i="1" s="1"/>
  <c r="J297" i="1" a="1"/>
  <c r="J297" i="1" s="1"/>
  <c r="J296" i="1" a="1"/>
  <c r="J296" i="1" s="1"/>
  <c r="J295" i="1" a="1"/>
  <c r="J295" i="1" s="1"/>
  <c r="J294" i="1" a="1"/>
  <c r="J294" i="1" s="1"/>
  <c r="J293" i="1" a="1"/>
  <c r="J293" i="1" s="1"/>
  <c r="J292" i="1" a="1"/>
  <c r="J292" i="1" s="1"/>
  <c r="J291" i="1" a="1"/>
  <c r="J291" i="1" s="1"/>
  <c r="J290" i="1" a="1"/>
  <c r="J290" i="1" s="1"/>
  <c r="J289" i="1" a="1"/>
  <c r="J289" i="1" s="1"/>
  <c r="J288" i="1" a="1"/>
  <c r="J288" i="1" s="1"/>
  <c r="J287" i="1" a="1"/>
  <c r="J287" i="1" s="1"/>
  <c r="J286" i="1" a="1"/>
  <c r="J286" i="1" s="1"/>
  <c r="J285" i="1" a="1"/>
  <c r="J285" i="1" s="1"/>
  <c r="J284" i="1" a="1"/>
  <c r="J284" i="1" s="1"/>
  <c r="J283" i="1" a="1"/>
  <c r="J283" i="1" s="1"/>
  <c r="J282" i="1" a="1"/>
  <c r="J282" i="1" s="1"/>
  <c r="J281" i="1" a="1"/>
  <c r="J281" i="1" s="1"/>
  <c r="J280" i="1" a="1"/>
  <c r="J280" i="1" s="1"/>
  <c r="J279" i="1" a="1"/>
  <c r="J279" i="1" s="1"/>
  <c r="J278" i="1" a="1"/>
  <c r="J278" i="1" s="1"/>
  <c r="J277" i="1" a="1"/>
  <c r="J277" i="1" s="1"/>
  <c r="J276" i="1" a="1"/>
  <c r="J276" i="1" s="1"/>
  <c r="J275" i="1" a="1"/>
  <c r="J275" i="1" s="1"/>
  <c r="J274" i="1" a="1"/>
  <c r="J274" i="1" s="1"/>
  <c r="J273" i="1" a="1"/>
  <c r="J273" i="1" s="1"/>
  <c r="J272" i="1" a="1"/>
  <c r="J272" i="1" s="1"/>
  <c r="J271" i="1" a="1"/>
  <c r="J271" i="1" s="1"/>
  <c r="J270" i="1" a="1"/>
  <c r="J270" i="1" s="1"/>
  <c r="J269" i="1" a="1"/>
  <c r="J269" i="1" s="1"/>
  <c r="J268" i="1" a="1"/>
  <c r="J268" i="1" s="1"/>
  <c r="J267" i="1" a="1"/>
  <c r="J267" i="1" s="1"/>
  <c r="J266" i="1" a="1"/>
  <c r="J266" i="1" s="1"/>
  <c r="J265" i="1" a="1"/>
  <c r="J265" i="1" s="1"/>
  <c r="J264" i="1" a="1"/>
  <c r="J264" i="1" s="1"/>
  <c r="J263" i="1" a="1"/>
  <c r="J263" i="1" s="1"/>
  <c r="J262" i="1" a="1"/>
  <c r="J262" i="1" s="1"/>
  <c r="J261" i="1" a="1"/>
  <c r="J261" i="1" s="1"/>
  <c r="J260" i="1" a="1"/>
  <c r="J260" i="1" s="1"/>
  <c r="J259" i="1" a="1"/>
  <c r="J259" i="1" s="1"/>
  <c r="J258" i="1" a="1"/>
  <c r="J258" i="1" s="1"/>
  <c r="J257" i="1" a="1"/>
  <c r="J257" i="1" s="1"/>
  <c r="J256" i="1" a="1"/>
  <c r="J256" i="1" s="1"/>
  <c r="J255" i="1" a="1"/>
  <c r="J255" i="1" s="1"/>
  <c r="J254" i="1" a="1"/>
  <c r="J254" i="1" s="1"/>
  <c r="J253" i="1" a="1"/>
  <c r="J253" i="1" s="1"/>
  <c r="J252" i="1" a="1"/>
  <c r="J252" i="1" s="1"/>
  <c r="J251" i="1" a="1"/>
  <c r="J251" i="1" s="1"/>
  <c r="J250" i="1" a="1"/>
  <c r="J250" i="1" s="1"/>
  <c r="J249" i="1" a="1"/>
  <c r="J249" i="1" s="1"/>
  <c r="J248" i="1" a="1"/>
  <c r="J248" i="1" s="1"/>
  <c r="J247" i="1" a="1"/>
  <c r="J247" i="1" s="1"/>
  <c r="J246" i="1" a="1"/>
  <c r="J246" i="1" s="1"/>
  <c r="J245" i="1" a="1"/>
  <c r="J245" i="1" s="1"/>
  <c r="J244" i="1" a="1"/>
  <c r="J244" i="1" s="1"/>
  <c r="J243" i="1" a="1"/>
  <c r="J243" i="1" s="1"/>
  <c r="J242" i="1" a="1"/>
  <c r="J242" i="1" s="1"/>
  <c r="J241" i="1" a="1"/>
  <c r="J241" i="1" s="1"/>
  <c r="J240" i="1" a="1"/>
  <c r="J240" i="1" s="1"/>
  <c r="J239" i="1" a="1"/>
  <c r="J239" i="1" s="1"/>
  <c r="J238" i="1" a="1"/>
  <c r="J238" i="1" s="1"/>
  <c r="J237" i="1" a="1"/>
  <c r="J237" i="1" s="1"/>
  <c r="J236" i="1" a="1"/>
  <c r="J236" i="1" s="1"/>
  <c r="J235" i="1" a="1"/>
  <c r="J235" i="1" s="1"/>
  <c r="J234" i="1" a="1"/>
  <c r="J234" i="1" s="1"/>
  <c r="J233" i="1" a="1"/>
  <c r="J233" i="1" s="1"/>
  <c r="J232" i="1" a="1"/>
  <c r="J232" i="1" s="1"/>
  <c r="J231" i="1" a="1"/>
  <c r="J231" i="1" s="1"/>
  <c r="J230" i="1" a="1"/>
  <c r="J230" i="1" s="1"/>
  <c r="J229" i="1" a="1"/>
  <c r="J229" i="1" s="1"/>
  <c r="J228" i="1" a="1"/>
  <c r="J228" i="1" s="1"/>
  <c r="J227" i="1" a="1"/>
  <c r="J227" i="1" s="1"/>
  <c r="J226" i="1" a="1"/>
  <c r="J226" i="1" s="1"/>
  <c r="J225" i="1" a="1"/>
  <c r="J225" i="1" s="1"/>
  <c r="J224" i="1" a="1"/>
  <c r="J224" i="1" s="1"/>
  <c r="J223" i="1" a="1"/>
  <c r="J223" i="1" s="1"/>
  <c r="J222" i="1" a="1"/>
  <c r="J222" i="1" s="1"/>
  <c r="J221" i="1" a="1"/>
  <c r="J221" i="1" s="1"/>
  <c r="J220" i="1" a="1"/>
  <c r="J220" i="1" s="1"/>
  <c r="J219" i="1" a="1"/>
  <c r="J219" i="1" s="1"/>
  <c r="J218" i="1" a="1"/>
  <c r="J218" i="1" s="1"/>
  <c r="J217" i="1" a="1"/>
  <c r="J217" i="1" s="1"/>
  <c r="J216" i="1" a="1"/>
  <c r="J216" i="1" s="1"/>
  <c r="J215" i="1" a="1"/>
  <c r="J215" i="1" s="1"/>
  <c r="J214" i="1" a="1"/>
  <c r="J214" i="1" s="1"/>
  <c r="J213" i="1" a="1"/>
  <c r="J213" i="1" s="1"/>
  <c r="J212" i="1" a="1"/>
  <c r="J212" i="1" s="1"/>
  <c r="J211" i="1" a="1"/>
  <c r="J211" i="1" s="1"/>
  <c r="J210" i="1" a="1"/>
  <c r="J210" i="1" s="1"/>
  <c r="J209" i="1" a="1"/>
  <c r="J209" i="1" s="1"/>
  <c r="J208" i="1" a="1"/>
  <c r="J208" i="1" s="1"/>
  <c r="J207" i="1" a="1"/>
  <c r="J207" i="1" s="1"/>
  <c r="J206" i="1" a="1"/>
  <c r="J206" i="1" s="1"/>
  <c r="J205" i="1" a="1"/>
  <c r="J205" i="1" s="1"/>
  <c r="J204" i="1" a="1"/>
  <c r="J204" i="1" s="1"/>
  <c r="J203" i="1" a="1"/>
  <c r="J203" i="1" s="1"/>
  <c r="J202" i="1" a="1"/>
  <c r="J202" i="1" s="1"/>
  <c r="J201" i="1" a="1"/>
  <c r="J201" i="1" s="1"/>
  <c r="J200" i="1" a="1"/>
  <c r="J200" i="1" s="1"/>
  <c r="J199" i="1" a="1"/>
  <c r="J199" i="1" s="1"/>
  <c r="J198" i="1" a="1"/>
  <c r="J198" i="1" s="1"/>
  <c r="J197" i="1" a="1"/>
  <c r="J197" i="1" s="1"/>
  <c r="J196" i="1" a="1"/>
  <c r="J196" i="1" s="1"/>
  <c r="J195" i="1" a="1"/>
  <c r="J195" i="1" s="1"/>
  <c r="J194" i="1" a="1"/>
  <c r="J194" i="1" s="1"/>
  <c r="J193" i="1" a="1"/>
  <c r="J193" i="1" s="1"/>
  <c r="J192" i="1" a="1"/>
  <c r="J192" i="1" s="1"/>
  <c r="J191" i="1" a="1"/>
  <c r="J191" i="1" s="1"/>
  <c r="J190" i="1" a="1"/>
  <c r="J190" i="1" s="1"/>
  <c r="J189" i="1" a="1"/>
  <c r="J189" i="1" s="1"/>
  <c r="J188" i="1" a="1"/>
  <c r="J188" i="1" s="1"/>
  <c r="J187" i="1" a="1"/>
  <c r="J187" i="1" s="1"/>
  <c r="J186" i="1" a="1"/>
  <c r="J186" i="1" s="1"/>
  <c r="J185" i="1" a="1"/>
  <c r="J185" i="1" s="1"/>
  <c r="J184" i="1" a="1"/>
  <c r="J184" i="1" s="1"/>
  <c r="J183" i="1" a="1"/>
  <c r="J183" i="1" s="1"/>
  <c r="J182" i="1" a="1"/>
  <c r="J182" i="1" s="1"/>
  <c r="J181" i="1" a="1"/>
  <c r="J181" i="1" s="1"/>
  <c r="J180" i="1" a="1"/>
  <c r="J180" i="1" s="1"/>
  <c r="J179" i="1" a="1"/>
  <c r="J179" i="1" s="1"/>
  <c r="J178" i="1" a="1"/>
  <c r="J178" i="1" s="1"/>
  <c r="J177" i="1" a="1"/>
  <c r="J177" i="1" s="1"/>
  <c r="J176" i="1" a="1"/>
  <c r="J176" i="1" s="1"/>
  <c r="J175" i="1" a="1"/>
  <c r="J175" i="1" s="1"/>
  <c r="J174" i="1" a="1"/>
  <c r="J174" i="1" s="1"/>
  <c r="J173" i="1" a="1"/>
  <c r="J173" i="1" s="1"/>
  <c r="J172" i="1" a="1"/>
  <c r="J172" i="1" s="1"/>
  <c r="J171" i="1" a="1"/>
  <c r="J171" i="1" s="1"/>
  <c r="J170" i="1" a="1"/>
  <c r="J170" i="1" s="1"/>
  <c r="J169" i="1" a="1"/>
  <c r="J169" i="1" s="1"/>
  <c r="J168" i="1" a="1"/>
  <c r="J168" i="1" s="1"/>
  <c r="J167" i="1" a="1"/>
  <c r="J167" i="1" s="1"/>
  <c r="J166" i="1" a="1"/>
  <c r="J166" i="1" s="1"/>
  <c r="J165" i="1" a="1"/>
  <c r="J165" i="1" s="1"/>
  <c r="J164" i="1" a="1"/>
  <c r="J164" i="1" s="1"/>
  <c r="J163" i="1" a="1"/>
  <c r="J163" i="1" s="1"/>
  <c r="J162" i="1" a="1"/>
  <c r="J162" i="1" s="1"/>
  <c r="J161" i="1" a="1"/>
  <c r="J161" i="1" s="1"/>
  <c r="J160" i="1" a="1"/>
  <c r="J160" i="1" s="1"/>
  <c r="J159" i="1" a="1"/>
  <c r="J159" i="1" s="1"/>
  <c r="J158" i="1" a="1"/>
  <c r="J158" i="1" s="1"/>
  <c r="J157" i="1" a="1"/>
  <c r="J157" i="1" s="1"/>
  <c r="J156" i="1" a="1"/>
  <c r="J156" i="1" s="1"/>
  <c r="J155" i="1" a="1"/>
  <c r="J155" i="1" s="1"/>
  <c r="J154" i="1" a="1"/>
  <c r="J154" i="1" s="1"/>
  <c r="J153" i="1" a="1"/>
  <c r="J153" i="1" s="1"/>
  <c r="J152" i="1" a="1"/>
  <c r="J152" i="1" s="1"/>
  <c r="J151" i="1" a="1"/>
  <c r="J151" i="1" s="1"/>
  <c r="J150" i="1" a="1"/>
  <c r="J150" i="1" s="1"/>
  <c r="J149" i="1" a="1"/>
  <c r="J149" i="1" s="1"/>
  <c r="J148" i="1" a="1"/>
  <c r="J148" i="1" s="1"/>
  <c r="J147" i="1" a="1"/>
  <c r="J147" i="1" s="1"/>
  <c r="J146" i="1" a="1"/>
  <c r="J146" i="1" s="1"/>
  <c r="J145" i="1" a="1"/>
  <c r="J145" i="1" s="1"/>
  <c r="J144" i="1" a="1"/>
  <c r="J144" i="1" s="1"/>
  <c r="J143" i="1" a="1"/>
  <c r="J143" i="1" s="1"/>
  <c r="J142" i="1" a="1"/>
  <c r="J142" i="1" s="1"/>
  <c r="J141" i="1" a="1"/>
  <c r="J141" i="1" s="1"/>
  <c r="J140" i="1" a="1"/>
  <c r="J140" i="1" s="1"/>
  <c r="J139" i="1" a="1"/>
  <c r="J139" i="1" s="1"/>
  <c r="J138" i="1" a="1"/>
  <c r="J138" i="1" s="1"/>
  <c r="J137" i="1" a="1"/>
  <c r="J137" i="1" s="1"/>
  <c r="J136" i="1" a="1"/>
  <c r="J136" i="1" s="1"/>
  <c r="J135" i="1" a="1"/>
  <c r="J135" i="1" s="1"/>
  <c r="J134" i="1" a="1"/>
  <c r="J134" i="1" s="1"/>
  <c r="J133" i="1" a="1"/>
  <c r="J133" i="1" s="1"/>
  <c r="J132" i="1" a="1"/>
  <c r="J132" i="1" s="1"/>
  <c r="J131" i="1" a="1"/>
  <c r="J131" i="1" s="1"/>
  <c r="J130" i="1" a="1"/>
  <c r="J130" i="1" s="1"/>
  <c r="J129" i="1" a="1"/>
  <c r="J129" i="1" s="1"/>
  <c r="J128" i="1" a="1"/>
  <c r="J128" i="1" s="1"/>
  <c r="J127" i="1" a="1"/>
  <c r="J127" i="1" s="1"/>
  <c r="J126" i="1" a="1"/>
  <c r="J126" i="1" s="1"/>
  <c r="J125" i="1" a="1"/>
  <c r="J125" i="1" s="1"/>
  <c r="J124" i="1" a="1"/>
  <c r="J124" i="1" s="1"/>
  <c r="J123" i="1" a="1"/>
  <c r="J123" i="1" s="1"/>
  <c r="J122" i="1" a="1"/>
  <c r="J122" i="1" s="1"/>
  <c r="J121" i="1" a="1"/>
  <c r="J121" i="1" s="1"/>
  <c r="J120" i="1" a="1"/>
  <c r="J120" i="1" s="1"/>
  <c r="J119" i="1" a="1"/>
  <c r="J119" i="1" s="1"/>
  <c r="J118" i="1" a="1"/>
  <c r="J118" i="1" s="1"/>
  <c r="J117" i="1" a="1"/>
  <c r="J117" i="1" s="1"/>
  <c r="J116" i="1" a="1"/>
  <c r="J116" i="1" s="1"/>
  <c r="J115" i="1" a="1"/>
  <c r="J115" i="1" s="1"/>
  <c r="J114" i="1" a="1"/>
  <c r="J114" i="1" s="1"/>
  <c r="J113" i="1" a="1"/>
  <c r="J113" i="1" s="1"/>
  <c r="J112" i="1" a="1"/>
  <c r="J112" i="1" s="1"/>
  <c r="J111" i="1" a="1"/>
  <c r="J111" i="1" s="1"/>
  <c r="J110" i="1" a="1"/>
  <c r="J110" i="1" s="1"/>
  <c r="J109" i="1" a="1"/>
  <c r="J109" i="1" s="1"/>
  <c r="J108" i="1" a="1"/>
  <c r="J108" i="1" s="1"/>
  <c r="J107" i="1" a="1"/>
  <c r="J107" i="1" s="1"/>
  <c r="J106" i="1" a="1"/>
  <c r="J106" i="1" s="1"/>
  <c r="J105" i="1" a="1"/>
  <c r="J105" i="1" s="1"/>
  <c r="J104" i="1" a="1"/>
  <c r="J104" i="1" s="1"/>
  <c r="J103" i="1" a="1"/>
  <c r="J103" i="1" s="1"/>
  <c r="J102" i="1" a="1"/>
  <c r="J102" i="1" s="1"/>
  <c r="J101" i="1" a="1"/>
  <c r="J101" i="1" s="1"/>
  <c r="J100" i="1" a="1"/>
  <c r="J100" i="1" s="1"/>
  <c r="J99" i="1" a="1"/>
  <c r="J99" i="1" s="1"/>
  <c r="J98" i="1" a="1"/>
  <c r="J98" i="1" s="1"/>
  <c r="J97" i="1" a="1"/>
  <c r="J97" i="1" s="1"/>
  <c r="J96" i="1" a="1"/>
  <c r="J96" i="1" s="1"/>
  <c r="J95" i="1" a="1"/>
  <c r="J95" i="1" s="1"/>
  <c r="J94" i="1" a="1"/>
  <c r="J94" i="1" s="1"/>
  <c r="J93" i="1" a="1"/>
  <c r="J93" i="1" s="1"/>
  <c r="J92" i="1" a="1"/>
  <c r="J92" i="1" s="1"/>
  <c r="J91" i="1" a="1"/>
  <c r="J91" i="1" s="1"/>
  <c r="J90" i="1" a="1"/>
  <c r="J90" i="1" s="1"/>
  <c r="J89" i="1" a="1"/>
  <c r="J89" i="1" s="1"/>
  <c r="J88" i="1" a="1"/>
  <c r="J88" i="1" s="1"/>
  <c r="J87" i="1" a="1"/>
  <c r="J87" i="1" s="1"/>
  <c r="J86" i="1" a="1"/>
  <c r="J86" i="1" s="1"/>
  <c r="J85" i="1" a="1"/>
  <c r="J85" i="1" s="1"/>
  <c r="J84" i="1" a="1"/>
  <c r="J84" i="1" s="1"/>
  <c r="J83" i="1" a="1"/>
  <c r="J83" i="1" s="1"/>
  <c r="J82" i="1" a="1"/>
  <c r="J82" i="1" s="1"/>
  <c r="J81" i="1" a="1"/>
  <c r="J81" i="1" s="1"/>
  <c r="J80" i="1" a="1"/>
  <c r="J80" i="1" s="1"/>
  <c r="J79" i="1" a="1"/>
  <c r="J79" i="1" s="1"/>
  <c r="J78" i="1" a="1"/>
  <c r="J78" i="1" s="1"/>
  <c r="J77" i="1" a="1"/>
  <c r="J77" i="1" s="1"/>
  <c r="J76" i="1" a="1"/>
  <c r="J76" i="1" s="1"/>
  <c r="J75" i="1" a="1"/>
  <c r="J75" i="1" s="1"/>
  <c r="J74" i="1" a="1"/>
  <c r="J74" i="1" s="1"/>
  <c r="J73" i="1" a="1"/>
  <c r="J73" i="1" s="1"/>
  <c r="J72" i="1" a="1"/>
  <c r="J72" i="1" s="1"/>
  <c r="J71" i="1" a="1"/>
  <c r="J71" i="1" s="1"/>
  <c r="J70" i="1" a="1"/>
  <c r="J70" i="1" s="1"/>
  <c r="J69" i="1" a="1"/>
  <c r="J69" i="1" s="1"/>
  <c r="J68" i="1" a="1"/>
  <c r="J68" i="1" s="1"/>
  <c r="J67" i="1" a="1"/>
  <c r="J67" i="1" s="1"/>
  <c r="J66" i="1" a="1"/>
  <c r="J66" i="1" s="1"/>
  <c r="J65" i="1" a="1"/>
  <c r="J65" i="1" s="1"/>
  <c r="J64" i="1" a="1"/>
  <c r="J64" i="1" s="1"/>
  <c r="J63" i="1" a="1"/>
  <c r="J63" i="1" s="1"/>
  <c r="J62" i="1" a="1"/>
  <c r="J62" i="1" s="1"/>
  <c r="J61" i="1" a="1"/>
  <c r="J61" i="1" s="1"/>
  <c r="J60" i="1" a="1"/>
  <c r="J60" i="1" s="1"/>
  <c r="J59" i="1" a="1"/>
  <c r="J59" i="1" s="1"/>
  <c r="J58" i="1" a="1"/>
  <c r="J58" i="1" s="1"/>
  <c r="J57" i="1" a="1"/>
  <c r="J57" i="1" s="1"/>
  <c r="J56" i="1" a="1"/>
  <c r="J56" i="1" s="1"/>
  <c r="J55" i="1" a="1"/>
  <c r="J55" i="1" s="1"/>
  <c r="J54" i="1" a="1"/>
  <c r="J54" i="1" s="1"/>
  <c r="J53" i="1" a="1"/>
  <c r="J53" i="1" s="1"/>
  <c r="J52" i="1" a="1"/>
  <c r="J52" i="1" s="1"/>
  <c r="J51" i="1" a="1"/>
  <c r="J51" i="1" s="1"/>
  <c r="J50" i="1" a="1"/>
  <c r="J50" i="1" s="1"/>
  <c r="J49" i="1" a="1"/>
  <c r="J49" i="1" s="1"/>
  <c r="J48" i="1" a="1"/>
  <c r="J48" i="1" s="1"/>
  <c r="J47" i="1" a="1"/>
  <c r="J47" i="1" s="1"/>
  <c r="J46" i="1" a="1"/>
  <c r="J46" i="1" s="1"/>
  <c r="J45" i="1" a="1"/>
  <c r="J45" i="1" s="1"/>
  <c r="J44" i="1" a="1"/>
  <c r="J44" i="1" s="1"/>
  <c r="J43" i="1" a="1"/>
  <c r="J43" i="1" s="1"/>
  <c r="J42" i="1" a="1"/>
  <c r="J42" i="1" s="1"/>
  <c r="J41" i="1" a="1"/>
  <c r="J41" i="1" s="1"/>
  <c r="J40" i="1" a="1"/>
  <c r="J40" i="1" s="1"/>
  <c r="J39" i="1" a="1"/>
  <c r="J39" i="1" s="1"/>
  <c r="J38" i="1" a="1"/>
  <c r="J38" i="1" s="1"/>
  <c r="J37" i="1" a="1"/>
  <c r="J37" i="1" s="1"/>
  <c r="J36" i="1" a="1"/>
  <c r="J36" i="1" s="1"/>
  <c r="J35" i="1" a="1"/>
  <c r="J35" i="1" s="1"/>
  <c r="J34" i="1" a="1"/>
  <c r="J34" i="1" s="1"/>
  <c r="J33" i="1" a="1"/>
  <c r="J33" i="1" s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  <c r="J5" i="1" a="1"/>
  <c r="J5" i="1" s="1"/>
  <c r="J4" i="1" a="1"/>
  <c r="J4" i="1" s="1"/>
  <c r="J3" i="1" a="1"/>
  <c r="J3" i="1" s="1"/>
  <c r="J2" i="1" a="1"/>
  <c r="J2" i="1" s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625" i="1"/>
  <c r="F625" i="1" s="1"/>
  <c r="H625" i="1" s="1"/>
  <c r="E624" i="1"/>
  <c r="F624" i="1" s="1"/>
  <c r="H624" i="1" s="1"/>
  <c r="E623" i="1"/>
  <c r="F623" i="1" s="1"/>
  <c r="H623" i="1" s="1"/>
  <c r="E622" i="1"/>
  <c r="F622" i="1" s="1"/>
  <c r="H622" i="1" s="1"/>
  <c r="E621" i="1"/>
  <c r="F621" i="1" s="1"/>
  <c r="H621" i="1" s="1"/>
  <c r="E620" i="1"/>
  <c r="F620" i="1" s="1"/>
  <c r="H620" i="1" s="1"/>
  <c r="E619" i="1"/>
  <c r="F619" i="1" s="1"/>
  <c r="H619" i="1" s="1"/>
  <c r="E618" i="1"/>
  <c r="F618" i="1" s="1"/>
  <c r="H618" i="1" s="1"/>
  <c r="E617" i="1"/>
  <c r="F617" i="1" s="1"/>
  <c r="H617" i="1" s="1"/>
  <c r="E616" i="1"/>
  <c r="F616" i="1" s="1"/>
  <c r="H616" i="1" s="1"/>
  <c r="E615" i="1"/>
  <c r="F615" i="1" s="1"/>
  <c r="H615" i="1" s="1"/>
  <c r="E614" i="1"/>
  <c r="F614" i="1" s="1"/>
  <c r="H614" i="1" s="1"/>
  <c r="E613" i="1"/>
  <c r="F613" i="1" s="1"/>
  <c r="H613" i="1" s="1"/>
  <c r="E612" i="1"/>
  <c r="F612" i="1" s="1"/>
  <c r="H612" i="1" s="1"/>
  <c r="E611" i="1"/>
  <c r="F611" i="1" s="1"/>
  <c r="H611" i="1" s="1"/>
  <c r="E610" i="1"/>
  <c r="F610" i="1" s="1"/>
  <c r="H610" i="1" s="1"/>
  <c r="E609" i="1"/>
  <c r="F609" i="1" s="1"/>
  <c r="H609" i="1" s="1"/>
  <c r="E608" i="1"/>
  <c r="F608" i="1" s="1"/>
  <c r="H608" i="1" s="1"/>
  <c r="E607" i="1"/>
  <c r="F607" i="1" s="1"/>
  <c r="H607" i="1" s="1"/>
  <c r="E606" i="1"/>
  <c r="F606" i="1" s="1"/>
  <c r="H606" i="1" s="1"/>
  <c r="E605" i="1"/>
  <c r="F605" i="1" s="1"/>
  <c r="H605" i="1" s="1"/>
  <c r="E604" i="1"/>
  <c r="F604" i="1" s="1"/>
  <c r="H604" i="1" s="1"/>
  <c r="E603" i="1"/>
  <c r="F603" i="1" s="1"/>
  <c r="H603" i="1" s="1"/>
  <c r="E602" i="1"/>
  <c r="F602" i="1" s="1"/>
  <c r="H602" i="1" s="1"/>
  <c r="E601" i="1"/>
  <c r="F601" i="1" s="1"/>
  <c r="H601" i="1" s="1"/>
  <c r="E600" i="1"/>
  <c r="F600" i="1" s="1"/>
  <c r="H600" i="1" s="1"/>
  <c r="E599" i="1"/>
  <c r="F599" i="1" s="1"/>
  <c r="H599" i="1" s="1"/>
  <c r="E598" i="1"/>
  <c r="F598" i="1" s="1"/>
  <c r="H598" i="1" s="1"/>
  <c r="E597" i="1"/>
  <c r="F597" i="1" s="1"/>
  <c r="H597" i="1" s="1"/>
  <c r="E596" i="1"/>
  <c r="F596" i="1" s="1"/>
  <c r="H596" i="1" s="1"/>
  <c r="E595" i="1"/>
  <c r="F595" i="1" s="1"/>
  <c r="H595" i="1" s="1"/>
  <c r="E594" i="1"/>
  <c r="F594" i="1" s="1"/>
  <c r="H594" i="1" s="1"/>
  <c r="E593" i="1"/>
  <c r="F593" i="1" s="1"/>
  <c r="H593" i="1" s="1"/>
  <c r="E592" i="1"/>
  <c r="F592" i="1" s="1"/>
  <c r="H592" i="1" s="1"/>
  <c r="E591" i="1"/>
  <c r="F591" i="1" s="1"/>
  <c r="H591" i="1" s="1"/>
  <c r="E590" i="1"/>
  <c r="F590" i="1" s="1"/>
  <c r="H590" i="1" s="1"/>
  <c r="E589" i="1"/>
  <c r="F589" i="1" s="1"/>
  <c r="H589" i="1" s="1"/>
  <c r="E588" i="1"/>
  <c r="F588" i="1" s="1"/>
  <c r="H588" i="1" s="1"/>
  <c r="E587" i="1"/>
  <c r="F587" i="1" s="1"/>
  <c r="H587" i="1" s="1"/>
  <c r="E586" i="1"/>
  <c r="F586" i="1" s="1"/>
  <c r="H586" i="1" s="1"/>
  <c r="E585" i="1"/>
  <c r="F585" i="1" s="1"/>
  <c r="H585" i="1" s="1"/>
  <c r="E584" i="1"/>
  <c r="F584" i="1" s="1"/>
  <c r="H584" i="1" s="1"/>
  <c r="E583" i="1"/>
  <c r="F583" i="1" s="1"/>
  <c r="H583" i="1" s="1"/>
  <c r="E582" i="1"/>
  <c r="F582" i="1" s="1"/>
  <c r="H582" i="1" s="1"/>
  <c r="E581" i="1"/>
  <c r="F581" i="1" s="1"/>
  <c r="H581" i="1" s="1"/>
  <c r="E580" i="1"/>
  <c r="F580" i="1" s="1"/>
  <c r="H580" i="1" s="1"/>
  <c r="E579" i="1"/>
  <c r="F579" i="1" s="1"/>
  <c r="H579" i="1" s="1"/>
  <c r="E578" i="1"/>
  <c r="F578" i="1" s="1"/>
  <c r="H578" i="1" s="1"/>
  <c r="E577" i="1"/>
  <c r="F577" i="1" s="1"/>
  <c r="H577" i="1" s="1"/>
  <c r="E576" i="1"/>
  <c r="F576" i="1" s="1"/>
  <c r="H576" i="1" s="1"/>
  <c r="E575" i="1"/>
  <c r="F575" i="1" s="1"/>
  <c r="H575" i="1" s="1"/>
  <c r="E574" i="1"/>
  <c r="F574" i="1" s="1"/>
  <c r="H574" i="1" s="1"/>
  <c r="E573" i="1"/>
  <c r="F573" i="1" s="1"/>
  <c r="H573" i="1" s="1"/>
  <c r="E572" i="1"/>
  <c r="F572" i="1" s="1"/>
  <c r="H572" i="1" s="1"/>
  <c r="E571" i="1"/>
  <c r="F571" i="1" s="1"/>
  <c r="H571" i="1" s="1"/>
  <c r="E570" i="1"/>
  <c r="F570" i="1" s="1"/>
  <c r="H570" i="1" s="1"/>
  <c r="E569" i="1"/>
  <c r="F569" i="1" s="1"/>
  <c r="H569" i="1" s="1"/>
  <c r="E568" i="1"/>
  <c r="F568" i="1" s="1"/>
  <c r="H568" i="1" s="1"/>
  <c r="E567" i="1"/>
  <c r="F567" i="1" s="1"/>
  <c r="H567" i="1" s="1"/>
  <c r="E566" i="1"/>
  <c r="F566" i="1" s="1"/>
  <c r="H566" i="1" s="1"/>
  <c r="E565" i="1"/>
  <c r="F565" i="1" s="1"/>
  <c r="H565" i="1" s="1"/>
  <c r="E564" i="1"/>
  <c r="F564" i="1" s="1"/>
  <c r="H564" i="1" s="1"/>
  <c r="E563" i="1"/>
  <c r="F563" i="1" s="1"/>
  <c r="H563" i="1" s="1"/>
  <c r="E562" i="1"/>
  <c r="F562" i="1" s="1"/>
  <c r="H562" i="1" s="1"/>
  <c r="E561" i="1"/>
  <c r="F561" i="1" s="1"/>
  <c r="H561" i="1" s="1"/>
  <c r="E560" i="1"/>
  <c r="F560" i="1" s="1"/>
  <c r="H560" i="1" s="1"/>
  <c r="E559" i="1"/>
  <c r="F559" i="1" s="1"/>
  <c r="H559" i="1" s="1"/>
  <c r="E558" i="1"/>
  <c r="F558" i="1" s="1"/>
  <c r="H558" i="1" s="1"/>
  <c r="E557" i="1"/>
  <c r="F557" i="1" s="1"/>
  <c r="H557" i="1" s="1"/>
  <c r="E556" i="1"/>
  <c r="F556" i="1" s="1"/>
  <c r="H556" i="1" s="1"/>
  <c r="E555" i="1"/>
  <c r="F555" i="1" s="1"/>
  <c r="H555" i="1" s="1"/>
  <c r="E554" i="1"/>
  <c r="F554" i="1" s="1"/>
  <c r="H554" i="1" s="1"/>
  <c r="E553" i="1"/>
  <c r="F553" i="1" s="1"/>
  <c r="H553" i="1" s="1"/>
  <c r="E552" i="1"/>
  <c r="F552" i="1" s="1"/>
  <c r="H552" i="1" s="1"/>
  <c r="E551" i="1"/>
  <c r="F551" i="1" s="1"/>
  <c r="H551" i="1" s="1"/>
  <c r="E550" i="1"/>
  <c r="F550" i="1" s="1"/>
  <c r="H550" i="1" s="1"/>
  <c r="E549" i="1"/>
  <c r="F549" i="1" s="1"/>
  <c r="H549" i="1" s="1"/>
  <c r="E548" i="1"/>
  <c r="F548" i="1" s="1"/>
  <c r="H548" i="1" s="1"/>
  <c r="E547" i="1"/>
  <c r="F547" i="1" s="1"/>
  <c r="H547" i="1" s="1"/>
  <c r="E546" i="1"/>
  <c r="F546" i="1" s="1"/>
  <c r="H546" i="1" s="1"/>
  <c r="E545" i="1"/>
  <c r="F545" i="1" s="1"/>
  <c r="H545" i="1" s="1"/>
  <c r="E544" i="1"/>
  <c r="F544" i="1" s="1"/>
  <c r="H544" i="1" s="1"/>
  <c r="E543" i="1"/>
  <c r="F543" i="1" s="1"/>
  <c r="H543" i="1" s="1"/>
  <c r="E542" i="1"/>
  <c r="F542" i="1" s="1"/>
  <c r="H542" i="1" s="1"/>
  <c r="E541" i="1"/>
  <c r="F541" i="1" s="1"/>
  <c r="H541" i="1" s="1"/>
  <c r="E540" i="1"/>
  <c r="F540" i="1" s="1"/>
  <c r="H540" i="1" s="1"/>
  <c r="E539" i="1"/>
  <c r="F539" i="1" s="1"/>
  <c r="H539" i="1" s="1"/>
  <c r="E538" i="1"/>
  <c r="F538" i="1" s="1"/>
  <c r="H538" i="1" s="1"/>
  <c r="E537" i="1"/>
  <c r="F537" i="1" s="1"/>
  <c r="H537" i="1" s="1"/>
  <c r="E536" i="1"/>
  <c r="F536" i="1" s="1"/>
  <c r="H536" i="1" s="1"/>
  <c r="E535" i="1"/>
  <c r="F535" i="1" s="1"/>
  <c r="H535" i="1" s="1"/>
  <c r="E534" i="1"/>
  <c r="F534" i="1" s="1"/>
  <c r="H534" i="1" s="1"/>
  <c r="E533" i="1"/>
  <c r="F533" i="1" s="1"/>
  <c r="H533" i="1" s="1"/>
  <c r="E532" i="1"/>
  <c r="F532" i="1" s="1"/>
  <c r="H532" i="1" s="1"/>
  <c r="E531" i="1"/>
  <c r="F531" i="1" s="1"/>
  <c r="H531" i="1" s="1"/>
  <c r="E530" i="1"/>
  <c r="F530" i="1" s="1"/>
  <c r="H530" i="1" s="1"/>
  <c r="E529" i="1"/>
  <c r="F529" i="1" s="1"/>
  <c r="H529" i="1" s="1"/>
  <c r="E528" i="1"/>
  <c r="F528" i="1" s="1"/>
  <c r="H528" i="1" s="1"/>
  <c r="E527" i="1"/>
  <c r="F527" i="1" s="1"/>
  <c r="H527" i="1" s="1"/>
  <c r="E526" i="1"/>
  <c r="F526" i="1" s="1"/>
  <c r="H526" i="1" s="1"/>
  <c r="E525" i="1"/>
  <c r="F525" i="1" s="1"/>
  <c r="H525" i="1" s="1"/>
  <c r="E524" i="1"/>
  <c r="F524" i="1" s="1"/>
  <c r="H524" i="1" s="1"/>
  <c r="E523" i="1"/>
  <c r="F523" i="1" s="1"/>
  <c r="H523" i="1" s="1"/>
  <c r="E522" i="1"/>
  <c r="F522" i="1" s="1"/>
  <c r="H522" i="1" s="1"/>
  <c r="E521" i="1"/>
  <c r="F521" i="1" s="1"/>
  <c r="H521" i="1" s="1"/>
  <c r="E520" i="1"/>
  <c r="F520" i="1" s="1"/>
  <c r="H520" i="1" s="1"/>
  <c r="E519" i="1"/>
  <c r="F519" i="1" s="1"/>
  <c r="H519" i="1" s="1"/>
  <c r="E518" i="1"/>
  <c r="F518" i="1" s="1"/>
  <c r="H518" i="1" s="1"/>
  <c r="E517" i="1"/>
  <c r="F517" i="1" s="1"/>
  <c r="H517" i="1" s="1"/>
  <c r="E516" i="1"/>
  <c r="F516" i="1" s="1"/>
  <c r="H516" i="1" s="1"/>
  <c r="E515" i="1"/>
  <c r="F515" i="1" s="1"/>
  <c r="H515" i="1" s="1"/>
  <c r="E514" i="1"/>
  <c r="F514" i="1" s="1"/>
  <c r="H514" i="1" s="1"/>
  <c r="E513" i="1"/>
  <c r="F513" i="1" s="1"/>
  <c r="H513" i="1" s="1"/>
  <c r="E512" i="1"/>
  <c r="F512" i="1" s="1"/>
  <c r="H512" i="1" s="1"/>
  <c r="E511" i="1"/>
  <c r="F511" i="1" s="1"/>
  <c r="H511" i="1" s="1"/>
  <c r="E510" i="1"/>
  <c r="F510" i="1" s="1"/>
  <c r="H510" i="1" s="1"/>
  <c r="E509" i="1"/>
  <c r="F509" i="1" s="1"/>
  <c r="H509" i="1" s="1"/>
  <c r="E508" i="1"/>
  <c r="F508" i="1" s="1"/>
  <c r="H508" i="1" s="1"/>
  <c r="E507" i="1"/>
  <c r="F507" i="1" s="1"/>
  <c r="H507" i="1" s="1"/>
  <c r="E506" i="1"/>
  <c r="F506" i="1" s="1"/>
  <c r="H506" i="1" s="1"/>
  <c r="E505" i="1"/>
  <c r="F505" i="1" s="1"/>
  <c r="H505" i="1" s="1"/>
  <c r="E504" i="1"/>
  <c r="F504" i="1" s="1"/>
  <c r="H504" i="1" s="1"/>
  <c r="E503" i="1"/>
  <c r="F503" i="1" s="1"/>
  <c r="H503" i="1" s="1"/>
  <c r="E502" i="1"/>
  <c r="F502" i="1" s="1"/>
  <c r="H502" i="1" s="1"/>
  <c r="E501" i="1"/>
  <c r="F501" i="1" s="1"/>
  <c r="H501" i="1" s="1"/>
  <c r="E500" i="1"/>
  <c r="F500" i="1" s="1"/>
  <c r="H500" i="1" s="1"/>
  <c r="E499" i="1"/>
  <c r="F499" i="1" s="1"/>
  <c r="H499" i="1" s="1"/>
  <c r="E498" i="1"/>
  <c r="F498" i="1" s="1"/>
  <c r="H498" i="1" s="1"/>
  <c r="E497" i="1"/>
  <c r="F497" i="1" s="1"/>
  <c r="H497" i="1" s="1"/>
  <c r="E496" i="1"/>
  <c r="F496" i="1" s="1"/>
  <c r="H496" i="1" s="1"/>
  <c r="E495" i="1"/>
  <c r="F495" i="1" s="1"/>
  <c r="H495" i="1" s="1"/>
  <c r="E494" i="1"/>
  <c r="F494" i="1" s="1"/>
  <c r="H494" i="1" s="1"/>
  <c r="E493" i="1"/>
  <c r="F493" i="1" s="1"/>
  <c r="H493" i="1" s="1"/>
  <c r="E492" i="1"/>
  <c r="F492" i="1" s="1"/>
  <c r="H492" i="1" s="1"/>
  <c r="E491" i="1"/>
  <c r="F491" i="1" s="1"/>
  <c r="H491" i="1" s="1"/>
  <c r="E490" i="1"/>
  <c r="F490" i="1" s="1"/>
  <c r="H490" i="1" s="1"/>
  <c r="E489" i="1"/>
  <c r="F489" i="1" s="1"/>
  <c r="H489" i="1" s="1"/>
  <c r="E488" i="1"/>
  <c r="F488" i="1" s="1"/>
  <c r="H488" i="1" s="1"/>
  <c r="E487" i="1"/>
  <c r="F487" i="1" s="1"/>
  <c r="H487" i="1" s="1"/>
  <c r="E486" i="1"/>
  <c r="F486" i="1" s="1"/>
  <c r="H486" i="1" s="1"/>
  <c r="E485" i="1"/>
  <c r="F485" i="1" s="1"/>
  <c r="H485" i="1" s="1"/>
  <c r="E484" i="1"/>
  <c r="F484" i="1" s="1"/>
  <c r="H484" i="1" s="1"/>
  <c r="E483" i="1"/>
  <c r="F483" i="1" s="1"/>
  <c r="H483" i="1" s="1"/>
  <c r="E482" i="1"/>
  <c r="F482" i="1" s="1"/>
  <c r="H482" i="1" s="1"/>
  <c r="E481" i="1"/>
  <c r="F481" i="1" s="1"/>
  <c r="H481" i="1" s="1"/>
  <c r="E480" i="1"/>
  <c r="F480" i="1" s="1"/>
  <c r="H480" i="1" s="1"/>
  <c r="E479" i="1"/>
  <c r="F479" i="1" s="1"/>
  <c r="H479" i="1" s="1"/>
  <c r="E478" i="1"/>
  <c r="F478" i="1" s="1"/>
  <c r="H478" i="1" s="1"/>
  <c r="E477" i="1"/>
  <c r="F477" i="1" s="1"/>
  <c r="H477" i="1" s="1"/>
  <c r="E476" i="1"/>
  <c r="F476" i="1" s="1"/>
  <c r="H476" i="1" s="1"/>
  <c r="E475" i="1"/>
  <c r="F475" i="1" s="1"/>
  <c r="H475" i="1" s="1"/>
  <c r="E474" i="1"/>
  <c r="F474" i="1" s="1"/>
  <c r="H474" i="1" s="1"/>
  <c r="E473" i="1"/>
  <c r="F473" i="1" s="1"/>
  <c r="H473" i="1" s="1"/>
  <c r="E472" i="1"/>
  <c r="F472" i="1" s="1"/>
  <c r="H472" i="1" s="1"/>
  <c r="E471" i="1"/>
  <c r="F471" i="1" s="1"/>
  <c r="H471" i="1" s="1"/>
  <c r="E470" i="1"/>
  <c r="F470" i="1" s="1"/>
  <c r="H470" i="1" s="1"/>
  <c r="E469" i="1"/>
  <c r="F469" i="1" s="1"/>
  <c r="H469" i="1" s="1"/>
  <c r="E468" i="1"/>
  <c r="F468" i="1" s="1"/>
  <c r="H468" i="1" s="1"/>
  <c r="E467" i="1"/>
  <c r="F467" i="1" s="1"/>
  <c r="H467" i="1" s="1"/>
  <c r="E466" i="1"/>
  <c r="F466" i="1" s="1"/>
  <c r="H466" i="1" s="1"/>
  <c r="E465" i="1"/>
  <c r="F465" i="1" s="1"/>
  <c r="H465" i="1" s="1"/>
  <c r="E464" i="1"/>
  <c r="F464" i="1" s="1"/>
  <c r="H464" i="1" s="1"/>
  <c r="E463" i="1"/>
  <c r="F463" i="1" s="1"/>
  <c r="H463" i="1" s="1"/>
  <c r="E462" i="1"/>
  <c r="F462" i="1" s="1"/>
  <c r="H462" i="1" s="1"/>
  <c r="E461" i="1"/>
  <c r="F461" i="1" s="1"/>
  <c r="E460" i="1"/>
  <c r="F460" i="1" s="1"/>
  <c r="H460" i="1" s="1"/>
  <c r="E459" i="1"/>
  <c r="F459" i="1" s="1"/>
  <c r="H459" i="1" s="1"/>
  <c r="E458" i="1"/>
  <c r="F458" i="1" s="1"/>
  <c r="E457" i="1"/>
  <c r="F457" i="1" s="1"/>
  <c r="H457" i="1" s="1"/>
  <c r="E456" i="1"/>
  <c r="F456" i="1" s="1"/>
  <c r="H456" i="1" s="1"/>
  <c r="E455" i="1"/>
  <c r="F455" i="1" s="1"/>
  <c r="H455" i="1" s="1"/>
  <c r="E454" i="1"/>
  <c r="F454" i="1" s="1"/>
  <c r="H454" i="1" s="1"/>
  <c r="E453" i="1"/>
  <c r="F453" i="1" s="1"/>
  <c r="H453" i="1" s="1"/>
  <c r="E452" i="1"/>
  <c r="F452" i="1" s="1"/>
  <c r="H452" i="1" s="1"/>
  <c r="E451" i="1"/>
  <c r="F451" i="1" s="1"/>
  <c r="H451" i="1" s="1"/>
  <c r="E450" i="1"/>
  <c r="F450" i="1" s="1"/>
  <c r="H450" i="1" s="1"/>
  <c r="E449" i="1"/>
  <c r="F449" i="1" s="1"/>
  <c r="H449" i="1" s="1"/>
  <c r="E448" i="1"/>
  <c r="F448" i="1" s="1"/>
  <c r="E447" i="1"/>
  <c r="F447" i="1" s="1"/>
  <c r="E446" i="1"/>
  <c r="F446" i="1" s="1"/>
  <c r="H446" i="1" s="1"/>
  <c r="E445" i="1"/>
  <c r="F445" i="1" s="1"/>
  <c r="H445" i="1" s="1"/>
  <c r="E444" i="1"/>
  <c r="F444" i="1" s="1"/>
  <c r="H444" i="1" s="1"/>
  <c r="E443" i="1"/>
  <c r="F443" i="1" s="1"/>
  <c r="H443" i="1" s="1"/>
  <c r="E442" i="1"/>
  <c r="F442" i="1" s="1"/>
  <c r="E441" i="1"/>
  <c r="F441" i="1" s="1"/>
  <c r="H441" i="1" s="1"/>
  <c r="E440" i="1"/>
  <c r="F440" i="1" s="1"/>
  <c r="H440" i="1" s="1"/>
  <c r="E439" i="1"/>
  <c r="F439" i="1" s="1"/>
  <c r="H439" i="1" s="1"/>
  <c r="E438" i="1"/>
  <c r="F438" i="1" s="1"/>
  <c r="H438" i="1" s="1"/>
  <c r="E437" i="1"/>
  <c r="F437" i="1" s="1"/>
  <c r="H437" i="1" s="1"/>
  <c r="E436" i="1"/>
  <c r="F436" i="1" s="1"/>
  <c r="H436" i="1" s="1"/>
  <c r="E435" i="1"/>
  <c r="F435" i="1" s="1"/>
  <c r="H435" i="1" s="1"/>
  <c r="E434" i="1"/>
  <c r="F434" i="1" s="1"/>
  <c r="H434" i="1" s="1"/>
  <c r="E433" i="1"/>
  <c r="F433" i="1" s="1"/>
  <c r="H433" i="1" s="1"/>
  <c r="E432" i="1"/>
  <c r="F432" i="1" s="1"/>
  <c r="H432" i="1" s="1"/>
  <c r="E431" i="1"/>
  <c r="F431" i="1" s="1"/>
  <c r="H431" i="1" s="1"/>
  <c r="E430" i="1"/>
  <c r="F430" i="1" s="1"/>
  <c r="H430" i="1" s="1"/>
  <c r="E429" i="1"/>
  <c r="F429" i="1" s="1"/>
  <c r="H429" i="1" s="1"/>
  <c r="E428" i="1"/>
  <c r="F428" i="1" s="1"/>
  <c r="H428" i="1" s="1"/>
  <c r="E427" i="1"/>
  <c r="F427" i="1" s="1"/>
  <c r="H427" i="1" s="1"/>
  <c r="E426" i="1"/>
  <c r="F426" i="1" s="1"/>
  <c r="H426" i="1" s="1"/>
  <c r="E425" i="1"/>
  <c r="F425" i="1" s="1"/>
  <c r="H425" i="1" s="1"/>
  <c r="E424" i="1"/>
  <c r="F424" i="1" s="1"/>
  <c r="H424" i="1" s="1"/>
  <c r="E423" i="1"/>
  <c r="F423" i="1" s="1"/>
  <c r="H423" i="1" s="1"/>
  <c r="E422" i="1"/>
  <c r="F422" i="1" s="1"/>
  <c r="H422" i="1" s="1"/>
  <c r="E421" i="1"/>
  <c r="F421" i="1" s="1"/>
  <c r="H421" i="1" s="1"/>
  <c r="E420" i="1"/>
  <c r="F420" i="1" s="1"/>
  <c r="H420" i="1" s="1"/>
  <c r="E419" i="1"/>
  <c r="F419" i="1" s="1"/>
  <c r="H419" i="1" s="1"/>
  <c r="E418" i="1"/>
  <c r="F418" i="1" s="1"/>
  <c r="H418" i="1" s="1"/>
  <c r="E417" i="1"/>
  <c r="F417" i="1" s="1"/>
  <c r="H417" i="1" s="1"/>
  <c r="E416" i="1"/>
  <c r="F416" i="1" s="1"/>
  <c r="H416" i="1" s="1"/>
  <c r="E415" i="1"/>
  <c r="F415" i="1" s="1"/>
  <c r="H415" i="1" s="1"/>
  <c r="E414" i="1"/>
  <c r="F414" i="1" s="1"/>
  <c r="H414" i="1" s="1"/>
  <c r="E413" i="1"/>
  <c r="F413" i="1" s="1"/>
  <c r="H413" i="1" s="1"/>
  <c r="E412" i="1"/>
  <c r="F412" i="1" s="1"/>
  <c r="H412" i="1" s="1"/>
  <c r="E411" i="1"/>
  <c r="F411" i="1" s="1"/>
  <c r="H411" i="1" s="1"/>
  <c r="E410" i="1"/>
  <c r="F410" i="1" s="1"/>
  <c r="H410" i="1" s="1"/>
  <c r="E409" i="1"/>
  <c r="F409" i="1" s="1"/>
  <c r="H409" i="1" s="1"/>
  <c r="E408" i="1"/>
  <c r="F408" i="1" s="1"/>
  <c r="H408" i="1" s="1"/>
  <c r="E407" i="1"/>
  <c r="F407" i="1" s="1"/>
  <c r="H407" i="1" s="1"/>
  <c r="E406" i="1"/>
  <c r="F406" i="1" s="1"/>
  <c r="H406" i="1" s="1"/>
  <c r="E405" i="1"/>
  <c r="F405" i="1" s="1"/>
  <c r="H405" i="1" s="1"/>
  <c r="E404" i="1"/>
  <c r="F404" i="1" s="1"/>
  <c r="H404" i="1" s="1"/>
  <c r="E403" i="1"/>
  <c r="F403" i="1" s="1"/>
  <c r="H403" i="1" s="1"/>
  <c r="E402" i="1"/>
  <c r="F402" i="1" s="1"/>
  <c r="H402" i="1" s="1"/>
  <c r="E401" i="1"/>
  <c r="F401" i="1" s="1"/>
  <c r="H401" i="1" s="1"/>
  <c r="E400" i="1"/>
  <c r="F400" i="1" s="1"/>
  <c r="H400" i="1" s="1"/>
  <c r="E399" i="1"/>
  <c r="F399" i="1" s="1"/>
  <c r="H399" i="1" s="1"/>
  <c r="E398" i="1"/>
  <c r="F398" i="1" s="1"/>
  <c r="H398" i="1" s="1"/>
  <c r="E397" i="1"/>
  <c r="F397" i="1" s="1"/>
  <c r="H397" i="1" s="1"/>
  <c r="E396" i="1"/>
  <c r="F396" i="1" s="1"/>
  <c r="H396" i="1" s="1"/>
  <c r="E395" i="1"/>
  <c r="F395" i="1" s="1"/>
  <c r="H395" i="1" s="1"/>
  <c r="E394" i="1"/>
  <c r="F394" i="1" s="1"/>
  <c r="H394" i="1" s="1"/>
  <c r="E393" i="1"/>
  <c r="F393" i="1" s="1"/>
  <c r="H393" i="1" s="1"/>
  <c r="E392" i="1"/>
  <c r="F392" i="1" s="1"/>
  <c r="H392" i="1" s="1"/>
  <c r="E391" i="1"/>
  <c r="F391" i="1" s="1"/>
  <c r="H391" i="1" s="1"/>
  <c r="E390" i="1"/>
  <c r="F390" i="1" s="1"/>
  <c r="H390" i="1" s="1"/>
  <c r="E389" i="1"/>
  <c r="F389" i="1" s="1"/>
  <c r="H389" i="1" s="1"/>
  <c r="E388" i="1"/>
  <c r="F388" i="1" s="1"/>
  <c r="H388" i="1" s="1"/>
  <c r="E387" i="1"/>
  <c r="F387" i="1" s="1"/>
  <c r="H387" i="1" s="1"/>
  <c r="E386" i="1"/>
  <c r="F386" i="1" s="1"/>
  <c r="H386" i="1" s="1"/>
  <c r="E385" i="1"/>
  <c r="F385" i="1" s="1"/>
  <c r="H385" i="1" s="1"/>
  <c r="E384" i="1"/>
  <c r="F384" i="1" s="1"/>
  <c r="H384" i="1" s="1"/>
  <c r="E383" i="1"/>
  <c r="F383" i="1" s="1"/>
  <c r="H383" i="1" s="1"/>
  <c r="E382" i="1"/>
  <c r="F382" i="1" s="1"/>
  <c r="H382" i="1" s="1"/>
  <c r="E381" i="1"/>
  <c r="F381" i="1" s="1"/>
  <c r="H381" i="1" s="1"/>
  <c r="E380" i="1"/>
  <c r="F380" i="1" s="1"/>
  <c r="H380" i="1" s="1"/>
  <c r="E379" i="1"/>
  <c r="F379" i="1" s="1"/>
  <c r="H379" i="1" s="1"/>
  <c r="E378" i="1"/>
  <c r="F378" i="1" s="1"/>
  <c r="H378" i="1" s="1"/>
  <c r="E377" i="1"/>
  <c r="F377" i="1" s="1"/>
  <c r="H377" i="1" s="1"/>
  <c r="E376" i="1"/>
  <c r="F376" i="1" s="1"/>
  <c r="H376" i="1" s="1"/>
  <c r="E375" i="1"/>
  <c r="F375" i="1" s="1"/>
  <c r="H375" i="1" s="1"/>
  <c r="E374" i="1"/>
  <c r="F374" i="1" s="1"/>
  <c r="H374" i="1" s="1"/>
  <c r="E373" i="1"/>
  <c r="F373" i="1" s="1"/>
  <c r="H373" i="1" s="1"/>
  <c r="E372" i="1"/>
  <c r="F372" i="1" s="1"/>
  <c r="H372" i="1" s="1"/>
  <c r="E371" i="1"/>
  <c r="F371" i="1" s="1"/>
  <c r="H371" i="1" s="1"/>
  <c r="E370" i="1"/>
  <c r="F370" i="1" s="1"/>
  <c r="H370" i="1" s="1"/>
  <c r="E369" i="1"/>
  <c r="F369" i="1" s="1"/>
  <c r="H369" i="1" s="1"/>
  <c r="E368" i="1"/>
  <c r="F368" i="1" s="1"/>
  <c r="H368" i="1" s="1"/>
  <c r="E367" i="1"/>
  <c r="F367" i="1" s="1"/>
  <c r="H367" i="1" s="1"/>
  <c r="E366" i="1"/>
  <c r="F366" i="1" s="1"/>
  <c r="H366" i="1" s="1"/>
  <c r="E365" i="1"/>
  <c r="F365" i="1" s="1"/>
  <c r="H365" i="1" s="1"/>
  <c r="E364" i="1"/>
  <c r="F364" i="1" s="1"/>
  <c r="H364" i="1" s="1"/>
  <c r="E363" i="1"/>
  <c r="F363" i="1" s="1"/>
  <c r="H363" i="1" s="1"/>
  <c r="E362" i="1"/>
  <c r="F362" i="1" s="1"/>
  <c r="H362" i="1" s="1"/>
  <c r="E361" i="1"/>
  <c r="F361" i="1" s="1"/>
  <c r="H361" i="1" s="1"/>
  <c r="E360" i="1"/>
  <c r="F360" i="1" s="1"/>
  <c r="H360" i="1" s="1"/>
  <c r="E359" i="1"/>
  <c r="F359" i="1" s="1"/>
  <c r="H359" i="1" s="1"/>
  <c r="E358" i="1"/>
  <c r="F358" i="1" s="1"/>
  <c r="H358" i="1" s="1"/>
  <c r="E357" i="1"/>
  <c r="F357" i="1" s="1"/>
  <c r="H357" i="1" s="1"/>
  <c r="E356" i="1"/>
  <c r="F356" i="1" s="1"/>
  <c r="H356" i="1" s="1"/>
  <c r="E355" i="1"/>
  <c r="F355" i="1" s="1"/>
  <c r="H355" i="1" s="1"/>
  <c r="E354" i="1"/>
  <c r="F354" i="1" s="1"/>
  <c r="H354" i="1" s="1"/>
  <c r="E353" i="1"/>
  <c r="F353" i="1" s="1"/>
  <c r="H353" i="1" s="1"/>
  <c r="E352" i="1"/>
  <c r="F352" i="1" s="1"/>
  <c r="H352" i="1" s="1"/>
  <c r="E351" i="1"/>
  <c r="F351" i="1" s="1"/>
  <c r="H351" i="1" s="1"/>
  <c r="E350" i="1"/>
  <c r="F350" i="1" s="1"/>
  <c r="H350" i="1" s="1"/>
  <c r="E349" i="1"/>
  <c r="F349" i="1" s="1"/>
  <c r="H349" i="1" s="1"/>
  <c r="E348" i="1"/>
  <c r="F348" i="1" s="1"/>
  <c r="H348" i="1" s="1"/>
  <c r="E347" i="1"/>
  <c r="F347" i="1" s="1"/>
  <c r="H347" i="1" s="1"/>
  <c r="E346" i="1"/>
  <c r="F346" i="1" s="1"/>
  <c r="H346" i="1" s="1"/>
  <c r="E345" i="1"/>
  <c r="F345" i="1" s="1"/>
  <c r="H345" i="1" s="1"/>
  <c r="E344" i="1"/>
  <c r="F344" i="1" s="1"/>
  <c r="H344" i="1" s="1"/>
  <c r="E343" i="1"/>
  <c r="F343" i="1" s="1"/>
  <c r="H343" i="1" s="1"/>
  <c r="E342" i="1"/>
  <c r="F342" i="1" s="1"/>
  <c r="H342" i="1" s="1"/>
  <c r="E341" i="1"/>
  <c r="F341" i="1" s="1"/>
  <c r="H341" i="1" s="1"/>
  <c r="E340" i="1"/>
  <c r="F340" i="1" s="1"/>
  <c r="H340" i="1" s="1"/>
  <c r="E339" i="1"/>
  <c r="F339" i="1" s="1"/>
  <c r="H339" i="1" s="1"/>
  <c r="E338" i="1"/>
  <c r="F338" i="1" s="1"/>
  <c r="H338" i="1" s="1"/>
  <c r="E337" i="1"/>
  <c r="F337" i="1" s="1"/>
  <c r="H337" i="1" s="1"/>
  <c r="E336" i="1"/>
  <c r="F336" i="1" s="1"/>
  <c r="H336" i="1" s="1"/>
  <c r="E335" i="1"/>
  <c r="F335" i="1" s="1"/>
  <c r="H335" i="1" s="1"/>
  <c r="E334" i="1"/>
  <c r="F334" i="1" s="1"/>
  <c r="H334" i="1" s="1"/>
  <c r="E333" i="1"/>
  <c r="F333" i="1" s="1"/>
  <c r="H333" i="1" s="1"/>
  <c r="E332" i="1"/>
  <c r="F332" i="1" s="1"/>
  <c r="H332" i="1" s="1"/>
  <c r="E331" i="1"/>
  <c r="F331" i="1" s="1"/>
  <c r="H331" i="1" s="1"/>
  <c r="E330" i="1"/>
  <c r="F330" i="1" s="1"/>
  <c r="H330" i="1" s="1"/>
  <c r="E329" i="1"/>
  <c r="F329" i="1" s="1"/>
  <c r="H329" i="1" s="1"/>
  <c r="E328" i="1"/>
  <c r="F328" i="1" s="1"/>
  <c r="H328" i="1" s="1"/>
  <c r="E327" i="1"/>
  <c r="F327" i="1" s="1"/>
  <c r="H327" i="1" s="1"/>
  <c r="E326" i="1"/>
  <c r="F326" i="1" s="1"/>
  <c r="H326" i="1" s="1"/>
  <c r="E325" i="1"/>
  <c r="F325" i="1" s="1"/>
  <c r="H325" i="1" s="1"/>
  <c r="E324" i="1"/>
  <c r="F324" i="1" s="1"/>
  <c r="H324" i="1" s="1"/>
  <c r="E323" i="1"/>
  <c r="F323" i="1" s="1"/>
  <c r="H323" i="1" s="1"/>
  <c r="E322" i="1"/>
  <c r="F322" i="1" s="1"/>
  <c r="H322" i="1" s="1"/>
  <c r="E321" i="1"/>
  <c r="F321" i="1" s="1"/>
  <c r="H321" i="1" s="1"/>
  <c r="E320" i="1"/>
  <c r="F320" i="1" s="1"/>
  <c r="H320" i="1" s="1"/>
  <c r="E319" i="1"/>
  <c r="F319" i="1" s="1"/>
  <c r="H319" i="1" s="1"/>
  <c r="E318" i="1"/>
  <c r="F318" i="1" s="1"/>
  <c r="H318" i="1" s="1"/>
  <c r="E317" i="1"/>
  <c r="F317" i="1" s="1"/>
  <c r="H317" i="1" s="1"/>
  <c r="E316" i="1"/>
  <c r="F316" i="1" s="1"/>
  <c r="H316" i="1" s="1"/>
  <c r="E315" i="1"/>
  <c r="F315" i="1" s="1"/>
  <c r="H315" i="1" s="1"/>
  <c r="E314" i="1"/>
  <c r="F314" i="1" s="1"/>
  <c r="H314" i="1" s="1"/>
  <c r="E313" i="1"/>
  <c r="F313" i="1" s="1"/>
  <c r="H313" i="1" s="1"/>
  <c r="E312" i="1"/>
  <c r="F312" i="1" s="1"/>
  <c r="H312" i="1" s="1"/>
  <c r="E311" i="1"/>
  <c r="F311" i="1" s="1"/>
  <c r="H311" i="1" s="1"/>
  <c r="E310" i="1"/>
  <c r="F310" i="1" s="1"/>
  <c r="H310" i="1" s="1"/>
  <c r="E309" i="1"/>
  <c r="F309" i="1" s="1"/>
  <c r="H309" i="1" s="1"/>
  <c r="E308" i="1"/>
  <c r="F308" i="1" s="1"/>
  <c r="H308" i="1" s="1"/>
  <c r="E307" i="1"/>
  <c r="F307" i="1" s="1"/>
  <c r="H307" i="1" s="1"/>
  <c r="E306" i="1"/>
  <c r="F306" i="1" s="1"/>
  <c r="H306" i="1" s="1"/>
  <c r="E305" i="1"/>
  <c r="F305" i="1" s="1"/>
  <c r="H305" i="1" s="1"/>
  <c r="E304" i="1"/>
  <c r="F304" i="1" s="1"/>
  <c r="H304" i="1" s="1"/>
  <c r="E303" i="1"/>
  <c r="F303" i="1" s="1"/>
  <c r="H303" i="1" s="1"/>
  <c r="E302" i="1"/>
  <c r="F302" i="1" s="1"/>
  <c r="H302" i="1" s="1"/>
  <c r="E301" i="1"/>
  <c r="F301" i="1" s="1"/>
  <c r="H301" i="1" s="1"/>
  <c r="E300" i="1"/>
  <c r="F300" i="1" s="1"/>
  <c r="H300" i="1" s="1"/>
  <c r="E299" i="1"/>
  <c r="F299" i="1" s="1"/>
  <c r="H299" i="1" s="1"/>
  <c r="E298" i="1"/>
  <c r="F298" i="1" s="1"/>
  <c r="H298" i="1" s="1"/>
  <c r="E297" i="1"/>
  <c r="F297" i="1" s="1"/>
  <c r="H297" i="1" s="1"/>
  <c r="E296" i="1"/>
  <c r="F296" i="1" s="1"/>
  <c r="H296" i="1" s="1"/>
  <c r="E295" i="1"/>
  <c r="F295" i="1" s="1"/>
  <c r="H295" i="1" s="1"/>
  <c r="E294" i="1"/>
  <c r="F294" i="1" s="1"/>
  <c r="H294" i="1" s="1"/>
  <c r="E293" i="1"/>
  <c r="F293" i="1" s="1"/>
  <c r="H293" i="1" s="1"/>
  <c r="E292" i="1"/>
  <c r="F292" i="1" s="1"/>
  <c r="H292" i="1" s="1"/>
  <c r="E291" i="1"/>
  <c r="F291" i="1" s="1"/>
  <c r="H291" i="1" s="1"/>
  <c r="E290" i="1"/>
  <c r="F290" i="1" s="1"/>
  <c r="H290" i="1" s="1"/>
  <c r="E289" i="1"/>
  <c r="F289" i="1" s="1"/>
  <c r="H289" i="1" s="1"/>
  <c r="E288" i="1"/>
  <c r="F288" i="1" s="1"/>
  <c r="H288" i="1" s="1"/>
  <c r="E287" i="1"/>
  <c r="F287" i="1" s="1"/>
  <c r="H287" i="1" s="1"/>
  <c r="E286" i="1"/>
  <c r="F286" i="1" s="1"/>
  <c r="H286" i="1" s="1"/>
  <c r="E285" i="1"/>
  <c r="F285" i="1" s="1"/>
  <c r="H285" i="1" s="1"/>
  <c r="E284" i="1"/>
  <c r="F284" i="1" s="1"/>
  <c r="H284" i="1" s="1"/>
  <c r="E283" i="1"/>
  <c r="F283" i="1" s="1"/>
  <c r="H283" i="1" s="1"/>
  <c r="E282" i="1"/>
  <c r="F282" i="1" s="1"/>
  <c r="H282" i="1" s="1"/>
  <c r="E281" i="1"/>
  <c r="F281" i="1" s="1"/>
  <c r="H281" i="1" s="1"/>
  <c r="E280" i="1"/>
  <c r="F280" i="1" s="1"/>
  <c r="H280" i="1" s="1"/>
  <c r="E279" i="1"/>
  <c r="F279" i="1" s="1"/>
  <c r="H279" i="1" s="1"/>
  <c r="E278" i="1"/>
  <c r="F278" i="1" s="1"/>
  <c r="H278" i="1" s="1"/>
  <c r="E277" i="1"/>
  <c r="F277" i="1" s="1"/>
  <c r="H277" i="1" s="1"/>
  <c r="E276" i="1"/>
  <c r="F276" i="1" s="1"/>
  <c r="H276" i="1" s="1"/>
  <c r="E275" i="1"/>
  <c r="F275" i="1" s="1"/>
  <c r="H275" i="1" s="1"/>
  <c r="E274" i="1"/>
  <c r="F274" i="1" s="1"/>
  <c r="H274" i="1" s="1"/>
  <c r="E273" i="1"/>
  <c r="F273" i="1" s="1"/>
  <c r="H273" i="1" s="1"/>
  <c r="E272" i="1"/>
  <c r="F272" i="1" s="1"/>
  <c r="H272" i="1" s="1"/>
  <c r="E271" i="1"/>
  <c r="F271" i="1" s="1"/>
  <c r="H271" i="1" s="1"/>
  <c r="E270" i="1"/>
  <c r="F270" i="1" s="1"/>
  <c r="H270" i="1" s="1"/>
  <c r="E269" i="1"/>
  <c r="F269" i="1" s="1"/>
  <c r="H269" i="1" s="1"/>
  <c r="E268" i="1"/>
  <c r="F268" i="1" s="1"/>
  <c r="H268" i="1" s="1"/>
  <c r="E267" i="1"/>
  <c r="F267" i="1" s="1"/>
  <c r="H267" i="1" s="1"/>
  <c r="E266" i="1"/>
  <c r="F266" i="1" s="1"/>
  <c r="H266" i="1" s="1"/>
  <c r="E265" i="1"/>
  <c r="F265" i="1" s="1"/>
  <c r="H265" i="1" s="1"/>
  <c r="E264" i="1"/>
  <c r="F264" i="1" s="1"/>
  <c r="H264" i="1" s="1"/>
  <c r="E263" i="1"/>
  <c r="F263" i="1" s="1"/>
  <c r="H263" i="1" s="1"/>
  <c r="E262" i="1"/>
  <c r="F262" i="1" s="1"/>
  <c r="H262" i="1" s="1"/>
  <c r="E261" i="1"/>
  <c r="F261" i="1" s="1"/>
  <c r="H261" i="1" s="1"/>
  <c r="E260" i="1"/>
  <c r="F260" i="1" s="1"/>
  <c r="H260" i="1" s="1"/>
  <c r="E259" i="1"/>
  <c r="F259" i="1" s="1"/>
  <c r="H259" i="1" s="1"/>
  <c r="E258" i="1"/>
  <c r="F258" i="1" s="1"/>
  <c r="H258" i="1" s="1"/>
  <c r="E257" i="1"/>
  <c r="F257" i="1" s="1"/>
  <c r="H257" i="1" s="1"/>
  <c r="E256" i="1"/>
  <c r="F256" i="1" s="1"/>
  <c r="H256" i="1" s="1"/>
  <c r="E255" i="1"/>
  <c r="F255" i="1" s="1"/>
  <c r="H255" i="1" s="1"/>
  <c r="E254" i="1"/>
  <c r="F254" i="1" s="1"/>
  <c r="H254" i="1" s="1"/>
  <c r="E253" i="1"/>
  <c r="F253" i="1" s="1"/>
  <c r="H253" i="1" s="1"/>
  <c r="E252" i="1"/>
  <c r="F252" i="1" s="1"/>
  <c r="H252" i="1" s="1"/>
  <c r="E251" i="1"/>
  <c r="F251" i="1" s="1"/>
  <c r="H251" i="1" s="1"/>
  <c r="E250" i="1"/>
  <c r="F250" i="1" s="1"/>
  <c r="H250" i="1" s="1"/>
  <c r="E249" i="1"/>
  <c r="F249" i="1" s="1"/>
  <c r="H249" i="1" s="1"/>
  <c r="E248" i="1"/>
  <c r="F248" i="1" s="1"/>
  <c r="H248" i="1" s="1"/>
  <c r="E247" i="1"/>
  <c r="F247" i="1" s="1"/>
  <c r="H247" i="1" s="1"/>
  <c r="E246" i="1"/>
  <c r="F246" i="1" s="1"/>
  <c r="H246" i="1" s="1"/>
  <c r="E245" i="1"/>
  <c r="F245" i="1" s="1"/>
  <c r="H245" i="1" s="1"/>
  <c r="E244" i="1"/>
  <c r="F244" i="1" s="1"/>
  <c r="H244" i="1" s="1"/>
  <c r="E243" i="1"/>
  <c r="F243" i="1" s="1"/>
  <c r="H243" i="1" s="1"/>
  <c r="E242" i="1"/>
  <c r="F242" i="1" s="1"/>
  <c r="H242" i="1" s="1"/>
  <c r="E241" i="1"/>
  <c r="F241" i="1" s="1"/>
  <c r="H241" i="1" s="1"/>
  <c r="E240" i="1"/>
  <c r="F240" i="1" s="1"/>
  <c r="H240" i="1" s="1"/>
  <c r="E239" i="1"/>
  <c r="F239" i="1" s="1"/>
  <c r="H239" i="1" s="1"/>
  <c r="E238" i="1"/>
  <c r="F238" i="1" s="1"/>
  <c r="H238" i="1" s="1"/>
  <c r="E237" i="1"/>
  <c r="F237" i="1" s="1"/>
  <c r="H237" i="1" s="1"/>
  <c r="E236" i="1"/>
  <c r="F236" i="1" s="1"/>
  <c r="H236" i="1" s="1"/>
  <c r="E235" i="1"/>
  <c r="F235" i="1" s="1"/>
  <c r="H235" i="1" s="1"/>
  <c r="E234" i="1"/>
  <c r="F234" i="1" s="1"/>
  <c r="H234" i="1" s="1"/>
  <c r="E233" i="1"/>
  <c r="F233" i="1" s="1"/>
  <c r="H233" i="1" s="1"/>
  <c r="E232" i="1"/>
  <c r="F232" i="1" s="1"/>
  <c r="H232" i="1" s="1"/>
  <c r="E231" i="1"/>
  <c r="F231" i="1" s="1"/>
  <c r="H231" i="1" s="1"/>
  <c r="E230" i="1"/>
  <c r="F230" i="1" s="1"/>
  <c r="H230" i="1" s="1"/>
  <c r="E229" i="1"/>
  <c r="F229" i="1" s="1"/>
  <c r="H229" i="1" s="1"/>
  <c r="E228" i="1"/>
  <c r="F228" i="1" s="1"/>
  <c r="H228" i="1" s="1"/>
  <c r="E227" i="1"/>
  <c r="F227" i="1" s="1"/>
  <c r="H227" i="1" s="1"/>
  <c r="E226" i="1"/>
  <c r="F226" i="1" s="1"/>
  <c r="H226" i="1" s="1"/>
  <c r="E225" i="1"/>
  <c r="F225" i="1" s="1"/>
  <c r="H225" i="1" s="1"/>
  <c r="E224" i="1"/>
  <c r="F224" i="1" s="1"/>
  <c r="H224" i="1" s="1"/>
  <c r="E223" i="1"/>
  <c r="F223" i="1" s="1"/>
  <c r="H223" i="1" s="1"/>
  <c r="E222" i="1"/>
  <c r="F222" i="1" s="1"/>
  <c r="H222" i="1" s="1"/>
  <c r="E221" i="1"/>
  <c r="F221" i="1" s="1"/>
  <c r="H221" i="1" s="1"/>
  <c r="E220" i="1"/>
  <c r="F220" i="1" s="1"/>
  <c r="H220" i="1" s="1"/>
  <c r="E219" i="1"/>
  <c r="F219" i="1" s="1"/>
  <c r="H219" i="1" s="1"/>
  <c r="E218" i="1"/>
  <c r="F218" i="1" s="1"/>
  <c r="H218" i="1" s="1"/>
  <c r="E217" i="1"/>
  <c r="F217" i="1" s="1"/>
  <c r="H217" i="1" s="1"/>
  <c r="E216" i="1"/>
  <c r="F216" i="1" s="1"/>
  <c r="H216" i="1" s="1"/>
  <c r="E215" i="1"/>
  <c r="F215" i="1" s="1"/>
  <c r="H215" i="1" s="1"/>
  <c r="E214" i="1"/>
  <c r="F214" i="1" s="1"/>
  <c r="H214" i="1" s="1"/>
  <c r="E213" i="1"/>
  <c r="F213" i="1" s="1"/>
  <c r="H213" i="1" s="1"/>
  <c r="E212" i="1"/>
  <c r="F212" i="1" s="1"/>
  <c r="H212" i="1" s="1"/>
  <c r="E211" i="1"/>
  <c r="F211" i="1" s="1"/>
  <c r="H211" i="1" s="1"/>
  <c r="E210" i="1"/>
  <c r="F210" i="1" s="1"/>
  <c r="H210" i="1" s="1"/>
  <c r="E209" i="1"/>
  <c r="F209" i="1" s="1"/>
  <c r="H209" i="1" s="1"/>
  <c r="E208" i="1"/>
  <c r="F208" i="1" s="1"/>
  <c r="H208" i="1" s="1"/>
  <c r="E207" i="1"/>
  <c r="F207" i="1" s="1"/>
  <c r="H207" i="1" s="1"/>
  <c r="E206" i="1"/>
  <c r="F206" i="1" s="1"/>
  <c r="H206" i="1" s="1"/>
  <c r="E205" i="1"/>
  <c r="F205" i="1" s="1"/>
  <c r="H205" i="1" s="1"/>
  <c r="E204" i="1"/>
  <c r="F204" i="1" s="1"/>
  <c r="H204" i="1" s="1"/>
  <c r="E203" i="1"/>
  <c r="F203" i="1" s="1"/>
  <c r="H203" i="1" s="1"/>
  <c r="E202" i="1"/>
  <c r="F202" i="1" s="1"/>
  <c r="H202" i="1" s="1"/>
  <c r="E201" i="1"/>
  <c r="F201" i="1" s="1"/>
  <c r="H201" i="1" s="1"/>
  <c r="E200" i="1"/>
  <c r="F200" i="1" s="1"/>
  <c r="H200" i="1" s="1"/>
  <c r="E199" i="1"/>
  <c r="F199" i="1" s="1"/>
  <c r="H199" i="1" s="1"/>
  <c r="E198" i="1"/>
  <c r="F198" i="1" s="1"/>
  <c r="H198" i="1" s="1"/>
  <c r="E197" i="1"/>
  <c r="F197" i="1" s="1"/>
  <c r="H197" i="1" s="1"/>
  <c r="E196" i="1"/>
  <c r="F196" i="1" s="1"/>
  <c r="H196" i="1" s="1"/>
  <c r="E195" i="1"/>
  <c r="F195" i="1" s="1"/>
  <c r="H195" i="1" s="1"/>
  <c r="E194" i="1"/>
  <c r="F194" i="1" s="1"/>
  <c r="H194" i="1" s="1"/>
  <c r="E193" i="1"/>
  <c r="F193" i="1" s="1"/>
  <c r="H193" i="1" s="1"/>
  <c r="E192" i="1"/>
  <c r="F192" i="1" s="1"/>
  <c r="H192" i="1" s="1"/>
  <c r="E191" i="1"/>
  <c r="F191" i="1" s="1"/>
  <c r="H191" i="1" s="1"/>
  <c r="E190" i="1"/>
  <c r="F190" i="1" s="1"/>
  <c r="H190" i="1" s="1"/>
  <c r="E189" i="1"/>
  <c r="F189" i="1" s="1"/>
  <c r="H189" i="1" s="1"/>
  <c r="E188" i="1"/>
  <c r="F188" i="1" s="1"/>
  <c r="H188" i="1" s="1"/>
  <c r="E187" i="1"/>
  <c r="F187" i="1" s="1"/>
  <c r="H187" i="1" s="1"/>
  <c r="E186" i="1"/>
  <c r="F186" i="1" s="1"/>
  <c r="H186" i="1" s="1"/>
  <c r="E185" i="1"/>
  <c r="F185" i="1" s="1"/>
  <c r="H185" i="1" s="1"/>
  <c r="E184" i="1"/>
  <c r="F184" i="1" s="1"/>
  <c r="H184" i="1" s="1"/>
  <c r="E183" i="1"/>
  <c r="F183" i="1" s="1"/>
  <c r="H183" i="1" s="1"/>
  <c r="E182" i="1"/>
  <c r="F182" i="1" s="1"/>
  <c r="H182" i="1" s="1"/>
  <c r="E181" i="1"/>
  <c r="F181" i="1" s="1"/>
  <c r="H181" i="1" s="1"/>
  <c r="E180" i="1"/>
  <c r="F180" i="1" s="1"/>
  <c r="H180" i="1" s="1"/>
  <c r="E179" i="1"/>
  <c r="F179" i="1" s="1"/>
  <c r="H179" i="1" s="1"/>
  <c r="E178" i="1"/>
  <c r="F178" i="1" s="1"/>
  <c r="H178" i="1" s="1"/>
  <c r="E177" i="1"/>
  <c r="F177" i="1" s="1"/>
  <c r="H177" i="1" s="1"/>
  <c r="E176" i="1"/>
  <c r="F176" i="1" s="1"/>
  <c r="H176" i="1" s="1"/>
  <c r="E175" i="1"/>
  <c r="F175" i="1" s="1"/>
  <c r="H175" i="1" s="1"/>
  <c r="E174" i="1"/>
  <c r="F174" i="1" s="1"/>
  <c r="H174" i="1" s="1"/>
  <c r="E173" i="1"/>
  <c r="F173" i="1" s="1"/>
  <c r="H173" i="1" s="1"/>
  <c r="E172" i="1"/>
  <c r="F172" i="1" s="1"/>
  <c r="H172" i="1" s="1"/>
  <c r="E171" i="1"/>
  <c r="F171" i="1" s="1"/>
  <c r="H171" i="1" s="1"/>
  <c r="E170" i="1"/>
  <c r="F170" i="1" s="1"/>
  <c r="H170" i="1" s="1"/>
  <c r="E169" i="1"/>
  <c r="F169" i="1" s="1"/>
  <c r="H169" i="1" s="1"/>
  <c r="E168" i="1"/>
  <c r="F168" i="1" s="1"/>
  <c r="H168" i="1" s="1"/>
  <c r="E167" i="1"/>
  <c r="F167" i="1" s="1"/>
  <c r="H167" i="1" s="1"/>
  <c r="E166" i="1"/>
  <c r="F166" i="1" s="1"/>
  <c r="H166" i="1" s="1"/>
  <c r="E165" i="1"/>
  <c r="F165" i="1" s="1"/>
  <c r="H165" i="1" s="1"/>
  <c r="E164" i="1"/>
  <c r="F164" i="1" s="1"/>
  <c r="H164" i="1" s="1"/>
  <c r="E163" i="1"/>
  <c r="F163" i="1" s="1"/>
  <c r="H163" i="1" s="1"/>
  <c r="E162" i="1"/>
  <c r="F162" i="1" s="1"/>
  <c r="H162" i="1" s="1"/>
  <c r="E161" i="1"/>
  <c r="F161" i="1" s="1"/>
  <c r="H161" i="1" s="1"/>
  <c r="E160" i="1"/>
  <c r="F160" i="1" s="1"/>
  <c r="H160" i="1" s="1"/>
  <c r="E159" i="1"/>
  <c r="F159" i="1" s="1"/>
  <c r="H159" i="1" s="1"/>
  <c r="E158" i="1"/>
  <c r="F158" i="1" s="1"/>
  <c r="H158" i="1" s="1"/>
  <c r="E157" i="1"/>
  <c r="F157" i="1" s="1"/>
  <c r="H157" i="1" s="1"/>
  <c r="E156" i="1"/>
  <c r="F156" i="1" s="1"/>
  <c r="H156" i="1" s="1"/>
  <c r="E155" i="1"/>
  <c r="F155" i="1" s="1"/>
  <c r="H155" i="1" s="1"/>
  <c r="E154" i="1"/>
  <c r="F154" i="1" s="1"/>
  <c r="H154" i="1" s="1"/>
  <c r="E153" i="1"/>
  <c r="F153" i="1" s="1"/>
  <c r="H153" i="1" s="1"/>
  <c r="E152" i="1"/>
  <c r="F152" i="1" s="1"/>
  <c r="H152" i="1" s="1"/>
  <c r="E151" i="1"/>
  <c r="F151" i="1" s="1"/>
  <c r="H151" i="1" s="1"/>
  <c r="E150" i="1"/>
  <c r="F150" i="1" s="1"/>
  <c r="H150" i="1" s="1"/>
  <c r="E149" i="1"/>
  <c r="F149" i="1" s="1"/>
  <c r="H149" i="1" s="1"/>
  <c r="E148" i="1"/>
  <c r="F148" i="1" s="1"/>
  <c r="H148" i="1" s="1"/>
  <c r="E147" i="1"/>
  <c r="F147" i="1" s="1"/>
  <c r="H147" i="1" s="1"/>
  <c r="E146" i="1"/>
  <c r="F146" i="1" s="1"/>
  <c r="H146" i="1" s="1"/>
  <c r="E145" i="1"/>
  <c r="F145" i="1" s="1"/>
  <c r="H145" i="1" s="1"/>
  <c r="E144" i="1"/>
  <c r="F144" i="1" s="1"/>
  <c r="H144" i="1" s="1"/>
  <c r="E143" i="1"/>
  <c r="F143" i="1" s="1"/>
  <c r="H143" i="1" s="1"/>
  <c r="E142" i="1"/>
  <c r="F142" i="1" s="1"/>
  <c r="H142" i="1" s="1"/>
  <c r="E141" i="1"/>
  <c r="F141" i="1" s="1"/>
  <c r="H141" i="1" s="1"/>
  <c r="E140" i="1"/>
  <c r="F140" i="1" s="1"/>
  <c r="H140" i="1" s="1"/>
  <c r="E139" i="1"/>
  <c r="F139" i="1" s="1"/>
  <c r="H139" i="1" s="1"/>
  <c r="E138" i="1"/>
  <c r="F138" i="1" s="1"/>
  <c r="H138" i="1" s="1"/>
  <c r="E137" i="1"/>
  <c r="F137" i="1" s="1"/>
  <c r="H137" i="1" s="1"/>
  <c r="E136" i="1"/>
  <c r="F136" i="1" s="1"/>
  <c r="H136" i="1" s="1"/>
  <c r="E135" i="1"/>
  <c r="F135" i="1" s="1"/>
  <c r="H135" i="1" s="1"/>
  <c r="E134" i="1"/>
  <c r="F134" i="1" s="1"/>
  <c r="H134" i="1" s="1"/>
  <c r="E133" i="1"/>
  <c r="F133" i="1" s="1"/>
  <c r="H133" i="1" s="1"/>
  <c r="E132" i="1"/>
  <c r="F132" i="1" s="1"/>
  <c r="H132" i="1" s="1"/>
  <c r="E131" i="1"/>
  <c r="F131" i="1" s="1"/>
  <c r="H131" i="1" s="1"/>
  <c r="E130" i="1"/>
  <c r="F130" i="1" s="1"/>
  <c r="H130" i="1" s="1"/>
  <c r="E129" i="1"/>
  <c r="F129" i="1" s="1"/>
  <c r="H129" i="1" s="1"/>
  <c r="E128" i="1"/>
  <c r="F128" i="1" s="1"/>
  <c r="H128" i="1" s="1"/>
  <c r="E127" i="1"/>
  <c r="F127" i="1" s="1"/>
  <c r="H127" i="1" s="1"/>
  <c r="E126" i="1"/>
  <c r="F126" i="1" s="1"/>
  <c r="H126" i="1" s="1"/>
  <c r="E125" i="1"/>
  <c r="F125" i="1" s="1"/>
  <c r="H125" i="1" s="1"/>
  <c r="E124" i="1"/>
  <c r="F124" i="1" s="1"/>
  <c r="H124" i="1" s="1"/>
  <c r="E123" i="1"/>
  <c r="F123" i="1" s="1"/>
  <c r="H123" i="1" s="1"/>
  <c r="E122" i="1"/>
  <c r="F122" i="1" s="1"/>
  <c r="H122" i="1" s="1"/>
  <c r="E121" i="1"/>
  <c r="F121" i="1" s="1"/>
  <c r="H121" i="1" s="1"/>
  <c r="E120" i="1"/>
  <c r="F120" i="1" s="1"/>
  <c r="H120" i="1" s="1"/>
  <c r="E119" i="1"/>
  <c r="F119" i="1" s="1"/>
  <c r="H119" i="1" s="1"/>
  <c r="E118" i="1"/>
  <c r="F118" i="1" s="1"/>
  <c r="H118" i="1" s="1"/>
  <c r="E117" i="1"/>
  <c r="F117" i="1" s="1"/>
  <c r="H117" i="1" s="1"/>
  <c r="E116" i="1"/>
  <c r="F116" i="1" s="1"/>
  <c r="H116" i="1" s="1"/>
  <c r="E115" i="1"/>
  <c r="F115" i="1" s="1"/>
  <c r="H115" i="1" s="1"/>
  <c r="E114" i="1"/>
  <c r="F114" i="1" s="1"/>
  <c r="H114" i="1" s="1"/>
  <c r="E113" i="1"/>
  <c r="F113" i="1" s="1"/>
  <c r="H113" i="1" s="1"/>
  <c r="E112" i="1"/>
  <c r="F112" i="1" s="1"/>
  <c r="H112" i="1" s="1"/>
  <c r="E111" i="1"/>
  <c r="F111" i="1" s="1"/>
  <c r="H111" i="1" s="1"/>
  <c r="E110" i="1"/>
  <c r="F110" i="1" s="1"/>
  <c r="H110" i="1" s="1"/>
  <c r="E109" i="1"/>
  <c r="F109" i="1" s="1"/>
  <c r="H109" i="1" s="1"/>
  <c r="E108" i="1"/>
  <c r="F108" i="1" s="1"/>
  <c r="H108" i="1" s="1"/>
  <c r="E107" i="1"/>
  <c r="F107" i="1" s="1"/>
  <c r="H107" i="1" s="1"/>
  <c r="E106" i="1"/>
  <c r="F106" i="1" s="1"/>
  <c r="H106" i="1" s="1"/>
  <c r="E105" i="1"/>
  <c r="F105" i="1" s="1"/>
  <c r="H105" i="1" s="1"/>
  <c r="E104" i="1"/>
  <c r="F104" i="1" s="1"/>
  <c r="H104" i="1" s="1"/>
  <c r="E103" i="1"/>
  <c r="F103" i="1" s="1"/>
  <c r="H103" i="1" s="1"/>
  <c r="E102" i="1"/>
  <c r="F102" i="1" s="1"/>
  <c r="H102" i="1" s="1"/>
  <c r="E101" i="1"/>
  <c r="F101" i="1" s="1"/>
  <c r="H101" i="1" s="1"/>
  <c r="E100" i="1"/>
  <c r="F100" i="1" s="1"/>
  <c r="H100" i="1" s="1"/>
  <c r="E99" i="1"/>
  <c r="F99" i="1" s="1"/>
  <c r="H99" i="1" s="1"/>
  <c r="E98" i="1"/>
  <c r="F98" i="1" s="1"/>
  <c r="H98" i="1" s="1"/>
  <c r="E97" i="1"/>
  <c r="F97" i="1" s="1"/>
  <c r="H97" i="1" s="1"/>
  <c r="E96" i="1"/>
  <c r="F96" i="1" s="1"/>
  <c r="H96" i="1" s="1"/>
  <c r="E95" i="1"/>
  <c r="F95" i="1" s="1"/>
  <c r="H95" i="1" s="1"/>
  <c r="E94" i="1"/>
  <c r="F94" i="1" s="1"/>
  <c r="H94" i="1" s="1"/>
  <c r="E93" i="1"/>
  <c r="F93" i="1" s="1"/>
  <c r="H93" i="1" s="1"/>
  <c r="E92" i="1"/>
  <c r="F92" i="1" s="1"/>
  <c r="H92" i="1" s="1"/>
  <c r="E91" i="1"/>
  <c r="F91" i="1" s="1"/>
  <c r="H91" i="1" s="1"/>
  <c r="E90" i="1"/>
  <c r="F90" i="1" s="1"/>
  <c r="H90" i="1" s="1"/>
  <c r="E89" i="1"/>
  <c r="F89" i="1" s="1"/>
  <c r="H89" i="1" s="1"/>
  <c r="E88" i="1"/>
  <c r="F88" i="1" s="1"/>
  <c r="H88" i="1" s="1"/>
  <c r="E87" i="1"/>
  <c r="F87" i="1" s="1"/>
  <c r="H87" i="1" s="1"/>
  <c r="E86" i="1"/>
  <c r="F86" i="1" s="1"/>
  <c r="H86" i="1" s="1"/>
  <c r="E85" i="1"/>
  <c r="F85" i="1" s="1"/>
  <c r="H85" i="1" s="1"/>
  <c r="E84" i="1"/>
  <c r="F84" i="1" s="1"/>
  <c r="H84" i="1" s="1"/>
  <c r="E83" i="1"/>
  <c r="F83" i="1" s="1"/>
  <c r="H83" i="1" s="1"/>
  <c r="E82" i="1"/>
  <c r="F82" i="1" s="1"/>
  <c r="H82" i="1" s="1"/>
  <c r="E81" i="1"/>
  <c r="F81" i="1" s="1"/>
  <c r="H81" i="1" s="1"/>
  <c r="E80" i="1"/>
  <c r="F80" i="1" s="1"/>
  <c r="H80" i="1" s="1"/>
  <c r="E79" i="1"/>
  <c r="F79" i="1" s="1"/>
  <c r="H79" i="1" s="1"/>
  <c r="E78" i="1"/>
  <c r="F78" i="1" s="1"/>
  <c r="H78" i="1" s="1"/>
  <c r="E77" i="1"/>
  <c r="F77" i="1" s="1"/>
  <c r="H77" i="1" s="1"/>
  <c r="E76" i="1"/>
  <c r="F76" i="1" s="1"/>
  <c r="H76" i="1" s="1"/>
  <c r="E75" i="1"/>
  <c r="F75" i="1" s="1"/>
  <c r="H75" i="1" s="1"/>
  <c r="E74" i="1"/>
  <c r="F74" i="1" s="1"/>
  <c r="H74" i="1" s="1"/>
  <c r="E73" i="1"/>
  <c r="F73" i="1" s="1"/>
  <c r="H73" i="1" s="1"/>
  <c r="E72" i="1"/>
  <c r="F72" i="1" s="1"/>
  <c r="H72" i="1" s="1"/>
  <c r="E71" i="1"/>
  <c r="F71" i="1" s="1"/>
  <c r="H71" i="1" s="1"/>
  <c r="E70" i="1"/>
  <c r="F70" i="1" s="1"/>
  <c r="H70" i="1" s="1"/>
  <c r="E69" i="1"/>
  <c r="F69" i="1" s="1"/>
  <c r="H69" i="1" s="1"/>
  <c r="E68" i="1"/>
  <c r="F68" i="1" s="1"/>
  <c r="H68" i="1" s="1"/>
  <c r="E67" i="1"/>
  <c r="F67" i="1" s="1"/>
  <c r="H67" i="1" s="1"/>
  <c r="E66" i="1"/>
  <c r="F66" i="1" s="1"/>
  <c r="H66" i="1" s="1"/>
  <c r="E65" i="1"/>
  <c r="F65" i="1" s="1"/>
  <c r="H65" i="1" s="1"/>
  <c r="E64" i="1"/>
  <c r="F64" i="1" s="1"/>
  <c r="H64" i="1" s="1"/>
  <c r="E63" i="1"/>
  <c r="F63" i="1" s="1"/>
  <c r="H63" i="1" s="1"/>
  <c r="E62" i="1"/>
  <c r="F62" i="1" s="1"/>
  <c r="H62" i="1" s="1"/>
  <c r="E61" i="1"/>
  <c r="F61" i="1" s="1"/>
  <c r="H61" i="1" s="1"/>
  <c r="E60" i="1"/>
  <c r="F60" i="1" s="1"/>
  <c r="H60" i="1" s="1"/>
  <c r="E59" i="1"/>
  <c r="F59" i="1" s="1"/>
  <c r="H59" i="1" s="1"/>
  <c r="E58" i="1"/>
  <c r="F58" i="1" s="1"/>
  <c r="H58" i="1" s="1"/>
  <c r="E57" i="1"/>
  <c r="F57" i="1" s="1"/>
  <c r="H57" i="1" s="1"/>
  <c r="E56" i="1"/>
  <c r="F56" i="1" s="1"/>
  <c r="H56" i="1" s="1"/>
  <c r="E55" i="1"/>
  <c r="F55" i="1" s="1"/>
  <c r="H55" i="1" s="1"/>
  <c r="E54" i="1"/>
  <c r="F54" i="1" s="1"/>
  <c r="H54" i="1" s="1"/>
  <c r="E53" i="1"/>
  <c r="F53" i="1" s="1"/>
  <c r="H53" i="1" s="1"/>
  <c r="E52" i="1"/>
  <c r="F52" i="1" s="1"/>
  <c r="H52" i="1" s="1"/>
  <c r="E51" i="1"/>
  <c r="F51" i="1" s="1"/>
  <c r="H51" i="1" s="1"/>
  <c r="E50" i="1"/>
  <c r="F50" i="1" s="1"/>
  <c r="H50" i="1" s="1"/>
  <c r="E49" i="1"/>
  <c r="F49" i="1" s="1"/>
  <c r="H49" i="1" s="1"/>
  <c r="E48" i="1"/>
  <c r="F48" i="1" s="1"/>
  <c r="H48" i="1" s="1"/>
  <c r="E47" i="1"/>
  <c r="F47" i="1" s="1"/>
  <c r="H47" i="1" s="1"/>
  <c r="E46" i="1"/>
  <c r="F46" i="1" s="1"/>
  <c r="H46" i="1" s="1"/>
  <c r="E45" i="1"/>
  <c r="F45" i="1" s="1"/>
  <c r="H45" i="1" s="1"/>
  <c r="E44" i="1"/>
  <c r="F44" i="1" s="1"/>
  <c r="E43" i="1"/>
  <c r="F43" i="1" s="1"/>
  <c r="H43" i="1" s="1"/>
  <c r="E42" i="1"/>
  <c r="F42" i="1" s="1"/>
  <c r="H42" i="1" s="1"/>
  <c r="E41" i="1"/>
  <c r="F41" i="1" s="1"/>
  <c r="H41" i="1" s="1"/>
  <c r="E40" i="1"/>
  <c r="F40" i="1" s="1"/>
  <c r="H40" i="1" s="1"/>
  <c r="E39" i="1"/>
  <c r="F39" i="1" s="1"/>
  <c r="H39" i="1" s="1"/>
  <c r="E38" i="1"/>
  <c r="F38" i="1" s="1"/>
  <c r="H38" i="1" s="1"/>
  <c r="E37" i="1"/>
  <c r="F37" i="1" s="1"/>
  <c r="H37" i="1" s="1"/>
  <c r="E36" i="1"/>
  <c r="F36" i="1" s="1"/>
  <c r="H36" i="1" s="1"/>
  <c r="E35" i="1"/>
  <c r="F35" i="1" s="1"/>
  <c r="H35" i="1" s="1"/>
  <c r="E34" i="1"/>
  <c r="F34" i="1" s="1"/>
  <c r="H34" i="1" s="1"/>
  <c r="E33" i="1"/>
  <c r="F33" i="1" s="1"/>
  <c r="H33" i="1" s="1"/>
  <c r="E32" i="1"/>
  <c r="F32" i="1" s="1"/>
  <c r="H32" i="1" s="1"/>
  <c r="E31" i="1"/>
  <c r="F31" i="1" s="1"/>
  <c r="H31" i="1" s="1"/>
  <c r="E30" i="1"/>
  <c r="F30" i="1" s="1"/>
  <c r="H30" i="1" s="1"/>
  <c r="E29" i="1"/>
  <c r="F29" i="1" s="1"/>
  <c r="H29" i="1" s="1"/>
  <c r="E28" i="1"/>
  <c r="F28" i="1" s="1"/>
  <c r="H28" i="1" s="1"/>
  <c r="E27" i="1"/>
  <c r="F27" i="1" s="1"/>
  <c r="H27" i="1" s="1"/>
  <c r="E26" i="1"/>
  <c r="F26" i="1" s="1"/>
  <c r="H26" i="1" s="1"/>
  <c r="E25" i="1"/>
  <c r="F25" i="1" s="1"/>
  <c r="H25" i="1" s="1"/>
  <c r="E24" i="1"/>
  <c r="F24" i="1" s="1"/>
  <c r="H24" i="1" s="1"/>
  <c r="E23" i="1"/>
  <c r="F23" i="1" s="1"/>
  <c r="H23" i="1" s="1"/>
  <c r="E22" i="1"/>
  <c r="F22" i="1" s="1"/>
  <c r="H22" i="1" s="1"/>
  <c r="E21" i="1"/>
  <c r="F21" i="1" s="1"/>
  <c r="H21" i="1" s="1"/>
  <c r="E20" i="1"/>
  <c r="F20" i="1" s="1"/>
  <c r="H20" i="1" s="1"/>
  <c r="E19" i="1"/>
  <c r="F19" i="1" s="1"/>
  <c r="H19" i="1" s="1"/>
  <c r="E18" i="1"/>
  <c r="F18" i="1" s="1"/>
  <c r="H18" i="1" s="1"/>
  <c r="E17" i="1"/>
  <c r="F17" i="1" s="1"/>
  <c r="H17" i="1" s="1"/>
  <c r="E16" i="1"/>
  <c r="F16" i="1" s="1"/>
  <c r="E15" i="1"/>
  <c r="F15" i="1" s="1"/>
  <c r="H15" i="1" s="1"/>
  <c r="E14" i="1"/>
  <c r="F14" i="1" s="1"/>
  <c r="H14" i="1" s="1"/>
  <c r="E13" i="1"/>
  <c r="F13" i="1" s="1"/>
  <c r="H13" i="1" s="1"/>
  <c r="E12" i="1"/>
  <c r="F12" i="1" s="1"/>
  <c r="H12" i="1" s="1"/>
  <c r="E11" i="1"/>
  <c r="F11" i="1" s="1"/>
  <c r="H11" i="1" s="1"/>
  <c r="E10" i="1"/>
  <c r="F10" i="1" s="1"/>
  <c r="H10" i="1" s="1"/>
  <c r="E9" i="1"/>
  <c r="F9" i="1" s="1"/>
  <c r="H9" i="1" s="1"/>
  <c r="E8" i="1"/>
  <c r="F8" i="1" s="1"/>
  <c r="H8" i="1" s="1"/>
  <c r="E7" i="1"/>
  <c r="F7" i="1" s="1"/>
  <c r="H7" i="1" s="1"/>
  <c r="E6" i="1"/>
  <c r="F6" i="1" s="1"/>
  <c r="H6" i="1" s="1"/>
  <c r="E5" i="1"/>
  <c r="F5" i="1" s="1"/>
  <c r="H5" i="1" s="1"/>
  <c r="E4" i="1"/>
  <c r="F4" i="1" s="1"/>
  <c r="H4" i="1" s="1"/>
  <c r="E3" i="1"/>
  <c r="F3" i="1" s="1"/>
  <c r="H3" i="1" s="1"/>
  <c r="E2" i="1"/>
  <c r="F2" i="1" s="1"/>
  <c r="H2" i="1" s="1"/>
  <c r="H448" i="1" l="1"/>
  <c r="H442" i="1"/>
  <c r="B11" i="3"/>
  <c r="B13" i="3"/>
  <c r="C11" i="3"/>
  <c r="B12" i="3"/>
  <c r="C12" i="3"/>
  <c r="C13" i="3"/>
  <c r="H447" i="1"/>
  <c r="H461" i="1"/>
  <c r="H16" i="1"/>
  <c r="H458" i="1"/>
  <c r="H44" i="1"/>
  <c r="C14" i="3" l="1"/>
  <c r="B14" i="3"/>
  <c r="B6" i="4"/>
  <c r="B5" i="4"/>
  <c r="C4" i="4"/>
  <c r="B4" i="4"/>
  <c r="D4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<sst xmlns="http://schemas.openxmlformats.org/spreadsheetml/2006/main" count="1990" uniqueCount="75">
  <si>
    <t>Date</t>
  </si>
  <si>
    <t>Product</t>
  </si>
  <si>
    <t>Region</t>
  </si>
  <si>
    <t>Sales</t>
  </si>
  <si>
    <t>North</t>
  </si>
  <si>
    <t>South</t>
  </si>
  <si>
    <t>East</t>
  </si>
  <si>
    <t>West</t>
  </si>
  <si>
    <t>Target</t>
  </si>
  <si>
    <t>Category</t>
  </si>
  <si>
    <t>Price</t>
  </si>
  <si>
    <t>Sales Performance Dashboard</t>
  </si>
  <si>
    <t>Metric</t>
  </si>
  <si>
    <t>Value</t>
  </si>
  <si>
    <t>Status</t>
  </si>
  <si>
    <t>Total Sales</t>
  </si>
  <si>
    <t>Top Region</t>
  </si>
  <si>
    <t>-</t>
  </si>
  <si>
    <t>Top Product</t>
  </si>
  <si>
    <t>Create pivot tables in this sheet manually from Sales Data sheet using:</t>
  </si>
  <si>
    <t>Insert &gt; PivotTable &gt; From Table/Range &gt; Use 'Sales Data'</t>
  </si>
  <si>
    <t>Recommended Layouts:</t>
  </si>
  <si>
    <t>1. Sales by Region &amp; Product</t>
  </si>
  <si>
    <t>2. Sales Trend over Time (Date on Rows, Sum of Sales on Values)</t>
  </si>
  <si>
    <t>3. Sales by Category (use Product Info to join in PowerPivot/Data Model)</t>
  </si>
  <si>
    <t>4. Actual vs Target Comparison (use Sales Data + Targets)</t>
  </si>
  <si>
    <t>Cost</t>
  </si>
  <si>
    <t>Computer</t>
  </si>
  <si>
    <t>Laptop</t>
  </si>
  <si>
    <t>Tablets</t>
  </si>
  <si>
    <t>Fixed</t>
  </si>
  <si>
    <t>Portable</t>
  </si>
  <si>
    <t>Reliable</t>
  </si>
  <si>
    <t>Sales Person</t>
  </si>
  <si>
    <t>Jack</t>
  </si>
  <si>
    <t>Mick</t>
  </si>
  <si>
    <t>Larry</t>
  </si>
  <si>
    <t>Anna</t>
  </si>
  <si>
    <t>Justin</t>
  </si>
  <si>
    <t>Krish</t>
  </si>
  <si>
    <t>Maggi</t>
  </si>
  <si>
    <t>Austin</t>
  </si>
  <si>
    <t>Manager</t>
  </si>
  <si>
    <t>Russell</t>
  </si>
  <si>
    <t>Peter</t>
  </si>
  <si>
    <t>Karen</t>
  </si>
  <si>
    <t>Ashley</t>
  </si>
  <si>
    <t>Profit</t>
  </si>
  <si>
    <t>Quantity</t>
  </si>
  <si>
    <t>Row Labels</t>
  </si>
  <si>
    <t>Grand Total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</si>
  <si>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</si>
  <si>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</si>
  <si>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</si>
  <si>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</si>
  <si>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</si>
  <si>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</si>
  <si>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</si>
  <si>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</si>
  <si>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</si>
  <si>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</si>
  <si>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</si>
  <si>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</si>
  <si>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</si>
  <si>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Profit %</t>
  </si>
  <si>
    <t>Sum of Sales (in Lacs)</t>
  </si>
  <si>
    <t xml:space="preserve"> Sales (in Lacs)</t>
  </si>
  <si>
    <t xml:space="preserve"> Profit %</t>
  </si>
  <si>
    <t>Yearly</t>
  </si>
  <si>
    <t>H2</t>
  </si>
  <si>
    <t>H1</t>
  </si>
  <si>
    <t>H1 Sales</t>
  </si>
  <si>
    <t>H2 Sales</t>
  </si>
  <si>
    <t>Total</t>
  </si>
  <si>
    <t>Growth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</si>
</sst>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&quot;₹&quot;\ #.\1\ \L"/>
    <numFmt numFmtId="166" formatCode="&quot;₹&quot;\ #.#\ \L"/>
    <numFmt numFmtId="167" formatCode="0.0"/>
    <numFmt numFmtId="170" formatCode="[Green]\▲\ 0.0%;[Red]\▼\ 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5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  <xf numFmtId="167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4">
    <dxf>
      <alignment vertical="center"/>
    </dxf>
    <dxf>
      <alignment vertical="center"/>
    </dxf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[Interactive_Sales_Dashboard_with_Pivots.xlsx]Sales Data!PivotTable5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2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layout>
            <c:manualLayout>
              <c:x val="-3.4504541839809139E-2"/>
              <c:y val="-3.395244440502608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Data'!$O$7</c:f>
              <c:strCache>
                <c:ptCount val="1"/>
                <c:pt idx="0">
                  <c:v>Sum of Sales (in Lacs)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Data'!$N$8:$N$20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Data'!$O$8:$O$20</c:f>
              <c:numCache>
                <c:formatCode>"₹"\ #.\1\ \L</c:formatCode>
                <c:ptCount val="12"/>
                <c:pt idx="0">
                  <c:v>3.1015000000000001</c:v>
                </c:pt>
                <c:pt idx="1">
                  <c:v>4.2519999999999998</c:v>
                </c:pt>
                <c:pt idx="2">
                  <c:v>5.0534999999999997</c:v>
                </c:pt>
                <c:pt idx="3">
                  <c:v>4.0105000000000004</c:v>
                </c:pt>
                <c:pt idx="4">
                  <c:v>4.3630000000000004</c:v>
                </c:pt>
                <c:pt idx="5">
                  <c:v>5.3730000000000002</c:v>
                </c:pt>
                <c:pt idx="6">
                  <c:v>4.1985000000000001</c:v>
                </c:pt>
                <c:pt idx="7">
                  <c:v>3.9405000000000001</c:v>
                </c:pt>
                <c:pt idx="8">
                  <c:v>4.8674999999999997</c:v>
                </c:pt>
                <c:pt idx="9">
                  <c:v>3.9315000000000002</c:v>
                </c:pt>
                <c:pt idx="10">
                  <c:v>4.0369999999999999</c:v>
                </c:pt>
                <c:pt idx="11">
                  <c:v>4.5054999999999996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34-46C0-9752-36550F65A3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83908176"/>
        <c:axId val="1283908656"/>
      </c:barChart>
      <c:lineChart>
        <c:grouping val="standard"/>
        <c:varyColors val="0"/>
        <c:ser>
          <c:idx val="1"/>
          <c:order val="1"/>
          <c:tx>
            <c:strRef>
              <c:f>'Sales Data'!$P$7</c:f>
              <c:strCache>
                <c:ptCount val="1"/>
                <c:pt idx="0">
                  <c:v>Sum of Profit 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Pt>
            <c:idx val="0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hade val="51000"/>
                        <a:satMod val="130000"/>
                      </a:schemeClr>
                    </a:gs>
                    <a:gs pos="80000">
                      <a:schemeClr val="accent2">
                        <a:shade val="93000"/>
                        <a:satMod val="130000"/>
                      </a:schemeClr>
                    </a:gs>
                    <a:gs pos="100000">
                      <a:schemeClr val="accent2"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40000" dist="23000" dir="5400000" rotWithShape="0">
                    <a:srgbClr val="000000">
                      <a:alpha val="35000"/>
                    </a:srgbClr>
                  </a:outerShdw>
                </a:effectLst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  <a:sp3d>
                  <a:bevelT w="63500" h="25400"/>
                </a:sp3d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034-46C0-9752-36550F65A396}"/>
              </c:ext>
            </c:extLst>
          </c:dPt>
          <c:dLbls>
            <c:dLbl>
              <c:idx val="0"/>
              <c:layout>
                <c:manualLayout>
                  <c:x val="-3.4504541839809139E-2"/>
                  <c:y val="-3.39524444050260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034-46C0-9752-36550F65A3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Data'!$N$8:$N$20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Data'!$P$8:$P$20</c:f>
              <c:numCache>
                <c:formatCode>0.0%</c:formatCode>
                <c:ptCount val="12"/>
                <c:pt idx="0">
                  <c:v>0.14326616153474125</c:v>
                </c:pt>
                <c:pt idx="1">
                  <c:v>0.14244120413922859</c:v>
                </c:pt>
                <c:pt idx="2">
                  <c:v>0.14382902938557435</c:v>
                </c:pt>
                <c:pt idx="3">
                  <c:v>0.14158833063209075</c:v>
                </c:pt>
                <c:pt idx="4">
                  <c:v>0.14403850561540224</c:v>
                </c:pt>
                <c:pt idx="5">
                  <c:v>0.1475860785408524</c:v>
                </c:pt>
                <c:pt idx="6">
                  <c:v>0.14547100154817197</c:v>
                </c:pt>
                <c:pt idx="7">
                  <c:v>0.1432051770079939</c:v>
                </c:pt>
                <c:pt idx="8">
                  <c:v>0.14233590138674884</c:v>
                </c:pt>
                <c:pt idx="9">
                  <c:v>0.14256645046419941</c:v>
                </c:pt>
                <c:pt idx="10">
                  <c:v>0.14342333415902897</c:v>
                </c:pt>
                <c:pt idx="11">
                  <c:v>0.13867939185440017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34-46C0-9752-36550F65A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1899792"/>
        <c:axId val="248575248"/>
      </c:lineChart>
      <c:catAx>
        <c:axId val="128390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908656"/>
        <c:crosses val="autoZero"/>
        <c:auto val="1"/>
        <c:lblAlgn val="ctr"/>
        <c:lblOffset val="100"/>
        <c:noMultiLvlLbl val="0"/>
      </c:catAx>
      <c:valAx>
        <c:axId val="1283908656"/>
        <c:scaling>
          <c:orientation val="minMax"/>
        </c:scaling>
        <c:delete val="0"/>
        <c:axPos val="l"/>
        <c:numFmt formatCode="&quot;₹&quot;\ #.\1\ \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908176"/>
        <c:crosses val="autoZero"/>
        <c:crossBetween val="between"/>
      </c:valAx>
      <c:valAx>
        <c:axId val="248575248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899792"/>
        <c:crosses val="max"/>
        <c:crossBetween val="between"/>
      </c:valAx>
      <c:catAx>
        <c:axId val="1871899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8575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5139010401477571E-2"/>
          <c:y val="0.92239143606057072"/>
          <c:w val="0.87589465668643274"/>
          <c:h val="5.72523244047269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[Interactive_Sales_Dashboard_with_Pivots.xlsx]Sales Data!PivotTable6</c:name>
    <c:fmtId val="1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>
        <c:manualLayout>
          <c:layoutTarget val="inner"/>
          <c:xMode val="edge"/>
          <c:yMode val="edge"/>
          <c:x val="0.17029589022891123"/>
          <c:y val="4.5409011373578299E-2"/>
          <c:w val="0.62174397820525595"/>
          <c:h val="0.85273913677456981"/>
        </c:manualLayout>
      </c:layout>
      <c:pieChart>
        <c:varyColors val="1"/>
        <c:ser>
          <c:idx val="0"/>
          <c:order val="0"/>
          <c:tx>
            <c:strRef>
              <c:f>'Sales Data'!$O$40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49A-4EF1-841B-2F2F65F69A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49A-4EF1-841B-2F2F65F69A6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49A-4EF1-841B-2F2F65F69A6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49A-4EF1-841B-2F2F65F69A6A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'Sales Data'!$N$41:$N$45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'Sales Data'!$O$41:$O$45</c:f>
              <c:numCache>
                <c:formatCode>"₹"\ #.\1\ \L</c:formatCode>
                <c:ptCount val="4"/>
                <c:pt idx="0">
                  <c:v>12.8</c:v>
                </c:pt>
                <c:pt idx="1">
                  <c:v>14.8155</c:v>
                </c:pt>
                <c:pt idx="2">
                  <c:v>11.679500000000001</c:v>
                </c:pt>
                <c:pt idx="3">
                  <c:v>12.339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D-4D16-8E54-FCF8CE618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[Interactive_Sales_Dashboard_with_Pivots.xlsx]Sales Data!PivotTable7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'Sales Data'!$O$59</c:f>
              <c:strCache>
                <c:ptCount val="1"/>
                <c:pt idx="0">
                  <c:v> Sales (in Lacs)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'Sales Data'!$N$60:$N$68</c:f>
              <c:strCache>
                <c:ptCount val="8"/>
                <c:pt idx="0">
                  <c:v>Mick</c:v>
                </c:pt>
                <c:pt idx="1">
                  <c:v>Austin</c:v>
                </c:pt>
                <c:pt idx="2">
                  <c:v>Justin</c:v>
                </c:pt>
                <c:pt idx="3">
                  <c:v>Krish</c:v>
                </c:pt>
                <c:pt idx="4">
                  <c:v>Jack</c:v>
                </c:pt>
                <c:pt idx="5">
                  <c:v>Maggi</c:v>
                </c:pt>
                <c:pt idx="6">
                  <c:v>Larry</c:v>
                </c:pt>
                <c:pt idx="7">
                  <c:v>Anna</c:v>
                </c:pt>
              </c:strCache>
            </c:strRef>
          </c:cat>
          <c:val>
            <c:numRef>
              <c:f>'Sales Data'!$O$60:$O$68</c:f>
              <c:numCache>
                <c:formatCode>"₹"\ #.#\ \L</c:formatCode>
                <c:ptCount val="8"/>
                <c:pt idx="0">
                  <c:v>8.2454999999999998</c:v>
                </c:pt>
                <c:pt idx="1">
                  <c:v>6.9969999999999999</c:v>
                </c:pt>
                <c:pt idx="2">
                  <c:v>6.8505000000000003</c:v>
                </c:pt>
                <c:pt idx="3">
                  <c:v>6.57</c:v>
                </c:pt>
                <c:pt idx="4">
                  <c:v>5.9494999999999996</c:v>
                </c:pt>
                <c:pt idx="5">
                  <c:v>5.8695000000000004</c:v>
                </c:pt>
                <c:pt idx="6">
                  <c:v>5.81</c:v>
                </c:pt>
                <c:pt idx="7">
                  <c:v>5.3419999999999996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D-4A63-BC8B-C4653F877AC4}"/>
            </c:ext>
          </c:extLst>
        </c:ser>
        <c:ser>
          <c:idx val="1"/>
          <c:order val="1"/>
          <c:tx>
            <c:strRef>
              <c:f>'Sales Data'!$P$59</c:f>
              <c:strCache>
                <c:ptCount val="1"/>
                <c:pt idx="0">
                  <c:v> Profit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'Sales Data'!$N$60:$N$68</c:f>
              <c:strCache>
                <c:ptCount val="8"/>
                <c:pt idx="0">
                  <c:v>Mick</c:v>
                </c:pt>
                <c:pt idx="1">
                  <c:v>Austin</c:v>
                </c:pt>
                <c:pt idx="2">
                  <c:v>Justin</c:v>
                </c:pt>
                <c:pt idx="3">
                  <c:v>Krish</c:v>
                </c:pt>
                <c:pt idx="4">
                  <c:v>Jack</c:v>
                </c:pt>
                <c:pt idx="5">
                  <c:v>Maggi</c:v>
                </c:pt>
                <c:pt idx="6">
                  <c:v>Larry</c:v>
                </c:pt>
                <c:pt idx="7">
                  <c:v>Anna</c:v>
                </c:pt>
              </c:strCache>
            </c:strRef>
          </c:cat>
          <c:val>
            <c:numRef>
              <c:f>'Sales Data'!$P$60:$P$68</c:f>
              <c:numCache>
                <c:formatCode>0.0%</c:formatCode>
                <c:ptCount val="8"/>
                <c:pt idx="0">
                  <c:v>0.15989084955430236</c:v>
                </c:pt>
                <c:pt idx="1">
                  <c:v>0.15309989995712447</c:v>
                </c:pt>
                <c:pt idx="2">
                  <c:v>0.15228085541201372</c:v>
                </c:pt>
                <c:pt idx="3">
                  <c:v>0.14787823439878234</c:v>
                </c:pt>
                <c:pt idx="4">
                  <c:v>0.12943608706614002</c:v>
                </c:pt>
                <c:pt idx="5">
                  <c:v>0.12975551580202743</c:v>
                </c:pt>
                <c:pt idx="6">
                  <c:v>0.13376247848537004</c:v>
                </c:pt>
                <c:pt idx="7">
                  <c:v>0.12824410333208536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D-4A63-BC8B-C4653F877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59116751"/>
        <c:axId val="1148024799"/>
        <c:axId val="0"/>
      </c:bar3DChart>
      <c:catAx>
        <c:axId val="175911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024799"/>
        <c:crosses val="autoZero"/>
        <c:auto val="1"/>
        <c:lblAlgn val="ctr"/>
        <c:lblOffset val="100"/>
        <c:noMultiLvlLbl val="0"/>
      </c:catAx>
      <c:valAx>
        <c:axId val="114802479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1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[Interactive_Sales_Dashboard_with_Pivots.xlsx]Sales Data!PivotTable1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F81BD"/>
              </a:solidFill>
              <a:round/>
            </a:ln>
            <a:effectLst>
              <a:outerShdw blurRad="50800" dist="38100" dir="2700000" algn="tl" rotWithShape="0">
                <a:srgbClr val="4F81BD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C0504D"/>
              </a:solidFill>
              <a:round/>
            </a:ln>
            <a:effectLst>
              <a:outerShdw blurRad="50800" dist="38100" dir="2700000" algn="tl" rotWithShape="0">
                <a:srgbClr val="C0504D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F81BD"/>
              </a:solidFill>
              <a:round/>
            </a:ln>
            <a:effectLst>
              <a:outerShdw blurRad="50800" dist="38100" dir="2700000" algn="tl" rotWithShape="0">
                <a:srgbClr val="4F81BD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F81BD"/>
              </a:solidFill>
              <a:round/>
            </a:ln>
            <a:effectLst>
              <a:outerShdw blurRad="50800" dist="38100" dir="2700000" algn="tl" rotWithShape="0">
                <a:srgbClr val="4F81BD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F81BD"/>
              </a:solidFill>
              <a:round/>
            </a:ln>
            <a:effectLst>
              <a:outerShdw blurRad="50800" dist="38100" dir="2700000" algn="tl" rotWithShape="0">
                <a:srgbClr val="4F81BD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C0504D"/>
              </a:solidFill>
              <a:round/>
            </a:ln>
            <a:effectLst>
              <a:outerShdw blurRad="50800" dist="38100" dir="2700000" algn="tl" rotWithShape="0">
                <a:srgbClr val="C0504D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C0504D"/>
              </a:solidFill>
              <a:round/>
            </a:ln>
            <a:effectLst>
              <a:outerShdw blurRad="50800" dist="38100" dir="2700000" algn="tl" rotWithShape="0">
                <a:srgbClr val="C0504D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C0504D"/>
              </a:solidFill>
              <a:round/>
            </a:ln>
            <a:effectLst>
              <a:outerShdw blurRad="50800" dist="38100" dir="2700000" algn="tl" rotWithShape="0">
                <a:srgbClr val="C0504D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'Sales Data'!$O$89</c:f>
              <c:strCache>
                <c:ptCount val="1"/>
                <c:pt idx="0">
                  <c:v>Sum of Sales (in Lacs)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2EF-4CE8-BD9E-09D50599721F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32EF-4CE8-BD9E-09D50599721F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2EF-4CE8-BD9E-09D50599721F}"/>
              </c:ext>
            </c:extLst>
          </c:dPt>
          <c:dLbls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F81BD"/>
                </a:solidFill>
                <a:round/>
              </a:ln>
              <a:effectLst>
                <a:outerShdw blurRad="50800" dist="38100" dir="2700000" algn="tl" rotWithShape="0">
                  <a:srgbClr val="4F81BD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Data'!$N$90:$N$93</c:f>
              <c:strCache>
                <c:ptCount val="3"/>
                <c:pt idx="0">
                  <c:v>Laptop</c:v>
                </c:pt>
                <c:pt idx="1">
                  <c:v>Computer</c:v>
                </c:pt>
                <c:pt idx="2">
                  <c:v>Tablets</c:v>
                </c:pt>
              </c:strCache>
            </c:strRef>
          </c:cat>
          <c:val>
            <c:numRef>
              <c:f>'Sales Data'!$O$90:$O$93</c:f>
              <c:numCache>
                <c:formatCode>"₹"\ #.#\ \L</c:formatCode>
                <c:ptCount val="3"/>
                <c:pt idx="0">
                  <c:v>30.245000000000001</c:v>
                </c:pt>
                <c:pt idx="1">
                  <c:v>12.632</c:v>
                </c:pt>
                <c:pt idx="2">
                  <c:v>8.7569999999999997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F-4CE8-BD9E-09D50599721F}"/>
            </c:ext>
          </c:extLst>
        </c:ser>
        <c:ser>
          <c:idx val="1"/>
          <c:order val="1"/>
          <c:tx>
            <c:strRef>
              <c:f>'Sales Data'!$P$89</c:f>
              <c:strCache>
                <c:ptCount val="1"/>
                <c:pt idx="0">
                  <c:v>Sum of Profit %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32EF-4CE8-BD9E-09D50599721F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2EF-4CE8-BD9E-09D50599721F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32EF-4CE8-BD9E-09D50599721F}"/>
              </c:ext>
            </c:extLst>
          </c:dPt>
          <c:dLbls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C0504D"/>
                </a:solidFill>
                <a:round/>
              </a:ln>
              <a:effectLst>
                <a:outerShdw blurRad="50800" dist="38100" dir="2700000" algn="tl" rotWithShape="0">
                  <a:srgbClr val="C0504D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Data'!$N$90:$N$93</c:f>
              <c:strCache>
                <c:ptCount val="3"/>
                <c:pt idx="0">
                  <c:v>Laptop</c:v>
                </c:pt>
                <c:pt idx="1">
                  <c:v>Computer</c:v>
                </c:pt>
                <c:pt idx="2">
                  <c:v>Tablets</c:v>
                </c:pt>
              </c:strCache>
            </c:strRef>
          </c:cat>
          <c:val>
            <c:numRef>
              <c:f>'Sales Data'!$P$90:$P$93</c:f>
              <c:numCache>
                <c:formatCode>0.0%</c:formatCode>
                <c:ptCount val="3"/>
                <c:pt idx="0">
                  <c:v>0.18</c:v>
                </c:pt>
                <c:pt idx="1">
                  <c:v>0.09</c:v>
                </c:pt>
                <c:pt idx="2">
                  <c:v>9.3333333333333338E-2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EF-4CE8-BD9E-09D50599721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21</xdr:row>
      <xdr:rowOff>38101</xdr:rowOff>
    </xdr:from>
    <xdr:to>
      <xdr:col>20</xdr:col>
      <xdr:colOff>19050</xdr:colOff>
      <xdr:row>37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F8BFD9-1CE7-3FAD-D4A1-EB7D20C2C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133350</xdr:colOff>
      <xdr:row>38</xdr:row>
      <xdr:rowOff>61912</xdr:rowOff>
    </xdr:from>
    <xdr:to>
      <xdr:col>21</xdr:col>
      <xdr:colOff>457200</xdr:colOff>
      <xdr:row>52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3460E6-D562-5602-F3FA-402BD4BAF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490904</xdr:colOff>
      <xdr:row>69</xdr:row>
      <xdr:rowOff>23812</xdr:rowOff>
    </xdr:from>
    <xdr:to>
      <xdr:col>19</xdr:col>
      <xdr:colOff>219807</xdr:colOff>
      <xdr:row>82</xdr:row>
      <xdr:rowOff>139212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D3644D-2EF8-C908-F789-3EECB840C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495299</xdr:colOff>
      <xdr:row>94</xdr:row>
      <xdr:rowOff>100012</xdr:rowOff>
    </xdr:from>
    <xdr:to>
      <xdr:col>16</xdr:col>
      <xdr:colOff>266699</xdr:colOff>
      <xdr:row>108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DFC04F-E686-A30C-D188-74F32C37E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 RAMESH SHINDE/RLI/Sales &amp; Distrn." refreshedDate="45785.703564467593" createdVersion="8" refreshedVersion="8" minRefreshableVersion="3" recordCount="625" xr:uid="{81A876AC-8775-42BA-9A67-78528E72C52F}">
  <cacheSource type="worksheet">
    <worksheetSource ref="A1:K1048576" sheet="Sales Data"/>
  </cacheSource>
  <cacheFields count="13">
    <cacheField name="Date" numFmtId="0">
      <sharedItems containsNonDate="0" containsDate="1" containsString="0" containsBlank="1" minDate="2024-01-07T00:00:00" maxDate="2024-12-30T00:00:00"/>
    </cacheField>
    <cacheField name="Product" numFmtId="0">
      <sharedItems containsBlank="1" count="4">
        <s v="Computer"/>
        <s v="Laptop"/>
        <s v="Tablets"/>
        <m/>
      </sharedItems>
    </cacheField>
    <cacheField name="Sales Person" numFmtId="0">
      <sharedItems containsBlank="1" count="9">
        <s v="Anna"/>
        <s v="Austin"/>
        <s v="Jack"/>
        <s v="Justin"/>
        <s v="Krish"/>
        <s v="Larry"/>
        <s v="Maggi"/>
        <s v="Mick"/>
        <m/>
      </sharedItems>
    </cacheField>
    <cacheField name="Quantity" numFmtId="0">
      <sharedItems containsString="0" containsBlank="1" containsNumber="1" containsInteger="1" minValue="10" maxValue="49"/>
    </cacheField>
    <cacheField name="Price" numFmtId="0">
      <sharedItems containsString="0" containsBlank="1" containsNumber="1" containsInteger="1" minValue="150" maxValue="500"/>
    </cacheField>
    <cacheField name="Sales" numFmtId="0">
      <sharedItems containsString="0" containsBlank="1" containsNumber="1" containsInteger="1" minValue="1500" maxValue="24500"/>
    </cacheField>
    <cacheField name="Cost" numFmtId="0">
      <sharedItems containsString="0" containsBlank="1" containsNumber="1" containsInteger="1" minValue="1360" maxValue="20090"/>
    </cacheField>
    <cacheField name="Profit" numFmtId="0">
      <sharedItems containsString="0" containsBlank="1" containsNumber="1" containsInteger="1" minValue="140" maxValue="4410"/>
    </cacheField>
    <cacheField name="Month" numFmtId="0">
      <sharedItems containsBlank="1" count="13">
        <s v="Jan"/>
        <s v="Feb"/>
        <s v="Mar"/>
        <s v="Apr"/>
        <s v="May"/>
        <s v="Jun"/>
        <s v="Jul"/>
        <s v="Aug"/>
        <s v="Sep"/>
        <s v="Oct"/>
        <s v="Nov"/>
        <s v="Dec"/>
        <m/>
      </sharedItems>
    </cacheField>
    <cacheField name="Manager" numFmtId="0">
      <sharedItems containsBlank="1"/>
    </cacheField>
    <cacheField name="Region" numFmtId="0">
      <sharedItems containsBlank="1" count="5">
        <s v="West"/>
        <s v="East"/>
        <s v="North"/>
        <s v="South"/>
        <m/>
      </sharedItems>
    </cacheField>
    <cacheField name="Profit %" numFmtId="0" formula="Profit/Sales" databaseField="0"/>
    <cacheField name="Sales (in Lacs)" numFmtId="0" formula="Sales/1000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">
  <r>
    <d v="2024-01-07T00:00:00"/>
    <x v="0"/>
    <x v="0"/>
    <n v="22"/>
    <n v="200"/>
    <n v="4400"/>
    <n v="4004"/>
    <n v="396"/>
    <x v="0"/>
    <s v="Ashley"/>
    <x v="0"/>
  </r>
  <r>
    <d v="2024-01-07T00:00:00"/>
    <x v="1"/>
    <x v="1"/>
    <n v="10"/>
    <n v="500"/>
    <n v="5000"/>
    <n v="4100"/>
    <n v="900"/>
    <x v="0"/>
    <s v="Ashley"/>
    <x v="0"/>
  </r>
  <r>
    <d v="2024-01-07T00:00:00"/>
    <x v="0"/>
    <x v="2"/>
    <n v="11"/>
    <n v="200"/>
    <n v="2200"/>
    <n v="2002"/>
    <n v="198"/>
    <x v="0"/>
    <s v="Russell"/>
    <x v="1"/>
  </r>
  <r>
    <d v="2024-01-07T00:00:00"/>
    <x v="2"/>
    <x v="2"/>
    <n v="31"/>
    <n v="150"/>
    <n v="4650"/>
    <n v="4216"/>
    <n v="434"/>
    <x v="0"/>
    <s v="Russell"/>
    <x v="1"/>
  </r>
  <r>
    <d v="2024-01-07T00:00:00"/>
    <x v="1"/>
    <x v="3"/>
    <n v="21"/>
    <n v="500"/>
    <n v="10500"/>
    <n v="8610"/>
    <n v="1890"/>
    <x v="0"/>
    <s v="Russell"/>
    <x v="1"/>
  </r>
  <r>
    <d v="2024-01-07T00:00:00"/>
    <x v="1"/>
    <x v="4"/>
    <n v="20"/>
    <n v="500"/>
    <n v="10000"/>
    <n v="8200"/>
    <n v="1800"/>
    <x v="0"/>
    <s v="Peter"/>
    <x v="2"/>
  </r>
  <r>
    <d v="2024-01-07T00:00:00"/>
    <x v="0"/>
    <x v="5"/>
    <n v="18"/>
    <n v="200"/>
    <n v="3600"/>
    <n v="3276"/>
    <n v="324"/>
    <x v="0"/>
    <s v="Karen"/>
    <x v="3"/>
  </r>
  <r>
    <d v="2024-01-07T00:00:00"/>
    <x v="2"/>
    <x v="5"/>
    <n v="22"/>
    <n v="150"/>
    <n v="3300"/>
    <n v="2992"/>
    <n v="308"/>
    <x v="0"/>
    <s v="Karen"/>
    <x v="3"/>
  </r>
  <r>
    <d v="2024-01-07T00:00:00"/>
    <x v="1"/>
    <x v="6"/>
    <n v="17"/>
    <n v="500"/>
    <n v="8500"/>
    <n v="6970"/>
    <n v="1530"/>
    <x v="0"/>
    <s v="Karen"/>
    <x v="3"/>
  </r>
  <r>
    <d v="2024-01-07T00:00:00"/>
    <x v="0"/>
    <x v="7"/>
    <n v="25"/>
    <n v="200"/>
    <n v="5000"/>
    <n v="4550"/>
    <n v="450"/>
    <x v="0"/>
    <s v="Peter"/>
    <x v="2"/>
  </r>
  <r>
    <d v="2024-01-07T00:00:00"/>
    <x v="2"/>
    <x v="7"/>
    <n v="14"/>
    <n v="150"/>
    <n v="2100"/>
    <n v="1904"/>
    <n v="196"/>
    <x v="0"/>
    <s v="Peter"/>
    <x v="2"/>
  </r>
  <r>
    <d v="2024-01-07T00:00:00"/>
    <x v="2"/>
    <x v="2"/>
    <n v="26"/>
    <n v="150"/>
    <n v="3900"/>
    <n v="3536"/>
    <n v="364"/>
    <x v="0"/>
    <s v="Russell"/>
    <x v="1"/>
  </r>
  <r>
    <d v="2024-01-14T00:00:00"/>
    <x v="0"/>
    <x v="0"/>
    <n v="13"/>
    <n v="200"/>
    <n v="2600"/>
    <n v="2366"/>
    <n v="234"/>
    <x v="0"/>
    <s v="Ashley"/>
    <x v="0"/>
  </r>
  <r>
    <d v="2024-01-14T00:00:00"/>
    <x v="2"/>
    <x v="0"/>
    <n v="13"/>
    <n v="150"/>
    <n v="1950"/>
    <n v="1768"/>
    <n v="182"/>
    <x v="0"/>
    <s v="Ashley"/>
    <x v="0"/>
  </r>
  <r>
    <d v="2024-01-14T00:00:00"/>
    <x v="1"/>
    <x v="1"/>
    <n v="11"/>
    <n v="500"/>
    <n v="5500"/>
    <n v="4510"/>
    <n v="990"/>
    <x v="0"/>
    <s v="Ashley"/>
    <x v="0"/>
  </r>
  <r>
    <d v="2024-01-14T00:00:00"/>
    <x v="1"/>
    <x v="2"/>
    <n v="27"/>
    <n v="500"/>
    <n v="13500"/>
    <n v="11070"/>
    <n v="2430"/>
    <x v="0"/>
    <s v="Russell"/>
    <x v="1"/>
  </r>
  <r>
    <d v="2024-01-14T00:00:00"/>
    <x v="0"/>
    <x v="3"/>
    <n v="24"/>
    <n v="200"/>
    <n v="4800"/>
    <n v="4368"/>
    <n v="432"/>
    <x v="0"/>
    <s v="Russell"/>
    <x v="1"/>
  </r>
  <r>
    <d v="2024-01-14T00:00:00"/>
    <x v="2"/>
    <x v="3"/>
    <n v="17"/>
    <n v="150"/>
    <n v="2550"/>
    <n v="2312"/>
    <n v="238"/>
    <x v="0"/>
    <s v="Russell"/>
    <x v="1"/>
  </r>
  <r>
    <d v="2024-01-14T00:00:00"/>
    <x v="0"/>
    <x v="4"/>
    <n v="31"/>
    <n v="200"/>
    <n v="6200"/>
    <n v="5642"/>
    <n v="558"/>
    <x v="0"/>
    <s v="Peter"/>
    <x v="2"/>
  </r>
  <r>
    <d v="2024-01-14T00:00:00"/>
    <x v="2"/>
    <x v="4"/>
    <n v="33"/>
    <n v="150"/>
    <n v="4950"/>
    <n v="4488"/>
    <n v="462"/>
    <x v="0"/>
    <s v="Peter"/>
    <x v="2"/>
  </r>
  <r>
    <d v="2024-01-14T00:00:00"/>
    <x v="2"/>
    <x v="5"/>
    <n v="26"/>
    <n v="150"/>
    <n v="3900"/>
    <n v="3536"/>
    <n v="364"/>
    <x v="0"/>
    <s v="Karen"/>
    <x v="3"/>
  </r>
  <r>
    <d v="2024-01-14T00:00:00"/>
    <x v="0"/>
    <x v="6"/>
    <n v="14"/>
    <n v="200"/>
    <n v="2800"/>
    <n v="2548"/>
    <n v="252"/>
    <x v="0"/>
    <s v="Karen"/>
    <x v="3"/>
  </r>
  <r>
    <d v="2024-01-14T00:00:00"/>
    <x v="1"/>
    <x v="7"/>
    <n v="11"/>
    <n v="500"/>
    <n v="5500"/>
    <n v="4510"/>
    <n v="990"/>
    <x v="0"/>
    <s v="Peter"/>
    <x v="2"/>
  </r>
  <r>
    <d v="2024-01-14T00:00:00"/>
    <x v="1"/>
    <x v="7"/>
    <n v="39"/>
    <n v="500"/>
    <n v="19500"/>
    <n v="15990"/>
    <n v="3510"/>
    <x v="0"/>
    <s v="Peter"/>
    <x v="2"/>
  </r>
  <r>
    <d v="2024-01-21T00:00:00"/>
    <x v="1"/>
    <x v="0"/>
    <n v="33"/>
    <n v="500"/>
    <n v="16500"/>
    <n v="13530"/>
    <n v="2970"/>
    <x v="0"/>
    <s v="Ashley"/>
    <x v="0"/>
  </r>
  <r>
    <d v="2024-01-21T00:00:00"/>
    <x v="0"/>
    <x v="1"/>
    <n v="14"/>
    <n v="200"/>
    <n v="2800"/>
    <n v="2548"/>
    <n v="252"/>
    <x v="0"/>
    <s v="Ashley"/>
    <x v="0"/>
  </r>
  <r>
    <d v="2024-01-21T00:00:00"/>
    <x v="2"/>
    <x v="1"/>
    <n v="10"/>
    <n v="150"/>
    <n v="1500"/>
    <n v="1360"/>
    <n v="140"/>
    <x v="0"/>
    <s v="Ashley"/>
    <x v="0"/>
  </r>
  <r>
    <d v="2024-01-21T00:00:00"/>
    <x v="0"/>
    <x v="2"/>
    <n v="34"/>
    <n v="200"/>
    <n v="6800"/>
    <n v="6188"/>
    <n v="612"/>
    <x v="0"/>
    <s v="Russell"/>
    <x v="1"/>
  </r>
  <r>
    <d v="2024-01-21T00:00:00"/>
    <x v="1"/>
    <x v="3"/>
    <n v="21"/>
    <n v="500"/>
    <n v="10500"/>
    <n v="8610"/>
    <n v="1890"/>
    <x v="0"/>
    <s v="Russell"/>
    <x v="1"/>
  </r>
  <r>
    <d v="2024-01-21T00:00:00"/>
    <x v="2"/>
    <x v="4"/>
    <n v="14"/>
    <n v="150"/>
    <n v="2100"/>
    <n v="1904"/>
    <n v="196"/>
    <x v="0"/>
    <s v="Peter"/>
    <x v="2"/>
  </r>
  <r>
    <d v="2024-01-21T00:00:00"/>
    <x v="1"/>
    <x v="5"/>
    <n v="19"/>
    <n v="500"/>
    <n v="9500"/>
    <n v="7790"/>
    <n v="1710"/>
    <x v="0"/>
    <s v="Karen"/>
    <x v="3"/>
  </r>
  <r>
    <d v="2024-01-21T00:00:00"/>
    <x v="0"/>
    <x v="6"/>
    <n v="25"/>
    <n v="200"/>
    <n v="5000"/>
    <n v="4550"/>
    <n v="450"/>
    <x v="0"/>
    <s v="Karen"/>
    <x v="3"/>
  </r>
  <r>
    <d v="2024-01-21T00:00:00"/>
    <x v="2"/>
    <x v="6"/>
    <n v="13"/>
    <n v="150"/>
    <n v="1950"/>
    <n v="1768"/>
    <n v="182"/>
    <x v="0"/>
    <s v="Karen"/>
    <x v="3"/>
  </r>
  <r>
    <d v="2024-01-21T00:00:00"/>
    <x v="1"/>
    <x v="7"/>
    <n v="22"/>
    <n v="500"/>
    <n v="11000"/>
    <n v="9020"/>
    <n v="1980"/>
    <x v="0"/>
    <s v="Peter"/>
    <x v="2"/>
  </r>
  <r>
    <d v="2024-01-21T00:00:00"/>
    <x v="0"/>
    <x v="5"/>
    <n v="38"/>
    <n v="200"/>
    <n v="7600"/>
    <n v="6916"/>
    <n v="684"/>
    <x v="0"/>
    <s v="Karen"/>
    <x v="3"/>
  </r>
  <r>
    <d v="2024-01-21T00:00:00"/>
    <x v="2"/>
    <x v="0"/>
    <n v="33"/>
    <n v="150"/>
    <n v="4950"/>
    <n v="4488"/>
    <n v="462"/>
    <x v="0"/>
    <s v="Ashley"/>
    <x v="0"/>
  </r>
  <r>
    <d v="2024-01-28T00:00:00"/>
    <x v="0"/>
    <x v="0"/>
    <n v="14"/>
    <n v="200"/>
    <n v="2800"/>
    <n v="2548"/>
    <n v="252"/>
    <x v="0"/>
    <s v="Ashley"/>
    <x v="0"/>
  </r>
  <r>
    <d v="2024-01-28T00:00:00"/>
    <x v="1"/>
    <x v="1"/>
    <n v="30"/>
    <n v="500"/>
    <n v="15000"/>
    <n v="12300"/>
    <n v="2700"/>
    <x v="0"/>
    <s v="Ashley"/>
    <x v="0"/>
  </r>
  <r>
    <d v="2024-01-28T00:00:00"/>
    <x v="0"/>
    <x v="2"/>
    <n v="17"/>
    <n v="200"/>
    <n v="3400"/>
    <n v="3094"/>
    <n v="306"/>
    <x v="0"/>
    <s v="Russell"/>
    <x v="1"/>
  </r>
  <r>
    <d v="2024-01-28T00:00:00"/>
    <x v="2"/>
    <x v="2"/>
    <n v="37"/>
    <n v="150"/>
    <n v="5550"/>
    <n v="5032"/>
    <n v="518"/>
    <x v="0"/>
    <s v="Russell"/>
    <x v="1"/>
  </r>
  <r>
    <d v="2024-01-28T00:00:00"/>
    <x v="1"/>
    <x v="3"/>
    <n v="20"/>
    <n v="500"/>
    <n v="10000"/>
    <n v="8200"/>
    <n v="1800"/>
    <x v="0"/>
    <s v="Russell"/>
    <x v="1"/>
  </r>
  <r>
    <d v="2024-01-28T00:00:00"/>
    <x v="1"/>
    <x v="4"/>
    <n v="35"/>
    <n v="500"/>
    <n v="17500"/>
    <n v="14350"/>
    <n v="3150"/>
    <x v="0"/>
    <s v="Peter"/>
    <x v="2"/>
  </r>
  <r>
    <d v="2024-01-28T00:00:00"/>
    <x v="0"/>
    <x v="5"/>
    <n v="26"/>
    <n v="200"/>
    <n v="5200"/>
    <n v="4732"/>
    <n v="468"/>
    <x v="0"/>
    <s v="Karen"/>
    <x v="3"/>
  </r>
  <r>
    <d v="2024-01-28T00:00:00"/>
    <x v="2"/>
    <x v="5"/>
    <n v="28"/>
    <n v="150"/>
    <n v="4200"/>
    <n v="3808"/>
    <n v="392"/>
    <x v="0"/>
    <s v="Karen"/>
    <x v="3"/>
  </r>
  <r>
    <d v="2024-01-28T00:00:00"/>
    <x v="1"/>
    <x v="6"/>
    <n v="27"/>
    <n v="500"/>
    <n v="13500"/>
    <n v="11070"/>
    <n v="2430"/>
    <x v="0"/>
    <s v="Karen"/>
    <x v="3"/>
  </r>
  <r>
    <d v="2024-01-28T00:00:00"/>
    <x v="0"/>
    <x v="7"/>
    <n v="39"/>
    <n v="200"/>
    <n v="7800"/>
    <n v="7098"/>
    <n v="702"/>
    <x v="0"/>
    <s v="Peter"/>
    <x v="2"/>
  </r>
  <r>
    <d v="2024-01-28T00:00:00"/>
    <x v="2"/>
    <x v="7"/>
    <n v="19"/>
    <n v="150"/>
    <n v="2850"/>
    <n v="2584"/>
    <n v="266"/>
    <x v="0"/>
    <s v="Peter"/>
    <x v="2"/>
  </r>
  <r>
    <d v="2024-01-28T00:00:00"/>
    <x v="2"/>
    <x v="3"/>
    <n v="35"/>
    <n v="150"/>
    <n v="5250"/>
    <n v="4760"/>
    <n v="490"/>
    <x v="0"/>
    <s v="Russell"/>
    <x v="1"/>
  </r>
  <r>
    <d v="2024-02-04T00:00:00"/>
    <x v="0"/>
    <x v="0"/>
    <n v="11"/>
    <n v="200"/>
    <n v="2200"/>
    <n v="2002"/>
    <n v="198"/>
    <x v="1"/>
    <s v="Ashley"/>
    <x v="0"/>
  </r>
  <r>
    <d v="2024-02-04T00:00:00"/>
    <x v="2"/>
    <x v="0"/>
    <n v="25"/>
    <n v="150"/>
    <n v="3750"/>
    <n v="3400"/>
    <n v="350"/>
    <x v="1"/>
    <s v="Ashley"/>
    <x v="0"/>
  </r>
  <r>
    <d v="2024-02-04T00:00:00"/>
    <x v="1"/>
    <x v="1"/>
    <n v="15"/>
    <n v="500"/>
    <n v="7500"/>
    <n v="6150"/>
    <n v="1350"/>
    <x v="1"/>
    <s v="Ashley"/>
    <x v="0"/>
  </r>
  <r>
    <d v="2024-02-04T00:00:00"/>
    <x v="1"/>
    <x v="2"/>
    <n v="46"/>
    <n v="500"/>
    <n v="23000"/>
    <n v="18860"/>
    <n v="4140"/>
    <x v="1"/>
    <s v="Russell"/>
    <x v="1"/>
  </r>
  <r>
    <d v="2024-02-04T00:00:00"/>
    <x v="0"/>
    <x v="3"/>
    <n v="40"/>
    <n v="200"/>
    <n v="8000"/>
    <n v="7280"/>
    <n v="720"/>
    <x v="1"/>
    <s v="Russell"/>
    <x v="1"/>
  </r>
  <r>
    <d v="2024-02-04T00:00:00"/>
    <x v="2"/>
    <x v="3"/>
    <n v="42"/>
    <n v="150"/>
    <n v="6300"/>
    <n v="5712"/>
    <n v="588"/>
    <x v="1"/>
    <s v="Russell"/>
    <x v="1"/>
  </r>
  <r>
    <d v="2024-02-04T00:00:00"/>
    <x v="0"/>
    <x v="4"/>
    <n v="37"/>
    <n v="200"/>
    <n v="7400"/>
    <n v="6734"/>
    <n v="666"/>
    <x v="1"/>
    <s v="Peter"/>
    <x v="2"/>
  </r>
  <r>
    <d v="2024-02-04T00:00:00"/>
    <x v="2"/>
    <x v="4"/>
    <n v="45"/>
    <n v="150"/>
    <n v="6750"/>
    <n v="6120"/>
    <n v="630"/>
    <x v="1"/>
    <s v="Peter"/>
    <x v="2"/>
  </r>
  <r>
    <d v="2024-02-04T00:00:00"/>
    <x v="2"/>
    <x v="5"/>
    <n v="38"/>
    <n v="150"/>
    <n v="5700"/>
    <n v="5168"/>
    <n v="532"/>
    <x v="1"/>
    <s v="Karen"/>
    <x v="3"/>
  </r>
  <r>
    <d v="2024-02-04T00:00:00"/>
    <x v="0"/>
    <x v="6"/>
    <n v="40"/>
    <n v="200"/>
    <n v="8000"/>
    <n v="7280"/>
    <n v="720"/>
    <x v="1"/>
    <s v="Karen"/>
    <x v="3"/>
  </r>
  <r>
    <d v="2024-02-04T00:00:00"/>
    <x v="1"/>
    <x v="7"/>
    <n v="22"/>
    <n v="500"/>
    <n v="11000"/>
    <n v="9020"/>
    <n v="1980"/>
    <x v="1"/>
    <s v="Peter"/>
    <x v="2"/>
  </r>
  <r>
    <d v="2024-02-04T00:00:00"/>
    <x v="1"/>
    <x v="4"/>
    <n v="28"/>
    <n v="500"/>
    <n v="14000"/>
    <n v="11480"/>
    <n v="2520"/>
    <x v="1"/>
    <s v="Peter"/>
    <x v="2"/>
  </r>
  <r>
    <d v="2024-02-11T00:00:00"/>
    <x v="1"/>
    <x v="0"/>
    <n v="34"/>
    <n v="500"/>
    <n v="17000"/>
    <n v="13940"/>
    <n v="3060"/>
    <x v="1"/>
    <s v="Ashley"/>
    <x v="0"/>
  </r>
  <r>
    <d v="2024-02-11T00:00:00"/>
    <x v="0"/>
    <x v="1"/>
    <n v="16"/>
    <n v="200"/>
    <n v="3200"/>
    <n v="2912"/>
    <n v="288"/>
    <x v="1"/>
    <s v="Ashley"/>
    <x v="0"/>
  </r>
  <r>
    <d v="2024-02-11T00:00:00"/>
    <x v="2"/>
    <x v="1"/>
    <n v="12"/>
    <n v="150"/>
    <n v="1800"/>
    <n v="1632"/>
    <n v="168"/>
    <x v="1"/>
    <s v="Ashley"/>
    <x v="0"/>
  </r>
  <r>
    <d v="2024-02-11T00:00:00"/>
    <x v="0"/>
    <x v="2"/>
    <n v="38"/>
    <n v="200"/>
    <n v="7600"/>
    <n v="6916"/>
    <n v="684"/>
    <x v="1"/>
    <s v="Russell"/>
    <x v="1"/>
  </r>
  <r>
    <d v="2024-02-11T00:00:00"/>
    <x v="1"/>
    <x v="3"/>
    <n v="16"/>
    <n v="500"/>
    <n v="8000"/>
    <n v="6560"/>
    <n v="1440"/>
    <x v="1"/>
    <s v="Russell"/>
    <x v="1"/>
  </r>
  <r>
    <d v="2024-02-11T00:00:00"/>
    <x v="2"/>
    <x v="4"/>
    <n v="33"/>
    <n v="150"/>
    <n v="4950"/>
    <n v="4488"/>
    <n v="462"/>
    <x v="1"/>
    <s v="Peter"/>
    <x v="2"/>
  </r>
  <r>
    <d v="2024-02-11T00:00:00"/>
    <x v="1"/>
    <x v="5"/>
    <n v="22"/>
    <n v="500"/>
    <n v="11000"/>
    <n v="9020"/>
    <n v="1980"/>
    <x v="1"/>
    <s v="Karen"/>
    <x v="3"/>
  </r>
  <r>
    <d v="2024-02-11T00:00:00"/>
    <x v="0"/>
    <x v="6"/>
    <n v="48"/>
    <n v="200"/>
    <n v="9600"/>
    <n v="8736"/>
    <n v="864"/>
    <x v="1"/>
    <s v="Karen"/>
    <x v="3"/>
  </r>
  <r>
    <d v="2024-02-11T00:00:00"/>
    <x v="2"/>
    <x v="6"/>
    <n v="30"/>
    <n v="150"/>
    <n v="4500"/>
    <n v="4080"/>
    <n v="420"/>
    <x v="1"/>
    <s v="Karen"/>
    <x v="3"/>
  </r>
  <r>
    <d v="2024-02-11T00:00:00"/>
    <x v="1"/>
    <x v="7"/>
    <n v="32"/>
    <n v="500"/>
    <n v="16000"/>
    <n v="13120"/>
    <n v="2880"/>
    <x v="1"/>
    <s v="Peter"/>
    <x v="2"/>
  </r>
  <r>
    <d v="2024-02-11T00:00:00"/>
    <x v="0"/>
    <x v="6"/>
    <n v="30"/>
    <n v="200"/>
    <n v="6000"/>
    <n v="5460"/>
    <n v="540"/>
    <x v="1"/>
    <s v="Karen"/>
    <x v="3"/>
  </r>
  <r>
    <d v="2024-02-11T00:00:00"/>
    <x v="2"/>
    <x v="1"/>
    <n v="30"/>
    <n v="150"/>
    <n v="4500"/>
    <n v="4080"/>
    <n v="420"/>
    <x v="1"/>
    <s v="Ashley"/>
    <x v="0"/>
  </r>
  <r>
    <d v="2024-02-18T00:00:00"/>
    <x v="0"/>
    <x v="0"/>
    <n v="39"/>
    <n v="200"/>
    <n v="7800"/>
    <n v="7098"/>
    <n v="702"/>
    <x v="1"/>
    <s v="Ashley"/>
    <x v="0"/>
  </r>
  <r>
    <d v="2024-02-18T00:00:00"/>
    <x v="1"/>
    <x v="1"/>
    <n v="40"/>
    <n v="500"/>
    <n v="20000"/>
    <n v="16400"/>
    <n v="3600"/>
    <x v="1"/>
    <s v="Ashley"/>
    <x v="0"/>
  </r>
  <r>
    <d v="2024-02-18T00:00:00"/>
    <x v="0"/>
    <x v="2"/>
    <n v="38"/>
    <n v="200"/>
    <n v="7600"/>
    <n v="6916"/>
    <n v="684"/>
    <x v="1"/>
    <s v="Russell"/>
    <x v="1"/>
  </r>
  <r>
    <d v="2024-02-18T00:00:00"/>
    <x v="2"/>
    <x v="2"/>
    <n v="44"/>
    <n v="150"/>
    <n v="6600"/>
    <n v="5984"/>
    <n v="616"/>
    <x v="1"/>
    <s v="Russell"/>
    <x v="1"/>
  </r>
  <r>
    <d v="2024-02-18T00:00:00"/>
    <x v="1"/>
    <x v="3"/>
    <n v="23"/>
    <n v="500"/>
    <n v="11500"/>
    <n v="9430"/>
    <n v="2070"/>
    <x v="1"/>
    <s v="Russell"/>
    <x v="1"/>
  </r>
  <r>
    <d v="2024-02-18T00:00:00"/>
    <x v="1"/>
    <x v="4"/>
    <n v="31"/>
    <n v="500"/>
    <n v="15500"/>
    <n v="12710"/>
    <n v="2790"/>
    <x v="1"/>
    <s v="Peter"/>
    <x v="2"/>
  </r>
  <r>
    <d v="2024-02-18T00:00:00"/>
    <x v="0"/>
    <x v="5"/>
    <n v="36"/>
    <n v="200"/>
    <n v="7200"/>
    <n v="6552"/>
    <n v="648"/>
    <x v="1"/>
    <s v="Karen"/>
    <x v="3"/>
  </r>
  <r>
    <d v="2024-02-18T00:00:00"/>
    <x v="2"/>
    <x v="5"/>
    <n v="17"/>
    <n v="150"/>
    <n v="2550"/>
    <n v="2312"/>
    <n v="238"/>
    <x v="1"/>
    <s v="Karen"/>
    <x v="3"/>
  </r>
  <r>
    <d v="2024-02-18T00:00:00"/>
    <x v="1"/>
    <x v="6"/>
    <n v="23"/>
    <n v="500"/>
    <n v="11500"/>
    <n v="9430"/>
    <n v="2070"/>
    <x v="1"/>
    <s v="Karen"/>
    <x v="3"/>
  </r>
  <r>
    <d v="2024-02-18T00:00:00"/>
    <x v="0"/>
    <x v="7"/>
    <n v="44"/>
    <n v="200"/>
    <n v="8800"/>
    <n v="8008"/>
    <n v="792"/>
    <x v="1"/>
    <s v="Peter"/>
    <x v="2"/>
  </r>
  <r>
    <d v="2024-02-18T00:00:00"/>
    <x v="2"/>
    <x v="7"/>
    <n v="35"/>
    <n v="150"/>
    <n v="5250"/>
    <n v="4760"/>
    <n v="490"/>
    <x v="1"/>
    <s v="Peter"/>
    <x v="2"/>
  </r>
  <r>
    <d v="2024-02-18T00:00:00"/>
    <x v="2"/>
    <x v="2"/>
    <n v="24"/>
    <n v="150"/>
    <n v="3600"/>
    <n v="3264"/>
    <n v="336"/>
    <x v="1"/>
    <s v="Russell"/>
    <x v="1"/>
  </r>
  <r>
    <d v="2024-02-25T00:00:00"/>
    <x v="0"/>
    <x v="0"/>
    <n v="10"/>
    <n v="200"/>
    <n v="2000"/>
    <n v="1820"/>
    <n v="180"/>
    <x v="1"/>
    <s v="Ashley"/>
    <x v="0"/>
  </r>
  <r>
    <d v="2024-02-25T00:00:00"/>
    <x v="2"/>
    <x v="0"/>
    <n v="44"/>
    <n v="150"/>
    <n v="6600"/>
    <n v="5984"/>
    <n v="616"/>
    <x v="1"/>
    <s v="Ashley"/>
    <x v="0"/>
  </r>
  <r>
    <d v="2024-02-25T00:00:00"/>
    <x v="1"/>
    <x v="1"/>
    <n v="25"/>
    <n v="500"/>
    <n v="12500"/>
    <n v="10250"/>
    <n v="2250"/>
    <x v="1"/>
    <s v="Ashley"/>
    <x v="0"/>
  </r>
  <r>
    <d v="2024-02-25T00:00:00"/>
    <x v="1"/>
    <x v="2"/>
    <n v="44"/>
    <n v="500"/>
    <n v="22000"/>
    <n v="18040"/>
    <n v="3960"/>
    <x v="1"/>
    <s v="Russell"/>
    <x v="1"/>
  </r>
  <r>
    <d v="2024-02-25T00:00:00"/>
    <x v="0"/>
    <x v="3"/>
    <n v="32"/>
    <n v="200"/>
    <n v="6400"/>
    <n v="5824"/>
    <n v="576"/>
    <x v="1"/>
    <s v="Russell"/>
    <x v="1"/>
  </r>
  <r>
    <d v="2024-02-25T00:00:00"/>
    <x v="2"/>
    <x v="3"/>
    <n v="36"/>
    <n v="150"/>
    <n v="5400"/>
    <n v="4896"/>
    <n v="504"/>
    <x v="1"/>
    <s v="Russell"/>
    <x v="1"/>
  </r>
  <r>
    <d v="2024-02-25T00:00:00"/>
    <x v="0"/>
    <x v="4"/>
    <n v="41"/>
    <n v="200"/>
    <n v="8200"/>
    <n v="7462"/>
    <n v="738"/>
    <x v="1"/>
    <s v="Peter"/>
    <x v="2"/>
  </r>
  <r>
    <d v="2024-02-25T00:00:00"/>
    <x v="2"/>
    <x v="4"/>
    <n v="21"/>
    <n v="150"/>
    <n v="3150"/>
    <n v="2856"/>
    <n v="294"/>
    <x v="1"/>
    <s v="Peter"/>
    <x v="2"/>
  </r>
  <r>
    <d v="2024-02-25T00:00:00"/>
    <x v="2"/>
    <x v="5"/>
    <n v="20"/>
    <n v="150"/>
    <n v="3000"/>
    <n v="2720"/>
    <n v="280"/>
    <x v="1"/>
    <s v="Karen"/>
    <x v="3"/>
  </r>
  <r>
    <d v="2024-02-25T00:00:00"/>
    <x v="0"/>
    <x v="6"/>
    <n v="29"/>
    <n v="200"/>
    <n v="5800"/>
    <n v="5278"/>
    <n v="522"/>
    <x v="1"/>
    <s v="Karen"/>
    <x v="3"/>
  </r>
  <r>
    <d v="2024-02-25T00:00:00"/>
    <x v="1"/>
    <x v="7"/>
    <n v="40"/>
    <n v="500"/>
    <n v="20000"/>
    <n v="16400"/>
    <n v="3600"/>
    <x v="1"/>
    <s v="Peter"/>
    <x v="2"/>
  </r>
  <r>
    <d v="2024-02-25T00:00:00"/>
    <x v="1"/>
    <x v="7"/>
    <n v="49"/>
    <n v="500"/>
    <n v="24500"/>
    <n v="20090"/>
    <n v="4410"/>
    <x v="1"/>
    <s v="Peter"/>
    <x v="2"/>
  </r>
  <r>
    <d v="2024-03-03T00:00:00"/>
    <x v="1"/>
    <x v="0"/>
    <n v="25"/>
    <n v="500"/>
    <n v="12500"/>
    <n v="10250"/>
    <n v="2250"/>
    <x v="2"/>
    <s v="Ashley"/>
    <x v="0"/>
  </r>
  <r>
    <d v="2024-03-03T00:00:00"/>
    <x v="0"/>
    <x v="1"/>
    <n v="48"/>
    <n v="200"/>
    <n v="9600"/>
    <n v="8736"/>
    <n v="864"/>
    <x v="2"/>
    <s v="Ashley"/>
    <x v="0"/>
  </r>
  <r>
    <d v="2024-03-03T00:00:00"/>
    <x v="2"/>
    <x v="1"/>
    <n v="19"/>
    <n v="150"/>
    <n v="2850"/>
    <n v="2584"/>
    <n v="266"/>
    <x v="2"/>
    <s v="Ashley"/>
    <x v="0"/>
  </r>
  <r>
    <d v="2024-03-03T00:00:00"/>
    <x v="0"/>
    <x v="2"/>
    <n v="17"/>
    <n v="200"/>
    <n v="3400"/>
    <n v="3094"/>
    <n v="306"/>
    <x v="2"/>
    <s v="Russell"/>
    <x v="1"/>
  </r>
  <r>
    <d v="2024-03-03T00:00:00"/>
    <x v="1"/>
    <x v="3"/>
    <n v="11"/>
    <n v="500"/>
    <n v="5500"/>
    <n v="4510"/>
    <n v="990"/>
    <x v="2"/>
    <s v="Russell"/>
    <x v="1"/>
  </r>
  <r>
    <d v="2024-03-03T00:00:00"/>
    <x v="2"/>
    <x v="4"/>
    <n v="12"/>
    <n v="150"/>
    <n v="1800"/>
    <n v="1632"/>
    <n v="168"/>
    <x v="2"/>
    <s v="Peter"/>
    <x v="2"/>
  </r>
  <r>
    <d v="2024-03-03T00:00:00"/>
    <x v="1"/>
    <x v="5"/>
    <n v="37"/>
    <n v="500"/>
    <n v="18500"/>
    <n v="15170"/>
    <n v="3330"/>
    <x v="2"/>
    <s v="Karen"/>
    <x v="3"/>
  </r>
  <r>
    <d v="2024-03-03T00:00:00"/>
    <x v="0"/>
    <x v="6"/>
    <n v="48"/>
    <n v="200"/>
    <n v="9600"/>
    <n v="8736"/>
    <n v="864"/>
    <x v="2"/>
    <s v="Karen"/>
    <x v="3"/>
  </r>
  <r>
    <d v="2024-03-03T00:00:00"/>
    <x v="2"/>
    <x v="6"/>
    <n v="29"/>
    <n v="150"/>
    <n v="4350"/>
    <n v="3944"/>
    <n v="406"/>
    <x v="2"/>
    <s v="Karen"/>
    <x v="3"/>
  </r>
  <r>
    <d v="2024-03-03T00:00:00"/>
    <x v="1"/>
    <x v="7"/>
    <n v="34"/>
    <n v="500"/>
    <n v="17000"/>
    <n v="13940"/>
    <n v="3060"/>
    <x v="2"/>
    <s v="Peter"/>
    <x v="2"/>
  </r>
  <r>
    <d v="2024-03-03T00:00:00"/>
    <x v="0"/>
    <x v="5"/>
    <n v="25"/>
    <n v="200"/>
    <n v="5000"/>
    <n v="4550"/>
    <n v="450"/>
    <x v="2"/>
    <s v="Karen"/>
    <x v="3"/>
  </r>
  <r>
    <d v="2024-03-03T00:00:00"/>
    <x v="2"/>
    <x v="0"/>
    <n v="33"/>
    <n v="150"/>
    <n v="4950"/>
    <n v="4488"/>
    <n v="462"/>
    <x v="2"/>
    <s v="Ashley"/>
    <x v="0"/>
  </r>
  <r>
    <d v="2024-03-10T00:00:00"/>
    <x v="0"/>
    <x v="0"/>
    <n v="14"/>
    <n v="200"/>
    <n v="2800"/>
    <n v="2548"/>
    <n v="252"/>
    <x v="2"/>
    <s v="Ashley"/>
    <x v="0"/>
  </r>
  <r>
    <d v="2024-03-10T00:00:00"/>
    <x v="1"/>
    <x v="1"/>
    <n v="20"/>
    <n v="500"/>
    <n v="10000"/>
    <n v="8200"/>
    <n v="1800"/>
    <x v="2"/>
    <s v="Ashley"/>
    <x v="0"/>
  </r>
  <r>
    <d v="2024-03-10T00:00:00"/>
    <x v="0"/>
    <x v="2"/>
    <n v="49"/>
    <n v="200"/>
    <n v="9800"/>
    <n v="8918"/>
    <n v="882"/>
    <x v="2"/>
    <s v="Russell"/>
    <x v="1"/>
  </r>
  <r>
    <d v="2024-03-10T00:00:00"/>
    <x v="2"/>
    <x v="2"/>
    <n v="33"/>
    <n v="150"/>
    <n v="4950"/>
    <n v="4488"/>
    <n v="462"/>
    <x v="2"/>
    <s v="Russell"/>
    <x v="1"/>
  </r>
  <r>
    <d v="2024-03-10T00:00:00"/>
    <x v="1"/>
    <x v="3"/>
    <n v="45"/>
    <n v="500"/>
    <n v="22500"/>
    <n v="18450"/>
    <n v="4050"/>
    <x v="2"/>
    <s v="Russell"/>
    <x v="1"/>
  </r>
  <r>
    <d v="2024-03-10T00:00:00"/>
    <x v="1"/>
    <x v="4"/>
    <n v="47"/>
    <n v="500"/>
    <n v="23500"/>
    <n v="19270"/>
    <n v="4230"/>
    <x v="2"/>
    <s v="Peter"/>
    <x v="2"/>
  </r>
  <r>
    <d v="2024-03-10T00:00:00"/>
    <x v="0"/>
    <x v="5"/>
    <n v="43"/>
    <n v="200"/>
    <n v="8600"/>
    <n v="7826"/>
    <n v="774"/>
    <x v="2"/>
    <s v="Karen"/>
    <x v="3"/>
  </r>
  <r>
    <d v="2024-03-10T00:00:00"/>
    <x v="2"/>
    <x v="5"/>
    <n v="37"/>
    <n v="150"/>
    <n v="5550"/>
    <n v="5032"/>
    <n v="518"/>
    <x v="2"/>
    <s v="Karen"/>
    <x v="3"/>
  </r>
  <r>
    <d v="2024-03-10T00:00:00"/>
    <x v="1"/>
    <x v="6"/>
    <n v="22"/>
    <n v="500"/>
    <n v="11000"/>
    <n v="9020"/>
    <n v="1980"/>
    <x v="2"/>
    <s v="Karen"/>
    <x v="3"/>
  </r>
  <r>
    <d v="2024-03-10T00:00:00"/>
    <x v="0"/>
    <x v="7"/>
    <n v="18"/>
    <n v="200"/>
    <n v="3600"/>
    <n v="3276"/>
    <n v="324"/>
    <x v="2"/>
    <s v="Peter"/>
    <x v="2"/>
  </r>
  <r>
    <d v="2024-03-10T00:00:00"/>
    <x v="2"/>
    <x v="7"/>
    <n v="47"/>
    <n v="150"/>
    <n v="7050"/>
    <n v="6392"/>
    <n v="658"/>
    <x v="2"/>
    <s v="Peter"/>
    <x v="2"/>
  </r>
  <r>
    <d v="2024-03-10T00:00:00"/>
    <x v="2"/>
    <x v="3"/>
    <n v="47"/>
    <n v="150"/>
    <n v="7050"/>
    <n v="6392"/>
    <n v="658"/>
    <x v="2"/>
    <s v="Russell"/>
    <x v="1"/>
  </r>
  <r>
    <d v="2024-03-17T00:00:00"/>
    <x v="0"/>
    <x v="0"/>
    <n v="48"/>
    <n v="200"/>
    <n v="9600"/>
    <n v="8736"/>
    <n v="864"/>
    <x v="2"/>
    <s v="Ashley"/>
    <x v="0"/>
  </r>
  <r>
    <d v="2024-03-17T00:00:00"/>
    <x v="2"/>
    <x v="0"/>
    <n v="13"/>
    <n v="150"/>
    <n v="1950"/>
    <n v="1768"/>
    <n v="182"/>
    <x v="2"/>
    <s v="Ashley"/>
    <x v="0"/>
  </r>
  <r>
    <d v="2024-03-17T00:00:00"/>
    <x v="1"/>
    <x v="1"/>
    <n v="17"/>
    <n v="500"/>
    <n v="8500"/>
    <n v="6970"/>
    <n v="1530"/>
    <x v="2"/>
    <s v="Ashley"/>
    <x v="0"/>
  </r>
  <r>
    <d v="2024-03-17T00:00:00"/>
    <x v="1"/>
    <x v="2"/>
    <n v="32"/>
    <n v="500"/>
    <n v="16000"/>
    <n v="13120"/>
    <n v="2880"/>
    <x v="2"/>
    <s v="Russell"/>
    <x v="1"/>
  </r>
  <r>
    <d v="2024-03-17T00:00:00"/>
    <x v="0"/>
    <x v="3"/>
    <n v="13"/>
    <n v="200"/>
    <n v="2600"/>
    <n v="2366"/>
    <n v="234"/>
    <x v="2"/>
    <s v="Russell"/>
    <x v="1"/>
  </r>
  <r>
    <d v="2024-03-17T00:00:00"/>
    <x v="2"/>
    <x v="3"/>
    <n v="14"/>
    <n v="150"/>
    <n v="2100"/>
    <n v="1904"/>
    <n v="196"/>
    <x v="2"/>
    <s v="Russell"/>
    <x v="1"/>
  </r>
  <r>
    <d v="2024-03-17T00:00:00"/>
    <x v="0"/>
    <x v="4"/>
    <n v="18"/>
    <n v="200"/>
    <n v="3600"/>
    <n v="3276"/>
    <n v="324"/>
    <x v="2"/>
    <s v="Peter"/>
    <x v="2"/>
  </r>
  <r>
    <d v="2024-03-17T00:00:00"/>
    <x v="2"/>
    <x v="4"/>
    <n v="41"/>
    <n v="150"/>
    <n v="6150"/>
    <n v="5576"/>
    <n v="574"/>
    <x v="2"/>
    <s v="Peter"/>
    <x v="2"/>
  </r>
  <r>
    <d v="2024-03-17T00:00:00"/>
    <x v="2"/>
    <x v="5"/>
    <n v="32"/>
    <n v="150"/>
    <n v="4800"/>
    <n v="4352"/>
    <n v="448"/>
    <x v="2"/>
    <s v="Karen"/>
    <x v="3"/>
  </r>
  <r>
    <d v="2024-03-17T00:00:00"/>
    <x v="0"/>
    <x v="6"/>
    <n v="20"/>
    <n v="200"/>
    <n v="4000"/>
    <n v="3640"/>
    <n v="360"/>
    <x v="2"/>
    <s v="Karen"/>
    <x v="3"/>
  </r>
  <r>
    <d v="2024-03-17T00:00:00"/>
    <x v="1"/>
    <x v="7"/>
    <n v="17"/>
    <n v="500"/>
    <n v="8500"/>
    <n v="6970"/>
    <n v="1530"/>
    <x v="2"/>
    <s v="Peter"/>
    <x v="2"/>
  </r>
  <r>
    <d v="2024-03-17T00:00:00"/>
    <x v="1"/>
    <x v="4"/>
    <n v="49"/>
    <n v="500"/>
    <n v="24500"/>
    <n v="20090"/>
    <n v="4410"/>
    <x v="2"/>
    <s v="Peter"/>
    <x v="2"/>
  </r>
  <r>
    <d v="2024-03-24T00:00:00"/>
    <x v="1"/>
    <x v="0"/>
    <n v="35"/>
    <n v="500"/>
    <n v="17500"/>
    <n v="14350"/>
    <n v="3150"/>
    <x v="2"/>
    <s v="Ashley"/>
    <x v="0"/>
  </r>
  <r>
    <d v="2024-03-24T00:00:00"/>
    <x v="0"/>
    <x v="1"/>
    <n v="30"/>
    <n v="200"/>
    <n v="6000"/>
    <n v="5460"/>
    <n v="540"/>
    <x v="2"/>
    <s v="Ashley"/>
    <x v="0"/>
  </r>
  <r>
    <d v="2024-03-24T00:00:00"/>
    <x v="2"/>
    <x v="1"/>
    <n v="36"/>
    <n v="150"/>
    <n v="5400"/>
    <n v="4896"/>
    <n v="504"/>
    <x v="2"/>
    <s v="Ashley"/>
    <x v="0"/>
  </r>
  <r>
    <d v="2024-03-24T00:00:00"/>
    <x v="0"/>
    <x v="2"/>
    <n v="10"/>
    <n v="200"/>
    <n v="2000"/>
    <n v="1820"/>
    <n v="180"/>
    <x v="2"/>
    <s v="Russell"/>
    <x v="1"/>
  </r>
  <r>
    <d v="2024-03-24T00:00:00"/>
    <x v="1"/>
    <x v="3"/>
    <n v="23"/>
    <n v="500"/>
    <n v="11500"/>
    <n v="9430"/>
    <n v="2070"/>
    <x v="2"/>
    <s v="Russell"/>
    <x v="1"/>
  </r>
  <r>
    <d v="2024-03-24T00:00:00"/>
    <x v="2"/>
    <x v="4"/>
    <n v="21"/>
    <n v="150"/>
    <n v="3150"/>
    <n v="2856"/>
    <n v="294"/>
    <x v="2"/>
    <s v="Peter"/>
    <x v="2"/>
  </r>
  <r>
    <d v="2024-03-24T00:00:00"/>
    <x v="1"/>
    <x v="5"/>
    <n v="49"/>
    <n v="500"/>
    <n v="24500"/>
    <n v="20090"/>
    <n v="4410"/>
    <x v="2"/>
    <s v="Karen"/>
    <x v="3"/>
  </r>
  <r>
    <d v="2024-03-24T00:00:00"/>
    <x v="0"/>
    <x v="6"/>
    <n v="21"/>
    <n v="200"/>
    <n v="4200"/>
    <n v="3822"/>
    <n v="378"/>
    <x v="2"/>
    <s v="Karen"/>
    <x v="3"/>
  </r>
  <r>
    <d v="2024-03-24T00:00:00"/>
    <x v="2"/>
    <x v="6"/>
    <n v="30"/>
    <n v="150"/>
    <n v="4500"/>
    <n v="4080"/>
    <n v="420"/>
    <x v="2"/>
    <s v="Karen"/>
    <x v="3"/>
  </r>
  <r>
    <d v="2024-03-24T00:00:00"/>
    <x v="1"/>
    <x v="7"/>
    <n v="49"/>
    <n v="500"/>
    <n v="24500"/>
    <n v="20090"/>
    <n v="4410"/>
    <x v="2"/>
    <s v="Peter"/>
    <x v="2"/>
  </r>
  <r>
    <d v="2024-03-24T00:00:00"/>
    <x v="0"/>
    <x v="6"/>
    <n v="48"/>
    <n v="200"/>
    <n v="9600"/>
    <n v="8736"/>
    <n v="864"/>
    <x v="2"/>
    <s v="Karen"/>
    <x v="3"/>
  </r>
  <r>
    <d v="2024-03-24T00:00:00"/>
    <x v="2"/>
    <x v="1"/>
    <n v="24"/>
    <n v="150"/>
    <n v="3600"/>
    <n v="3264"/>
    <n v="336"/>
    <x v="2"/>
    <s v="Ashley"/>
    <x v="0"/>
  </r>
  <r>
    <d v="2024-03-31T00:00:00"/>
    <x v="0"/>
    <x v="0"/>
    <n v="36"/>
    <n v="200"/>
    <n v="7200"/>
    <n v="6552"/>
    <n v="648"/>
    <x v="2"/>
    <s v="Ashley"/>
    <x v="0"/>
  </r>
  <r>
    <d v="2024-03-31T00:00:00"/>
    <x v="1"/>
    <x v="1"/>
    <n v="33"/>
    <n v="500"/>
    <n v="16500"/>
    <n v="13530"/>
    <n v="2970"/>
    <x v="2"/>
    <s v="Ashley"/>
    <x v="0"/>
  </r>
  <r>
    <d v="2024-03-31T00:00:00"/>
    <x v="0"/>
    <x v="2"/>
    <n v="41"/>
    <n v="200"/>
    <n v="8200"/>
    <n v="7462"/>
    <n v="738"/>
    <x v="2"/>
    <s v="Russell"/>
    <x v="1"/>
  </r>
  <r>
    <d v="2024-03-31T00:00:00"/>
    <x v="2"/>
    <x v="2"/>
    <n v="27"/>
    <n v="150"/>
    <n v="4050"/>
    <n v="3672"/>
    <n v="378"/>
    <x v="2"/>
    <s v="Russell"/>
    <x v="1"/>
  </r>
  <r>
    <d v="2024-03-31T00:00:00"/>
    <x v="1"/>
    <x v="3"/>
    <n v="13"/>
    <n v="500"/>
    <n v="6500"/>
    <n v="5330"/>
    <n v="1170"/>
    <x v="2"/>
    <s v="Russell"/>
    <x v="1"/>
  </r>
  <r>
    <d v="2024-03-31T00:00:00"/>
    <x v="1"/>
    <x v="4"/>
    <n v="26"/>
    <n v="500"/>
    <n v="13000"/>
    <n v="10660"/>
    <n v="2340"/>
    <x v="2"/>
    <s v="Peter"/>
    <x v="2"/>
  </r>
  <r>
    <d v="2024-03-31T00:00:00"/>
    <x v="0"/>
    <x v="5"/>
    <n v="25"/>
    <n v="200"/>
    <n v="5000"/>
    <n v="4550"/>
    <n v="450"/>
    <x v="2"/>
    <s v="Karen"/>
    <x v="3"/>
  </r>
  <r>
    <d v="2024-03-31T00:00:00"/>
    <x v="2"/>
    <x v="5"/>
    <n v="32"/>
    <n v="150"/>
    <n v="4800"/>
    <n v="4352"/>
    <n v="448"/>
    <x v="2"/>
    <s v="Karen"/>
    <x v="3"/>
  </r>
  <r>
    <d v="2024-03-31T00:00:00"/>
    <x v="1"/>
    <x v="6"/>
    <n v="14"/>
    <n v="500"/>
    <n v="7000"/>
    <n v="5740"/>
    <n v="1260"/>
    <x v="2"/>
    <s v="Karen"/>
    <x v="3"/>
  </r>
  <r>
    <d v="2024-03-31T00:00:00"/>
    <x v="0"/>
    <x v="7"/>
    <n v="21"/>
    <n v="200"/>
    <n v="4200"/>
    <n v="3822"/>
    <n v="378"/>
    <x v="2"/>
    <s v="Peter"/>
    <x v="2"/>
  </r>
  <r>
    <d v="2024-03-31T00:00:00"/>
    <x v="2"/>
    <x v="7"/>
    <n v="45"/>
    <n v="150"/>
    <n v="6750"/>
    <n v="6120"/>
    <n v="630"/>
    <x v="2"/>
    <s v="Peter"/>
    <x v="2"/>
  </r>
  <r>
    <d v="2024-03-31T00:00:00"/>
    <x v="2"/>
    <x v="2"/>
    <n v="13"/>
    <n v="150"/>
    <n v="1950"/>
    <n v="1768"/>
    <n v="182"/>
    <x v="2"/>
    <s v="Russell"/>
    <x v="1"/>
  </r>
  <r>
    <d v="2024-04-07T00:00:00"/>
    <x v="0"/>
    <x v="0"/>
    <n v="40"/>
    <n v="200"/>
    <n v="8000"/>
    <n v="7280"/>
    <n v="720"/>
    <x v="3"/>
    <s v="Ashley"/>
    <x v="0"/>
  </r>
  <r>
    <d v="2024-04-07T00:00:00"/>
    <x v="2"/>
    <x v="0"/>
    <n v="41"/>
    <n v="150"/>
    <n v="6150"/>
    <n v="5576"/>
    <n v="574"/>
    <x v="3"/>
    <s v="Ashley"/>
    <x v="0"/>
  </r>
  <r>
    <d v="2024-04-07T00:00:00"/>
    <x v="1"/>
    <x v="1"/>
    <n v="12"/>
    <n v="500"/>
    <n v="6000"/>
    <n v="4920"/>
    <n v="1080"/>
    <x v="3"/>
    <s v="Ashley"/>
    <x v="0"/>
  </r>
  <r>
    <d v="2024-04-07T00:00:00"/>
    <x v="1"/>
    <x v="2"/>
    <n v="17"/>
    <n v="500"/>
    <n v="8500"/>
    <n v="6970"/>
    <n v="1530"/>
    <x v="3"/>
    <s v="Russell"/>
    <x v="1"/>
  </r>
  <r>
    <d v="2024-04-07T00:00:00"/>
    <x v="0"/>
    <x v="3"/>
    <n v="30"/>
    <n v="200"/>
    <n v="6000"/>
    <n v="5460"/>
    <n v="540"/>
    <x v="3"/>
    <s v="Russell"/>
    <x v="1"/>
  </r>
  <r>
    <d v="2024-04-07T00:00:00"/>
    <x v="2"/>
    <x v="3"/>
    <n v="15"/>
    <n v="150"/>
    <n v="2250"/>
    <n v="2040"/>
    <n v="210"/>
    <x v="3"/>
    <s v="Russell"/>
    <x v="1"/>
  </r>
  <r>
    <d v="2024-04-07T00:00:00"/>
    <x v="0"/>
    <x v="4"/>
    <n v="40"/>
    <n v="200"/>
    <n v="8000"/>
    <n v="7280"/>
    <n v="720"/>
    <x v="3"/>
    <s v="Peter"/>
    <x v="2"/>
  </r>
  <r>
    <d v="2024-04-07T00:00:00"/>
    <x v="2"/>
    <x v="4"/>
    <n v="34"/>
    <n v="150"/>
    <n v="5100"/>
    <n v="4624"/>
    <n v="476"/>
    <x v="3"/>
    <s v="Peter"/>
    <x v="2"/>
  </r>
  <r>
    <d v="2024-04-07T00:00:00"/>
    <x v="2"/>
    <x v="5"/>
    <n v="41"/>
    <n v="150"/>
    <n v="6150"/>
    <n v="5576"/>
    <n v="574"/>
    <x v="3"/>
    <s v="Karen"/>
    <x v="3"/>
  </r>
  <r>
    <d v="2024-04-07T00:00:00"/>
    <x v="0"/>
    <x v="6"/>
    <n v="31"/>
    <n v="200"/>
    <n v="6200"/>
    <n v="5642"/>
    <n v="558"/>
    <x v="3"/>
    <s v="Karen"/>
    <x v="3"/>
  </r>
  <r>
    <d v="2024-04-07T00:00:00"/>
    <x v="1"/>
    <x v="7"/>
    <n v="39"/>
    <n v="500"/>
    <n v="19500"/>
    <n v="15990"/>
    <n v="3510"/>
    <x v="3"/>
    <s v="Peter"/>
    <x v="2"/>
  </r>
  <r>
    <d v="2024-04-07T00:00:00"/>
    <x v="1"/>
    <x v="7"/>
    <n v="28"/>
    <n v="500"/>
    <n v="14000"/>
    <n v="11480"/>
    <n v="2520"/>
    <x v="3"/>
    <s v="Peter"/>
    <x v="2"/>
  </r>
  <r>
    <d v="2024-04-14T00:00:00"/>
    <x v="1"/>
    <x v="0"/>
    <n v="37"/>
    <n v="500"/>
    <n v="18500"/>
    <n v="15170"/>
    <n v="3330"/>
    <x v="3"/>
    <s v="Ashley"/>
    <x v="0"/>
  </r>
  <r>
    <d v="2024-04-14T00:00:00"/>
    <x v="0"/>
    <x v="1"/>
    <n v="27"/>
    <n v="200"/>
    <n v="5400"/>
    <n v="4914"/>
    <n v="486"/>
    <x v="3"/>
    <s v="Ashley"/>
    <x v="0"/>
  </r>
  <r>
    <d v="2024-04-14T00:00:00"/>
    <x v="2"/>
    <x v="1"/>
    <n v="36"/>
    <n v="150"/>
    <n v="5400"/>
    <n v="4896"/>
    <n v="504"/>
    <x v="3"/>
    <s v="Ashley"/>
    <x v="0"/>
  </r>
  <r>
    <d v="2024-04-14T00:00:00"/>
    <x v="0"/>
    <x v="2"/>
    <n v="31"/>
    <n v="200"/>
    <n v="6200"/>
    <n v="5642"/>
    <n v="558"/>
    <x v="3"/>
    <s v="Russell"/>
    <x v="1"/>
  </r>
  <r>
    <d v="2024-04-14T00:00:00"/>
    <x v="1"/>
    <x v="3"/>
    <n v="25"/>
    <n v="500"/>
    <n v="12500"/>
    <n v="10250"/>
    <n v="2250"/>
    <x v="3"/>
    <s v="Russell"/>
    <x v="1"/>
  </r>
  <r>
    <d v="2024-04-14T00:00:00"/>
    <x v="2"/>
    <x v="4"/>
    <n v="19"/>
    <n v="150"/>
    <n v="2850"/>
    <n v="2584"/>
    <n v="266"/>
    <x v="3"/>
    <s v="Peter"/>
    <x v="2"/>
  </r>
  <r>
    <d v="2024-04-14T00:00:00"/>
    <x v="1"/>
    <x v="5"/>
    <n v="28"/>
    <n v="500"/>
    <n v="14000"/>
    <n v="11480"/>
    <n v="2520"/>
    <x v="3"/>
    <s v="Karen"/>
    <x v="3"/>
  </r>
  <r>
    <d v="2024-04-14T00:00:00"/>
    <x v="0"/>
    <x v="6"/>
    <n v="46"/>
    <n v="200"/>
    <n v="9200"/>
    <n v="8372"/>
    <n v="828"/>
    <x v="3"/>
    <s v="Karen"/>
    <x v="3"/>
  </r>
  <r>
    <d v="2024-04-14T00:00:00"/>
    <x v="2"/>
    <x v="6"/>
    <n v="48"/>
    <n v="150"/>
    <n v="7200"/>
    <n v="6528"/>
    <n v="672"/>
    <x v="3"/>
    <s v="Karen"/>
    <x v="3"/>
  </r>
  <r>
    <d v="2024-04-14T00:00:00"/>
    <x v="1"/>
    <x v="7"/>
    <n v="37"/>
    <n v="500"/>
    <n v="18500"/>
    <n v="15170"/>
    <n v="3330"/>
    <x v="3"/>
    <s v="Peter"/>
    <x v="2"/>
  </r>
  <r>
    <d v="2024-04-14T00:00:00"/>
    <x v="0"/>
    <x v="5"/>
    <n v="18"/>
    <n v="200"/>
    <n v="3600"/>
    <n v="3276"/>
    <n v="324"/>
    <x v="3"/>
    <s v="Karen"/>
    <x v="3"/>
  </r>
  <r>
    <d v="2024-04-14T00:00:00"/>
    <x v="2"/>
    <x v="0"/>
    <n v="24"/>
    <n v="150"/>
    <n v="3600"/>
    <n v="3264"/>
    <n v="336"/>
    <x v="3"/>
    <s v="Ashley"/>
    <x v="0"/>
  </r>
  <r>
    <d v="2024-04-21T00:00:00"/>
    <x v="0"/>
    <x v="0"/>
    <n v="42"/>
    <n v="200"/>
    <n v="8400"/>
    <n v="7644"/>
    <n v="756"/>
    <x v="3"/>
    <s v="Ashley"/>
    <x v="0"/>
  </r>
  <r>
    <d v="2024-04-21T00:00:00"/>
    <x v="1"/>
    <x v="1"/>
    <n v="18"/>
    <n v="500"/>
    <n v="9000"/>
    <n v="7380"/>
    <n v="1620"/>
    <x v="3"/>
    <s v="Ashley"/>
    <x v="0"/>
  </r>
  <r>
    <d v="2024-04-21T00:00:00"/>
    <x v="0"/>
    <x v="2"/>
    <n v="36"/>
    <n v="200"/>
    <n v="7200"/>
    <n v="6552"/>
    <n v="648"/>
    <x v="3"/>
    <s v="Russell"/>
    <x v="1"/>
  </r>
  <r>
    <d v="2024-04-21T00:00:00"/>
    <x v="2"/>
    <x v="2"/>
    <n v="13"/>
    <n v="150"/>
    <n v="1950"/>
    <n v="1768"/>
    <n v="182"/>
    <x v="3"/>
    <s v="Russell"/>
    <x v="1"/>
  </r>
  <r>
    <d v="2024-04-21T00:00:00"/>
    <x v="1"/>
    <x v="3"/>
    <n v="15"/>
    <n v="500"/>
    <n v="7500"/>
    <n v="6150"/>
    <n v="1350"/>
    <x v="3"/>
    <s v="Russell"/>
    <x v="1"/>
  </r>
  <r>
    <d v="2024-04-21T00:00:00"/>
    <x v="1"/>
    <x v="4"/>
    <n v="38"/>
    <n v="500"/>
    <n v="19000"/>
    <n v="15580"/>
    <n v="3420"/>
    <x v="3"/>
    <s v="Peter"/>
    <x v="2"/>
  </r>
  <r>
    <d v="2024-04-21T00:00:00"/>
    <x v="0"/>
    <x v="5"/>
    <n v="20"/>
    <n v="200"/>
    <n v="4000"/>
    <n v="3640"/>
    <n v="360"/>
    <x v="3"/>
    <s v="Karen"/>
    <x v="3"/>
  </r>
  <r>
    <d v="2024-04-21T00:00:00"/>
    <x v="2"/>
    <x v="5"/>
    <n v="20"/>
    <n v="150"/>
    <n v="3000"/>
    <n v="2720"/>
    <n v="280"/>
    <x v="3"/>
    <s v="Karen"/>
    <x v="3"/>
  </r>
  <r>
    <d v="2024-04-21T00:00:00"/>
    <x v="1"/>
    <x v="6"/>
    <n v="13"/>
    <n v="500"/>
    <n v="6500"/>
    <n v="5330"/>
    <n v="1170"/>
    <x v="3"/>
    <s v="Karen"/>
    <x v="3"/>
  </r>
  <r>
    <d v="2024-04-21T00:00:00"/>
    <x v="0"/>
    <x v="7"/>
    <n v="48"/>
    <n v="200"/>
    <n v="9600"/>
    <n v="8736"/>
    <n v="864"/>
    <x v="3"/>
    <s v="Peter"/>
    <x v="2"/>
  </r>
  <r>
    <d v="2024-04-21T00:00:00"/>
    <x v="2"/>
    <x v="7"/>
    <n v="12"/>
    <n v="150"/>
    <n v="1800"/>
    <n v="1632"/>
    <n v="168"/>
    <x v="3"/>
    <s v="Peter"/>
    <x v="2"/>
  </r>
  <r>
    <d v="2024-04-21T00:00:00"/>
    <x v="2"/>
    <x v="3"/>
    <n v="38"/>
    <n v="150"/>
    <n v="5700"/>
    <n v="5168"/>
    <n v="532"/>
    <x v="3"/>
    <s v="Russell"/>
    <x v="1"/>
  </r>
  <r>
    <d v="2024-04-28T00:00:00"/>
    <x v="0"/>
    <x v="0"/>
    <n v="28"/>
    <n v="200"/>
    <n v="5600"/>
    <n v="5096"/>
    <n v="504"/>
    <x v="3"/>
    <s v="Ashley"/>
    <x v="0"/>
  </r>
  <r>
    <d v="2024-04-28T00:00:00"/>
    <x v="2"/>
    <x v="0"/>
    <n v="15"/>
    <n v="150"/>
    <n v="2250"/>
    <n v="2040"/>
    <n v="210"/>
    <x v="3"/>
    <s v="Ashley"/>
    <x v="0"/>
  </r>
  <r>
    <d v="2024-04-28T00:00:00"/>
    <x v="1"/>
    <x v="1"/>
    <n v="47"/>
    <n v="500"/>
    <n v="23500"/>
    <n v="19270"/>
    <n v="4230"/>
    <x v="3"/>
    <s v="Ashley"/>
    <x v="0"/>
  </r>
  <r>
    <d v="2024-04-28T00:00:00"/>
    <x v="1"/>
    <x v="2"/>
    <n v="18"/>
    <n v="500"/>
    <n v="9000"/>
    <n v="7380"/>
    <n v="1620"/>
    <x v="3"/>
    <s v="Russell"/>
    <x v="1"/>
  </r>
  <r>
    <d v="2024-04-28T00:00:00"/>
    <x v="0"/>
    <x v="3"/>
    <n v="46"/>
    <n v="200"/>
    <n v="9200"/>
    <n v="8372"/>
    <n v="828"/>
    <x v="3"/>
    <s v="Russell"/>
    <x v="1"/>
  </r>
  <r>
    <d v="2024-04-28T00:00:00"/>
    <x v="2"/>
    <x v="3"/>
    <n v="20"/>
    <n v="150"/>
    <n v="3000"/>
    <n v="2720"/>
    <n v="280"/>
    <x v="3"/>
    <s v="Russell"/>
    <x v="1"/>
  </r>
  <r>
    <d v="2024-04-28T00:00:00"/>
    <x v="0"/>
    <x v="4"/>
    <n v="39"/>
    <n v="200"/>
    <n v="7800"/>
    <n v="7098"/>
    <n v="702"/>
    <x v="3"/>
    <s v="Peter"/>
    <x v="2"/>
  </r>
  <r>
    <d v="2024-04-28T00:00:00"/>
    <x v="2"/>
    <x v="4"/>
    <n v="10"/>
    <n v="150"/>
    <n v="1500"/>
    <n v="1360"/>
    <n v="140"/>
    <x v="3"/>
    <s v="Peter"/>
    <x v="2"/>
  </r>
  <r>
    <d v="2024-04-28T00:00:00"/>
    <x v="2"/>
    <x v="5"/>
    <n v="43"/>
    <n v="150"/>
    <n v="6450"/>
    <n v="5848"/>
    <n v="602"/>
    <x v="3"/>
    <s v="Karen"/>
    <x v="3"/>
  </r>
  <r>
    <d v="2024-04-28T00:00:00"/>
    <x v="0"/>
    <x v="6"/>
    <n v="24"/>
    <n v="200"/>
    <n v="4800"/>
    <n v="4368"/>
    <n v="432"/>
    <x v="3"/>
    <s v="Karen"/>
    <x v="3"/>
  </r>
  <r>
    <d v="2024-04-28T00:00:00"/>
    <x v="1"/>
    <x v="7"/>
    <n v="37"/>
    <n v="500"/>
    <n v="18500"/>
    <n v="15170"/>
    <n v="3330"/>
    <x v="3"/>
    <s v="Peter"/>
    <x v="2"/>
  </r>
  <r>
    <d v="2024-04-28T00:00:00"/>
    <x v="1"/>
    <x v="4"/>
    <n v="46"/>
    <n v="500"/>
    <n v="23000"/>
    <n v="18860"/>
    <n v="4140"/>
    <x v="3"/>
    <s v="Peter"/>
    <x v="2"/>
  </r>
  <r>
    <d v="2024-05-05T00:00:00"/>
    <x v="1"/>
    <x v="0"/>
    <n v="26"/>
    <n v="500"/>
    <n v="13000"/>
    <n v="10660"/>
    <n v="2340"/>
    <x v="4"/>
    <s v="Ashley"/>
    <x v="0"/>
  </r>
  <r>
    <d v="2024-05-05T00:00:00"/>
    <x v="0"/>
    <x v="1"/>
    <n v="27"/>
    <n v="200"/>
    <n v="5400"/>
    <n v="4914"/>
    <n v="486"/>
    <x v="4"/>
    <s v="Ashley"/>
    <x v="0"/>
  </r>
  <r>
    <d v="2024-05-05T00:00:00"/>
    <x v="2"/>
    <x v="1"/>
    <n v="35"/>
    <n v="150"/>
    <n v="5250"/>
    <n v="4760"/>
    <n v="490"/>
    <x v="4"/>
    <s v="Ashley"/>
    <x v="0"/>
  </r>
  <r>
    <d v="2024-05-05T00:00:00"/>
    <x v="0"/>
    <x v="2"/>
    <n v="44"/>
    <n v="200"/>
    <n v="8800"/>
    <n v="8008"/>
    <n v="792"/>
    <x v="4"/>
    <s v="Russell"/>
    <x v="1"/>
  </r>
  <r>
    <d v="2024-05-05T00:00:00"/>
    <x v="1"/>
    <x v="3"/>
    <n v="42"/>
    <n v="500"/>
    <n v="21000"/>
    <n v="17220"/>
    <n v="3780"/>
    <x v="4"/>
    <s v="Russell"/>
    <x v="1"/>
  </r>
  <r>
    <d v="2024-05-05T00:00:00"/>
    <x v="2"/>
    <x v="4"/>
    <n v="15"/>
    <n v="150"/>
    <n v="2250"/>
    <n v="2040"/>
    <n v="210"/>
    <x v="4"/>
    <s v="Peter"/>
    <x v="2"/>
  </r>
  <r>
    <d v="2024-05-05T00:00:00"/>
    <x v="1"/>
    <x v="5"/>
    <n v="37"/>
    <n v="500"/>
    <n v="18500"/>
    <n v="15170"/>
    <n v="3330"/>
    <x v="4"/>
    <s v="Karen"/>
    <x v="3"/>
  </r>
  <r>
    <d v="2024-05-05T00:00:00"/>
    <x v="0"/>
    <x v="6"/>
    <n v="29"/>
    <n v="200"/>
    <n v="5800"/>
    <n v="5278"/>
    <n v="522"/>
    <x v="4"/>
    <s v="Karen"/>
    <x v="3"/>
  </r>
  <r>
    <d v="2024-05-05T00:00:00"/>
    <x v="2"/>
    <x v="6"/>
    <n v="20"/>
    <n v="150"/>
    <n v="3000"/>
    <n v="2720"/>
    <n v="280"/>
    <x v="4"/>
    <s v="Karen"/>
    <x v="3"/>
  </r>
  <r>
    <d v="2024-05-05T00:00:00"/>
    <x v="1"/>
    <x v="7"/>
    <n v="32"/>
    <n v="500"/>
    <n v="16000"/>
    <n v="13120"/>
    <n v="2880"/>
    <x v="4"/>
    <s v="Peter"/>
    <x v="2"/>
  </r>
  <r>
    <d v="2024-05-05T00:00:00"/>
    <x v="0"/>
    <x v="6"/>
    <n v="35"/>
    <n v="200"/>
    <n v="7000"/>
    <n v="6370"/>
    <n v="630"/>
    <x v="4"/>
    <s v="Karen"/>
    <x v="3"/>
  </r>
  <r>
    <d v="2024-05-05T00:00:00"/>
    <x v="2"/>
    <x v="1"/>
    <n v="21"/>
    <n v="150"/>
    <n v="3150"/>
    <n v="2856"/>
    <n v="294"/>
    <x v="4"/>
    <s v="Ashley"/>
    <x v="0"/>
  </r>
  <r>
    <d v="2024-05-12T00:00:00"/>
    <x v="0"/>
    <x v="0"/>
    <n v="41"/>
    <n v="200"/>
    <n v="8200"/>
    <n v="7462"/>
    <n v="738"/>
    <x v="4"/>
    <s v="Ashley"/>
    <x v="0"/>
  </r>
  <r>
    <d v="2024-05-12T00:00:00"/>
    <x v="1"/>
    <x v="1"/>
    <n v="36"/>
    <n v="500"/>
    <n v="18000"/>
    <n v="14760"/>
    <n v="3240"/>
    <x v="4"/>
    <s v="Ashley"/>
    <x v="0"/>
  </r>
  <r>
    <d v="2024-05-12T00:00:00"/>
    <x v="0"/>
    <x v="2"/>
    <n v="49"/>
    <n v="200"/>
    <n v="9800"/>
    <n v="8918"/>
    <n v="882"/>
    <x v="4"/>
    <s v="Russell"/>
    <x v="1"/>
  </r>
  <r>
    <d v="2024-05-12T00:00:00"/>
    <x v="2"/>
    <x v="2"/>
    <n v="40"/>
    <n v="150"/>
    <n v="6000"/>
    <n v="5440"/>
    <n v="560"/>
    <x v="4"/>
    <s v="Russell"/>
    <x v="1"/>
  </r>
  <r>
    <d v="2024-05-12T00:00:00"/>
    <x v="1"/>
    <x v="3"/>
    <n v="28"/>
    <n v="500"/>
    <n v="14000"/>
    <n v="11480"/>
    <n v="2520"/>
    <x v="4"/>
    <s v="Russell"/>
    <x v="1"/>
  </r>
  <r>
    <d v="2024-05-12T00:00:00"/>
    <x v="1"/>
    <x v="4"/>
    <n v="36"/>
    <n v="500"/>
    <n v="18000"/>
    <n v="14760"/>
    <n v="3240"/>
    <x v="4"/>
    <s v="Peter"/>
    <x v="2"/>
  </r>
  <r>
    <d v="2024-05-12T00:00:00"/>
    <x v="0"/>
    <x v="5"/>
    <n v="43"/>
    <n v="200"/>
    <n v="8600"/>
    <n v="7826"/>
    <n v="774"/>
    <x v="4"/>
    <s v="Karen"/>
    <x v="3"/>
  </r>
  <r>
    <d v="2024-05-12T00:00:00"/>
    <x v="2"/>
    <x v="5"/>
    <n v="17"/>
    <n v="150"/>
    <n v="2550"/>
    <n v="2312"/>
    <n v="238"/>
    <x v="4"/>
    <s v="Karen"/>
    <x v="3"/>
  </r>
  <r>
    <d v="2024-05-12T00:00:00"/>
    <x v="1"/>
    <x v="6"/>
    <n v="37"/>
    <n v="500"/>
    <n v="18500"/>
    <n v="15170"/>
    <n v="3330"/>
    <x v="4"/>
    <s v="Karen"/>
    <x v="3"/>
  </r>
  <r>
    <d v="2024-05-12T00:00:00"/>
    <x v="0"/>
    <x v="7"/>
    <n v="27"/>
    <n v="200"/>
    <n v="5400"/>
    <n v="4914"/>
    <n v="486"/>
    <x v="4"/>
    <s v="Peter"/>
    <x v="2"/>
  </r>
  <r>
    <d v="2024-05-12T00:00:00"/>
    <x v="2"/>
    <x v="7"/>
    <n v="36"/>
    <n v="150"/>
    <n v="5400"/>
    <n v="4896"/>
    <n v="504"/>
    <x v="4"/>
    <s v="Peter"/>
    <x v="2"/>
  </r>
  <r>
    <d v="2024-05-12T00:00:00"/>
    <x v="2"/>
    <x v="2"/>
    <n v="25"/>
    <n v="150"/>
    <n v="3750"/>
    <n v="3400"/>
    <n v="350"/>
    <x v="4"/>
    <s v="Russell"/>
    <x v="1"/>
  </r>
  <r>
    <d v="2024-05-19T00:00:00"/>
    <x v="0"/>
    <x v="0"/>
    <n v="20"/>
    <n v="200"/>
    <n v="4000"/>
    <n v="3640"/>
    <n v="360"/>
    <x v="4"/>
    <s v="Ashley"/>
    <x v="0"/>
  </r>
  <r>
    <d v="2024-05-19T00:00:00"/>
    <x v="2"/>
    <x v="0"/>
    <n v="30"/>
    <n v="150"/>
    <n v="4500"/>
    <n v="4080"/>
    <n v="420"/>
    <x v="4"/>
    <s v="Ashley"/>
    <x v="0"/>
  </r>
  <r>
    <d v="2024-05-19T00:00:00"/>
    <x v="1"/>
    <x v="1"/>
    <n v="48"/>
    <n v="500"/>
    <n v="24000"/>
    <n v="19680"/>
    <n v="4320"/>
    <x v="4"/>
    <s v="Ashley"/>
    <x v="0"/>
  </r>
  <r>
    <d v="2024-05-19T00:00:00"/>
    <x v="1"/>
    <x v="2"/>
    <n v="23"/>
    <n v="500"/>
    <n v="11500"/>
    <n v="9430"/>
    <n v="2070"/>
    <x v="4"/>
    <s v="Russell"/>
    <x v="1"/>
  </r>
  <r>
    <d v="2024-05-19T00:00:00"/>
    <x v="0"/>
    <x v="3"/>
    <n v="26"/>
    <n v="200"/>
    <n v="5200"/>
    <n v="4732"/>
    <n v="468"/>
    <x v="4"/>
    <s v="Russell"/>
    <x v="1"/>
  </r>
  <r>
    <d v="2024-05-19T00:00:00"/>
    <x v="2"/>
    <x v="3"/>
    <n v="44"/>
    <n v="150"/>
    <n v="6600"/>
    <n v="5984"/>
    <n v="616"/>
    <x v="4"/>
    <s v="Russell"/>
    <x v="1"/>
  </r>
  <r>
    <d v="2024-05-19T00:00:00"/>
    <x v="0"/>
    <x v="4"/>
    <n v="46"/>
    <n v="200"/>
    <n v="9200"/>
    <n v="8372"/>
    <n v="828"/>
    <x v="4"/>
    <s v="Peter"/>
    <x v="2"/>
  </r>
  <r>
    <d v="2024-05-19T00:00:00"/>
    <x v="2"/>
    <x v="4"/>
    <n v="24"/>
    <n v="150"/>
    <n v="3600"/>
    <n v="3264"/>
    <n v="336"/>
    <x v="4"/>
    <s v="Peter"/>
    <x v="2"/>
  </r>
  <r>
    <d v="2024-05-19T00:00:00"/>
    <x v="2"/>
    <x v="5"/>
    <n v="25"/>
    <n v="150"/>
    <n v="3750"/>
    <n v="3400"/>
    <n v="350"/>
    <x v="4"/>
    <s v="Karen"/>
    <x v="3"/>
  </r>
  <r>
    <d v="2024-05-19T00:00:00"/>
    <x v="0"/>
    <x v="6"/>
    <n v="23"/>
    <n v="200"/>
    <n v="4600"/>
    <n v="4186"/>
    <n v="414"/>
    <x v="4"/>
    <s v="Karen"/>
    <x v="3"/>
  </r>
  <r>
    <d v="2024-05-19T00:00:00"/>
    <x v="1"/>
    <x v="7"/>
    <n v="26"/>
    <n v="500"/>
    <n v="13000"/>
    <n v="10660"/>
    <n v="2340"/>
    <x v="4"/>
    <s v="Peter"/>
    <x v="2"/>
  </r>
  <r>
    <d v="2024-05-19T00:00:00"/>
    <x v="1"/>
    <x v="7"/>
    <n v="29"/>
    <n v="500"/>
    <n v="14500"/>
    <n v="11890"/>
    <n v="2610"/>
    <x v="4"/>
    <s v="Peter"/>
    <x v="2"/>
  </r>
  <r>
    <d v="2024-05-26T00:00:00"/>
    <x v="1"/>
    <x v="0"/>
    <n v="36"/>
    <n v="500"/>
    <n v="18000"/>
    <n v="14760"/>
    <n v="3240"/>
    <x v="4"/>
    <s v="Ashley"/>
    <x v="0"/>
  </r>
  <r>
    <d v="2024-05-26T00:00:00"/>
    <x v="0"/>
    <x v="1"/>
    <n v="32"/>
    <n v="200"/>
    <n v="6400"/>
    <n v="5824"/>
    <n v="576"/>
    <x v="4"/>
    <s v="Ashley"/>
    <x v="0"/>
  </r>
  <r>
    <d v="2024-05-26T00:00:00"/>
    <x v="2"/>
    <x v="1"/>
    <n v="22"/>
    <n v="150"/>
    <n v="3300"/>
    <n v="2992"/>
    <n v="308"/>
    <x v="4"/>
    <s v="Ashley"/>
    <x v="0"/>
  </r>
  <r>
    <d v="2024-05-26T00:00:00"/>
    <x v="0"/>
    <x v="2"/>
    <n v="24"/>
    <n v="200"/>
    <n v="4800"/>
    <n v="4368"/>
    <n v="432"/>
    <x v="4"/>
    <s v="Russell"/>
    <x v="1"/>
  </r>
  <r>
    <d v="2024-05-26T00:00:00"/>
    <x v="1"/>
    <x v="3"/>
    <n v="36"/>
    <n v="500"/>
    <n v="18000"/>
    <n v="14760"/>
    <n v="3240"/>
    <x v="4"/>
    <s v="Russell"/>
    <x v="1"/>
  </r>
  <r>
    <d v="2024-05-26T00:00:00"/>
    <x v="2"/>
    <x v="4"/>
    <n v="19"/>
    <n v="150"/>
    <n v="2850"/>
    <n v="2584"/>
    <n v="266"/>
    <x v="4"/>
    <s v="Peter"/>
    <x v="2"/>
  </r>
  <r>
    <d v="2024-05-26T00:00:00"/>
    <x v="1"/>
    <x v="5"/>
    <n v="23"/>
    <n v="500"/>
    <n v="11500"/>
    <n v="9430"/>
    <n v="2070"/>
    <x v="4"/>
    <s v="Karen"/>
    <x v="3"/>
  </r>
  <r>
    <d v="2024-05-26T00:00:00"/>
    <x v="0"/>
    <x v="6"/>
    <n v="43"/>
    <n v="200"/>
    <n v="8600"/>
    <n v="7826"/>
    <n v="774"/>
    <x v="4"/>
    <s v="Karen"/>
    <x v="3"/>
  </r>
  <r>
    <d v="2024-05-26T00:00:00"/>
    <x v="2"/>
    <x v="6"/>
    <n v="27"/>
    <n v="150"/>
    <n v="4050"/>
    <n v="3672"/>
    <n v="378"/>
    <x v="4"/>
    <s v="Karen"/>
    <x v="3"/>
  </r>
  <r>
    <d v="2024-05-26T00:00:00"/>
    <x v="1"/>
    <x v="7"/>
    <n v="24"/>
    <n v="500"/>
    <n v="12000"/>
    <n v="9840"/>
    <n v="2160"/>
    <x v="4"/>
    <s v="Peter"/>
    <x v="2"/>
  </r>
  <r>
    <d v="2024-05-26T00:00:00"/>
    <x v="0"/>
    <x v="5"/>
    <n v="42"/>
    <n v="200"/>
    <n v="8400"/>
    <n v="7644"/>
    <n v="756"/>
    <x v="4"/>
    <s v="Karen"/>
    <x v="3"/>
  </r>
  <r>
    <d v="2024-05-26T00:00:00"/>
    <x v="2"/>
    <x v="0"/>
    <n v="44"/>
    <n v="150"/>
    <n v="6600"/>
    <n v="5984"/>
    <n v="616"/>
    <x v="4"/>
    <s v="Ashley"/>
    <x v="0"/>
  </r>
  <r>
    <d v="2024-06-02T00:00:00"/>
    <x v="0"/>
    <x v="0"/>
    <n v="16"/>
    <n v="200"/>
    <n v="3200"/>
    <n v="2912"/>
    <n v="288"/>
    <x v="5"/>
    <s v="Ashley"/>
    <x v="0"/>
  </r>
  <r>
    <d v="2024-06-02T00:00:00"/>
    <x v="1"/>
    <x v="1"/>
    <n v="48"/>
    <n v="500"/>
    <n v="24000"/>
    <n v="19680"/>
    <n v="4320"/>
    <x v="5"/>
    <s v="Ashley"/>
    <x v="0"/>
  </r>
  <r>
    <d v="2024-06-02T00:00:00"/>
    <x v="0"/>
    <x v="2"/>
    <n v="17"/>
    <n v="200"/>
    <n v="3400"/>
    <n v="3094"/>
    <n v="306"/>
    <x v="5"/>
    <s v="Russell"/>
    <x v="1"/>
  </r>
  <r>
    <d v="2024-06-02T00:00:00"/>
    <x v="2"/>
    <x v="2"/>
    <n v="16"/>
    <n v="150"/>
    <n v="2400"/>
    <n v="2176"/>
    <n v="224"/>
    <x v="5"/>
    <s v="Russell"/>
    <x v="1"/>
  </r>
  <r>
    <d v="2024-06-02T00:00:00"/>
    <x v="1"/>
    <x v="3"/>
    <n v="13"/>
    <n v="500"/>
    <n v="6500"/>
    <n v="5330"/>
    <n v="1170"/>
    <x v="5"/>
    <s v="Russell"/>
    <x v="1"/>
  </r>
  <r>
    <d v="2024-06-02T00:00:00"/>
    <x v="1"/>
    <x v="4"/>
    <n v="47"/>
    <n v="500"/>
    <n v="23500"/>
    <n v="19270"/>
    <n v="4230"/>
    <x v="5"/>
    <s v="Peter"/>
    <x v="2"/>
  </r>
  <r>
    <d v="2024-06-02T00:00:00"/>
    <x v="0"/>
    <x v="5"/>
    <n v="24"/>
    <n v="200"/>
    <n v="4800"/>
    <n v="4368"/>
    <n v="432"/>
    <x v="5"/>
    <s v="Karen"/>
    <x v="3"/>
  </r>
  <r>
    <d v="2024-06-02T00:00:00"/>
    <x v="2"/>
    <x v="5"/>
    <n v="29"/>
    <n v="150"/>
    <n v="4350"/>
    <n v="3944"/>
    <n v="406"/>
    <x v="5"/>
    <s v="Karen"/>
    <x v="3"/>
  </r>
  <r>
    <d v="2024-06-02T00:00:00"/>
    <x v="1"/>
    <x v="6"/>
    <n v="42"/>
    <n v="500"/>
    <n v="21000"/>
    <n v="17220"/>
    <n v="3780"/>
    <x v="5"/>
    <s v="Karen"/>
    <x v="3"/>
  </r>
  <r>
    <d v="2024-06-02T00:00:00"/>
    <x v="0"/>
    <x v="7"/>
    <n v="24"/>
    <n v="200"/>
    <n v="4800"/>
    <n v="4368"/>
    <n v="432"/>
    <x v="5"/>
    <s v="Peter"/>
    <x v="2"/>
  </r>
  <r>
    <d v="2024-06-02T00:00:00"/>
    <x v="2"/>
    <x v="7"/>
    <n v="16"/>
    <n v="150"/>
    <n v="2400"/>
    <n v="2176"/>
    <n v="224"/>
    <x v="5"/>
    <s v="Peter"/>
    <x v="2"/>
  </r>
  <r>
    <d v="2024-06-02T00:00:00"/>
    <x v="2"/>
    <x v="3"/>
    <n v="22"/>
    <n v="150"/>
    <n v="3300"/>
    <n v="2992"/>
    <n v="308"/>
    <x v="5"/>
    <s v="Russell"/>
    <x v="1"/>
  </r>
  <r>
    <d v="2024-06-09T00:00:00"/>
    <x v="0"/>
    <x v="0"/>
    <n v="48"/>
    <n v="200"/>
    <n v="9600"/>
    <n v="8736"/>
    <n v="864"/>
    <x v="5"/>
    <s v="Ashley"/>
    <x v="0"/>
  </r>
  <r>
    <d v="2024-06-09T00:00:00"/>
    <x v="2"/>
    <x v="0"/>
    <n v="25"/>
    <n v="150"/>
    <n v="3750"/>
    <n v="3400"/>
    <n v="350"/>
    <x v="5"/>
    <s v="Ashley"/>
    <x v="0"/>
  </r>
  <r>
    <d v="2024-06-09T00:00:00"/>
    <x v="1"/>
    <x v="1"/>
    <n v="24"/>
    <n v="500"/>
    <n v="12000"/>
    <n v="9840"/>
    <n v="2160"/>
    <x v="5"/>
    <s v="Ashley"/>
    <x v="0"/>
  </r>
  <r>
    <d v="2024-06-09T00:00:00"/>
    <x v="1"/>
    <x v="2"/>
    <n v="47"/>
    <n v="500"/>
    <n v="23500"/>
    <n v="19270"/>
    <n v="4230"/>
    <x v="5"/>
    <s v="Russell"/>
    <x v="1"/>
  </r>
  <r>
    <d v="2024-06-09T00:00:00"/>
    <x v="0"/>
    <x v="3"/>
    <n v="44"/>
    <n v="200"/>
    <n v="8800"/>
    <n v="8008"/>
    <n v="792"/>
    <x v="5"/>
    <s v="Russell"/>
    <x v="1"/>
  </r>
  <r>
    <d v="2024-06-09T00:00:00"/>
    <x v="2"/>
    <x v="3"/>
    <n v="34"/>
    <n v="150"/>
    <n v="5100"/>
    <n v="4624"/>
    <n v="476"/>
    <x v="5"/>
    <s v="Russell"/>
    <x v="1"/>
  </r>
  <r>
    <d v="2024-06-09T00:00:00"/>
    <x v="0"/>
    <x v="4"/>
    <n v="47"/>
    <n v="200"/>
    <n v="9400"/>
    <n v="8554"/>
    <n v="846"/>
    <x v="5"/>
    <s v="Peter"/>
    <x v="2"/>
  </r>
  <r>
    <d v="2024-06-09T00:00:00"/>
    <x v="2"/>
    <x v="4"/>
    <n v="15"/>
    <n v="150"/>
    <n v="2250"/>
    <n v="2040"/>
    <n v="210"/>
    <x v="5"/>
    <s v="Peter"/>
    <x v="2"/>
  </r>
  <r>
    <d v="2024-06-09T00:00:00"/>
    <x v="2"/>
    <x v="5"/>
    <n v="28"/>
    <n v="150"/>
    <n v="4200"/>
    <n v="3808"/>
    <n v="392"/>
    <x v="5"/>
    <s v="Karen"/>
    <x v="3"/>
  </r>
  <r>
    <d v="2024-06-09T00:00:00"/>
    <x v="0"/>
    <x v="6"/>
    <n v="26"/>
    <n v="200"/>
    <n v="5200"/>
    <n v="4732"/>
    <n v="468"/>
    <x v="5"/>
    <s v="Karen"/>
    <x v="3"/>
  </r>
  <r>
    <d v="2024-06-09T00:00:00"/>
    <x v="1"/>
    <x v="7"/>
    <n v="21"/>
    <n v="500"/>
    <n v="10500"/>
    <n v="8610"/>
    <n v="1890"/>
    <x v="5"/>
    <s v="Peter"/>
    <x v="2"/>
  </r>
  <r>
    <d v="2024-06-09T00:00:00"/>
    <x v="1"/>
    <x v="4"/>
    <n v="43"/>
    <n v="500"/>
    <n v="21500"/>
    <n v="17630"/>
    <n v="3870"/>
    <x v="5"/>
    <s v="Peter"/>
    <x v="2"/>
  </r>
  <r>
    <d v="2024-06-16T00:00:00"/>
    <x v="1"/>
    <x v="0"/>
    <n v="26"/>
    <n v="500"/>
    <n v="13000"/>
    <n v="10660"/>
    <n v="2340"/>
    <x v="5"/>
    <s v="Ashley"/>
    <x v="0"/>
  </r>
  <r>
    <d v="2024-06-16T00:00:00"/>
    <x v="0"/>
    <x v="1"/>
    <n v="45"/>
    <n v="200"/>
    <n v="9000"/>
    <n v="8190"/>
    <n v="810"/>
    <x v="5"/>
    <s v="Ashley"/>
    <x v="0"/>
  </r>
  <r>
    <d v="2024-06-16T00:00:00"/>
    <x v="2"/>
    <x v="1"/>
    <n v="16"/>
    <n v="150"/>
    <n v="2400"/>
    <n v="2176"/>
    <n v="224"/>
    <x v="5"/>
    <s v="Ashley"/>
    <x v="0"/>
  </r>
  <r>
    <d v="2024-06-16T00:00:00"/>
    <x v="0"/>
    <x v="2"/>
    <n v="44"/>
    <n v="200"/>
    <n v="8800"/>
    <n v="8008"/>
    <n v="792"/>
    <x v="5"/>
    <s v="Russell"/>
    <x v="1"/>
  </r>
  <r>
    <d v="2024-06-16T00:00:00"/>
    <x v="1"/>
    <x v="3"/>
    <n v="46"/>
    <n v="500"/>
    <n v="23000"/>
    <n v="18860"/>
    <n v="4140"/>
    <x v="5"/>
    <s v="Russell"/>
    <x v="1"/>
  </r>
  <r>
    <d v="2024-06-16T00:00:00"/>
    <x v="2"/>
    <x v="4"/>
    <n v="39"/>
    <n v="150"/>
    <n v="5850"/>
    <n v="5304"/>
    <n v="546"/>
    <x v="5"/>
    <s v="Peter"/>
    <x v="2"/>
  </r>
  <r>
    <d v="2024-06-16T00:00:00"/>
    <x v="1"/>
    <x v="5"/>
    <n v="41"/>
    <n v="500"/>
    <n v="20500"/>
    <n v="16810"/>
    <n v="3690"/>
    <x v="5"/>
    <s v="Karen"/>
    <x v="3"/>
  </r>
  <r>
    <d v="2024-06-16T00:00:00"/>
    <x v="0"/>
    <x v="6"/>
    <n v="22"/>
    <n v="200"/>
    <n v="4400"/>
    <n v="4004"/>
    <n v="396"/>
    <x v="5"/>
    <s v="Karen"/>
    <x v="3"/>
  </r>
  <r>
    <d v="2024-06-16T00:00:00"/>
    <x v="2"/>
    <x v="6"/>
    <n v="41"/>
    <n v="150"/>
    <n v="6150"/>
    <n v="5576"/>
    <n v="574"/>
    <x v="5"/>
    <s v="Karen"/>
    <x v="3"/>
  </r>
  <r>
    <d v="2024-06-16T00:00:00"/>
    <x v="1"/>
    <x v="7"/>
    <n v="44"/>
    <n v="500"/>
    <n v="22000"/>
    <n v="18040"/>
    <n v="3960"/>
    <x v="5"/>
    <s v="Peter"/>
    <x v="2"/>
  </r>
  <r>
    <d v="2024-06-16T00:00:00"/>
    <x v="0"/>
    <x v="6"/>
    <n v="48"/>
    <n v="200"/>
    <n v="9600"/>
    <n v="8736"/>
    <n v="864"/>
    <x v="5"/>
    <s v="Karen"/>
    <x v="3"/>
  </r>
  <r>
    <d v="2024-06-16T00:00:00"/>
    <x v="2"/>
    <x v="1"/>
    <n v="31"/>
    <n v="150"/>
    <n v="4650"/>
    <n v="4216"/>
    <n v="434"/>
    <x v="5"/>
    <s v="Ashley"/>
    <x v="0"/>
  </r>
  <r>
    <d v="2024-06-23T00:00:00"/>
    <x v="0"/>
    <x v="0"/>
    <n v="25"/>
    <n v="200"/>
    <n v="5000"/>
    <n v="4550"/>
    <n v="450"/>
    <x v="5"/>
    <s v="Ashley"/>
    <x v="0"/>
  </r>
  <r>
    <d v="2024-06-23T00:00:00"/>
    <x v="1"/>
    <x v="1"/>
    <n v="34"/>
    <n v="500"/>
    <n v="17000"/>
    <n v="13940"/>
    <n v="3060"/>
    <x v="5"/>
    <s v="Ashley"/>
    <x v="0"/>
  </r>
  <r>
    <d v="2024-06-23T00:00:00"/>
    <x v="0"/>
    <x v="2"/>
    <n v="10"/>
    <n v="200"/>
    <n v="2000"/>
    <n v="1820"/>
    <n v="180"/>
    <x v="5"/>
    <s v="Russell"/>
    <x v="1"/>
  </r>
  <r>
    <d v="2024-06-23T00:00:00"/>
    <x v="2"/>
    <x v="2"/>
    <n v="26"/>
    <n v="150"/>
    <n v="3900"/>
    <n v="3536"/>
    <n v="364"/>
    <x v="5"/>
    <s v="Russell"/>
    <x v="1"/>
  </r>
  <r>
    <d v="2024-06-23T00:00:00"/>
    <x v="1"/>
    <x v="3"/>
    <n v="18"/>
    <n v="500"/>
    <n v="9000"/>
    <n v="7380"/>
    <n v="1620"/>
    <x v="5"/>
    <s v="Russell"/>
    <x v="1"/>
  </r>
  <r>
    <d v="2024-06-23T00:00:00"/>
    <x v="1"/>
    <x v="4"/>
    <n v="27"/>
    <n v="500"/>
    <n v="13500"/>
    <n v="11070"/>
    <n v="2430"/>
    <x v="5"/>
    <s v="Peter"/>
    <x v="2"/>
  </r>
  <r>
    <d v="2024-06-23T00:00:00"/>
    <x v="0"/>
    <x v="5"/>
    <n v="32"/>
    <n v="200"/>
    <n v="6400"/>
    <n v="5824"/>
    <n v="576"/>
    <x v="5"/>
    <s v="Karen"/>
    <x v="3"/>
  </r>
  <r>
    <d v="2024-06-23T00:00:00"/>
    <x v="2"/>
    <x v="5"/>
    <n v="20"/>
    <n v="150"/>
    <n v="3000"/>
    <n v="2720"/>
    <n v="280"/>
    <x v="5"/>
    <s v="Karen"/>
    <x v="3"/>
  </r>
  <r>
    <d v="2024-06-23T00:00:00"/>
    <x v="1"/>
    <x v="6"/>
    <n v="42"/>
    <n v="500"/>
    <n v="21000"/>
    <n v="17220"/>
    <n v="3780"/>
    <x v="5"/>
    <s v="Karen"/>
    <x v="3"/>
  </r>
  <r>
    <d v="2024-06-23T00:00:00"/>
    <x v="0"/>
    <x v="7"/>
    <n v="16"/>
    <n v="200"/>
    <n v="3200"/>
    <n v="2912"/>
    <n v="288"/>
    <x v="5"/>
    <s v="Peter"/>
    <x v="2"/>
  </r>
  <r>
    <d v="2024-06-23T00:00:00"/>
    <x v="2"/>
    <x v="7"/>
    <n v="21"/>
    <n v="150"/>
    <n v="3150"/>
    <n v="2856"/>
    <n v="294"/>
    <x v="5"/>
    <s v="Peter"/>
    <x v="2"/>
  </r>
  <r>
    <d v="2024-06-23T00:00:00"/>
    <x v="2"/>
    <x v="2"/>
    <n v="44"/>
    <n v="150"/>
    <n v="6600"/>
    <n v="5984"/>
    <n v="616"/>
    <x v="5"/>
    <s v="Russell"/>
    <x v="1"/>
  </r>
  <r>
    <d v="2024-06-30T00:00:00"/>
    <x v="0"/>
    <x v="0"/>
    <n v="27"/>
    <n v="200"/>
    <n v="5400"/>
    <n v="4914"/>
    <n v="486"/>
    <x v="5"/>
    <s v="Ashley"/>
    <x v="0"/>
  </r>
  <r>
    <d v="2024-06-30T00:00:00"/>
    <x v="2"/>
    <x v="0"/>
    <n v="42"/>
    <n v="150"/>
    <n v="6300"/>
    <n v="5712"/>
    <n v="588"/>
    <x v="5"/>
    <s v="Ashley"/>
    <x v="0"/>
  </r>
  <r>
    <d v="2024-06-30T00:00:00"/>
    <x v="1"/>
    <x v="1"/>
    <n v="24"/>
    <n v="500"/>
    <n v="12000"/>
    <n v="9840"/>
    <n v="2160"/>
    <x v="5"/>
    <s v="Ashley"/>
    <x v="0"/>
  </r>
  <r>
    <d v="2024-06-30T00:00:00"/>
    <x v="1"/>
    <x v="2"/>
    <n v="18"/>
    <n v="500"/>
    <n v="9000"/>
    <n v="7380"/>
    <n v="1620"/>
    <x v="5"/>
    <s v="Russell"/>
    <x v="1"/>
  </r>
  <r>
    <d v="2024-06-30T00:00:00"/>
    <x v="0"/>
    <x v="3"/>
    <n v="37"/>
    <n v="200"/>
    <n v="7400"/>
    <n v="6734"/>
    <n v="666"/>
    <x v="5"/>
    <s v="Russell"/>
    <x v="1"/>
  </r>
  <r>
    <d v="2024-06-30T00:00:00"/>
    <x v="2"/>
    <x v="3"/>
    <n v="11"/>
    <n v="150"/>
    <n v="1650"/>
    <n v="1496"/>
    <n v="154"/>
    <x v="5"/>
    <s v="Russell"/>
    <x v="1"/>
  </r>
  <r>
    <d v="2024-06-30T00:00:00"/>
    <x v="0"/>
    <x v="4"/>
    <n v="26"/>
    <n v="200"/>
    <n v="5200"/>
    <n v="4732"/>
    <n v="468"/>
    <x v="5"/>
    <s v="Peter"/>
    <x v="2"/>
  </r>
  <r>
    <d v="2024-06-30T00:00:00"/>
    <x v="2"/>
    <x v="4"/>
    <n v="14"/>
    <n v="150"/>
    <n v="2100"/>
    <n v="1904"/>
    <n v="196"/>
    <x v="5"/>
    <s v="Peter"/>
    <x v="2"/>
  </r>
  <r>
    <d v="2024-06-30T00:00:00"/>
    <x v="2"/>
    <x v="5"/>
    <n v="12"/>
    <n v="150"/>
    <n v="1800"/>
    <n v="1632"/>
    <n v="168"/>
    <x v="5"/>
    <s v="Karen"/>
    <x v="3"/>
  </r>
  <r>
    <d v="2024-06-30T00:00:00"/>
    <x v="0"/>
    <x v="6"/>
    <n v="27"/>
    <n v="200"/>
    <n v="5400"/>
    <n v="4914"/>
    <n v="486"/>
    <x v="5"/>
    <s v="Karen"/>
    <x v="3"/>
  </r>
  <r>
    <d v="2024-06-30T00:00:00"/>
    <x v="1"/>
    <x v="7"/>
    <n v="45"/>
    <n v="500"/>
    <n v="22500"/>
    <n v="18450"/>
    <n v="4050"/>
    <x v="5"/>
    <s v="Peter"/>
    <x v="2"/>
  </r>
  <r>
    <d v="2024-06-30T00:00:00"/>
    <x v="1"/>
    <x v="7"/>
    <n v="32"/>
    <n v="500"/>
    <n v="16000"/>
    <n v="13120"/>
    <n v="2880"/>
    <x v="5"/>
    <s v="Peter"/>
    <x v="2"/>
  </r>
  <r>
    <d v="2024-07-07T00:00:00"/>
    <x v="1"/>
    <x v="0"/>
    <n v="11"/>
    <n v="500"/>
    <n v="5500"/>
    <n v="4510"/>
    <n v="990"/>
    <x v="6"/>
    <s v="Ashley"/>
    <x v="0"/>
  </r>
  <r>
    <d v="2024-07-07T00:00:00"/>
    <x v="0"/>
    <x v="1"/>
    <n v="12"/>
    <n v="200"/>
    <n v="2400"/>
    <n v="2184"/>
    <n v="216"/>
    <x v="6"/>
    <s v="Ashley"/>
    <x v="0"/>
  </r>
  <r>
    <d v="2024-07-07T00:00:00"/>
    <x v="2"/>
    <x v="1"/>
    <n v="37"/>
    <n v="150"/>
    <n v="5550"/>
    <n v="5032"/>
    <n v="518"/>
    <x v="6"/>
    <s v="Ashley"/>
    <x v="0"/>
  </r>
  <r>
    <d v="2024-07-07T00:00:00"/>
    <x v="0"/>
    <x v="2"/>
    <n v="49"/>
    <n v="200"/>
    <n v="9800"/>
    <n v="8918"/>
    <n v="882"/>
    <x v="6"/>
    <s v="Russell"/>
    <x v="1"/>
  </r>
  <r>
    <d v="2024-07-07T00:00:00"/>
    <x v="1"/>
    <x v="3"/>
    <n v="40"/>
    <n v="500"/>
    <n v="20000"/>
    <n v="16400"/>
    <n v="3600"/>
    <x v="6"/>
    <s v="Russell"/>
    <x v="1"/>
  </r>
  <r>
    <d v="2024-07-07T00:00:00"/>
    <x v="2"/>
    <x v="4"/>
    <n v="29"/>
    <n v="150"/>
    <n v="4350"/>
    <n v="3944"/>
    <n v="406"/>
    <x v="6"/>
    <s v="Peter"/>
    <x v="2"/>
  </r>
  <r>
    <d v="2024-07-07T00:00:00"/>
    <x v="1"/>
    <x v="5"/>
    <n v="46"/>
    <n v="500"/>
    <n v="23000"/>
    <n v="18860"/>
    <n v="4140"/>
    <x v="6"/>
    <s v="Karen"/>
    <x v="3"/>
  </r>
  <r>
    <d v="2024-07-07T00:00:00"/>
    <x v="0"/>
    <x v="6"/>
    <n v="17"/>
    <n v="200"/>
    <n v="3400"/>
    <n v="3094"/>
    <n v="306"/>
    <x v="6"/>
    <s v="Karen"/>
    <x v="3"/>
  </r>
  <r>
    <d v="2024-07-07T00:00:00"/>
    <x v="2"/>
    <x v="6"/>
    <n v="45"/>
    <n v="150"/>
    <n v="6750"/>
    <n v="6120"/>
    <n v="630"/>
    <x v="6"/>
    <s v="Karen"/>
    <x v="3"/>
  </r>
  <r>
    <d v="2024-07-07T00:00:00"/>
    <x v="1"/>
    <x v="7"/>
    <n v="39"/>
    <n v="500"/>
    <n v="19500"/>
    <n v="15990"/>
    <n v="3510"/>
    <x v="6"/>
    <s v="Peter"/>
    <x v="2"/>
  </r>
  <r>
    <d v="2024-07-07T00:00:00"/>
    <x v="0"/>
    <x v="5"/>
    <n v="33"/>
    <n v="200"/>
    <n v="6600"/>
    <n v="6006"/>
    <n v="594"/>
    <x v="6"/>
    <s v="Karen"/>
    <x v="3"/>
  </r>
  <r>
    <d v="2024-07-07T00:00:00"/>
    <x v="2"/>
    <x v="0"/>
    <n v="31"/>
    <n v="150"/>
    <n v="4650"/>
    <n v="4216"/>
    <n v="434"/>
    <x v="6"/>
    <s v="Ashley"/>
    <x v="0"/>
  </r>
  <r>
    <d v="2024-07-14T00:00:00"/>
    <x v="0"/>
    <x v="0"/>
    <n v="11"/>
    <n v="200"/>
    <n v="2200"/>
    <n v="2002"/>
    <n v="198"/>
    <x v="6"/>
    <s v="Ashley"/>
    <x v="0"/>
  </r>
  <r>
    <d v="2024-07-14T00:00:00"/>
    <x v="1"/>
    <x v="1"/>
    <n v="27"/>
    <n v="500"/>
    <n v="13500"/>
    <n v="11070"/>
    <n v="2430"/>
    <x v="6"/>
    <s v="Ashley"/>
    <x v="0"/>
  </r>
  <r>
    <d v="2024-07-14T00:00:00"/>
    <x v="0"/>
    <x v="2"/>
    <n v="16"/>
    <n v="200"/>
    <n v="3200"/>
    <n v="2912"/>
    <n v="288"/>
    <x v="6"/>
    <s v="Russell"/>
    <x v="1"/>
  </r>
  <r>
    <d v="2024-07-14T00:00:00"/>
    <x v="2"/>
    <x v="2"/>
    <n v="38"/>
    <n v="150"/>
    <n v="5700"/>
    <n v="5168"/>
    <n v="532"/>
    <x v="6"/>
    <s v="Russell"/>
    <x v="1"/>
  </r>
  <r>
    <d v="2024-07-14T00:00:00"/>
    <x v="1"/>
    <x v="3"/>
    <n v="43"/>
    <n v="500"/>
    <n v="21500"/>
    <n v="17630"/>
    <n v="3870"/>
    <x v="6"/>
    <s v="Russell"/>
    <x v="1"/>
  </r>
  <r>
    <d v="2024-07-14T00:00:00"/>
    <x v="1"/>
    <x v="4"/>
    <n v="35"/>
    <n v="500"/>
    <n v="17500"/>
    <n v="14350"/>
    <n v="3150"/>
    <x v="6"/>
    <s v="Peter"/>
    <x v="2"/>
  </r>
  <r>
    <d v="2024-07-14T00:00:00"/>
    <x v="0"/>
    <x v="5"/>
    <n v="21"/>
    <n v="200"/>
    <n v="4200"/>
    <n v="3822"/>
    <n v="378"/>
    <x v="6"/>
    <s v="Karen"/>
    <x v="3"/>
  </r>
  <r>
    <d v="2024-07-14T00:00:00"/>
    <x v="2"/>
    <x v="5"/>
    <n v="29"/>
    <n v="150"/>
    <n v="4350"/>
    <n v="3944"/>
    <n v="406"/>
    <x v="6"/>
    <s v="Karen"/>
    <x v="3"/>
  </r>
  <r>
    <d v="2024-07-14T00:00:00"/>
    <x v="1"/>
    <x v="6"/>
    <n v="44"/>
    <n v="500"/>
    <n v="22000"/>
    <n v="18040"/>
    <n v="3960"/>
    <x v="6"/>
    <s v="Karen"/>
    <x v="3"/>
  </r>
  <r>
    <d v="2024-07-14T00:00:00"/>
    <x v="0"/>
    <x v="7"/>
    <n v="42"/>
    <n v="200"/>
    <n v="8400"/>
    <n v="7644"/>
    <n v="756"/>
    <x v="6"/>
    <s v="Peter"/>
    <x v="2"/>
  </r>
  <r>
    <d v="2024-07-14T00:00:00"/>
    <x v="2"/>
    <x v="7"/>
    <n v="40"/>
    <n v="150"/>
    <n v="6000"/>
    <n v="5440"/>
    <n v="560"/>
    <x v="6"/>
    <s v="Peter"/>
    <x v="2"/>
  </r>
  <r>
    <d v="2024-07-14T00:00:00"/>
    <x v="2"/>
    <x v="3"/>
    <n v="16"/>
    <n v="150"/>
    <n v="2400"/>
    <n v="2176"/>
    <n v="224"/>
    <x v="6"/>
    <s v="Russell"/>
    <x v="1"/>
  </r>
  <r>
    <d v="2024-07-21T00:00:00"/>
    <x v="0"/>
    <x v="0"/>
    <n v="34"/>
    <n v="200"/>
    <n v="6800"/>
    <n v="6188"/>
    <n v="612"/>
    <x v="6"/>
    <s v="Ashley"/>
    <x v="0"/>
  </r>
  <r>
    <d v="2024-07-21T00:00:00"/>
    <x v="2"/>
    <x v="0"/>
    <n v="14"/>
    <n v="150"/>
    <n v="2100"/>
    <n v="1904"/>
    <n v="196"/>
    <x v="6"/>
    <s v="Ashley"/>
    <x v="0"/>
  </r>
  <r>
    <d v="2024-07-21T00:00:00"/>
    <x v="1"/>
    <x v="1"/>
    <n v="11"/>
    <n v="500"/>
    <n v="5500"/>
    <n v="4510"/>
    <n v="990"/>
    <x v="6"/>
    <s v="Ashley"/>
    <x v="0"/>
  </r>
  <r>
    <d v="2024-07-21T00:00:00"/>
    <x v="1"/>
    <x v="2"/>
    <n v="39"/>
    <n v="500"/>
    <n v="19500"/>
    <n v="15990"/>
    <n v="3510"/>
    <x v="6"/>
    <s v="Russell"/>
    <x v="1"/>
  </r>
  <r>
    <d v="2024-07-21T00:00:00"/>
    <x v="0"/>
    <x v="3"/>
    <n v="23"/>
    <n v="200"/>
    <n v="4600"/>
    <n v="4186"/>
    <n v="414"/>
    <x v="6"/>
    <s v="Russell"/>
    <x v="1"/>
  </r>
  <r>
    <d v="2024-07-21T00:00:00"/>
    <x v="2"/>
    <x v="3"/>
    <n v="39"/>
    <n v="150"/>
    <n v="5850"/>
    <n v="5304"/>
    <n v="546"/>
    <x v="6"/>
    <s v="Russell"/>
    <x v="1"/>
  </r>
  <r>
    <d v="2024-07-21T00:00:00"/>
    <x v="0"/>
    <x v="4"/>
    <n v="29"/>
    <n v="200"/>
    <n v="5800"/>
    <n v="5278"/>
    <n v="522"/>
    <x v="6"/>
    <s v="Peter"/>
    <x v="2"/>
  </r>
  <r>
    <d v="2024-07-21T00:00:00"/>
    <x v="2"/>
    <x v="4"/>
    <n v="29"/>
    <n v="150"/>
    <n v="4350"/>
    <n v="3944"/>
    <n v="406"/>
    <x v="6"/>
    <s v="Peter"/>
    <x v="2"/>
  </r>
  <r>
    <d v="2024-07-21T00:00:00"/>
    <x v="2"/>
    <x v="5"/>
    <n v="28"/>
    <n v="150"/>
    <n v="4200"/>
    <n v="3808"/>
    <n v="392"/>
    <x v="6"/>
    <s v="Karen"/>
    <x v="3"/>
  </r>
  <r>
    <d v="2024-07-21T00:00:00"/>
    <x v="0"/>
    <x v="6"/>
    <n v="25"/>
    <n v="200"/>
    <n v="5000"/>
    <n v="4550"/>
    <n v="450"/>
    <x v="6"/>
    <s v="Karen"/>
    <x v="3"/>
  </r>
  <r>
    <d v="2024-07-21T00:00:00"/>
    <x v="1"/>
    <x v="7"/>
    <n v="27"/>
    <n v="500"/>
    <n v="13500"/>
    <n v="11070"/>
    <n v="2430"/>
    <x v="6"/>
    <s v="Peter"/>
    <x v="2"/>
  </r>
  <r>
    <d v="2024-07-21T00:00:00"/>
    <x v="1"/>
    <x v="4"/>
    <n v="42"/>
    <n v="500"/>
    <n v="21000"/>
    <n v="17220"/>
    <n v="3780"/>
    <x v="6"/>
    <s v="Peter"/>
    <x v="2"/>
  </r>
  <r>
    <d v="2024-07-28T00:00:00"/>
    <x v="1"/>
    <x v="0"/>
    <n v="35"/>
    <n v="500"/>
    <n v="17500"/>
    <n v="14350"/>
    <n v="3150"/>
    <x v="6"/>
    <s v="Ashley"/>
    <x v="0"/>
  </r>
  <r>
    <d v="2024-07-28T00:00:00"/>
    <x v="0"/>
    <x v="1"/>
    <n v="35"/>
    <n v="200"/>
    <n v="7000"/>
    <n v="6370"/>
    <n v="630"/>
    <x v="6"/>
    <s v="Ashley"/>
    <x v="0"/>
  </r>
  <r>
    <d v="2024-07-28T00:00:00"/>
    <x v="2"/>
    <x v="1"/>
    <n v="43"/>
    <n v="150"/>
    <n v="6450"/>
    <n v="5848"/>
    <n v="602"/>
    <x v="6"/>
    <s v="Ashley"/>
    <x v="0"/>
  </r>
  <r>
    <d v="2024-07-28T00:00:00"/>
    <x v="0"/>
    <x v="2"/>
    <n v="39"/>
    <n v="200"/>
    <n v="7800"/>
    <n v="7098"/>
    <n v="702"/>
    <x v="6"/>
    <s v="Russell"/>
    <x v="1"/>
  </r>
  <r>
    <d v="2024-07-28T00:00:00"/>
    <x v="1"/>
    <x v="3"/>
    <n v="29"/>
    <n v="500"/>
    <n v="14500"/>
    <n v="11890"/>
    <n v="2610"/>
    <x v="6"/>
    <s v="Russell"/>
    <x v="1"/>
  </r>
  <r>
    <d v="2024-07-28T00:00:00"/>
    <x v="2"/>
    <x v="4"/>
    <n v="31"/>
    <n v="150"/>
    <n v="4650"/>
    <n v="4216"/>
    <n v="434"/>
    <x v="6"/>
    <s v="Peter"/>
    <x v="2"/>
  </r>
  <r>
    <d v="2024-07-28T00:00:00"/>
    <x v="1"/>
    <x v="5"/>
    <n v="28"/>
    <n v="500"/>
    <n v="14000"/>
    <n v="11480"/>
    <n v="2520"/>
    <x v="6"/>
    <s v="Karen"/>
    <x v="3"/>
  </r>
  <r>
    <d v="2024-07-28T00:00:00"/>
    <x v="0"/>
    <x v="6"/>
    <n v="26"/>
    <n v="200"/>
    <n v="5200"/>
    <n v="4732"/>
    <n v="468"/>
    <x v="6"/>
    <s v="Karen"/>
    <x v="3"/>
  </r>
  <r>
    <d v="2024-07-28T00:00:00"/>
    <x v="2"/>
    <x v="6"/>
    <n v="24"/>
    <n v="150"/>
    <n v="3600"/>
    <n v="3264"/>
    <n v="336"/>
    <x v="6"/>
    <s v="Karen"/>
    <x v="3"/>
  </r>
  <r>
    <d v="2024-07-28T00:00:00"/>
    <x v="1"/>
    <x v="7"/>
    <n v="16"/>
    <n v="500"/>
    <n v="8000"/>
    <n v="6560"/>
    <n v="1440"/>
    <x v="6"/>
    <s v="Peter"/>
    <x v="2"/>
  </r>
  <r>
    <d v="2024-07-28T00:00:00"/>
    <x v="0"/>
    <x v="6"/>
    <n v="33"/>
    <n v="200"/>
    <n v="6600"/>
    <n v="6006"/>
    <n v="594"/>
    <x v="6"/>
    <s v="Karen"/>
    <x v="3"/>
  </r>
  <r>
    <d v="2024-07-28T00:00:00"/>
    <x v="2"/>
    <x v="1"/>
    <n v="26"/>
    <n v="150"/>
    <n v="3900"/>
    <n v="3536"/>
    <n v="364"/>
    <x v="6"/>
    <s v="Ashley"/>
    <x v="0"/>
  </r>
  <r>
    <d v="2024-08-04T00:00:00"/>
    <x v="0"/>
    <x v="0"/>
    <n v="33"/>
    <n v="200"/>
    <n v="6600"/>
    <n v="6006"/>
    <n v="594"/>
    <x v="7"/>
    <s v="Ashley"/>
    <x v="0"/>
  </r>
  <r>
    <d v="2024-08-04T00:00:00"/>
    <x v="1"/>
    <x v="1"/>
    <n v="18"/>
    <n v="500"/>
    <n v="9000"/>
    <n v="7380"/>
    <n v="1620"/>
    <x v="7"/>
    <s v="Ashley"/>
    <x v="0"/>
  </r>
  <r>
    <d v="2024-08-04T00:00:00"/>
    <x v="0"/>
    <x v="2"/>
    <n v="12"/>
    <n v="200"/>
    <n v="2400"/>
    <n v="2184"/>
    <n v="216"/>
    <x v="7"/>
    <s v="Russell"/>
    <x v="1"/>
  </r>
  <r>
    <d v="2024-08-04T00:00:00"/>
    <x v="2"/>
    <x v="2"/>
    <n v="39"/>
    <n v="150"/>
    <n v="5850"/>
    <n v="5304"/>
    <n v="546"/>
    <x v="7"/>
    <s v="Russell"/>
    <x v="1"/>
  </r>
  <r>
    <d v="2024-08-04T00:00:00"/>
    <x v="1"/>
    <x v="3"/>
    <n v="16"/>
    <n v="500"/>
    <n v="8000"/>
    <n v="6560"/>
    <n v="1440"/>
    <x v="7"/>
    <s v="Russell"/>
    <x v="1"/>
  </r>
  <r>
    <d v="2024-08-04T00:00:00"/>
    <x v="1"/>
    <x v="4"/>
    <n v="20"/>
    <n v="500"/>
    <n v="10000"/>
    <n v="8200"/>
    <n v="1800"/>
    <x v="7"/>
    <s v="Peter"/>
    <x v="2"/>
  </r>
  <r>
    <d v="2024-08-04T00:00:00"/>
    <x v="0"/>
    <x v="5"/>
    <n v="31"/>
    <n v="200"/>
    <n v="6200"/>
    <n v="5642"/>
    <n v="558"/>
    <x v="7"/>
    <s v="Karen"/>
    <x v="3"/>
  </r>
  <r>
    <d v="2024-08-04T00:00:00"/>
    <x v="2"/>
    <x v="5"/>
    <n v="33"/>
    <n v="150"/>
    <n v="4950"/>
    <n v="4488"/>
    <n v="462"/>
    <x v="7"/>
    <s v="Karen"/>
    <x v="3"/>
  </r>
  <r>
    <d v="2024-08-04T00:00:00"/>
    <x v="1"/>
    <x v="6"/>
    <n v="46"/>
    <n v="500"/>
    <n v="23000"/>
    <n v="18860"/>
    <n v="4140"/>
    <x v="7"/>
    <s v="Karen"/>
    <x v="3"/>
  </r>
  <r>
    <d v="2024-08-04T00:00:00"/>
    <x v="0"/>
    <x v="7"/>
    <n v="27"/>
    <n v="200"/>
    <n v="5400"/>
    <n v="4914"/>
    <n v="486"/>
    <x v="7"/>
    <s v="Peter"/>
    <x v="2"/>
  </r>
  <r>
    <d v="2024-08-04T00:00:00"/>
    <x v="2"/>
    <x v="7"/>
    <n v="23"/>
    <n v="150"/>
    <n v="3450"/>
    <n v="3128"/>
    <n v="322"/>
    <x v="7"/>
    <s v="Peter"/>
    <x v="2"/>
  </r>
  <r>
    <d v="2024-08-04T00:00:00"/>
    <x v="2"/>
    <x v="2"/>
    <n v="30"/>
    <n v="150"/>
    <n v="4500"/>
    <n v="4080"/>
    <n v="420"/>
    <x v="7"/>
    <s v="Russell"/>
    <x v="1"/>
  </r>
  <r>
    <d v="2024-08-11T00:00:00"/>
    <x v="0"/>
    <x v="0"/>
    <n v="47"/>
    <n v="200"/>
    <n v="9400"/>
    <n v="8554"/>
    <n v="846"/>
    <x v="7"/>
    <s v="Ashley"/>
    <x v="0"/>
  </r>
  <r>
    <d v="2024-08-11T00:00:00"/>
    <x v="2"/>
    <x v="0"/>
    <n v="38"/>
    <n v="150"/>
    <n v="5700"/>
    <n v="5168"/>
    <n v="532"/>
    <x v="7"/>
    <s v="Ashley"/>
    <x v="0"/>
  </r>
  <r>
    <d v="2024-08-11T00:00:00"/>
    <x v="1"/>
    <x v="1"/>
    <n v="40"/>
    <n v="500"/>
    <n v="20000"/>
    <n v="16400"/>
    <n v="3600"/>
    <x v="7"/>
    <s v="Ashley"/>
    <x v="0"/>
  </r>
  <r>
    <d v="2024-08-11T00:00:00"/>
    <x v="1"/>
    <x v="2"/>
    <n v="43"/>
    <n v="500"/>
    <n v="21500"/>
    <n v="17630"/>
    <n v="3870"/>
    <x v="7"/>
    <s v="Russell"/>
    <x v="1"/>
  </r>
  <r>
    <d v="2024-08-11T00:00:00"/>
    <x v="0"/>
    <x v="3"/>
    <n v="14"/>
    <n v="200"/>
    <n v="2800"/>
    <n v="2548"/>
    <n v="252"/>
    <x v="7"/>
    <s v="Russell"/>
    <x v="1"/>
  </r>
  <r>
    <d v="2024-08-11T00:00:00"/>
    <x v="2"/>
    <x v="3"/>
    <n v="32"/>
    <n v="150"/>
    <n v="4800"/>
    <n v="4352"/>
    <n v="448"/>
    <x v="7"/>
    <s v="Russell"/>
    <x v="1"/>
  </r>
  <r>
    <d v="2024-08-11T00:00:00"/>
    <x v="0"/>
    <x v="4"/>
    <n v="41"/>
    <n v="200"/>
    <n v="8200"/>
    <n v="7462"/>
    <n v="738"/>
    <x v="7"/>
    <s v="Peter"/>
    <x v="2"/>
  </r>
  <r>
    <d v="2024-08-11T00:00:00"/>
    <x v="2"/>
    <x v="4"/>
    <n v="21"/>
    <n v="150"/>
    <n v="3150"/>
    <n v="2856"/>
    <n v="294"/>
    <x v="7"/>
    <s v="Peter"/>
    <x v="2"/>
  </r>
  <r>
    <d v="2024-08-11T00:00:00"/>
    <x v="2"/>
    <x v="5"/>
    <n v="26"/>
    <n v="150"/>
    <n v="3900"/>
    <n v="3536"/>
    <n v="364"/>
    <x v="7"/>
    <s v="Karen"/>
    <x v="3"/>
  </r>
  <r>
    <d v="2024-08-11T00:00:00"/>
    <x v="0"/>
    <x v="6"/>
    <n v="21"/>
    <n v="200"/>
    <n v="4200"/>
    <n v="3822"/>
    <n v="378"/>
    <x v="7"/>
    <s v="Karen"/>
    <x v="3"/>
  </r>
  <r>
    <d v="2024-08-11T00:00:00"/>
    <x v="1"/>
    <x v="7"/>
    <n v="41"/>
    <n v="500"/>
    <n v="20500"/>
    <n v="16810"/>
    <n v="3690"/>
    <x v="7"/>
    <s v="Peter"/>
    <x v="2"/>
  </r>
  <r>
    <d v="2024-08-11T00:00:00"/>
    <x v="1"/>
    <x v="7"/>
    <n v="30"/>
    <n v="500"/>
    <n v="15000"/>
    <n v="12300"/>
    <n v="2700"/>
    <x v="7"/>
    <s v="Peter"/>
    <x v="2"/>
  </r>
  <r>
    <d v="2024-08-18T00:00:00"/>
    <x v="1"/>
    <x v="0"/>
    <n v="16"/>
    <n v="500"/>
    <n v="8000"/>
    <n v="6560"/>
    <n v="1440"/>
    <x v="7"/>
    <s v="Ashley"/>
    <x v="0"/>
  </r>
  <r>
    <d v="2024-08-18T00:00:00"/>
    <x v="0"/>
    <x v="1"/>
    <n v="31"/>
    <n v="200"/>
    <n v="6200"/>
    <n v="5642"/>
    <n v="558"/>
    <x v="7"/>
    <s v="Ashley"/>
    <x v="0"/>
  </r>
  <r>
    <d v="2024-08-18T00:00:00"/>
    <x v="2"/>
    <x v="1"/>
    <n v="24"/>
    <n v="150"/>
    <n v="3600"/>
    <n v="3264"/>
    <n v="336"/>
    <x v="7"/>
    <s v="Ashley"/>
    <x v="0"/>
  </r>
  <r>
    <d v="2024-08-18T00:00:00"/>
    <x v="0"/>
    <x v="2"/>
    <n v="41"/>
    <n v="200"/>
    <n v="8200"/>
    <n v="7462"/>
    <n v="738"/>
    <x v="7"/>
    <s v="Russell"/>
    <x v="1"/>
  </r>
  <r>
    <d v="2024-08-18T00:00:00"/>
    <x v="1"/>
    <x v="3"/>
    <n v="15"/>
    <n v="500"/>
    <n v="7500"/>
    <n v="6150"/>
    <n v="1350"/>
    <x v="7"/>
    <s v="Russell"/>
    <x v="1"/>
  </r>
  <r>
    <d v="2024-08-18T00:00:00"/>
    <x v="2"/>
    <x v="4"/>
    <n v="26"/>
    <n v="150"/>
    <n v="3900"/>
    <n v="3536"/>
    <n v="364"/>
    <x v="7"/>
    <s v="Peter"/>
    <x v="2"/>
  </r>
  <r>
    <d v="2024-08-18T00:00:00"/>
    <x v="1"/>
    <x v="5"/>
    <n v="49"/>
    <n v="500"/>
    <n v="24500"/>
    <n v="20090"/>
    <n v="4410"/>
    <x v="7"/>
    <s v="Karen"/>
    <x v="3"/>
  </r>
  <r>
    <d v="2024-08-18T00:00:00"/>
    <x v="0"/>
    <x v="6"/>
    <n v="14"/>
    <n v="200"/>
    <n v="2800"/>
    <n v="2548"/>
    <n v="252"/>
    <x v="7"/>
    <s v="Karen"/>
    <x v="3"/>
  </r>
  <r>
    <d v="2024-08-18T00:00:00"/>
    <x v="2"/>
    <x v="6"/>
    <n v="24"/>
    <n v="150"/>
    <n v="3600"/>
    <n v="3264"/>
    <n v="336"/>
    <x v="7"/>
    <s v="Karen"/>
    <x v="3"/>
  </r>
  <r>
    <d v="2024-08-18T00:00:00"/>
    <x v="1"/>
    <x v="7"/>
    <n v="26"/>
    <n v="500"/>
    <n v="13000"/>
    <n v="10660"/>
    <n v="2340"/>
    <x v="7"/>
    <s v="Peter"/>
    <x v="2"/>
  </r>
  <r>
    <d v="2024-08-18T00:00:00"/>
    <x v="0"/>
    <x v="5"/>
    <n v="31"/>
    <n v="200"/>
    <n v="6200"/>
    <n v="5642"/>
    <n v="558"/>
    <x v="7"/>
    <s v="Karen"/>
    <x v="3"/>
  </r>
  <r>
    <d v="2024-08-18T00:00:00"/>
    <x v="2"/>
    <x v="0"/>
    <n v="11"/>
    <n v="150"/>
    <n v="1650"/>
    <n v="1496"/>
    <n v="154"/>
    <x v="7"/>
    <s v="Ashley"/>
    <x v="0"/>
  </r>
  <r>
    <d v="2024-08-25T00:00:00"/>
    <x v="0"/>
    <x v="0"/>
    <n v="41"/>
    <n v="200"/>
    <n v="8200"/>
    <n v="7462"/>
    <n v="738"/>
    <x v="7"/>
    <s v="Ashley"/>
    <x v="0"/>
  </r>
  <r>
    <d v="2024-08-25T00:00:00"/>
    <x v="1"/>
    <x v="1"/>
    <n v="32"/>
    <n v="500"/>
    <n v="16000"/>
    <n v="13120"/>
    <n v="2880"/>
    <x v="7"/>
    <s v="Ashley"/>
    <x v="0"/>
  </r>
  <r>
    <d v="2024-08-25T00:00:00"/>
    <x v="0"/>
    <x v="2"/>
    <n v="49"/>
    <n v="200"/>
    <n v="9800"/>
    <n v="8918"/>
    <n v="882"/>
    <x v="7"/>
    <s v="Russell"/>
    <x v="1"/>
  </r>
  <r>
    <d v="2024-08-25T00:00:00"/>
    <x v="2"/>
    <x v="2"/>
    <n v="39"/>
    <n v="150"/>
    <n v="5850"/>
    <n v="5304"/>
    <n v="546"/>
    <x v="7"/>
    <s v="Russell"/>
    <x v="1"/>
  </r>
  <r>
    <d v="2024-08-25T00:00:00"/>
    <x v="1"/>
    <x v="3"/>
    <n v="35"/>
    <n v="500"/>
    <n v="17500"/>
    <n v="14350"/>
    <n v="3150"/>
    <x v="7"/>
    <s v="Russell"/>
    <x v="1"/>
  </r>
  <r>
    <d v="2024-08-25T00:00:00"/>
    <x v="1"/>
    <x v="4"/>
    <n v="24"/>
    <n v="500"/>
    <n v="12000"/>
    <n v="9840"/>
    <n v="2160"/>
    <x v="7"/>
    <s v="Peter"/>
    <x v="2"/>
  </r>
  <r>
    <d v="2024-08-25T00:00:00"/>
    <x v="0"/>
    <x v="5"/>
    <n v="42"/>
    <n v="200"/>
    <n v="8400"/>
    <n v="7644"/>
    <n v="756"/>
    <x v="7"/>
    <s v="Karen"/>
    <x v="3"/>
  </r>
  <r>
    <d v="2024-08-25T00:00:00"/>
    <x v="2"/>
    <x v="5"/>
    <n v="18"/>
    <n v="150"/>
    <n v="2700"/>
    <n v="2448"/>
    <n v="252"/>
    <x v="7"/>
    <s v="Karen"/>
    <x v="3"/>
  </r>
  <r>
    <d v="2024-08-25T00:00:00"/>
    <x v="1"/>
    <x v="6"/>
    <n v="10"/>
    <n v="500"/>
    <n v="5000"/>
    <n v="4100"/>
    <n v="900"/>
    <x v="7"/>
    <s v="Karen"/>
    <x v="3"/>
  </r>
  <r>
    <d v="2024-08-25T00:00:00"/>
    <x v="0"/>
    <x v="7"/>
    <n v="12"/>
    <n v="200"/>
    <n v="2400"/>
    <n v="2184"/>
    <n v="216"/>
    <x v="7"/>
    <s v="Peter"/>
    <x v="2"/>
  </r>
  <r>
    <d v="2024-08-25T00:00:00"/>
    <x v="2"/>
    <x v="7"/>
    <n v="29"/>
    <n v="150"/>
    <n v="4350"/>
    <n v="3944"/>
    <n v="406"/>
    <x v="7"/>
    <s v="Peter"/>
    <x v="2"/>
  </r>
  <r>
    <d v="2024-08-25T00:00:00"/>
    <x v="2"/>
    <x v="3"/>
    <n v="28"/>
    <n v="150"/>
    <n v="4200"/>
    <n v="3808"/>
    <n v="392"/>
    <x v="7"/>
    <s v="Russell"/>
    <x v="1"/>
  </r>
  <r>
    <d v="2024-09-01T00:00:00"/>
    <x v="0"/>
    <x v="0"/>
    <n v="13"/>
    <n v="200"/>
    <n v="2600"/>
    <n v="2366"/>
    <n v="234"/>
    <x v="8"/>
    <s v="Ashley"/>
    <x v="0"/>
  </r>
  <r>
    <d v="2024-09-01T00:00:00"/>
    <x v="2"/>
    <x v="0"/>
    <n v="38"/>
    <n v="150"/>
    <n v="5700"/>
    <n v="5168"/>
    <n v="532"/>
    <x v="8"/>
    <s v="Ashley"/>
    <x v="0"/>
  </r>
  <r>
    <d v="2024-09-01T00:00:00"/>
    <x v="1"/>
    <x v="1"/>
    <n v="47"/>
    <n v="500"/>
    <n v="23500"/>
    <n v="19270"/>
    <n v="4230"/>
    <x v="8"/>
    <s v="Ashley"/>
    <x v="0"/>
  </r>
  <r>
    <d v="2024-09-01T00:00:00"/>
    <x v="1"/>
    <x v="2"/>
    <n v="27"/>
    <n v="500"/>
    <n v="13500"/>
    <n v="11070"/>
    <n v="2430"/>
    <x v="8"/>
    <s v="Russell"/>
    <x v="1"/>
  </r>
  <r>
    <d v="2024-09-01T00:00:00"/>
    <x v="0"/>
    <x v="3"/>
    <n v="47"/>
    <n v="200"/>
    <n v="9400"/>
    <n v="8554"/>
    <n v="846"/>
    <x v="8"/>
    <s v="Russell"/>
    <x v="1"/>
  </r>
  <r>
    <d v="2024-09-01T00:00:00"/>
    <x v="2"/>
    <x v="3"/>
    <n v="13"/>
    <n v="150"/>
    <n v="1950"/>
    <n v="1768"/>
    <n v="182"/>
    <x v="8"/>
    <s v="Russell"/>
    <x v="1"/>
  </r>
  <r>
    <d v="2024-09-01T00:00:00"/>
    <x v="0"/>
    <x v="4"/>
    <n v="38"/>
    <n v="200"/>
    <n v="7600"/>
    <n v="6916"/>
    <n v="684"/>
    <x v="8"/>
    <s v="Peter"/>
    <x v="2"/>
  </r>
  <r>
    <d v="2024-09-01T00:00:00"/>
    <x v="2"/>
    <x v="4"/>
    <n v="23"/>
    <n v="150"/>
    <n v="3450"/>
    <n v="3128"/>
    <n v="322"/>
    <x v="8"/>
    <s v="Peter"/>
    <x v="2"/>
  </r>
  <r>
    <d v="2024-09-01T00:00:00"/>
    <x v="2"/>
    <x v="5"/>
    <n v="26"/>
    <n v="150"/>
    <n v="3900"/>
    <n v="3536"/>
    <n v="364"/>
    <x v="8"/>
    <s v="Karen"/>
    <x v="3"/>
  </r>
  <r>
    <d v="2024-09-01T00:00:00"/>
    <x v="0"/>
    <x v="6"/>
    <n v="42"/>
    <n v="200"/>
    <n v="8400"/>
    <n v="7644"/>
    <n v="756"/>
    <x v="8"/>
    <s v="Karen"/>
    <x v="3"/>
  </r>
  <r>
    <d v="2024-09-01T00:00:00"/>
    <x v="1"/>
    <x v="7"/>
    <n v="11"/>
    <n v="500"/>
    <n v="5500"/>
    <n v="4510"/>
    <n v="990"/>
    <x v="8"/>
    <s v="Peter"/>
    <x v="2"/>
  </r>
  <r>
    <d v="2024-09-01T00:00:00"/>
    <x v="1"/>
    <x v="4"/>
    <n v="19"/>
    <n v="500"/>
    <n v="9500"/>
    <n v="7790"/>
    <n v="1710"/>
    <x v="8"/>
    <s v="Peter"/>
    <x v="2"/>
  </r>
  <r>
    <d v="2024-09-08T00:00:00"/>
    <x v="1"/>
    <x v="0"/>
    <n v="22"/>
    <n v="500"/>
    <n v="11000"/>
    <n v="9020"/>
    <n v="1980"/>
    <x v="8"/>
    <s v="Ashley"/>
    <x v="0"/>
  </r>
  <r>
    <d v="2024-09-08T00:00:00"/>
    <x v="0"/>
    <x v="1"/>
    <n v="49"/>
    <n v="200"/>
    <n v="9800"/>
    <n v="8918"/>
    <n v="882"/>
    <x v="8"/>
    <s v="Ashley"/>
    <x v="0"/>
  </r>
  <r>
    <d v="2024-09-08T00:00:00"/>
    <x v="2"/>
    <x v="1"/>
    <n v="37"/>
    <n v="150"/>
    <n v="5550"/>
    <n v="5032"/>
    <n v="518"/>
    <x v="8"/>
    <s v="Ashley"/>
    <x v="0"/>
  </r>
  <r>
    <d v="2024-09-08T00:00:00"/>
    <x v="0"/>
    <x v="2"/>
    <n v="29"/>
    <n v="200"/>
    <n v="5800"/>
    <n v="5278"/>
    <n v="522"/>
    <x v="8"/>
    <s v="Russell"/>
    <x v="1"/>
  </r>
  <r>
    <d v="2024-09-08T00:00:00"/>
    <x v="1"/>
    <x v="3"/>
    <n v="14"/>
    <n v="500"/>
    <n v="7000"/>
    <n v="5740"/>
    <n v="1260"/>
    <x v="8"/>
    <s v="Russell"/>
    <x v="1"/>
  </r>
  <r>
    <d v="2024-09-08T00:00:00"/>
    <x v="2"/>
    <x v="4"/>
    <n v="16"/>
    <n v="150"/>
    <n v="2400"/>
    <n v="2176"/>
    <n v="224"/>
    <x v="8"/>
    <s v="Peter"/>
    <x v="2"/>
  </r>
  <r>
    <d v="2024-09-08T00:00:00"/>
    <x v="1"/>
    <x v="5"/>
    <n v="21"/>
    <n v="500"/>
    <n v="10500"/>
    <n v="8610"/>
    <n v="1890"/>
    <x v="8"/>
    <s v="Karen"/>
    <x v="3"/>
  </r>
  <r>
    <d v="2024-09-08T00:00:00"/>
    <x v="0"/>
    <x v="6"/>
    <n v="18"/>
    <n v="200"/>
    <n v="3600"/>
    <n v="3276"/>
    <n v="324"/>
    <x v="8"/>
    <s v="Karen"/>
    <x v="3"/>
  </r>
  <r>
    <d v="2024-09-08T00:00:00"/>
    <x v="2"/>
    <x v="6"/>
    <n v="41"/>
    <n v="150"/>
    <n v="6150"/>
    <n v="5576"/>
    <n v="574"/>
    <x v="8"/>
    <s v="Karen"/>
    <x v="3"/>
  </r>
  <r>
    <d v="2024-09-08T00:00:00"/>
    <x v="1"/>
    <x v="7"/>
    <n v="24"/>
    <n v="500"/>
    <n v="12000"/>
    <n v="9840"/>
    <n v="2160"/>
    <x v="8"/>
    <s v="Peter"/>
    <x v="2"/>
  </r>
  <r>
    <d v="2024-09-08T00:00:00"/>
    <x v="0"/>
    <x v="6"/>
    <n v="25"/>
    <n v="200"/>
    <n v="5000"/>
    <n v="4550"/>
    <n v="450"/>
    <x v="8"/>
    <s v="Karen"/>
    <x v="3"/>
  </r>
  <r>
    <d v="2024-09-08T00:00:00"/>
    <x v="2"/>
    <x v="1"/>
    <n v="14"/>
    <n v="150"/>
    <n v="2100"/>
    <n v="1904"/>
    <n v="196"/>
    <x v="8"/>
    <s v="Ashley"/>
    <x v="0"/>
  </r>
  <r>
    <d v="2024-09-15T00:00:00"/>
    <x v="0"/>
    <x v="0"/>
    <n v="44"/>
    <n v="200"/>
    <n v="8800"/>
    <n v="8008"/>
    <n v="792"/>
    <x v="8"/>
    <s v="Ashley"/>
    <x v="0"/>
  </r>
  <r>
    <d v="2024-09-15T00:00:00"/>
    <x v="1"/>
    <x v="1"/>
    <n v="30"/>
    <n v="500"/>
    <n v="15000"/>
    <n v="12300"/>
    <n v="2700"/>
    <x v="8"/>
    <s v="Ashley"/>
    <x v="0"/>
  </r>
  <r>
    <d v="2024-09-15T00:00:00"/>
    <x v="0"/>
    <x v="2"/>
    <n v="19"/>
    <n v="200"/>
    <n v="3800"/>
    <n v="3458"/>
    <n v="342"/>
    <x v="8"/>
    <s v="Russell"/>
    <x v="1"/>
  </r>
  <r>
    <d v="2024-09-15T00:00:00"/>
    <x v="2"/>
    <x v="2"/>
    <n v="44"/>
    <n v="150"/>
    <n v="6600"/>
    <n v="5984"/>
    <n v="616"/>
    <x v="8"/>
    <s v="Russell"/>
    <x v="1"/>
  </r>
  <r>
    <d v="2024-09-15T00:00:00"/>
    <x v="1"/>
    <x v="3"/>
    <n v="20"/>
    <n v="500"/>
    <n v="10000"/>
    <n v="8200"/>
    <n v="1800"/>
    <x v="8"/>
    <s v="Russell"/>
    <x v="1"/>
  </r>
  <r>
    <d v="2024-09-15T00:00:00"/>
    <x v="1"/>
    <x v="4"/>
    <n v="37"/>
    <n v="500"/>
    <n v="18500"/>
    <n v="15170"/>
    <n v="3330"/>
    <x v="8"/>
    <s v="Peter"/>
    <x v="2"/>
  </r>
  <r>
    <d v="2024-09-15T00:00:00"/>
    <x v="0"/>
    <x v="5"/>
    <n v="14"/>
    <n v="200"/>
    <n v="2800"/>
    <n v="2548"/>
    <n v="252"/>
    <x v="8"/>
    <s v="Karen"/>
    <x v="3"/>
  </r>
  <r>
    <d v="2024-09-15T00:00:00"/>
    <x v="2"/>
    <x v="5"/>
    <n v="34"/>
    <n v="150"/>
    <n v="5100"/>
    <n v="4624"/>
    <n v="476"/>
    <x v="8"/>
    <s v="Karen"/>
    <x v="3"/>
  </r>
  <r>
    <d v="2024-09-15T00:00:00"/>
    <x v="1"/>
    <x v="6"/>
    <n v="26"/>
    <n v="500"/>
    <n v="13000"/>
    <n v="10660"/>
    <n v="2340"/>
    <x v="8"/>
    <s v="Karen"/>
    <x v="3"/>
  </r>
  <r>
    <d v="2024-09-15T00:00:00"/>
    <x v="0"/>
    <x v="7"/>
    <n v="49"/>
    <n v="200"/>
    <n v="9800"/>
    <n v="8918"/>
    <n v="882"/>
    <x v="8"/>
    <s v="Peter"/>
    <x v="2"/>
  </r>
  <r>
    <d v="2024-09-15T00:00:00"/>
    <x v="2"/>
    <x v="7"/>
    <n v="15"/>
    <n v="150"/>
    <n v="2250"/>
    <n v="2040"/>
    <n v="210"/>
    <x v="8"/>
    <s v="Peter"/>
    <x v="2"/>
  </r>
  <r>
    <d v="2024-09-15T00:00:00"/>
    <x v="2"/>
    <x v="2"/>
    <n v="32"/>
    <n v="150"/>
    <n v="4800"/>
    <n v="4352"/>
    <n v="448"/>
    <x v="8"/>
    <s v="Russell"/>
    <x v="1"/>
  </r>
  <r>
    <d v="2024-09-22T00:00:00"/>
    <x v="0"/>
    <x v="0"/>
    <n v="27"/>
    <n v="200"/>
    <n v="5400"/>
    <n v="4914"/>
    <n v="486"/>
    <x v="8"/>
    <s v="Ashley"/>
    <x v="0"/>
  </r>
  <r>
    <d v="2024-09-22T00:00:00"/>
    <x v="2"/>
    <x v="0"/>
    <n v="19"/>
    <n v="150"/>
    <n v="2850"/>
    <n v="2584"/>
    <n v="266"/>
    <x v="8"/>
    <s v="Ashley"/>
    <x v="0"/>
  </r>
  <r>
    <d v="2024-09-22T00:00:00"/>
    <x v="1"/>
    <x v="1"/>
    <n v="43"/>
    <n v="500"/>
    <n v="21500"/>
    <n v="17630"/>
    <n v="3870"/>
    <x v="8"/>
    <s v="Ashley"/>
    <x v="0"/>
  </r>
  <r>
    <d v="2024-09-22T00:00:00"/>
    <x v="1"/>
    <x v="2"/>
    <n v="46"/>
    <n v="500"/>
    <n v="23000"/>
    <n v="18860"/>
    <n v="4140"/>
    <x v="8"/>
    <s v="Russell"/>
    <x v="1"/>
  </r>
  <r>
    <d v="2024-09-22T00:00:00"/>
    <x v="0"/>
    <x v="3"/>
    <n v="43"/>
    <n v="200"/>
    <n v="8600"/>
    <n v="7826"/>
    <n v="774"/>
    <x v="8"/>
    <s v="Russell"/>
    <x v="1"/>
  </r>
  <r>
    <d v="2024-09-22T00:00:00"/>
    <x v="2"/>
    <x v="3"/>
    <n v="25"/>
    <n v="150"/>
    <n v="3750"/>
    <n v="3400"/>
    <n v="350"/>
    <x v="8"/>
    <s v="Russell"/>
    <x v="1"/>
  </r>
  <r>
    <d v="2024-09-22T00:00:00"/>
    <x v="0"/>
    <x v="4"/>
    <n v="30"/>
    <n v="200"/>
    <n v="6000"/>
    <n v="5460"/>
    <n v="540"/>
    <x v="8"/>
    <s v="Peter"/>
    <x v="2"/>
  </r>
  <r>
    <d v="2024-09-22T00:00:00"/>
    <x v="2"/>
    <x v="4"/>
    <n v="14"/>
    <n v="150"/>
    <n v="2100"/>
    <n v="1904"/>
    <n v="196"/>
    <x v="8"/>
    <s v="Peter"/>
    <x v="2"/>
  </r>
  <r>
    <d v="2024-09-22T00:00:00"/>
    <x v="2"/>
    <x v="5"/>
    <n v="39"/>
    <n v="150"/>
    <n v="5850"/>
    <n v="5304"/>
    <n v="546"/>
    <x v="8"/>
    <s v="Karen"/>
    <x v="3"/>
  </r>
  <r>
    <d v="2024-09-22T00:00:00"/>
    <x v="0"/>
    <x v="6"/>
    <n v="12"/>
    <n v="200"/>
    <n v="2400"/>
    <n v="2184"/>
    <n v="216"/>
    <x v="8"/>
    <s v="Karen"/>
    <x v="3"/>
  </r>
  <r>
    <d v="2024-09-22T00:00:00"/>
    <x v="1"/>
    <x v="7"/>
    <n v="33"/>
    <n v="500"/>
    <n v="16500"/>
    <n v="13530"/>
    <n v="2970"/>
    <x v="8"/>
    <s v="Peter"/>
    <x v="2"/>
  </r>
  <r>
    <d v="2024-09-22T00:00:00"/>
    <x v="1"/>
    <x v="7"/>
    <n v="17"/>
    <n v="500"/>
    <n v="8500"/>
    <n v="6970"/>
    <n v="1530"/>
    <x v="8"/>
    <s v="Peter"/>
    <x v="2"/>
  </r>
  <r>
    <d v="2024-09-29T00:00:00"/>
    <x v="1"/>
    <x v="0"/>
    <n v="22"/>
    <n v="500"/>
    <n v="11000"/>
    <n v="9020"/>
    <n v="1980"/>
    <x v="8"/>
    <s v="Ashley"/>
    <x v="0"/>
  </r>
  <r>
    <d v="2024-09-29T00:00:00"/>
    <x v="0"/>
    <x v="1"/>
    <n v="49"/>
    <n v="200"/>
    <n v="9800"/>
    <n v="8918"/>
    <n v="882"/>
    <x v="8"/>
    <s v="Ashley"/>
    <x v="0"/>
  </r>
  <r>
    <d v="2024-09-29T00:00:00"/>
    <x v="2"/>
    <x v="1"/>
    <n v="42"/>
    <n v="150"/>
    <n v="6300"/>
    <n v="5712"/>
    <n v="588"/>
    <x v="8"/>
    <s v="Ashley"/>
    <x v="0"/>
  </r>
  <r>
    <d v="2024-09-29T00:00:00"/>
    <x v="0"/>
    <x v="2"/>
    <n v="16"/>
    <n v="200"/>
    <n v="3200"/>
    <n v="2912"/>
    <n v="288"/>
    <x v="8"/>
    <s v="Russell"/>
    <x v="1"/>
  </r>
  <r>
    <d v="2024-09-29T00:00:00"/>
    <x v="1"/>
    <x v="3"/>
    <n v="41"/>
    <n v="500"/>
    <n v="20500"/>
    <n v="16810"/>
    <n v="3690"/>
    <x v="8"/>
    <s v="Russell"/>
    <x v="1"/>
  </r>
  <r>
    <d v="2024-09-29T00:00:00"/>
    <x v="2"/>
    <x v="4"/>
    <n v="45"/>
    <n v="150"/>
    <n v="6750"/>
    <n v="6120"/>
    <n v="630"/>
    <x v="8"/>
    <s v="Peter"/>
    <x v="2"/>
  </r>
  <r>
    <d v="2024-09-29T00:00:00"/>
    <x v="1"/>
    <x v="5"/>
    <n v="15"/>
    <n v="500"/>
    <n v="7500"/>
    <n v="6150"/>
    <n v="1350"/>
    <x v="8"/>
    <s v="Karen"/>
    <x v="3"/>
  </r>
  <r>
    <d v="2024-09-29T00:00:00"/>
    <x v="0"/>
    <x v="6"/>
    <n v="40"/>
    <n v="200"/>
    <n v="8000"/>
    <n v="7280"/>
    <n v="720"/>
    <x v="8"/>
    <s v="Karen"/>
    <x v="3"/>
  </r>
  <r>
    <d v="2024-09-29T00:00:00"/>
    <x v="2"/>
    <x v="6"/>
    <n v="10"/>
    <n v="150"/>
    <n v="1500"/>
    <n v="1360"/>
    <n v="140"/>
    <x v="8"/>
    <s v="Karen"/>
    <x v="3"/>
  </r>
  <r>
    <d v="2024-09-29T00:00:00"/>
    <x v="1"/>
    <x v="7"/>
    <n v="45"/>
    <n v="500"/>
    <n v="22500"/>
    <n v="18450"/>
    <n v="4050"/>
    <x v="8"/>
    <s v="Peter"/>
    <x v="2"/>
  </r>
  <r>
    <d v="2024-09-29T00:00:00"/>
    <x v="0"/>
    <x v="5"/>
    <n v="18"/>
    <n v="200"/>
    <n v="3600"/>
    <n v="3276"/>
    <n v="324"/>
    <x v="8"/>
    <s v="Karen"/>
    <x v="3"/>
  </r>
  <r>
    <d v="2024-09-29T00:00:00"/>
    <x v="2"/>
    <x v="0"/>
    <n v="22"/>
    <n v="150"/>
    <n v="3300"/>
    <n v="2992"/>
    <n v="308"/>
    <x v="8"/>
    <s v="Ashley"/>
    <x v="0"/>
  </r>
  <r>
    <d v="2024-10-06T00:00:00"/>
    <x v="0"/>
    <x v="0"/>
    <n v="44"/>
    <n v="200"/>
    <n v="8800"/>
    <n v="8008"/>
    <n v="792"/>
    <x v="9"/>
    <s v="Ashley"/>
    <x v="0"/>
  </r>
  <r>
    <d v="2024-10-06T00:00:00"/>
    <x v="1"/>
    <x v="1"/>
    <n v="27"/>
    <n v="500"/>
    <n v="13500"/>
    <n v="11070"/>
    <n v="2430"/>
    <x v="9"/>
    <s v="Ashley"/>
    <x v="0"/>
  </r>
  <r>
    <d v="2024-10-06T00:00:00"/>
    <x v="0"/>
    <x v="2"/>
    <n v="32"/>
    <n v="200"/>
    <n v="6400"/>
    <n v="5824"/>
    <n v="576"/>
    <x v="9"/>
    <s v="Russell"/>
    <x v="1"/>
  </r>
  <r>
    <d v="2024-10-06T00:00:00"/>
    <x v="2"/>
    <x v="2"/>
    <n v="33"/>
    <n v="150"/>
    <n v="4950"/>
    <n v="4488"/>
    <n v="462"/>
    <x v="9"/>
    <s v="Russell"/>
    <x v="1"/>
  </r>
  <r>
    <d v="2024-10-06T00:00:00"/>
    <x v="1"/>
    <x v="3"/>
    <n v="35"/>
    <n v="500"/>
    <n v="17500"/>
    <n v="14350"/>
    <n v="3150"/>
    <x v="9"/>
    <s v="Russell"/>
    <x v="1"/>
  </r>
  <r>
    <d v="2024-10-06T00:00:00"/>
    <x v="1"/>
    <x v="4"/>
    <n v="31"/>
    <n v="500"/>
    <n v="15500"/>
    <n v="12710"/>
    <n v="2790"/>
    <x v="9"/>
    <s v="Peter"/>
    <x v="2"/>
  </r>
  <r>
    <d v="2024-10-06T00:00:00"/>
    <x v="0"/>
    <x v="5"/>
    <n v="20"/>
    <n v="200"/>
    <n v="4000"/>
    <n v="3640"/>
    <n v="360"/>
    <x v="9"/>
    <s v="Karen"/>
    <x v="3"/>
  </r>
  <r>
    <d v="2024-10-06T00:00:00"/>
    <x v="2"/>
    <x v="5"/>
    <n v="35"/>
    <n v="150"/>
    <n v="5250"/>
    <n v="4760"/>
    <n v="490"/>
    <x v="9"/>
    <s v="Karen"/>
    <x v="3"/>
  </r>
  <r>
    <d v="2024-10-06T00:00:00"/>
    <x v="1"/>
    <x v="6"/>
    <n v="49"/>
    <n v="500"/>
    <n v="24500"/>
    <n v="20090"/>
    <n v="4410"/>
    <x v="9"/>
    <s v="Karen"/>
    <x v="3"/>
  </r>
  <r>
    <d v="2024-10-06T00:00:00"/>
    <x v="0"/>
    <x v="7"/>
    <n v="35"/>
    <n v="200"/>
    <n v="7000"/>
    <n v="6370"/>
    <n v="630"/>
    <x v="9"/>
    <s v="Peter"/>
    <x v="2"/>
  </r>
  <r>
    <d v="2024-10-06T00:00:00"/>
    <x v="2"/>
    <x v="7"/>
    <n v="44"/>
    <n v="150"/>
    <n v="6600"/>
    <n v="5984"/>
    <n v="616"/>
    <x v="9"/>
    <s v="Peter"/>
    <x v="2"/>
  </r>
  <r>
    <d v="2024-10-06T00:00:00"/>
    <x v="2"/>
    <x v="3"/>
    <n v="20"/>
    <n v="150"/>
    <n v="3000"/>
    <n v="2720"/>
    <n v="280"/>
    <x v="9"/>
    <s v="Russell"/>
    <x v="1"/>
  </r>
  <r>
    <d v="2024-10-13T00:00:00"/>
    <x v="0"/>
    <x v="0"/>
    <n v="13"/>
    <n v="200"/>
    <n v="2600"/>
    <n v="2366"/>
    <n v="234"/>
    <x v="9"/>
    <s v="Ashley"/>
    <x v="0"/>
  </r>
  <r>
    <d v="2024-10-13T00:00:00"/>
    <x v="2"/>
    <x v="0"/>
    <n v="19"/>
    <n v="150"/>
    <n v="2850"/>
    <n v="2584"/>
    <n v="266"/>
    <x v="9"/>
    <s v="Ashley"/>
    <x v="0"/>
  </r>
  <r>
    <d v="2024-10-13T00:00:00"/>
    <x v="1"/>
    <x v="1"/>
    <n v="16"/>
    <n v="500"/>
    <n v="8000"/>
    <n v="6560"/>
    <n v="1440"/>
    <x v="9"/>
    <s v="Ashley"/>
    <x v="0"/>
  </r>
  <r>
    <d v="2024-10-13T00:00:00"/>
    <x v="1"/>
    <x v="2"/>
    <n v="21"/>
    <n v="500"/>
    <n v="10500"/>
    <n v="8610"/>
    <n v="1890"/>
    <x v="9"/>
    <s v="Russell"/>
    <x v="1"/>
  </r>
  <r>
    <d v="2024-10-13T00:00:00"/>
    <x v="0"/>
    <x v="3"/>
    <n v="11"/>
    <n v="200"/>
    <n v="2200"/>
    <n v="2002"/>
    <n v="198"/>
    <x v="9"/>
    <s v="Russell"/>
    <x v="1"/>
  </r>
  <r>
    <d v="2024-10-13T00:00:00"/>
    <x v="2"/>
    <x v="3"/>
    <n v="39"/>
    <n v="150"/>
    <n v="5850"/>
    <n v="5304"/>
    <n v="546"/>
    <x v="9"/>
    <s v="Russell"/>
    <x v="1"/>
  </r>
  <r>
    <d v="2024-10-13T00:00:00"/>
    <x v="0"/>
    <x v="4"/>
    <n v="16"/>
    <n v="200"/>
    <n v="3200"/>
    <n v="2912"/>
    <n v="288"/>
    <x v="9"/>
    <s v="Peter"/>
    <x v="2"/>
  </r>
  <r>
    <d v="2024-10-13T00:00:00"/>
    <x v="2"/>
    <x v="4"/>
    <n v="30"/>
    <n v="150"/>
    <n v="4500"/>
    <n v="4080"/>
    <n v="420"/>
    <x v="9"/>
    <s v="Peter"/>
    <x v="2"/>
  </r>
  <r>
    <d v="2024-10-13T00:00:00"/>
    <x v="2"/>
    <x v="5"/>
    <n v="33"/>
    <n v="150"/>
    <n v="4950"/>
    <n v="4488"/>
    <n v="462"/>
    <x v="9"/>
    <s v="Karen"/>
    <x v="3"/>
  </r>
  <r>
    <d v="2024-10-13T00:00:00"/>
    <x v="0"/>
    <x v="6"/>
    <n v="41"/>
    <n v="200"/>
    <n v="8200"/>
    <n v="7462"/>
    <n v="738"/>
    <x v="9"/>
    <s v="Karen"/>
    <x v="3"/>
  </r>
  <r>
    <d v="2024-10-13T00:00:00"/>
    <x v="1"/>
    <x v="7"/>
    <n v="11"/>
    <n v="500"/>
    <n v="5500"/>
    <n v="4510"/>
    <n v="990"/>
    <x v="9"/>
    <s v="Peter"/>
    <x v="2"/>
  </r>
  <r>
    <d v="2024-10-13T00:00:00"/>
    <x v="1"/>
    <x v="4"/>
    <n v="19"/>
    <n v="500"/>
    <n v="9500"/>
    <n v="7790"/>
    <n v="1710"/>
    <x v="9"/>
    <s v="Peter"/>
    <x v="2"/>
  </r>
  <r>
    <d v="2024-10-20T00:00:00"/>
    <x v="1"/>
    <x v="0"/>
    <n v="27"/>
    <n v="500"/>
    <n v="13500"/>
    <n v="11070"/>
    <n v="2430"/>
    <x v="9"/>
    <s v="Ashley"/>
    <x v="0"/>
  </r>
  <r>
    <d v="2024-10-20T00:00:00"/>
    <x v="0"/>
    <x v="1"/>
    <n v="43"/>
    <n v="200"/>
    <n v="8600"/>
    <n v="7826"/>
    <n v="774"/>
    <x v="9"/>
    <s v="Ashley"/>
    <x v="0"/>
  </r>
  <r>
    <d v="2024-10-20T00:00:00"/>
    <x v="2"/>
    <x v="1"/>
    <n v="28"/>
    <n v="150"/>
    <n v="4200"/>
    <n v="3808"/>
    <n v="392"/>
    <x v="9"/>
    <s v="Ashley"/>
    <x v="0"/>
  </r>
  <r>
    <d v="2024-10-20T00:00:00"/>
    <x v="0"/>
    <x v="2"/>
    <n v="11"/>
    <n v="200"/>
    <n v="2200"/>
    <n v="2002"/>
    <n v="198"/>
    <x v="9"/>
    <s v="Russell"/>
    <x v="1"/>
  </r>
  <r>
    <d v="2024-10-20T00:00:00"/>
    <x v="1"/>
    <x v="3"/>
    <n v="36"/>
    <n v="500"/>
    <n v="18000"/>
    <n v="14760"/>
    <n v="3240"/>
    <x v="9"/>
    <s v="Russell"/>
    <x v="1"/>
  </r>
  <r>
    <d v="2024-10-20T00:00:00"/>
    <x v="2"/>
    <x v="4"/>
    <n v="15"/>
    <n v="150"/>
    <n v="2250"/>
    <n v="2040"/>
    <n v="210"/>
    <x v="9"/>
    <s v="Peter"/>
    <x v="2"/>
  </r>
  <r>
    <d v="2024-10-20T00:00:00"/>
    <x v="1"/>
    <x v="5"/>
    <n v="28"/>
    <n v="500"/>
    <n v="14000"/>
    <n v="11480"/>
    <n v="2520"/>
    <x v="9"/>
    <s v="Karen"/>
    <x v="3"/>
  </r>
  <r>
    <d v="2024-10-20T00:00:00"/>
    <x v="0"/>
    <x v="6"/>
    <n v="21"/>
    <n v="200"/>
    <n v="4200"/>
    <n v="3822"/>
    <n v="378"/>
    <x v="9"/>
    <s v="Karen"/>
    <x v="3"/>
  </r>
  <r>
    <d v="2024-10-20T00:00:00"/>
    <x v="2"/>
    <x v="6"/>
    <n v="23"/>
    <n v="150"/>
    <n v="3450"/>
    <n v="3128"/>
    <n v="322"/>
    <x v="9"/>
    <s v="Karen"/>
    <x v="3"/>
  </r>
  <r>
    <d v="2024-10-20T00:00:00"/>
    <x v="1"/>
    <x v="7"/>
    <n v="30"/>
    <n v="500"/>
    <n v="15000"/>
    <n v="12300"/>
    <n v="2700"/>
    <x v="9"/>
    <s v="Peter"/>
    <x v="2"/>
  </r>
  <r>
    <d v="2024-10-20T00:00:00"/>
    <x v="0"/>
    <x v="6"/>
    <n v="43"/>
    <n v="200"/>
    <n v="8600"/>
    <n v="7826"/>
    <n v="774"/>
    <x v="9"/>
    <s v="Karen"/>
    <x v="3"/>
  </r>
  <r>
    <d v="2024-10-20T00:00:00"/>
    <x v="2"/>
    <x v="1"/>
    <n v="37"/>
    <n v="150"/>
    <n v="5550"/>
    <n v="5032"/>
    <n v="518"/>
    <x v="9"/>
    <s v="Ashley"/>
    <x v="0"/>
  </r>
  <r>
    <d v="2024-10-27T00:00:00"/>
    <x v="0"/>
    <x v="0"/>
    <n v="39"/>
    <n v="200"/>
    <n v="7800"/>
    <n v="7098"/>
    <n v="702"/>
    <x v="9"/>
    <s v="Ashley"/>
    <x v="0"/>
  </r>
  <r>
    <d v="2024-10-27T00:00:00"/>
    <x v="1"/>
    <x v="1"/>
    <n v="11"/>
    <n v="500"/>
    <n v="5500"/>
    <n v="4510"/>
    <n v="990"/>
    <x v="9"/>
    <s v="Ashley"/>
    <x v="0"/>
  </r>
  <r>
    <d v="2024-10-27T00:00:00"/>
    <x v="0"/>
    <x v="2"/>
    <n v="48"/>
    <n v="200"/>
    <n v="9600"/>
    <n v="8736"/>
    <n v="864"/>
    <x v="9"/>
    <s v="Russell"/>
    <x v="1"/>
  </r>
  <r>
    <d v="2024-10-27T00:00:00"/>
    <x v="2"/>
    <x v="2"/>
    <n v="24"/>
    <n v="150"/>
    <n v="3600"/>
    <n v="3264"/>
    <n v="336"/>
    <x v="9"/>
    <s v="Russell"/>
    <x v="1"/>
  </r>
  <r>
    <d v="2024-10-27T00:00:00"/>
    <x v="1"/>
    <x v="3"/>
    <n v="26"/>
    <n v="500"/>
    <n v="13000"/>
    <n v="10660"/>
    <n v="2340"/>
    <x v="9"/>
    <s v="Russell"/>
    <x v="1"/>
  </r>
  <r>
    <d v="2024-10-27T00:00:00"/>
    <x v="1"/>
    <x v="4"/>
    <n v="40"/>
    <n v="500"/>
    <n v="20000"/>
    <n v="16400"/>
    <n v="3600"/>
    <x v="9"/>
    <s v="Peter"/>
    <x v="2"/>
  </r>
  <r>
    <d v="2024-10-27T00:00:00"/>
    <x v="0"/>
    <x v="5"/>
    <n v="43"/>
    <n v="200"/>
    <n v="8600"/>
    <n v="7826"/>
    <n v="774"/>
    <x v="9"/>
    <s v="Karen"/>
    <x v="3"/>
  </r>
  <r>
    <d v="2024-10-27T00:00:00"/>
    <x v="2"/>
    <x v="5"/>
    <n v="41"/>
    <n v="150"/>
    <n v="6150"/>
    <n v="5576"/>
    <n v="574"/>
    <x v="9"/>
    <s v="Karen"/>
    <x v="3"/>
  </r>
  <r>
    <d v="2024-10-27T00:00:00"/>
    <x v="1"/>
    <x v="6"/>
    <n v="47"/>
    <n v="500"/>
    <n v="23500"/>
    <n v="19270"/>
    <n v="4230"/>
    <x v="9"/>
    <s v="Karen"/>
    <x v="3"/>
  </r>
  <r>
    <d v="2024-10-27T00:00:00"/>
    <x v="0"/>
    <x v="7"/>
    <n v="16"/>
    <n v="200"/>
    <n v="3200"/>
    <n v="2912"/>
    <n v="288"/>
    <x v="9"/>
    <s v="Peter"/>
    <x v="2"/>
  </r>
  <r>
    <d v="2024-10-27T00:00:00"/>
    <x v="2"/>
    <x v="7"/>
    <n v="17"/>
    <n v="150"/>
    <n v="2550"/>
    <n v="2312"/>
    <n v="238"/>
    <x v="9"/>
    <s v="Peter"/>
    <x v="2"/>
  </r>
  <r>
    <d v="2024-10-27T00:00:00"/>
    <x v="2"/>
    <x v="2"/>
    <n v="35"/>
    <n v="150"/>
    <n v="5250"/>
    <n v="4760"/>
    <n v="490"/>
    <x v="9"/>
    <s v="Russell"/>
    <x v="1"/>
  </r>
  <r>
    <d v="2024-11-03T00:00:00"/>
    <x v="0"/>
    <x v="0"/>
    <n v="44"/>
    <n v="200"/>
    <n v="8800"/>
    <n v="8008"/>
    <n v="792"/>
    <x v="10"/>
    <s v="Ashley"/>
    <x v="0"/>
  </r>
  <r>
    <d v="2024-11-03T00:00:00"/>
    <x v="2"/>
    <x v="0"/>
    <n v="28"/>
    <n v="150"/>
    <n v="4200"/>
    <n v="3808"/>
    <n v="392"/>
    <x v="10"/>
    <s v="Ashley"/>
    <x v="0"/>
  </r>
  <r>
    <d v="2024-11-03T00:00:00"/>
    <x v="1"/>
    <x v="1"/>
    <n v="41"/>
    <n v="500"/>
    <n v="20500"/>
    <n v="16810"/>
    <n v="3690"/>
    <x v="10"/>
    <s v="Ashley"/>
    <x v="0"/>
  </r>
  <r>
    <d v="2024-11-03T00:00:00"/>
    <x v="1"/>
    <x v="2"/>
    <n v="27"/>
    <n v="500"/>
    <n v="13500"/>
    <n v="11070"/>
    <n v="2430"/>
    <x v="10"/>
    <s v="Russell"/>
    <x v="1"/>
  </r>
  <r>
    <d v="2024-11-03T00:00:00"/>
    <x v="0"/>
    <x v="3"/>
    <n v="48"/>
    <n v="200"/>
    <n v="9600"/>
    <n v="8736"/>
    <n v="864"/>
    <x v="10"/>
    <s v="Russell"/>
    <x v="1"/>
  </r>
  <r>
    <d v="2024-11-03T00:00:00"/>
    <x v="2"/>
    <x v="3"/>
    <n v="28"/>
    <n v="150"/>
    <n v="4200"/>
    <n v="3808"/>
    <n v="392"/>
    <x v="10"/>
    <s v="Russell"/>
    <x v="1"/>
  </r>
  <r>
    <d v="2024-11-03T00:00:00"/>
    <x v="0"/>
    <x v="4"/>
    <n v="12"/>
    <n v="200"/>
    <n v="2400"/>
    <n v="2184"/>
    <n v="216"/>
    <x v="10"/>
    <s v="Peter"/>
    <x v="2"/>
  </r>
  <r>
    <d v="2024-11-03T00:00:00"/>
    <x v="2"/>
    <x v="4"/>
    <n v="19"/>
    <n v="150"/>
    <n v="2850"/>
    <n v="2584"/>
    <n v="266"/>
    <x v="10"/>
    <s v="Peter"/>
    <x v="2"/>
  </r>
  <r>
    <d v="2024-11-03T00:00:00"/>
    <x v="2"/>
    <x v="5"/>
    <n v="15"/>
    <n v="150"/>
    <n v="2250"/>
    <n v="2040"/>
    <n v="210"/>
    <x v="10"/>
    <s v="Karen"/>
    <x v="3"/>
  </r>
  <r>
    <d v="2024-11-03T00:00:00"/>
    <x v="0"/>
    <x v="6"/>
    <n v="42"/>
    <n v="200"/>
    <n v="8400"/>
    <n v="7644"/>
    <n v="756"/>
    <x v="10"/>
    <s v="Karen"/>
    <x v="3"/>
  </r>
  <r>
    <d v="2024-11-03T00:00:00"/>
    <x v="1"/>
    <x v="7"/>
    <n v="38"/>
    <n v="500"/>
    <n v="19000"/>
    <n v="15580"/>
    <n v="3420"/>
    <x v="10"/>
    <s v="Peter"/>
    <x v="2"/>
  </r>
  <r>
    <d v="2024-11-03T00:00:00"/>
    <x v="1"/>
    <x v="7"/>
    <n v="25"/>
    <n v="500"/>
    <n v="12500"/>
    <n v="10250"/>
    <n v="2250"/>
    <x v="10"/>
    <s v="Peter"/>
    <x v="2"/>
  </r>
  <r>
    <d v="2024-11-10T00:00:00"/>
    <x v="1"/>
    <x v="0"/>
    <n v="10"/>
    <n v="500"/>
    <n v="5000"/>
    <n v="4100"/>
    <n v="900"/>
    <x v="10"/>
    <s v="Ashley"/>
    <x v="0"/>
  </r>
  <r>
    <d v="2024-11-10T00:00:00"/>
    <x v="0"/>
    <x v="1"/>
    <n v="15"/>
    <n v="200"/>
    <n v="3000"/>
    <n v="2730"/>
    <n v="270"/>
    <x v="10"/>
    <s v="Ashley"/>
    <x v="0"/>
  </r>
  <r>
    <d v="2024-11-10T00:00:00"/>
    <x v="2"/>
    <x v="1"/>
    <n v="48"/>
    <n v="150"/>
    <n v="7200"/>
    <n v="6528"/>
    <n v="672"/>
    <x v="10"/>
    <s v="Ashley"/>
    <x v="0"/>
  </r>
  <r>
    <d v="2024-11-10T00:00:00"/>
    <x v="0"/>
    <x v="2"/>
    <n v="25"/>
    <n v="200"/>
    <n v="5000"/>
    <n v="4550"/>
    <n v="450"/>
    <x v="10"/>
    <s v="Russell"/>
    <x v="1"/>
  </r>
  <r>
    <d v="2024-11-10T00:00:00"/>
    <x v="1"/>
    <x v="3"/>
    <n v="16"/>
    <n v="500"/>
    <n v="8000"/>
    <n v="6560"/>
    <n v="1440"/>
    <x v="10"/>
    <s v="Russell"/>
    <x v="1"/>
  </r>
  <r>
    <d v="2024-11-10T00:00:00"/>
    <x v="2"/>
    <x v="4"/>
    <n v="10"/>
    <n v="150"/>
    <n v="1500"/>
    <n v="1360"/>
    <n v="140"/>
    <x v="10"/>
    <s v="Peter"/>
    <x v="2"/>
  </r>
  <r>
    <d v="2024-11-10T00:00:00"/>
    <x v="1"/>
    <x v="5"/>
    <n v="48"/>
    <n v="500"/>
    <n v="24000"/>
    <n v="19680"/>
    <n v="4320"/>
    <x v="10"/>
    <s v="Karen"/>
    <x v="3"/>
  </r>
  <r>
    <d v="2024-11-10T00:00:00"/>
    <x v="0"/>
    <x v="6"/>
    <n v="34"/>
    <n v="200"/>
    <n v="6800"/>
    <n v="6188"/>
    <n v="612"/>
    <x v="10"/>
    <s v="Karen"/>
    <x v="3"/>
  </r>
  <r>
    <d v="2024-11-10T00:00:00"/>
    <x v="2"/>
    <x v="6"/>
    <n v="33"/>
    <n v="150"/>
    <n v="4950"/>
    <n v="4488"/>
    <n v="462"/>
    <x v="10"/>
    <s v="Karen"/>
    <x v="3"/>
  </r>
  <r>
    <d v="2024-11-10T00:00:00"/>
    <x v="1"/>
    <x v="7"/>
    <n v="39"/>
    <n v="500"/>
    <n v="19500"/>
    <n v="15990"/>
    <n v="3510"/>
    <x v="10"/>
    <s v="Peter"/>
    <x v="2"/>
  </r>
  <r>
    <d v="2024-11-10T00:00:00"/>
    <x v="0"/>
    <x v="5"/>
    <n v="38"/>
    <n v="200"/>
    <n v="7600"/>
    <n v="6916"/>
    <n v="684"/>
    <x v="10"/>
    <s v="Karen"/>
    <x v="3"/>
  </r>
  <r>
    <d v="2024-11-10T00:00:00"/>
    <x v="2"/>
    <x v="0"/>
    <n v="35"/>
    <n v="150"/>
    <n v="5250"/>
    <n v="4760"/>
    <n v="490"/>
    <x v="10"/>
    <s v="Ashley"/>
    <x v="0"/>
  </r>
  <r>
    <d v="2024-11-17T00:00:00"/>
    <x v="0"/>
    <x v="0"/>
    <n v="29"/>
    <n v="200"/>
    <n v="5800"/>
    <n v="5278"/>
    <n v="522"/>
    <x v="10"/>
    <s v="Ashley"/>
    <x v="0"/>
  </r>
  <r>
    <d v="2024-11-17T00:00:00"/>
    <x v="1"/>
    <x v="1"/>
    <n v="44"/>
    <n v="500"/>
    <n v="22000"/>
    <n v="18040"/>
    <n v="3960"/>
    <x v="10"/>
    <s v="Ashley"/>
    <x v="0"/>
  </r>
  <r>
    <d v="2024-11-17T00:00:00"/>
    <x v="0"/>
    <x v="2"/>
    <n v="13"/>
    <n v="200"/>
    <n v="2600"/>
    <n v="2366"/>
    <n v="234"/>
    <x v="10"/>
    <s v="Russell"/>
    <x v="1"/>
  </r>
  <r>
    <d v="2024-11-17T00:00:00"/>
    <x v="2"/>
    <x v="2"/>
    <n v="28"/>
    <n v="150"/>
    <n v="4200"/>
    <n v="3808"/>
    <n v="392"/>
    <x v="10"/>
    <s v="Russell"/>
    <x v="1"/>
  </r>
  <r>
    <d v="2024-11-17T00:00:00"/>
    <x v="1"/>
    <x v="3"/>
    <n v="35"/>
    <n v="500"/>
    <n v="17500"/>
    <n v="14350"/>
    <n v="3150"/>
    <x v="10"/>
    <s v="Russell"/>
    <x v="1"/>
  </r>
  <r>
    <d v="2024-11-17T00:00:00"/>
    <x v="1"/>
    <x v="4"/>
    <n v="21"/>
    <n v="500"/>
    <n v="10500"/>
    <n v="8610"/>
    <n v="1890"/>
    <x v="10"/>
    <s v="Peter"/>
    <x v="2"/>
  </r>
  <r>
    <d v="2024-11-17T00:00:00"/>
    <x v="0"/>
    <x v="5"/>
    <n v="19"/>
    <n v="200"/>
    <n v="3800"/>
    <n v="3458"/>
    <n v="342"/>
    <x v="10"/>
    <s v="Karen"/>
    <x v="3"/>
  </r>
  <r>
    <d v="2024-11-17T00:00:00"/>
    <x v="2"/>
    <x v="5"/>
    <n v="29"/>
    <n v="150"/>
    <n v="4350"/>
    <n v="3944"/>
    <n v="406"/>
    <x v="10"/>
    <s v="Karen"/>
    <x v="3"/>
  </r>
  <r>
    <d v="2024-11-17T00:00:00"/>
    <x v="1"/>
    <x v="6"/>
    <n v="21"/>
    <n v="500"/>
    <n v="10500"/>
    <n v="8610"/>
    <n v="1890"/>
    <x v="10"/>
    <s v="Karen"/>
    <x v="3"/>
  </r>
  <r>
    <d v="2024-11-17T00:00:00"/>
    <x v="0"/>
    <x v="7"/>
    <n v="37"/>
    <n v="200"/>
    <n v="7400"/>
    <n v="6734"/>
    <n v="666"/>
    <x v="10"/>
    <s v="Peter"/>
    <x v="2"/>
  </r>
  <r>
    <d v="2024-11-17T00:00:00"/>
    <x v="2"/>
    <x v="7"/>
    <n v="37"/>
    <n v="150"/>
    <n v="5550"/>
    <n v="5032"/>
    <n v="518"/>
    <x v="10"/>
    <s v="Peter"/>
    <x v="2"/>
  </r>
  <r>
    <d v="2024-11-17T00:00:00"/>
    <x v="2"/>
    <x v="3"/>
    <n v="18"/>
    <n v="150"/>
    <n v="2700"/>
    <n v="2448"/>
    <n v="252"/>
    <x v="10"/>
    <s v="Russell"/>
    <x v="1"/>
  </r>
  <r>
    <d v="2024-11-24T00:00:00"/>
    <x v="0"/>
    <x v="0"/>
    <n v="18"/>
    <n v="200"/>
    <n v="3600"/>
    <n v="3276"/>
    <n v="324"/>
    <x v="10"/>
    <s v="Ashley"/>
    <x v="0"/>
  </r>
  <r>
    <d v="2024-11-24T00:00:00"/>
    <x v="2"/>
    <x v="0"/>
    <n v="36"/>
    <n v="150"/>
    <n v="5400"/>
    <n v="4896"/>
    <n v="504"/>
    <x v="10"/>
    <s v="Ashley"/>
    <x v="0"/>
  </r>
  <r>
    <d v="2024-11-24T00:00:00"/>
    <x v="1"/>
    <x v="1"/>
    <n v="15"/>
    <n v="500"/>
    <n v="7500"/>
    <n v="6150"/>
    <n v="1350"/>
    <x v="10"/>
    <s v="Ashley"/>
    <x v="0"/>
  </r>
  <r>
    <d v="2024-11-24T00:00:00"/>
    <x v="1"/>
    <x v="2"/>
    <n v="21"/>
    <n v="500"/>
    <n v="10500"/>
    <n v="8610"/>
    <n v="1890"/>
    <x v="10"/>
    <s v="Russell"/>
    <x v="1"/>
  </r>
  <r>
    <d v="2024-11-24T00:00:00"/>
    <x v="0"/>
    <x v="3"/>
    <n v="10"/>
    <n v="200"/>
    <n v="2000"/>
    <n v="1820"/>
    <n v="180"/>
    <x v="10"/>
    <s v="Russell"/>
    <x v="1"/>
  </r>
  <r>
    <d v="2024-11-24T00:00:00"/>
    <x v="2"/>
    <x v="3"/>
    <n v="44"/>
    <n v="150"/>
    <n v="6600"/>
    <n v="5984"/>
    <n v="616"/>
    <x v="10"/>
    <s v="Russell"/>
    <x v="1"/>
  </r>
  <r>
    <d v="2024-11-24T00:00:00"/>
    <x v="0"/>
    <x v="4"/>
    <n v="47"/>
    <n v="200"/>
    <n v="9400"/>
    <n v="8554"/>
    <n v="846"/>
    <x v="10"/>
    <s v="Peter"/>
    <x v="2"/>
  </r>
  <r>
    <d v="2024-11-24T00:00:00"/>
    <x v="2"/>
    <x v="4"/>
    <n v="33"/>
    <n v="150"/>
    <n v="4950"/>
    <n v="4488"/>
    <n v="462"/>
    <x v="10"/>
    <s v="Peter"/>
    <x v="2"/>
  </r>
  <r>
    <d v="2024-11-24T00:00:00"/>
    <x v="2"/>
    <x v="5"/>
    <n v="33"/>
    <n v="150"/>
    <n v="4950"/>
    <n v="4488"/>
    <n v="462"/>
    <x v="10"/>
    <s v="Karen"/>
    <x v="3"/>
  </r>
  <r>
    <d v="2024-11-24T00:00:00"/>
    <x v="0"/>
    <x v="6"/>
    <n v="47"/>
    <n v="200"/>
    <n v="9400"/>
    <n v="8554"/>
    <n v="846"/>
    <x v="10"/>
    <s v="Karen"/>
    <x v="3"/>
  </r>
  <r>
    <d v="2024-11-24T00:00:00"/>
    <x v="1"/>
    <x v="7"/>
    <n v="31"/>
    <n v="500"/>
    <n v="15500"/>
    <n v="12710"/>
    <n v="2790"/>
    <x v="10"/>
    <s v="Peter"/>
    <x v="2"/>
  </r>
  <r>
    <d v="2024-11-24T00:00:00"/>
    <x v="1"/>
    <x v="4"/>
    <n v="42"/>
    <n v="500"/>
    <n v="21000"/>
    <n v="17220"/>
    <n v="3780"/>
    <x v="10"/>
    <s v="Peter"/>
    <x v="2"/>
  </r>
  <r>
    <d v="2024-12-01T00:00:00"/>
    <x v="1"/>
    <x v="0"/>
    <n v="34"/>
    <n v="500"/>
    <n v="17000"/>
    <n v="13940"/>
    <n v="3060"/>
    <x v="11"/>
    <s v="Ashley"/>
    <x v="0"/>
  </r>
  <r>
    <d v="2024-12-01T00:00:00"/>
    <x v="0"/>
    <x v="1"/>
    <n v="16"/>
    <n v="200"/>
    <n v="3200"/>
    <n v="2912"/>
    <n v="288"/>
    <x v="11"/>
    <s v="Ashley"/>
    <x v="0"/>
  </r>
  <r>
    <d v="2024-12-01T00:00:00"/>
    <x v="2"/>
    <x v="1"/>
    <n v="41"/>
    <n v="150"/>
    <n v="6150"/>
    <n v="5576"/>
    <n v="574"/>
    <x v="11"/>
    <s v="Ashley"/>
    <x v="0"/>
  </r>
  <r>
    <d v="2024-12-01T00:00:00"/>
    <x v="0"/>
    <x v="2"/>
    <n v="48"/>
    <n v="200"/>
    <n v="9600"/>
    <n v="8736"/>
    <n v="864"/>
    <x v="11"/>
    <s v="Russell"/>
    <x v="1"/>
  </r>
  <r>
    <d v="2024-12-01T00:00:00"/>
    <x v="1"/>
    <x v="3"/>
    <n v="36"/>
    <n v="500"/>
    <n v="18000"/>
    <n v="14760"/>
    <n v="3240"/>
    <x v="11"/>
    <s v="Russell"/>
    <x v="1"/>
  </r>
  <r>
    <d v="2024-12-01T00:00:00"/>
    <x v="2"/>
    <x v="4"/>
    <n v="40"/>
    <n v="150"/>
    <n v="6000"/>
    <n v="5440"/>
    <n v="560"/>
    <x v="11"/>
    <s v="Peter"/>
    <x v="2"/>
  </r>
  <r>
    <d v="2024-12-01T00:00:00"/>
    <x v="1"/>
    <x v="5"/>
    <n v="40"/>
    <n v="500"/>
    <n v="20000"/>
    <n v="16400"/>
    <n v="3600"/>
    <x v="11"/>
    <s v="Karen"/>
    <x v="3"/>
  </r>
  <r>
    <d v="2024-12-01T00:00:00"/>
    <x v="0"/>
    <x v="6"/>
    <n v="27"/>
    <n v="200"/>
    <n v="5400"/>
    <n v="4914"/>
    <n v="486"/>
    <x v="11"/>
    <s v="Karen"/>
    <x v="3"/>
  </r>
  <r>
    <d v="2024-12-01T00:00:00"/>
    <x v="2"/>
    <x v="6"/>
    <n v="33"/>
    <n v="150"/>
    <n v="4950"/>
    <n v="4488"/>
    <n v="462"/>
    <x v="11"/>
    <s v="Karen"/>
    <x v="3"/>
  </r>
  <r>
    <d v="2024-12-01T00:00:00"/>
    <x v="1"/>
    <x v="7"/>
    <n v="20"/>
    <n v="500"/>
    <n v="10000"/>
    <n v="8200"/>
    <n v="1800"/>
    <x v="11"/>
    <s v="Peter"/>
    <x v="2"/>
  </r>
  <r>
    <d v="2024-12-01T00:00:00"/>
    <x v="0"/>
    <x v="6"/>
    <n v="18"/>
    <n v="200"/>
    <n v="3600"/>
    <n v="3276"/>
    <n v="324"/>
    <x v="11"/>
    <s v="Karen"/>
    <x v="3"/>
  </r>
  <r>
    <d v="2024-12-01T00:00:00"/>
    <x v="2"/>
    <x v="1"/>
    <n v="25"/>
    <n v="150"/>
    <n v="3750"/>
    <n v="3400"/>
    <n v="350"/>
    <x v="11"/>
    <s v="Ashley"/>
    <x v="0"/>
  </r>
  <r>
    <d v="2024-12-08T00:00:00"/>
    <x v="0"/>
    <x v="0"/>
    <n v="21"/>
    <n v="200"/>
    <n v="4200"/>
    <n v="3822"/>
    <n v="378"/>
    <x v="11"/>
    <s v="Ashley"/>
    <x v="0"/>
  </r>
  <r>
    <d v="2024-12-08T00:00:00"/>
    <x v="1"/>
    <x v="1"/>
    <n v="19"/>
    <n v="500"/>
    <n v="9500"/>
    <n v="7790"/>
    <n v="1710"/>
    <x v="11"/>
    <s v="Ashley"/>
    <x v="0"/>
  </r>
  <r>
    <d v="2024-12-08T00:00:00"/>
    <x v="0"/>
    <x v="2"/>
    <n v="40"/>
    <n v="200"/>
    <n v="8000"/>
    <n v="7280"/>
    <n v="720"/>
    <x v="11"/>
    <s v="Russell"/>
    <x v="1"/>
  </r>
  <r>
    <d v="2024-12-08T00:00:00"/>
    <x v="2"/>
    <x v="2"/>
    <n v="44"/>
    <n v="150"/>
    <n v="6600"/>
    <n v="5984"/>
    <n v="616"/>
    <x v="11"/>
    <s v="Russell"/>
    <x v="1"/>
  </r>
  <r>
    <d v="2024-12-08T00:00:00"/>
    <x v="1"/>
    <x v="3"/>
    <n v="22"/>
    <n v="500"/>
    <n v="11000"/>
    <n v="9020"/>
    <n v="1980"/>
    <x v="11"/>
    <s v="Russell"/>
    <x v="1"/>
  </r>
  <r>
    <d v="2024-12-08T00:00:00"/>
    <x v="1"/>
    <x v="4"/>
    <n v="17"/>
    <n v="500"/>
    <n v="8500"/>
    <n v="6970"/>
    <n v="1530"/>
    <x v="11"/>
    <s v="Peter"/>
    <x v="2"/>
  </r>
  <r>
    <d v="2024-12-08T00:00:00"/>
    <x v="0"/>
    <x v="5"/>
    <n v="10"/>
    <n v="200"/>
    <n v="2000"/>
    <n v="1820"/>
    <n v="180"/>
    <x v="11"/>
    <s v="Karen"/>
    <x v="3"/>
  </r>
  <r>
    <d v="2024-12-08T00:00:00"/>
    <x v="2"/>
    <x v="5"/>
    <n v="39"/>
    <n v="150"/>
    <n v="5850"/>
    <n v="5304"/>
    <n v="546"/>
    <x v="11"/>
    <s v="Karen"/>
    <x v="3"/>
  </r>
  <r>
    <d v="2024-12-08T00:00:00"/>
    <x v="1"/>
    <x v="6"/>
    <n v="18"/>
    <n v="500"/>
    <n v="9000"/>
    <n v="7380"/>
    <n v="1620"/>
    <x v="11"/>
    <s v="Karen"/>
    <x v="3"/>
  </r>
  <r>
    <d v="2024-12-08T00:00:00"/>
    <x v="0"/>
    <x v="7"/>
    <n v="46"/>
    <n v="200"/>
    <n v="9200"/>
    <n v="8372"/>
    <n v="828"/>
    <x v="11"/>
    <s v="Peter"/>
    <x v="2"/>
  </r>
  <r>
    <d v="2024-12-08T00:00:00"/>
    <x v="2"/>
    <x v="7"/>
    <n v="10"/>
    <n v="150"/>
    <n v="1500"/>
    <n v="1360"/>
    <n v="140"/>
    <x v="11"/>
    <s v="Peter"/>
    <x v="2"/>
  </r>
  <r>
    <d v="2024-12-08T00:00:00"/>
    <x v="2"/>
    <x v="2"/>
    <n v="39"/>
    <n v="150"/>
    <n v="5850"/>
    <n v="5304"/>
    <n v="546"/>
    <x v="11"/>
    <s v="Russell"/>
    <x v="1"/>
  </r>
  <r>
    <d v="2024-12-15T00:00:00"/>
    <x v="0"/>
    <x v="0"/>
    <n v="38"/>
    <n v="200"/>
    <n v="7600"/>
    <n v="6916"/>
    <n v="684"/>
    <x v="11"/>
    <s v="Ashley"/>
    <x v="0"/>
  </r>
  <r>
    <d v="2024-12-15T00:00:00"/>
    <x v="2"/>
    <x v="0"/>
    <n v="26"/>
    <n v="150"/>
    <n v="3900"/>
    <n v="3536"/>
    <n v="364"/>
    <x v="11"/>
    <s v="Ashley"/>
    <x v="0"/>
  </r>
  <r>
    <d v="2024-12-15T00:00:00"/>
    <x v="1"/>
    <x v="1"/>
    <n v="12"/>
    <n v="500"/>
    <n v="6000"/>
    <n v="4920"/>
    <n v="1080"/>
    <x v="11"/>
    <s v="Ashley"/>
    <x v="0"/>
  </r>
  <r>
    <d v="2024-12-15T00:00:00"/>
    <x v="1"/>
    <x v="2"/>
    <n v="16"/>
    <n v="500"/>
    <n v="8000"/>
    <n v="6560"/>
    <n v="1440"/>
    <x v="11"/>
    <s v="Russell"/>
    <x v="1"/>
  </r>
  <r>
    <d v="2024-12-15T00:00:00"/>
    <x v="0"/>
    <x v="3"/>
    <n v="39"/>
    <n v="200"/>
    <n v="7800"/>
    <n v="7098"/>
    <n v="702"/>
    <x v="11"/>
    <s v="Russell"/>
    <x v="1"/>
  </r>
  <r>
    <d v="2024-12-15T00:00:00"/>
    <x v="2"/>
    <x v="3"/>
    <n v="16"/>
    <n v="150"/>
    <n v="2400"/>
    <n v="2176"/>
    <n v="224"/>
    <x v="11"/>
    <s v="Russell"/>
    <x v="1"/>
  </r>
  <r>
    <d v="2024-12-15T00:00:00"/>
    <x v="0"/>
    <x v="4"/>
    <n v="48"/>
    <n v="200"/>
    <n v="9600"/>
    <n v="8736"/>
    <n v="864"/>
    <x v="11"/>
    <s v="Peter"/>
    <x v="2"/>
  </r>
  <r>
    <d v="2024-12-15T00:00:00"/>
    <x v="2"/>
    <x v="4"/>
    <n v="11"/>
    <n v="150"/>
    <n v="1650"/>
    <n v="1496"/>
    <n v="154"/>
    <x v="11"/>
    <s v="Peter"/>
    <x v="2"/>
  </r>
  <r>
    <d v="2024-12-15T00:00:00"/>
    <x v="2"/>
    <x v="5"/>
    <n v="26"/>
    <n v="150"/>
    <n v="3900"/>
    <n v="3536"/>
    <n v="364"/>
    <x v="11"/>
    <s v="Karen"/>
    <x v="3"/>
  </r>
  <r>
    <d v="2024-12-15T00:00:00"/>
    <x v="0"/>
    <x v="6"/>
    <n v="37"/>
    <n v="200"/>
    <n v="7400"/>
    <n v="6734"/>
    <n v="666"/>
    <x v="11"/>
    <s v="Karen"/>
    <x v="3"/>
  </r>
  <r>
    <d v="2024-12-15T00:00:00"/>
    <x v="1"/>
    <x v="7"/>
    <n v="21"/>
    <n v="500"/>
    <n v="10500"/>
    <n v="8610"/>
    <n v="1890"/>
    <x v="11"/>
    <s v="Peter"/>
    <x v="2"/>
  </r>
  <r>
    <d v="2024-12-15T00:00:00"/>
    <x v="1"/>
    <x v="7"/>
    <n v="13"/>
    <n v="500"/>
    <n v="6500"/>
    <n v="5330"/>
    <n v="1170"/>
    <x v="11"/>
    <s v="Peter"/>
    <x v="2"/>
  </r>
  <r>
    <d v="2024-12-22T00:00:00"/>
    <x v="1"/>
    <x v="0"/>
    <n v="17"/>
    <n v="500"/>
    <n v="8500"/>
    <n v="6970"/>
    <n v="1530"/>
    <x v="11"/>
    <s v="Ashley"/>
    <x v="0"/>
  </r>
  <r>
    <d v="2024-12-22T00:00:00"/>
    <x v="0"/>
    <x v="1"/>
    <n v="28"/>
    <n v="200"/>
    <n v="5600"/>
    <n v="5096"/>
    <n v="504"/>
    <x v="11"/>
    <s v="Ashley"/>
    <x v="0"/>
  </r>
  <r>
    <d v="2024-12-22T00:00:00"/>
    <x v="2"/>
    <x v="1"/>
    <n v="38"/>
    <n v="150"/>
    <n v="5700"/>
    <n v="5168"/>
    <n v="532"/>
    <x v="11"/>
    <s v="Ashley"/>
    <x v="0"/>
  </r>
  <r>
    <d v="2024-12-22T00:00:00"/>
    <x v="0"/>
    <x v="2"/>
    <n v="20"/>
    <n v="200"/>
    <n v="4000"/>
    <n v="3640"/>
    <n v="360"/>
    <x v="11"/>
    <s v="Russell"/>
    <x v="1"/>
  </r>
  <r>
    <d v="2024-12-22T00:00:00"/>
    <x v="1"/>
    <x v="3"/>
    <n v="45"/>
    <n v="500"/>
    <n v="22500"/>
    <n v="18450"/>
    <n v="4050"/>
    <x v="11"/>
    <s v="Russell"/>
    <x v="1"/>
  </r>
  <r>
    <d v="2024-12-22T00:00:00"/>
    <x v="2"/>
    <x v="4"/>
    <n v="11"/>
    <n v="150"/>
    <n v="1650"/>
    <n v="1496"/>
    <n v="154"/>
    <x v="11"/>
    <s v="Peter"/>
    <x v="2"/>
  </r>
  <r>
    <d v="2024-12-22T00:00:00"/>
    <x v="1"/>
    <x v="5"/>
    <n v="23"/>
    <n v="500"/>
    <n v="11500"/>
    <n v="9430"/>
    <n v="2070"/>
    <x v="11"/>
    <s v="Karen"/>
    <x v="3"/>
  </r>
  <r>
    <d v="2024-12-22T00:00:00"/>
    <x v="0"/>
    <x v="6"/>
    <n v="18"/>
    <n v="200"/>
    <n v="3600"/>
    <n v="3276"/>
    <n v="324"/>
    <x v="11"/>
    <s v="Karen"/>
    <x v="3"/>
  </r>
  <r>
    <d v="2024-12-22T00:00:00"/>
    <x v="2"/>
    <x v="6"/>
    <n v="28"/>
    <n v="150"/>
    <n v="4200"/>
    <n v="3808"/>
    <n v="392"/>
    <x v="11"/>
    <s v="Karen"/>
    <x v="3"/>
  </r>
  <r>
    <d v="2024-12-22T00:00:00"/>
    <x v="1"/>
    <x v="7"/>
    <n v="29"/>
    <n v="500"/>
    <n v="14500"/>
    <n v="11890"/>
    <n v="2610"/>
    <x v="11"/>
    <s v="Peter"/>
    <x v="2"/>
  </r>
  <r>
    <d v="2024-12-22T00:00:00"/>
    <x v="0"/>
    <x v="5"/>
    <n v="46"/>
    <n v="200"/>
    <n v="9200"/>
    <n v="8372"/>
    <n v="828"/>
    <x v="11"/>
    <s v="Karen"/>
    <x v="3"/>
  </r>
  <r>
    <d v="2024-12-22T00:00:00"/>
    <x v="2"/>
    <x v="0"/>
    <n v="21"/>
    <n v="150"/>
    <n v="3150"/>
    <n v="2856"/>
    <n v="294"/>
    <x v="11"/>
    <s v="Ashley"/>
    <x v="0"/>
  </r>
  <r>
    <d v="2024-12-29T00:00:00"/>
    <x v="0"/>
    <x v="0"/>
    <n v="26"/>
    <n v="200"/>
    <n v="5200"/>
    <n v="4732"/>
    <n v="468"/>
    <x v="11"/>
    <s v="Ashley"/>
    <x v="0"/>
  </r>
  <r>
    <d v="2024-12-29T00:00:00"/>
    <x v="1"/>
    <x v="1"/>
    <n v="48"/>
    <n v="500"/>
    <n v="24000"/>
    <n v="19680"/>
    <n v="4320"/>
    <x v="11"/>
    <s v="Ashley"/>
    <x v="0"/>
  </r>
  <r>
    <d v="2024-12-29T00:00:00"/>
    <x v="0"/>
    <x v="2"/>
    <n v="44"/>
    <n v="200"/>
    <n v="8800"/>
    <n v="8008"/>
    <n v="792"/>
    <x v="11"/>
    <s v="Russell"/>
    <x v="1"/>
  </r>
  <r>
    <d v="2024-12-29T00:00:00"/>
    <x v="2"/>
    <x v="2"/>
    <n v="21"/>
    <n v="150"/>
    <n v="3150"/>
    <n v="2856"/>
    <n v="294"/>
    <x v="11"/>
    <s v="Russell"/>
    <x v="1"/>
  </r>
  <r>
    <d v="2024-12-29T00:00:00"/>
    <x v="1"/>
    <x v="3"/>
    <n v="20"/>
    <n v="500"/>
    <n v="10000"/>
    <n v="8200"/>
    <n v="1800"/>
    <x v="11"/>
    <s v="Russell"/>
    <x v="1"/>
  </r>
  <r>
    <d v="2024-12-29T00:00:00"/>
    <x v="1"/>
    <x v="4"/>
    <n v="16"/>
    <n v="500"/>
    <n v="8000"/>
    <n v="6560"/>
    <n v="1440"/>
    <x v="11"/>
    <s v="Peter"/>
    <x v="2"/>
  </r>
  <r>
    <d v="2024-12-29T00:00:00"/>
    <x v="0"/>
    <x v="5"/>
    <n v="20"/>
    <n v="200"/>
    <n v="4000"/>
    <n v="3640"/>
    <n v="360"/>
    <x v="11"/>
    <s v="Karen"/>
    <x v="3"/>
  </r>
  <r>
    <d v="2024-12-29T00:00:00"/>
    <x v="2"/>
    <x v="5"/>
    <n v="21"/>
    <n v="150"/>
    <n v="3150"/>
    <n v="2856"/>
    <n v="294"/>
    <x v="11"/>
    <s v="Karen"/>
    <x v="3"/>
  </r>
  <r>
    <d v="2024-12-29T00:00:00"/>
    <x v="1"/>
    <x v="6"/>
    <n v="15"/>
    <n v="500"/>
    <n v="7500"/>
    <n v="6150"/>
    <n v="1350"/>
    <x v="11"/>
    <s v="Karen"/>
    <x v="3"/>
  </r>
  <r>
    <d v="2024-12-29T00:00:00"/>
    <x v="0"/>
    <x v="7"/>
    <n v="29"/>
    <n v="200"/>
    <n v="5800"/>
    <n v="5278"/>
    <n v="522"/>
    <x v="11"/>
    <s v="Peter"/>
    <x v="2"/>
  </r>
  <r>
    <d v="2024-12-29T00:00:00"/>
    <x v="2"/>
    <x v="7"/>
    <n v="47"/>
    <n v="150"/>
    <n v="7050"/>
    <n v="6392"/>
    <n v="658"/>
    <x v="11"/>
    <s v="Peter"/>
    <x v="2"/>
  </r>
  <r>
    <d v="2024-12-29T00:00:00"/>
    <x v="2"/>
    <x v="3"/>
    <n v="38"/>
    <n v="150"/>
    <n v="5700"/>
    <n v="5168"/>
    <n v="532"/>
    <x v="11"/>
    <s v="Russell"/>
    <x v="1"/>
  </r>
  <r>
    <m/>
    <x v="3"/>
    <x v="8"/>
    <m/>
    <m/>
    <m/>
    <m/>
    <m/>
    <x v="12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46208-91E6-47FC-842B-B64AAB820584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N89:P93" firstHeaderRow="0" firstDataRow="1" firstDataCol="1"/>
  <pivotFields count="13">
    <pivotField showAll="0"/>
    <pivotField axis="axisRow" showAll="0" sortType="descending">
      <items count="5">
        <item x="0"/>
        <item x="1"/>
        <item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1"/>
  </rowFields>
  <rowItems count="4">
    <i>
      <x v="1"/>
    </i>
    <i>
      <x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(in Lacs)" fld="12" baseField="2" baseItem="1" numFmtId="166"/>
    <dataField name="Sum of Profit %" fld="11" baseField="2" baseItem="0" numFmtId="164"/>
  </dataFields>
  <chartFormats count="10">
    <chartFormat chart="1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6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6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6" format="5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16" format="6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16" format="7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34B08A-3D09-4D86-96DB-81F2CCDA93DF}" name="PivotTable5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N7:P20" firstHeaderRow="0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</pivotField>
    <pivotField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(in Lacs)" fld="12" baseField="8" baseItem="0" numFmtId="165"/>
    <dataField name="Sum of Profit %" fld="11" baseField="8" baseItem="0" numFmtId="164"/>
  </dataFields>
  <chartFormats count="3"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C37EDA-E06A-4482-91A0-BE5B93519689}" name="PivotTable7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N59:P68" firstHeaderRow="0" firstDataRow="1" firstDataCol="1"/>
  <pivotFields count="13">
    <pivotField showAll="0"/>
    <pivotField showAll="0"/>
    <pivotField axis="axisRow" showAll="0" sortType="descending">
      <items count="10">
        <item x="0"/>
        <item x="1"/>
        <item x="2"/>
        <item x="3"/>
        <item x="4"/>
        <item x="5"/>
        <item x="6"/>
        <item x="7"/>
        <item h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2"/>
  </rowFields>
  <rowItems count="9">
    <i>
      <x v="7"/>
    </i>
    <i>
      <x v="1"/>
    </i>
    <i>
      <x v="3"/>
    </i>
    <i>
      <x v="4"/>
    </i>
    <i>
      <x v="2"/>
    </i>
    <i>
      <x v="6"/>
    </i>
    <i>
      <x v="5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 Sales (in Lacs)" fld="12" baseField="2" baseItem="1" numFmtId="166"/>
    <dataField name=" Profit %" fld="11" baseField="2" baseItem="0" numFmtId="164"/>
  </dataFields>
  <formats count="4">
    <format dxfId="3">
      <pivotArea outline="0" collapsedLevelsAreSubtotals="1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1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8A2E2-8F8D-43D8-B545-429E01C0AB44}" name="PivotTable6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N40:O45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3"/>
        <item x="0"/>
        <item h="1" x="4"/>
        <item t="default"/>
      </items>
    </pivotField>
    <pivotField dragToRow="0" dragToCol="0" dragToPage="0" showAll="0" defaultSubtotal="0"/>
    <pivotField dataField="1" dragToRow="0" dragToCol="0" dragToPage="0" showAll="0" defaultSubtota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 (in Lacs)" fld="12" baseField="8" baseItem="0" numFmtId="165"/>
  </dataFields>
  <chartFormats count="6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3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3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3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5"/>
  <sheetViews>
    <sheetView showGridLines="0" zoomScaleNormal="100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2" width="10.7109375" customWidth="1"/>
    <col min="3" max="3" width="12.140625" bestFit="1" customWidth="1"/>
    <col min="4" max="9" width="10.7109375" style="2" customWidth="1"/>
    <col min="10" max="11" width="10.7109375" customWidth="1"/>
    <col min="14" max="14" width="13.140625" bestFit="1" customWidth="1"/>
    <col min="15" max="15" width="20" bestFit="1" customWidth="1"/>
    <col min="16" max="16" width="8.42578125" bestFit="1" customWidth="1"/>
    <col min="17" max="18" width="14.7109375" bestFit="1" customWidth="1"/>
  </cols>
  <sheetData>
    <row r="1" spans="1:16" x14ac:dyDescent="0.25">
      <c r="A1" s="1" t="s">
        <v>0</v>
      </c>
      <c r="B1" s="1" t="s">
        <v>1</v>
      </c>
      <c r="C1" s="1" t="s">
        <v>33</v>
      </c>
      <c r="D1" s="1" t="s">
        <v>48</v>
      </c>
      <c r="E1" s="1" t="s">
        <v>10</v>
      </c>
      <c r="F1" s="1" t="s">
        <v>3</v>
      </c>
      <c r="G1" s="1" t="s">
        <v>26</v>
      </c>
      <c r="H1" s="1" t="s">
        <v>47</v>
      </c>
      <c r="I1" s="1" t="s">
        <v>51</v>
      </c>
      <c r="J1" s="9" t="s">
        <v>42</v>
      </c>
      <c r="K1" s="9" t="s">
        <v>2</v>
      </c>
      <c r="L1" s="16" t="s">
        <v>68</v>
      </c>
    </row>
    <row r="2" spans="1:16" x14ac:dyDescent="0.25">
      <c r="A2" s="6">
        <v>45298</v>
      </c>
      <c r="B2" s="7" t="s">
        <v>27</v>
      </c>
      <c r="C2" s="7" t="s">
        <v>37</v>
      </c>
      <c r="D2" s="8">
        <v>22</v>
      </c>
      <c r="E2" s="8">
        <f>VLOOKUP($B2,'Product Info'!$A$1:$D$4,3,0)</f>
        <v>200</v>
      </c>
      <c r="F2" s="8">
        <f>D2*E2</f>
        <v>4400</v>
      </c>
      <c r="G2" s="8">
        <f>VLOOKUP($B2,'Product Info'!$A$1:$D$4,4,0)*D2</f>
        <v>4004</v>
      </c>
      <c r="H2" s="8">
        <f>F2-G2</f>
        <v>396</v>
      </c>
      <c r="I2" s="8" t="str">
        <f>TEXT(A2,"mmm")</f>
        <v>Jan</v>
      </c>
      <c r="J2" s="7" t="str" cm="1">
        <f t="array" ref="J2:K2">VLOOKUP($C2,Herierchy!$A$1:$C$9,{2,3},0)</f>
        <v>Ashley</v>
      </c>
      <c r="K2" s="7" t="str">
        <v>West</v>
      </c>
      <c r="L2" t="s">
        <v>70</v>
      </c>
    </row>
    <row r="3" spans="1:16" x14ac:dyDescent="0.25">
      <c r="A3" s="6">
        <v>45298</v>
      </c>
      <c r="B3" s="7" t="s">
        <v>28</v>
      </c>
      <c r="C3" s="7" t="s">
        <v>41</v>
      </c>
      <c r="D3" s="8">
        <v>10</v>
      </c>
      <c r="E3" s="8">
        <f>VLOOKUP($B3,'Product Info'!$A$1:$D$4,3,0)</f>
        <v>500</v>
      </c>
      <c r="F3" s="8">
        <f t="shared" ref="F3:F66" si="0">D3*E3</f>
        <v>5000</v>
      </c>
      <c r="G3" s="8">
        <f>VLOOKUP($B3,'Product Info'!$A$1:$D$4,4,0)*D3</f>
        <v>4100</v>
      </c>
      <c r="H3" s="8">
        <f t="shared" ref="H3:H66" si="1">F3-G3</f>
        <v>900</v>
      </c>
      <c r="I3" s="8" t="str">
        <f t="shared" ref="I3:I66" si="2">TEXT(A3,"mmm")</f>
        <v>Jan</v>
      </c>
      <c r="J3" s="7" t="str" cm="1">
        <f t="array" ref="J3:K3">VLOOKUP($C3,Herierchy!$A$1:$C$9,{2,3},0)</f>
        <v>Ashley</v>
      </c>
      <c r="K3" s="7" t="str">
        <v>West</v>
      </c>
      <c r="L3" t="s">
        <v>70</v>
      </c>
    </row>
    <row r="4" spans="1:16" x14ac:dyDescent="0.25">
      <c r="A4" s="6">
        <v>45298</v>
      </c>
      <c r="B4" s="7" t="s">
        <v>27</v>
      </c>
      <c r="C4" s="7" t="s">
        <v>34</v>
      </c>
      <c r="D4" s="8">
        <v>11</v>
      </c>
      <c r="E4" s="8">
        <f>VLOOKUP($B4,'Product Info'!$A$1:$D$4,3,0)</f>
        <v>200</v>
      </c>
      <c r="F4" s="8">
        <f t="shared" si="0"/>
        <v>2200</v>
      </c>
      <c r="G4" s="8">
        <f>VLOOKUP($B4,'Product Info'!$A$1:$D$4,4,0)*D4</f>
        <v>2002</v>
      </c>
      <c r="H4" s="8">
        <f t="shared" si="1"/>
        <v>198</v>
      </c>
      <c r="I4" s="8" t="str">
        <f t="shared" si="2"/>
        <v>Jan</v>
      </c>
      <c r="J4" s="7" t="str" cm="1">
        <f t="array" ref="J4:K4">VLOOKUP($C4,Herierchy!$A$1:$C$9,{2,3},0)</f>
        <v>Russell</v>
      </c>
      <c r="K4" s="7" t="str">
        <v>East</v>
      </c>
      <c r="L4" t="s">
        <v>70</v>
      </c>
    </row>
    <row r="5" spans="1:16" x14ac:dyDescent="0.25">
      <c r="A5" s="6">
        <v>45298</v>
      </c>
      <c r="B5" s="7" t="s">
        <v>29</v>
      </c>
      <c r="C5" s="7" t="s">
        <v>34</v>
      </c>
      <c r="D5" s="8">
        <v>31</v>
      </c>
      <c r="E5" s="8">
        <f>VLOOKUP($B5,'Product Info'!$A$1:$D$4,3,0)</f>
        <v>150</v>
      </c>
      <c r="F5" s="8">
        <f t="shared" si="0"/>
        <v>4650</v>
      </c>
      <c r="G5" s="8">
        <f>VLOOKUP($B5,'Product Info'!$A$1:$D$4,4,0)*D5</f>
        <v>4216</v>
      </c>
      <c r="H5" s="8">
        <f t="shared" si="1"/>
        <v>434</v>
      </c>
      <c r="I5" s="8" t="str">
        <f t="shared" si="2"/>
        <v>Jan</v>
      </c>
      <c r="J5" s="7" t="str" cm="1">
        <f t="array" ref="J5:K5">VLOOKUP($C5,Herierchy!$A$1:$C$9,{2,3},0)</f>
        <v>Russell</v>
      </c>
      <c r="K5" s="7" t="str">
        <v>East</v>
      </c>
      <c r="L5" t="s">
        <v>70</v>
      </c>
    </row>
    <row r="6" spans="1:16" x14ac:dyDescent="0.25">
      <c r="A6" s="6">
        <v>45298</v>
      </c>
      <c r="B6" s="7" t="s">
        <v>28</v>
      </c>
      <c r="C6" s="7" t="s">
        <v>38</v>
      </c>
      <c r="D6" s="8">
        <v>21</v>
      </c>
      <c r="E6" s="8">
        <f>VLOOKUP($B6,'Product Info'!$A$1:$D$4,3,0)</f>
        <v>500</v>
      </c>
      <c r="F6" s="8">
        <f t="shared" si="0"/>
        <v>10500</v>
      </c>
      <c r="G6" s="8">
        <f>VLOOKUP($B6,'Product Info'!$A$1:$D$4,4,0)*D6</f>
        <v>8610</v>
      </c>
      <c r="H6" s="8">
        <f t="shared" si="1"/>
        <v>1890</v>
      </c>
      <c r="I6" s="8" t="str">
        <f t="shared" si="2"/>
        <v>Jan</v>
      </c>
      <c r="J6" s="7" t="str" cm="1">
        <f t="array" ref="J6:K6">VLOOKUP($C6,Herierchy!$A$1:$C$9,{2,3},0)</f>
        <v>Russell</v>
      </c>
      <c r="K6" s="7" t="str">
        <v>East</v>
      </c>
      <c r="L6" t="s">
        <v>70</v>
      </c>
    </row>
    <row r="7" spans="1:16" x14ac:dyDescent="0.25">
      <c r="A7" s="6">
        <v>45298</v>
      </c>
      <c r="B7" s="7" t="s">
        <v>28</v>
      </c>
      <c r="C7" s="7" t="s">
        <v>39</v>
      </c>
      <c r="D7" s="8">
        <v>20</v>
      </c>
      <c r="E7" s="8">
        <f>VLOOKUP($B7,'Product Info'!$A$1:$D$4,3,0)</f>
        <v>500</v>
      </c>
      <c r="F7" s="8">
        <f t="shared" si="0"/>
        <v>10000</v>
      </c>
      <c r="G7" s="8">
        <f>VLOOKUP($B7,'Product Info'!$A$1:$D$4,4,0)*D7</f>
        <v>8200</v>
      </c>
      <c r="H7" s="8">
        <f t="shared" si="1"/>
        <v>1800</v>
      </c>
      <c r="I7" s="8" t="str">
        <f t="shared" si="2"/>
        <v>Jan</v>
      </c>
      <c r="J7" s="7" t="str" cm="1">
        <f t="array" ref="J7:K7">VLOOKUP($C7,Herierchy!$A$1:$C$9,{2,3},0)</f>
        <v>Peter</v>
      </c>
      <c r="K7" s="7" t="str">
        <v>North</v>
      </c>
      <c r="L7" t="s">
        <v>70</v>
      </c>
      <c r="N7" s="4" t="s">
        <v>49</v>
      </c>
      <c r="O7" t="s">
        <v>65</v>
      </c>
      <c r="P7" t="s">
        <v>64</v>
      </c>
    </row>
    <row r="8" spans="1:16" x14ac:dyDescent="0.25">
      <c r="A8" s="6">
        <v>45298</v>
      </c>
      <c r="B8" s="7" t="s">
        <v>27</v>
      </c>
      <c r="C8" s="7" t="s">
        <v>36</v>
      </c>
      <c r="D8" s="8">
        <v>18</v>
      </c>
      <c r="E8" s="8">
        <f>VLOOKUP($B8,'Product Info'!$A$1:$D$4,3,0)</f>
        <v>200</v>
      </c>
      <c r="F8" s="8">
        <f t="shared" si="0"/>
        <v>3600</v>
      </c>
      <c r="G8" s="8">
        <f>VLOOKUP($B8,'Product Info'!$A$1:$D$4,4,0)*D8</f>
        <v>3276</v>
      </c>
      <c r="H8" s="8">
        <f t="shared" si="1"/>
        <v>324</v>
      </c>
      <c r="I8" s="8" t="str">
        <f t="shared" si="2"/>
        <v>Jan</v>
      </c>
      <c r="J8" s="7" t="str" cm="1">
        <f t="array" ref="J8:K8">VLOOKUP($C8,Herierchy!$A$1:$C$9,{2,3},0)</f>
        <v>Karen</v>
      </c>
      <c r="K8" s="7" t="str">
        <v>South</v>
      </c>
      <c r="L8" t="s">
        <v>70</v>
      </c>
      <c r="N8" s="5" t="s">
        <v>52</v>
      </c>
      <c r="O8" s="11">
        <v>3.1015000000000001</v>
      </c>
      <c r="P8" s="10">
        <v>0.14326616153474125</v>
      </c>
    </row>
    <row r="9" spans="1:16" x14ac:dyDescent="0.25">
      <c r="A9" s="6">
        <v>45298</v>
      </c>
      <c r="B9" s="7" t="s">
        <v>29</v>
      </c>
      <c r="C9" s="7" t="s">
        <v>36</v>
      </c>
      <c r="D9" s="8">
        <v>22</v>
      </c>
      <c r="E9" s="8">
        <f>VLOOKUP($B9,'Product Info'!$A$1:$D$4,3,0)</f>
        <v>150</v>
      </c>
      <c r="F9" s="8">
        <f t="shared" si="0"/>
        <v>3300</v>
      </c>
      <c r="G9" s="8">
        <f>VLOOKUP($B9,'Product Info'!$A$1:$D$4,4,0)*D9</f>
        <v>2992</v>
      </c>
      <c r="H9" s="8">
        <f t="shared" si="1"/>
        <v>308</v>
      </c>
      <c r="I9" s="8" t="str">
        <f t="shared" si="2"/>
        <v>Jan</v>
      </c>
      <c r="J9" s="7" t="str" cm="1">
        <f t="array" ref="J9:K9">VLOOKUP($C9,Herierchy!$A$1:$C$9,{2,3},0)</f>
        <v>Karen</v>
      </c>
      <c r="K9" s="7" t="str">
        <v>South</v>
      </c>
      <c r="L9" t="s">
        <v>70</v>
      </c>
      <c r="N9" s="5" t="s">
        <v>53</v>
      </c>
      <c r="O9" s="11">
        <v>4.2519999999999998</v>
      </c>
      <c r="P9" s="10">
        <v>0.14244120413922859</v>
      </c>
    </row>
    <row r="10" spans="1:16" x14ac:dyDescent="0.25">
      <c r="A10" s="6">
        <v>45298</v>
      </c>
      <c r="B10" s="7" t="s">
        <v>28</v>
      </c>
      <c r="C10" s="7" t="s">
        <v>40</v>
      </c>
      <c r="D10" s="8">
        <v>17</v>
      </c>
      <c r="E10" s="8">
        <f>VLOOKUP($B10,'Product Info'!$A$1:$D$4,3,0)</f>
        <v>500</v>
      </c>
      <c r="F10" s="8">
        <f t="shared" si="0"/>
        <v>8500</v>
      </c>
      <c r="G10" s="8">
        <f>VLOOKUP($B10,'Product Info'!$A$1:$D$4,4,0)*D10</f>
        <v>6970</v>
      </c>
      <c r="H10" s="8">
        <f t="shared" si="1"/>
        <v>1530</v>
      </c>
      <c r="I10" s="8" t="str">
        <f t="shared" si="2"/>
        <v>Jan</v>
      </c>
      <c r="J10" s="7" t="str" cm="1">
        <f t="array" ref="J10:K10">VLOOKUP($C10,Herierchy!$A$1:$C$9,{2,3},0)</f>
        <v>Karen</v>
      </c>
      <c r="K10" s="7" t="str">
        <v>South</v>
      </c>
      <c r="L10" t="s">
        <v>70</v>
      </c>
      <c r="N10" s="5" t="s">
        <v>54</v>
      </c>
      <c r="O10" s="11">
        <v>5.0534999999999997</v>
      </c>
      <c r="P10" s="10">
        <v>0.14382902938557435</v>
      </c>
    </row>
    <row r="11" spans="1:16" x14ac:dyDescent="0.25">
      <c r="A11" s="6">
        <v>45298</v>
      </c>
      <c r="B11" s="7" t="s">
        <v>27</v>
      </c>
      <c r="C11" s="7" t="s">
        <v>35</v>
      </c>
      <c r="D11" s="8">
        <v>25</v>
      </c>
      <c r="E11" s="8">
        <f>VLOOKUP($B11,'Product Info'!$A$1:$D$4,3,0)</f>
        <v>200</v>
      </c>
      <c r="F11" s="8">
        <f t="shared" si="0"/>
        <v>5000</v>
      </c>
      <c r="G11" s="8">
        <f>VLOOKUP($B11,'Product Info'!$A$1:$D$4,4,0)*D11</f>
        <v>4550</v>
      </c>
      <c r="H11" s="8">
        <f t="shared" si="1"/>
        <v>450</v>
      </c>
      <c r="I11" s="8" t="str">
        <f t="shared" si="2"/>
        <v>Jan</v>
      </c>
      <c r="J11" s="7" t="str" cm="1">
        <f t="array" ref="J11:K11">VLOOKUP($C11,Herierchy!$A$1:$C$9,{2,3},0)</f>
        <v>Peter</v>
      </c>
      <c r="K11" s="7" t="str">
        <v>North</v>
      </c>
      <c r="L11" t="s">
        <v>70</v>
      </c>
      <c r="N11" s="5" t="s">
        <v>55</v>
      </c>
      <c r="O11" s="11">
        <v>4.0105000000000004</v>
      </c>
      <c r="P11" s="10">
        <v>0.14158833063209075</v>
      </c>
    </row>
    <row r="12" spans="1:16" x14ac:dyDescent="0.25">
      <c r="A12" s="6">
        <v>45298</v>
      </c>
      <c r="B12" s="7" t="s">
        <v>29</v>
      </c>
      <c r="C12" s="7" t="s">
        <v>35</v>
      </c>
      <c r="D12" s="8">
        <v>14</v>
      </c>
      <c r="E12" s="8">
        <f>VLOOKUP($B12,'Product Info'!$A$1:$D$4,3,0)</f>
        <v>150</v>
      </c>
      <c r="F12" s="8">
        <f t="shared" si="0"/>
        <v>2100</v>
      </c>
      <c r="G12" s="8">
        <f>VLOOKUP($B12,'Product Info'!$A$1:$D$4,4,0)*D12</f>
        <v>1904</v>
      </c>
      <c r="H12" s="8">
        <f t="shared" si="1"/>
        <v>196</v>
      </c>
      <c r="I12" s="8" t="str">
        <f t="shared" si="2"/>
        <v>Jan</v>
      </c>
      <c r="J12" s="7" t="str" cm="1">
        <f t="array" ref="J12:K12">VLOOKUP($C12,Herierchy!$A$1:$C$9,{2,3},0)</f>
        <v>Peter</v>
      </c>
      <c r="K12" s="7" t="str">
        <v>North</v>
      </c>
      <c r="L12" t="s">
        <v>70</v>
      </c>
      <c r="N12" s="5" t="s">
        <v>56</v>
      </c>
      <c r="O12" s="11">
        <v>4.3630000000000004</v>
      </c>
      <c r="P12" s="10">
        <v>0.14403850561540224</v>
      </c>
    </row>
    <row r="13" spans="1:16" x14ac:dyDescent="0.25">
      <c r="A13" s="6">
        <v>45298</v>
      </c>
      <c r="B13" s="7" t="s">
        <v>29</v>
      </c>
      <c r="C13" s="7" t="s">
        <v>34</v>
      </c>
      <c r="D13" s="8">
        <v>26</v>
      </c>
      <c r="E13" s="8">
        <f>VLOOKUP($B13,'Product Info'!$A$1:$D$4,3,0)</f>
        <v>150</v>
      </c>
      <c r="F13" s="8">
        <f t="shared" si="0"/>
        <v>3900</v>
      </c>
      <c r="G13" s="8">
        <f>VLOOKUP($B13,'Product Info'!$A$1:$D$4,4,0)*D13</f>
        <v>3536</v>
      </c>
      <c r="H13" s="8">
        <f t="shared" si="1"/>
        <v>364</v>
      </c>
      <c r="I13" s="8" t="str">
        <f t="shared" si="2"/>
        <v>Jan</v>
      </c>
      <c r="J13" s="7" t="str" cm="1">
        <f t="array" ref="J13:K13">VLOOKUP($C13,Herierchy!$A$1:$C$9,{2,3},0)</f>
        <v>Russell</v>
      </c>
      <c r="K13" s="7" t="str">
        <v>East</v>
      </c>
      <c r="L13" t="s">
        <v>70</v>
      </c>
      <c r="N13" s="5" t="s">
        <v>57</v>
      </c>
      <c r="O13" s="11">
        <v>5.3730000000000002</v>
      </c>
      <c r="P13" s="10">
        <v>0.1475860785408524</v>
      </c>
    </row>
    <row r="14" spans="1:16" x14ac:dyDescent="0.25">
      <c r="A14" s="6">
        <v>45305</v>
      </c>
      <c r="B14" s="7" t="s">
        <v>27</v>
      </c>
      <c r="C14" s="7" t="s">
        <v>37</v>
      </c>
      <c r="D14" s="8">
        <v>13</v>
      </c>
      <c r="E14" s="8">
        <f>VLOOKUP($B14,'Product Info'!$A$1:$D$4,3,0)</f>
        <v>200</v>
      </c>
      <c r="F14" s="8">
        <f t="shared" si="0"/>
        <v>2600</v>
      </c>
      <c r="G14" s="8">
        <f>VLOOKUP($B14,'Product Info'!$A$1:$D$4,4,0)*D14</f>
        <v>2366</v>
      </c>
      <c r="H14" s="8">
        <f t="shared" si="1"/>
        <v>234</v>
      </c>
      <c r="I14" s="8" t="str">
        <f t="shared" si="2"/>
        <v>Jan</v>
      </c>
      <c r="J14" s="7" t="str" cm="1">
        <f t="array" ref="J14:K14">VLOOKUP($C14,Herierchy!$A$1:$C$9,{2,3},0)</f>
        <v>Ashley</v>
      </c>
      <c r="K14" s="7" t="str">
        <v>West</v>
      </c>
      <c r="L14" t="s">
        <v>70</v>
      </c>
      <c r="N14" s="5" t="s">
        <v>58</v>
      </c>
      <c r="O14" s="11">
        <v>4.1985000000000001</v>
      </c>
      <c r="P14" s="10">
        <v>0.14547100154817197</v>
      </c>
    </row>
    <row r="15" spans="1:16" x14ac:dyDescent="0.25">
      <c r="A15" s="6">
        <v>45305</v>
      </c>
      <c r="B15" s="7" t="s">
        <v>29</v>
      </c>
      <c r="C15" s="7" t="s">
        <v>37</v>
      </c>
      <c r="D15" s="8">
        <v>13</v>
      </c>
      <c r="E15" s="8">
        <f>VLOOKUP($B15,'Product Info'!$A$1:$D$4,3,0)</f>
        <v>150</v>
      </c>
      <c r="F15" s="8">
        <f t="shared" si="0"/>
        <v>1950</v>
      </c>
      <c r="G15" s="8">
        <f>VLOOKUP($B15,'Product Info'!$A$1:$D$4,4,0)*D15</f>
        <v>1768</v>
      </c>
      <c r="H15" s="8">
        <f t="shared" si="1"/>
        <v>182</v>
      </c>
      <c r="I15" s="8" t="str">
        <f t="shared" si="2"/>
        <v>Jan</v>
      </c>
      <c r="J15" s="7" t="str" cm="1">
        <f t="array" ref="J15:K15">VLOOKUP($C15,Herierchy!$A$1:$C$9,{2,3},0)</f>
        <v>Ashley</v>
      </c>
      <c r="K15" s="7" t="str">
        <v>West</v>
      </c>
      <c r="L15" t="s">
        <v>70</v>
      </c>
      <c r="N15" s="5" t="s">
        <v>59</v>
      </c>
      <c r="O15" s="11">
        <v>3.9405000000000001</v>
      </c>
      <c r="P15" s="10">
        <v>0.1432051770079939</v>
      </c>
    </row>
    <row r="16" spans="1:16" x14ac:dyDescent="0.25">
      <c r="A16" s="6">
        <v>45305</v>
      </c>
      <c r="B16" s="7" t="s">
        <v>28</v>
      </c>
      <c r="C16" s="7" t="s">
        <v>41</v>
      </c>
      <c r="D16" s="8">
        <v>11</v>
      </c>
      <c r="E16" s="8">
        <f>VLOOKUP($B16,'Product Info'!$A$1:$D$4,3,0)</f>
        <v>500</v>
      </c>
      <c r="F16" s="8">
        <f t="shared" si="0"/>
        <v>5500</v>
      </c>
      <c r="G16" s="8">
        <f>VLOOKUP($B16,'Product Info'!$A$1:$D$4,4,0)*D16</f>
        <v>4510</v>
      </c>
      <c r="H16" s="8">
        <f t="shared" si="1"/>
        <v>990</v>
      </c>
      <c r="I16" s="8" t="str">
        <f t="shared" si="2"/>
        <v>Jan</v>
      </c>
      <c r="J16" s="7" t="str" cm="1">
        <f t="array" ref="J16:K16">VLOOKUP($C16,Herierchy!$A$1:$C$9,{2,3},0)</f>
        <v>Ashley</v>
      </c>
      <c r="K16" s="7" t="str">
        <v>West</v>
      </c>
      <c r="L16" t="s">
        <v>70</v>
      </c>
      <c r="N16" s="5" t="s">
        <v>60</v>
      </c>
      <c r="O16" s="11">
        <v>4.8674999999999997</v>
      </c>
      <c r="P16" s="10">
        <v>0.14233590138674884</v>
      </c>
    </row>
    <row r="17" spans="1:16" x14ac:dyDescent="0.25">
      <c r="A17" s="6">
        <v>45305</v>
      </c>
      <c r="B17" s="7" t="s">
        <v>28</v>
      </c>
      <c r="C17" s="7" t="s">
        <v>34</v>
      </c>
      <c r="D17" s="8">
        <v>27</v>
      </c>
      <c r="E17" s="8">
        <f>VLOOKUP($B17,'Product Info'!$A$1:$D$4,3,0)</f>
        <v>500</v>
      </c>
      <c r="F17" s="8">
        <f t="shared" si="0"/>
        <v>13500</v>
      </c>
      <c r="G17" s="8">
        <f>VLOOKUP($B17,'Product Info'!$A$1:$D$4,4,0)*D17</f>
        <v>11070</v>
      </c>
      <c r="H17" s="8">
        <f t="shared" si="1"/>
        <v>2430</v>
      </c>
      <c r="I17" s="8" t="str">
        <f t="shared" si="2"/>
        <v>Jan</v>
      </c>
      <c r="J17" s="7" t="str" cm="1">
        <f t="array" ref="J17:K17">VLOOKUP($C17,Herierchy!$A$1:$C$9,{2,3},0)</f>
        <v>Russell</v>
      </c>
      <c r="K17" s="7" t="str">
        <v>East</v>
      </c>
      <c r="L17" t="s">
        <v>70</v>
      </c>
      <c r="N17" s="5" t="s">
        <v>61</v>
      </c>
      <c r="O17" s="11">
        <v>3.9315000000000002</v>
      </c>
      <c r="P17" s="10">
        <v>0.14256645046419941</v>
      </c>
    </row>
    <row r="18" spans="1:16" x14ac:dyDescent="0.25">
      <c r="A18" s="6">
        <v>45305</v>
      </c>
      <c r="B18" s="7" t="s">
        <v>27</v>
      </c>
      <c r="C18" s="7" t="s">
        <v>38</v>
      </c>
      <c r="D18" s="8">
        <v>24</v>
      </c>
      <c r="E18" s="8">
        <f>VLOOKUP($B18,'Product Info'!$A$1:$D$4,3,0)</f>
        <v>200</v>
      </c>
      <c r="F18" s="8">
        <f t="shared" si="0"/>
        <v>4800</v>
      </c>
      <c r="G18" s="8">
        <f>VLOOKUP($B18,'Product Info'!$A$1:$D$4,4,0)*D18</f>
        <v>4368</v>
      </c>
      <c r="H18" s="8">
        <f t="shared" si="1"/>
        <v>432</v>
      </c>
      <c r="I18" s="8" t="str">
        <f t="shared" si="2"/>
        <v>Jan</v>
      </c>
      <c r="J18" s="7" t="str" cm="1">
        <f t="array" ref="J18:K18">VLOOKUP($C18,Herierchy!$A$1:$C$9,{2,3},0)</f>
        <v>Russell</v>
      </c>
      <c r="K18" s="7" t="str">
        <v>East</v>
      </c>
      <c r="L18" t="s">
        <v>70</v>
      </c>
      <c r="N18" s="5" t="s">
        <v>62</v>
      </c>
      <c r="O18" s="11">
        <v>4.0369999999999999</v>
      </c>
      <c r="P18" s="10">
        <v>0.14342333415902897</v>
      </c>
    </row>
    <row r="19" spans="1:16" x14ac:dyDescent="0.25">
      <c r="A19" s="6">
        <v>45305</v>
      </c>
      <c r="B19" s="7" t="s">
        <v>29</v>
      </c>
      <c r="C19" s="7" t="s">
        <v>38</v>
      </c>
      <c r="D19" s="8">
        <v>17</v>
      </c>
      <c r="E19" s="8">
        <f>VLOOKUP($B19,'Product Info'!$A$1:$D$4,3,0)</f>
        <v>150</v>
      </c>
      <c r="F19" s="8">
        <f t="shared" si="0"/>
        <v>2550</v>
      </c>
      <c r="G19" s="8">
        <f>VLOOKUP($B19,'Product Info'!$A$1:$D$4,4,0)*D19</f>
        <v>2312</v>
      </c>
      <c r="H19" s="8">
        <f t="shared" si="1"/>
        <v>238</v>
      </c>
      <c r="I19" s="8" t="str">
        <f t="shared" si="2"/>
        <v>Jan</v>
      </c>
      <c r="J19" s="7" t="str" cm="1">
        <f t="array" ref="J19:K19">VLOOKUP($C19,Herierchy!$A$1:$C$9,{2,3},0)</f>
        <v>Russell</v>
      </c>
      <c r="K19" s="7" t="str">
        <v>East</v>
      </c>
      <c r="L19" t="s">
        <v>70</v>
      </c>
      <c r="N19" s="5" t="s">
        <v>63</v>
      </c>
      <c r="O19" s="11">
        <v>4.5054999999999996</v>
      </c>
      <c r="P19" s="10">
        <v>0.13867939185440017</v>
      </c>
    </row>
    <row r="20" spans="1:16" x14ac:dyDescent="0.25">
      <c r="A20" s="6">
        <v>45305</v>
      </c>
      <c r="B20" s="7" t="s">
        <v>27</v>
      </c>
      <c r="C20" s="7" t="s">
        <v>39</v>
      </c>
      <c r="D20" s="8">
        <v>31</v>
      </c>
      <c r="E20" s="8">
        <f>VLOOKUP($B20,'Product Info'!$A$1:$D$4,3,0)</f>
        <v>200</v>
      </c>
      <c r="F20" s="8">
        <f t="shared" si="0"/>
        <v>6200</v>
      </c>
      <c r="G20" s="8">
        <f>VLOOKUP($B20,'Product Info'!$A$1:$D$4,4,0)*D20</f>
        <v>5642</v>
      </c>
      <c r="H20" s="8">
        <f t="shared" si="1"/>
        <v>558</v>
      </c>
      <c r="I20" s="8" t="str">
        <f t="shared" si="2"/>
        <v>Jan</v>
      </c>
      <c r="J20" s="7" t="str" cm="1">
        <f t="array" ref="J20:K20">VLOOKUP($C20,Herierchy!$A$1:$C$9,{2,3},0)</f>
        <v>Peter</v>
      </c>
      <c r="K20" s="7" t="str">
        <v>North</v>
      </c>
      <c r="L20" t="s">
        <v>70</v>
      </c>
      <c r="N20" s="5" t="s">
        <v>50</v>
      </c>
      <c r="O20" s="11">
        <v>51.634</v>
      </c>
      <c r="P20" s="10">
        <v>0.143283495371267</v>
      </c>
    </row>
    <row r="21" spans="1:16" x14ac:dyDescent="0.25">
      <c r="A21" s="6">
        <v>45305</v>
      </c>
      <c r="B21" s="7" t="s">
        <v>29</v>
      </c>
      <c r="C21" s="7" t="s">
        <v>39</v>
      </c>
      <c r="D21" s="8">
        <v>33</v>
      </c>
      <c r="E21" s="8">
        <f>VLOOKUP($B21,'Product Info'!$A$1:$D$4,3,0)</f>
        <v>150</v>
      </c>
      <c r="F21" s="8">
        <f t="shared" si="0"/>
        <v>4950</v>
      </c>
      <c r="G21" s="8">
        <f>VLOOKUP($B21,'Product Info'!$A$1:$D$4,4,0)*D21</f>
        <v>4488</v>
      </c>
      <c r="H21" s="8">
        <f t="shared" si="1"/>
        <v>462</v>
      </c>
      <c r="I21" s="8" t="str">
        <f t="shared" si="2"/>
        <v>Jan</v>
      </c>
      <c r="J21" s="7" t="str" cm="1">
        <f t="array" ref="J21:K21">VLOOKUP($C21,Herierchy!$A$1:$C$9,{2,3},0)</f>
        <v>Peter</v>
      </c>
      <c r="K21" s="7" t="str">
        <v>North</v>
      </c>
      <c r="L21" t="s">
        <v>70</v>
      </c>
    </row>
    <row r="22" spans="1:16" x14ac:dyDescent="0.25">
      <c r="A22" s="6">
        <v>45305</v>
      </c>
      <c r="B22" s="7" t="s">
        <v>29</v>
      </c>
      <c r="C22" s="7" t="s">
        <v>36</v>
      </c>
      <c r="D22" s="8">
        <v>26</v>
      </c>
      <c r="E22" s="8">
        <f>VLOOKUP($B22,'Product Info'!$A$1:$D$4,3,0)</f>
        <v>150</v>
      </c>
      <c r="F22" s="8">
        <f t="shared" si="0"/>
        <v>3900</v>
      </c>
      <c r="G22" s="8">
        <f>VLOOKUP($B22,'Product Info'!$A$1:$D$4,4,0)*D22</f>
        <v>3536</v>
      </c>
      <c r="H22" s="8">
        <f t="shared" si="1"/>
        <v>364</v>
      </c>
      <c r="I22" s="8" t="str">
        <f t="shared" si="2"/>
        <v>Jan</v>
      </c>
      <c r="J22" s="7" t="str" cm="1">
        <f t="array" ref="J22:K22">VLOOKUP($C22,Herierchy!$A$1:$C$9,{2,3},0)</f>
        <v>Karen</v>
      </c>
      <c r="K22" s="7" t="str">
        <v>South</v>
      </c>
      <c r="L22" t="s">
        <v>70</v>
      </c>
    </row>
    <row r="23" spans="1:16" x14ac:dyDescent="0.25">
      <c r="A23" s="6">
        <v>45305</v>
      </c>
      <c r="B23" s="7" t="s">
        <v>27</v>
      </c>
      <c r="C23" s="7" t="s">
        <v>40</v>
      </c>
      <c r="D23" s="8">
        <v>14</v>
      </c>
      <c r="E23" s="8">
        <f>VLOOKUP($B23,'Product Info'!$A$1:$D$4,3,0)</f>
        <v>200</v>
      </c>
      <c r="F23" s="8">
        <f t="shared" si="0"/>
        <v>2800</v>
      </c>
      <c r="G23" s="8">
        <f>VLOOKUP($B23,'Product Info'!$A$1:$D$4,4,0)*D23</f>
        <v>2548</v>
      </c>
      <c r="H23" s="8">
        <f t="shared" si="1"/>
        <v>252</v>
      </c>
      <c r="I23" s="8" t="str">
        <f t="shared" si="2"/>
        <v>Jan</v>
      </c>
      <c r="J23" s="7" t="str" cm="1">
        <f t="array" ref="J23:K23">VLOOKUP($C23,Herierchy!$A$1:$C$9,{2,3},0)</f>
        <v>Karen</v>
      </c>
      <c r="K23" s="7" t="str">
        <v>South</v>
      </c>
      <c r="L23" t="s">
        <v>70</v>
      </c>
    </row>
    <row r="24" spans="1:16" x14ac:dyDescent="0.25">
      <c r="A24" s="6">
        <v>45305</v>
      </c>
      <c r="B24" s="7" t="s">
        <v>28</v>
      </c>
      <c r="C24" s="7" t="s">
        <v>35</v>
      </c>
      <c r="D24" s="8">
        <v>11</v>
      </c>
      <c r="E24" s="8">
        <f>VLOOKUP($B24,'Product Info'!$A$1:$D$4,3,0)</f>
        <v>500</v>
      </c>
      <c r="F24" s="8">
        <f t="shared" si="0"/>
        <v>5500</v>
      </c>
      <c r="G24" s="8">
        <f>VLOOKUP($B24,'Product Info'!$A$1:$D$4,4,0)*D24</f>
        <v>4510</v>
      </c>
      <c r="H24" s="8">
        <f t="shared" si="1"/>
        <v>990</v>
      </c>
      <c r="I24" s="8" t="str">
        <f t="shared" si="2"/>
        <v>Jan</v>
      </c>
      <c r="J24" s="7" t="str" cm="1">
        <f t="array" ref="J24:K24">VLOOKUP($C24,Herierchy!$A$1:$C$9,{2,3},0)</f>
        <v>Peter</v>
      </c>
      <c r="K24" s="7" t="str">
        <v>North</v>
      </c>
      <c r="L24" t="s">
        <v>70</v>
      </c>
    </row>
    <row r="25" spans="1:16" x14ac:dyDescent="0.25">
      <c r="A25" s="6">
        <v>45305</v>
      </c>
      <c r="B25" s="7" t="s">
        <v>28</v>
      </c>
      <c r="C25" s="7" t="s">
        <v>35</v>
      </c>
      <c r="D25" s="8">
        <v>39</v>
      </c>
      <c r="E25" s="8">
        <f>VLOOKUP($B25,'Product Info'!$A$1:$D$4,3,0)</f>
        <v>500</v>
      </c>
      <c r="F25" s="8">
        <f t="shared" si="0"/>
        <v>19500</v>
      </c>
      <c r="G25" s="8">
        <f>VLOOKUP($B25,'Product Info'!$A$1:$D$4,4,0)*D25</f>
        <v>15990</v>
      </c>
      <c r="H25" s="8">
        <f t="shared" si="1"/>
        <v>3510</v>
      </c>
      <c r="I25" s="8" t="str">
        <f t="shared" si="2"/>
        <v>Jan</v>
      </c>
      <c r="J25" s="7" t="str" cm="1">
        <f t="array" ref="J25:K25">VLOOKUP($C25,Herierchy!$A$1:$C$9,{2,3},0)</f>
        <v>Peter</v>
      </c>
      <c r="K25" s="7" t="str">
        <v>North</v>
      </c>
      <c r="L25" t="s">
        <v>70</v>
      </c>
    </row>
    <row r="26" spans="1:16" x14ac:dyDescent="0.25">
      <c r="A26" s="6">
        <v>45312</v>
      </c>
      <c r="B26" s="7" t="s">
        <v>28</v>
      </c>
      <c r="C26" s="7" t="s">
        <v>37</v>
      </c>
      <c r="D26" s="8">
        <v>33</v>
      </c>
      <c r="E26" s="8">
        <f>VLOOKUP($B26,'Product Info'!$A$1:$D$4,3,0)</f>
        <v>500</v>
      </c>
      <c r="F26" s="8">
        <f t="shared" si="0"/>
        <v>16500</v>
      </c>
      <c r="G26" s="8">
        <f>VLOOKUP($B26,'Product Info'!$A$1:$D$4,4,0)*D26</f>
        <v>13530</v>
      </c>
      <c r="H26" s="8">
        <f t="shared" si="1"/>
        <v>2970</v>
      </c>
      <c r="I26" s="8" t="str">
        <f t="shared" si="2"/>
        <v>Jan</v>
      </c>
      <c r="J26" s="7" t="str" cm="1">
        <f t="array" ref="J26:K26">VLOOKUP($C26,Herierchy!$A$1:$C$9,{2,3},0)</f>
        <v>Ashley</v>
      </c>
      <c r="K26" s="7" t="str">
        <v>West</v>
      </c>
      <c r="L26" t="s">
        <v>70</v>
      </c>
    </row>
    <row r="27" spans="1:16" x14ac:dyDescent="0.25">
      <c r="A27" s="6">
        <v>45312</v>
      </c>
      <c r="B27" s="7" t="s">
        <v>27</v>
      </c>
      <c r="C27" s="7" t="s">
        <v>41</v>
      </c>
      <c r="D27" s="8">
        <v>14</v>
      </c>
      <c r="E27" s="8">
        <f>VLOOKUP($B27,'Product Info'!$A$1:$D$4,3,0)</f>
        <v>200</v>
      </c>
      <c r="F27" s="8">
        <f t="shared" si="0"/>
        <v>2800</v>
      </c>
      <c r="G27" s="8">
        <f>VLOOKUP($B27,'Product Info'!$A$1:$D$4,4,0)*D27</f>
        <v>2548</v>
      </c>
      <c r="H27" s="8">
        <f t="shared" si="1"/>
        <v>252</v>
      </c>
      <c r="I27" s="8" t="str">
        <f t="shared" si="2"/>
        <v>Jan</v>
      </c>
      <c r="J27" s="7" t="str" cm="1">
        <f t="array" ref="J27:K27">VLOOKUP($C27,Herierchy!$A$1:$C$9,{2,3},0)</f>
        <v>Ashley</v>
      </c>
      <c r="K27" s="7" t="str">
        <v>West</v>
      </c>
      <c r="L27" t="s">
        <v>70</v>
      </c>
    </row>
    <row r="28" spans="1:16" x14ac:dyDescent="0.25">
      <c r="A28" s="6">
        <v>45312</v>
      </c>
      <c r="B28" s="7" t="s">
        <v>29</v>
      </c>
      <c r="C28" s="7" t="s">
        <v>41</v>
      </c>
      <c r="D28" s="8">
        <v>10</v>
      </c>
      <c r="E28" s="8">
        <f>VLOOKUP($B28,'Product Info'!$A$1:$D$4,3,0)</f>
        <v>150</v>
      </c>
      <c r="F28" s="8">
        <f t="shared" si="0"/>
        <v>1500</v>
      </c>
      <c r="G28" s="8">
        <f>VLOOKUP($B28,'Product Info'!$A$1:$D$4,4,0)*D28</f>
        <v>1360</v>
      </c>
      <c r="H28" s="8">
        <f t="shared" si="1"/>
        <v>140</v>
      </c>
      <c r="I28" s="8" t="str">
        <f t="shared" si="2"/>
        <v>Jan</v>
      </c>
      <c r="J28" s="7" t="str" cm="1">
        <f t="array" ref="J28:K28">VLOOKUP($C28,Herierchy!$A$1:$C$9,{2,3},0)</f>
        <v>Ashley</v>
      </c>
      <c r="K28" s="7" t="str">
        <v>West</v>
      </c>
      <c r="L28" t="s">
        <v>70</v>
      </c>
    </row>
    <row r="29" spans="1:16" x14ac:dyDescent="0.25">
      <c r="A29" s="6">
        <v>45312</v>
      </c>
      <c r="B29" s="7" t="s">
        <v>27</v>
      </c>
      <c r="C29" s="7" t="s">
        <v>34</v>
      </c>
      <c r="D29" s="8">
        <v>34</v>
      </c>
      <c r="E29" s="8">
        <f>VLOOKUP($B29,'Product Info'!$A$1:$D$4,3,0)</f>
        <v>200</v>
      </c>
      <c r="F29" s="8">
        <f t="shared" si="0"/>
        <v>6800</v>
      </c>
      <c r="G29" s="8">
        <f>VLOOKUP($B29,'Product Info'!$A$1:$D$4,4,0)*D29</f>
        <v>6188</v>
      </c>
      <c r="H29" s="8">
        <f t="shared" si="1"/>
        <v>612</v>
      </c>
      <c r="I29" s="8" t="str">
        <f t="shared" si="2"/>
        <v>Jan</v>
      </c>
      <c r="J29" s="7" t="str" cm="1">
        <f t="array" ref="J29:K29">VLOOKUP($C29,Herierchy!$A$1:$C$9,{2,3},0)</f>
        <v>Russell</v>
      </c>
      <c r="K29" s="7" t="str">
        <v>East</v>
      </c>
      <c r="L29" t="s">
        <v>70</v>
      </c>
    </row>
    <row r="30" spans="1:16" x14ac:dyDescent="0.25">
      <c r="A30" s="6">
        <v>45312</v>
      </c>
      <c r="B30" s="7" t="s">
        <v>28</v>
      </c>
      <c r="C30" s="7" t="s">
        <v>38</v>
      </c>
      <c r="D30" s="8">
        <v>21</v>
      </c>
      <c r="E30" s="8">
        <f>VLOOKUP($B30,'Product Info'!$A$1:$D$4,3,0)</f>
        <v>500</v>
      </c>
      <c r="F30" s="8">
        <f t="shared" si="0"/>
        <v>10500</v>
      </c>
      <c r="G30" s="8">
        <f>VLOOKUP($B30,'Product Info'!$A$1:$D$4,4,0)*D30</f>
        <v>8610</v>
      </c>
      <c r="H30" s="8">
        <f t="shared" si="1"/>
        <v>1890</v>
      </c>
      <c r="I30" s="8" t="str">
        <f t="shared" si="2"/>
        <v>Jan</v>
      </c>
      <c r="J30" s="7" t="str" cm="1">
        <f t="array" ref="J30:K30">VLOOKUP($C30,Herierchy!$A$1:$C$9,{2,3},0)</f>
        <v>Russell</v>
      </c>
      <c r="K30" s="7" t="str">
        <v>East</v>
      </c>
      <c r="L30" t="s">
        <v>70</v>
      </c>
    </row>
    <row r="31" spans="1:16" x14ac:dyDescent="0.25">
      <c r="A31" s="6">
        <v>45312</v>
      </c>
      <c r="B31" s="7" t="s">
        <v>29</v>
      </c>
      <c r="C31" s="7" t="s">
        <v>39</v>
      </c>
      <c r="D31" s="8">
        <v>14</v>
      </c>
      <c r="E31" s="8">
        <f>VLOOKUP($B31,'Product Info'!$A$1:$D$4,3,0)</f>
        <v>150</v>
      </c>
      <c r="F31" s="8">
        <f t="shared" si="0"/>
        <v>2100</v>
      </c>
      <c r="G31" s="8">
        <f>VLOOKUP($B31,'Product Info'!$A$1:$D$4,4,0)*D31</f>
        <v>1904</v>
      </c>
      <c r="H31" s="8">
        <f t="shared" si="1"/>
        <v>196</v>
      </c>
      <c r="I31" s="8" t="str">
        <f t="shared" si="2"/>
        <v>Jan</v>
      </c>
      <c r="J31" s="7" t="str" cm="1">
        <f t="array" ref="J31:K31">VLOOKUP($C31,Herierchy!$A$1:$C$9,{2,3},0)</f>
        <v>Peter</v>
      </c>
      <c r="K31" s="7" t="str">
        <v>North</v>
      </c>
      <c r="L31" t="s">
        <v>70</v>
      </c>
    </row>
    <row r="32" spans="1:16" x14ac:dyDescent="0.25">
      <c r="A32" s="6">
        <v>45312</v>
      </c>
      <c r="B32" s="7" t="s">
        <v>28</v>
      </c>
      <c r="C32" s="7" t="s">
        <v>36</v>
      </c>
      <c r="D32" s="8">
        <v>19</v>
      </c>
      <c r="E32" s="8">
        <f>VLOOKUP($B32,'Product Info'!$A$1:$D$4,3,0)</f>
        <v>500</v>
      </c>
      <c r="F32" s="8">
        <f t="shared" si="0"/>
        <v>9500</v>
      </c>
      <c r="G32" s="8">
        <f>VLOOKUP($B32,'Product Info'!$A$1:$D$4,4,0)*D32</f>
        <v>7790</v>
      </c>
      <c r="H32" s="8">
        <f t="shared" si="1"/>
        <v>1710</v>
      </c>
      <c r="I32" s="8" t="str">
        <f t="shared" si="2"/>
        <v>Jan</v>
      </c>
      <c r="J32" s="7" t="str" cm="1">
        <f t="array" ref="J32:K32">VLOOKUP($C32,Herierchy!$A$1:$C$9,{2,3},0)</f>
        <v>Karen</v>
      </c>
      <c r="K32" s="7" t="str">
        <v>South</v>
      </c>
      <c r="L32" t="s">
        <v>70</v>
      </c>
    </row>
    <row r="33" spans="1:15" x14ac:dyDescent="0.25">
      <c r="A33" s="6">
        <v>45312</v>
      </c>
      <c r="B33" s="7" t="s">
        <v>27</v>
      </c>
      <c r="C33" s="7" t="s">
        <v>40</v>
      </c>
      <c r="D33" s="8">
        <v>25</v>
      </c>
      <c r="E33" s="8">
        <f>VLOOKUP($B33,'Product Info'!$A$1:$D$4,3,0)</f>
        <v>200</v>
      </c>
      <c r="F33" s="8">
        <f t="shared" si="0"/>
        <v>5000</v>
      </c>
      <c r="G33" s="8">
        <f>VLOOKUP($B33,'Product Info'!$A$1:$D$4,4,0)*D33</f>
        <v>4550</v>
      </c>
      <c r="H33" s="8">
        <f t="shared" si="1"/>
        <v>450</v>
      </c>
      <c r="I33" s="8" t="str">
        <f t="shared" si="2"/>
        <v>Jan</v>
      </c>
      <c r="J33" s="7" t="str" cm="1">
        <f t="array" ref="J33:K33">VLOOKUP($C33,Herierchy!$A$1:$C$9,{2,3},0)</f>
        <v>Karen</v>
      </c>
      <c r="K33" s="7" t="str">
        <v>South</v>
      </c>
      <c r="L33" t="s">
        <v>70</v>
      </c>
    </row>
    <row r="34" spans="1:15" x14ac:dyDescent="0.25">
      <c r="A34" s="6">
        <v>45312</v>
      </c>
      <c r="B34" s="7" t="s">
        <v>29</v>
      </c>
      <c r="C34" s="7" t="s">
        <v>40</v>
      </c>
      <c r="D34" s="8">
        <v>13</v>
      </c>
      <c r="E34" s="8">
        <f>VLOOKUP($B34,'Product Info'!$A$1:$D$4,3,0)</f>
        <v>150</v>
      </c>
      <c r="F34" s="8">
        <f t="shared" si="0"/>
        <v>1950</v>
      </c>
      <c r="G34" s="8">
        <f>VLOOKUP($B34,'Product Info'!$A$1:$D$4,4,0)*D34</f>
        <v>1768</v>
      </c>
      <c r="H34" s="8">
        <f t="shared" si="1"/>
        <v>182</v>
      </c>
      <c r="I34" s="8" t="str">
        <f t="shared" si="2"/>
        <v>Jan</v>
      </c>
      <c r="J34" s="7" t="str" cm="1">
        <f t="array" ref="J34:K34">VLOOKUP($C34,Herierchy!$A$1:$C$9,{2,3},0)</f>
        <v>Karen</v>
      </c>
      <c r="K34" s="7" t="str">
        <v>South</v>
      </c>
      <c r="L34" t="s">
        <v>70</v>
      </c>
    </row>
    <row r="35" spans="1:15" x14ac:dyDescent="0.25">
      <c r="A35" s="6">
        <v>45312</v>
      </c>
      <c r="B35" s="7" t="s">
        <v>28</v>
      </c>
      <c r="C35" s="7" t="s">
        <v>35</v>
      </c>
      <c r="D35" s="8">
        <v>22</v>
      </c>
      <c r="E35" s="8">
        <f>VLOOKUP($B35,'Product Info'!$A$1:$D$4,3,0)</f>
        <v>500</v>
      </c>
      <c r="F35" s="8">
        <f t="shared" si="0"/>
        <v>11000</v>
      </c>
      <c r="G35" s="8">
        <f>VLOOKUP($B35,'Product Info'!$A$1:$D$4,4,0)*D35</f>
        <v>9020</v>
      </c>
      <c r="H35" s="8">
        <f t="shared" si="1"/>
        <v>1980</v>
      </c>
      <c r="I35" s="8" t="str">
        <f t="shared" si="2"/>
        <v>Jan</v>
      </c>
      <c r="J35" s="7" t="str" cm="1">
        <f t="array" ref="J35:K35">VLOOKUP($C35,Herierchy!$A$1:$C$9,{2,3},0)</f>
        <v>Peter</v>
      </c>
      <c r="K35" s="7" t="str">
        <v>North</v>
      </c>
      <c r="L35" t="s">
        <v>70</v>
      </c>
    </row>
    <row r="36" spans="1:15" x14ac:dyDescent="0.25">
      <c r="A36" s="6">
        <v>45312</v>
      </c>
      <c r="B36" s="7" t="s">
        <v>27</v>
      </c>
      <c r="C36" s="7" t="s">
        <v>36</v>
      </c>
      <c r="D36" s="8">
        <v>38</v>
      </c>
      <c r="E36" s="8">
        <f>VLOOKUP($B36,'Product Info'!$A$1:$D$4,3,0)</f>
        <v>200</v>
      </c>
      <c r="F36" s="8">
        <f t="shared" si="0"/>
        <v>7600</v>
      </c>
      <c r="G36" s="8">
        <f>VLOOKUP($B36,'Product Info'!$A$1:$D$4,4,0)*D36</f>
        <v>6916</v>
      </c>
      <c r="H36" s="8">
        <f t="shared" si="1"/>
        <v>684</v>
      </c>
      <c r="I36" s="8" t="str">
        <f t="shared" si="2"/>
        <v>Jan</v>
      </c>
      <c r="J36" s="7" t="str" cm="1">
        <f t="array" ref="J36:K36">VLOOKUP($C36,Herierchy!$A$1:$C$9,{2,3},0)</f>
        <v>Karen</v>
      </c>
      <c r="K36" s="7" t="str">
        <v>South</v>
      </c>
      <c r="L36" t="s">
        <v>70</v>
      </c>
    </row>
    <row r="37" spans="1:15" x14ac:dyDescent="0.25">
      <c r="A37" s="6">
        <v>45312</v>
      </c>
      <c r="B37" s="7" t="s">
        <v>29</v>
      </c>
      <c r="C37" s="7" t="s">
        <v>37</v>
      </c>
      <c r="D37" s="8">
        <v>33</v>
      </c>
      <c r="E37" s="8">
        <f>VLOOKUP($B37,'Product Info'!$A$1:$D$4,3,0)</f>
        <v>150</v>
      </c>
      <c r="F37" s="8">
        <f t="shared" si="0"/>
        <v>4950</v>
      </c>
      <c r="G37" s="8">
        <f>VLOOKUP($B37,'Product Info'!$A$1:$D$4,4,0)*D37</f>
        <v>4488</v>
      </c>
      <c r="H37" s="8">
        <f t="shared" si="1"/>
        <v>462</v>
      </c>
      <c r="I37" s="8" t="str">
        <f t="shared" si="2"/>
        <v>Jan</v>
      </c>
      <c r="J37" s="7" t="str" cm="1">
        <f t="array" ref="J37:K37">VLOOKUP($C37,Herierchy!$A$1:$C$9,{2,3},0)</f>
        <v>Ashley</v>
      </c>
      <c r="K37" s="7" t="str">
        <v>West</v>
      </c>
      <c r="L37" t="s">
        <v>70</v>
      </c>
    </row>
    <row r="38" spans="1:15" x14ac:dyDescent="0.25">
      <c r="A38" s="6">
        <v>45319</v>
      </c>
      <c r="B38" s="7" t="s">
        <v>27</v>
      </c>
      <c r="C38" s="7" t="s">
        <v>37</v>
      </c>
      <c r="D38" s="8">
        <v>14</v>
      </c>
      <c r="E38" s="8">
        <f>VLOOKUP($B38,'Product Info'!$A$1:$D$4,3,0)</f>
        <v>200</v>
      </c>
      <c r="F38" s="8">
        <f t="shared" si="0"/>
        <v>2800</v>
      </c>
      <c r="G38" s="8">
        <f>VLOOKUP($B38,'Product Info'!$A$1:$D$4,4,0)*D38</f>
        <v>2548</v>
      </c>
      <c r="H38" s="8">
        <f t="shared" si="1"/>
        <v>252</v>
      </c>
      <c r="I38" s="8" t="str">
        <f t="shared" si="2"/>
        <v>Jan</v>
      </c>
      <c r="J38" s="7" t="str" cm="1">
        <f t="array" ref="J38:K38">VLOOKUP($C38,Herierchy!$A$1:$C$9,{2,3},0)</f>
        <v>Ashley</v>
      </c>
      <c r="K38" s="7" t="str">
        <v>West</v>
      </c>
      <c r="L38" t="s">
        <v>70</v>
      </c>
    </row>
    <row r="39" spans="1:15" x14ac:dyDescent="0.25">
      <c r="A39" s="6">
        <v>45319</v>
      </c>
      <c r="B39" s="7" t="s">
        <v>28</v>
      </c>
      <c r="C39" s="7" t="s">
        <v>41</v>
      </c>
      <c r="D39" s="8">
        <v>30</v>
      </c>
      <c r="E39" s="8">
        <f>VLOOKUP($B39,'Product Info'!$A$1:$D$4,3,0)</f>
        <v>500</v>
      </c>
      <c r="F39" s="8">
        <f t="shared" si="0"/>
        <v>15000</v>
      </c>
      <c r="G39" s="8">
        <f>VLOOKUP($B39,'Product Info'!$A$1:$D$4,4,0)*D39</f>
        <v>12300</v>
      </c>
      <c r="H39" s="8">
        <f t="shared" si="1"/>
        <v>2700</v>
      </c>
      <c r="I39" s="8" t="str">
        <f t="shared" si="2"/>
        <v>Jan</v>
      </c>
      <c r="J39" s="7" t="str" cm="1">
        <f t="array" ref="J39:K39">VLOOKUP($C39,Herierchy!$A$1:$C$9,{2,3},0)</f>
        <v>Ashley</v>
      </c>
      <c r="K39" s="7" t="str">
        <v>West</v>
      </c>
      <c r="L39" t="s">
        <v>70</v>
      </c>
    </row>
    <row r="40" spans="1:15" x14ac:dyDescent="0.25">
      <c r="A40" s="6">
        <v>45319</v>
      </c>
      <c r="B40" s="7" t="s">
        <v>27</v>
      </c>
      <c r="C40" s="7" t="s">
        <v>34</v>
      </c>
      <c r="D40" s="8">
        <v>17</v>
      </c>
      <c r="E40" s="8">
        <f>VLOOKUP($B40,'Product Info'!$A$1:$D$4,3,0)</f>
        <v>200</v>
      </c>
      <c r="F40" s="8">
        <f t="shared" si="0"/>
        <v>3400</v>
      </c>
      <c r="G40" s="8">
        <f>VLOOKUP($B40,'Product Info'!$A$1:$D$4,4,0)*D40</f>
        <v>3094</v>
      </c>
      <c r="H40" s="8">
        <f t="shared" si="1"/>
        <v>306</v>
      </c>
      <c r="I40" s="8" t="str">
        <f t="shared" si="2"/>
        <v>Jan</v>
      </c>
      <c r="J40" s="7" t="str" cm="1">
        <f t="array" ref="J40:K40">VLOOKUP($C40,Herierchy!$A$1:$C$9,{2,3},0)</f>
        <v>Russell</v>
      </c>
      <c r="K40" s="7" t="str">
        <v>East</v>
      </c>
      <c r="L40" t="s">
        <v>70</v>
      </c>
      <c r="N40" s="4" t="s">
        <v>49</v>
      </c>
      <c r="O40" t="s">
        <v>65</v>
      </c>
    </row>
    <row r="41" spans="1:15" x14ac:dyDescent="0.25">
      <c r="A41" s="6">
        <v>45319</v>
      </c>
      <c r="B41" s="7" t="s">
        <v>29</v>
      </c>
      <c r="C41" s="7" t="s">
        <v>34</v>
      </c>
      <c r="D41" s="8">
        <v>37</v>
      </c>
      <c r="E41" s="8">
        <f>VLOOKUP($B41,'Product Info'!$A$1:$D$4,3,0)</f>
        <v>150</v>
      </c>
      <c r="F41" s="8">
        <f t="shared" si="0"/>
        <v>5550</v>
      </c>
      <c r="G41" s="8">
        <f>VLOOKUP($B41,'Product Info'!$A$1:$D$4,4,0)*D41</f>
        <v>5032</v>
      </c>
      <c r="H41" s="8">
        <f t="shared" si="1"/>
        <v>518</v>
      </c>
      <c r="I41" s="8" t="str">
        <f t="shared" si="2"/>
        <v>Jan</v>
      </c>
      <c r="J41" s="7" t="str" cm="1">
        <f t="array" ref="J41:K41">VLOOKUP($C41,Herierchy!$A$1:$C$9,{2,3},0)</f>
        <v>Russell</v>
      </c>
      <c r="K41" s="7" t="str">
        <v>East</v>
      </c>
      <c r="L41" t="s">
        <v>70</v>
      </c>
      <c r="N41" s="5" t="s">
        <v>6</v>
      </c>
      <c r="O41" s="11">
        <v>12.8</v>
      </c>
    </row>
    <row r="42" spans="1:15" x14ac:dyDescent="0.25">
      <c r="A42" s="6">
        <v>45319</v>
      </c>
      <c r="B42" s="7" t="s">
        <v>28</v>
      </c>
      <c r="C42" s="7" t="s">
        <v>38</v>
      </c>
      <c r="D42" s="8">
        <v>20</v>
      </c>
      <c r="E42" s="8">
        <f>VLOOKUP($B42,'Product Info'!$A$1:$D$4,3,0)</f>
        <v>500</v>
      </c>
      <c r="F42" s="8">
        <f t="shared" si="0"/>
        <v>10000</v>
      </c>
      <c r="G42" s="8">
        <f>VLOOKUP($B42,'Product Info'!$A$1:$D$4,4,0)*D42</f>
        <v>8200</v>
      </c>
      <c r="H42" s="8">
        <f t="shared" si="1"/>
        <v>1800</v>
      </c>
      <c r="I42" s="8" t="str">
        <f t="shared" si="2"/>
        <v>Jan</v>
      </c>
      <c r="J42" s="7" t="str" cm="1">
        <f t="array" ref="J42:K42">VLOOKUP($C42,Herierchy!$A$1:$C$9,{2,3},0)</f>
        <v>Russell</v>
      </c>
      <c r="K42" s="7" t="str">
        <v>East</v>
      </c>
      <c r="L42" t="s">
        <v>70</v>
      </c>
      <c r="N42" s="5" t="s">
        <v>4</v>
      </c>
      <c r="O42" s="11">
        <v>14.8155</v>
      </c>
    </row>
    <row r="43" spans="1:15" x14ac:dyDescent="0.25">
      <c r="A43" s="6">
        <v>45319</v>
      </c>
      <c r="B43" s="7" t="s">
        <v>28</v>
      </c>
      <c r="C43" s="7" t="s">
        <v>39</v>
      </c>
      <c r="D43" s="8">
        <v>35</v>
      </c>
      <c r="E43" s="8">
        <f>VLOOKUP($B43,'Product Info'!$A$1:$D$4,3,0)</f>
        <v>500</v>
      </c>
      <c r="F43" s="8">
        <f t="shared" si="0"/>
        <v>17500</v>
      </c>
      <c r="G43" s="8">
        <f>VLOOKUP($B43,'Product Info'!$A$1:$D$4,4,0)*D43</f>
        <v>14350</v>
      </c>
      <c r="H43" s="8">
        <f t="shared" si="1"/>
        <v>3150</v>
      </c>
      <c r="I43" s="8" t="str">
        <f t="shared" si="2"/>
        <v>Jan</v>
      </c>
      <c r="J43" s="7" t="str" cm="1">
        <f t="array" ref="J43:K43">VLOOKUP($C43,Herierchy!$A$1:$C$9,{2,3},0)</f>
        <v>Peter</v>
      </c>
      <c r="K43" s="7" t="str">
        <v>North</v>
      </c>
      <c r="L43" t="s">
        <v>70</v>
      </c>
      <c r="N43" s="5" t="s">
        <v>5</v>
      </c>
      <c r="O43" s="11">
        <v>11.679500000000001</v>
      </c>
    </row>
    <row r="44" spans="1:15" x14ac:dyDescent="0.25">
      <c r="A44" s="6">
        <v>45319</v>
      </c>
      <c r="B44" s="7" t="s">
        <v>27</v>
      </c>
      <c r="C44" s="7" t="s">
        <v>36</v>
      </c>
      <c r="D44" s="8">
        <v>26</v>
      </c>
      <c r="E44" s="8">
        <f>VLOOKUP($B44,'Product Info'!$A$1:$D$4,3,0)</f>
        <v>200</v>
      </c>
      <c r="F44" s="8">
        <f t="shared" si="0"/>
        <v>5200</v>
      </c>
      <c r="G44" s="8">
        <f>VLOOKUP($B44,'Product Info'!$A$1:$D$4,4,0)*D44</f>
        <v>4732</v>
      </c>
      <c r="H44" s="8">
        <f t="shared" si="1"/>
        <v>468</v>
      </c>
      <c r="I44" s="8" t="str">
        <f t="shared" si="2"/>
        <v>Jan</v>
      </c>
      <c r="J44" s="7" t="str" cm="1">
        <f t="array" ref="J44:K44">VLOOKUP($C44,Herierchy!$A$1:$C$9,{2,3},0)</f>
        <v>Karen</v>
      </c>
      <c r="K44" s="7" t="str">
        <v>South</v>
      </c>
      <c r="L44" t="s">
        <v>70</v>
      </c>
      <c r="N44" s="5" t="s">
        <v>7</v>
      </c>
      <c r="O44" s="11">
        <v>12.339</v>
      </c>
    </row>
    <row r="45" spans="1:15" x14ac:dyDescent="0.25">
      <c r="A45" s="6">
        <v>45319</v>
      </c>
      <c r="B45" s="7" t="s">
        <v>29</v>
      </c>
      <c r="C45" s="7" t="s">
        <v>36</v>
      </c>
      <c r="D45" s="8">
        <v>28</v>
      </c>
      <c r="E45" s="8">
        <f>VLOOKUP($B45,'Product Info'!$A$1:$D$4,3,0)</f>
        <v>150</v>
      </c>
      <c r="F45" s="8">
        <f t="shared" si="0"/>
        <v>4200</v>
      </c>
      <c r="G45" s="8">
        <f>VLOOKUP($B45,'Product Info'!$A$1:$D$4,4,0)*D45</f>
        <v>3808</v>
      </c>
      <c r="H45" s="8">
        <f t="shared" si="1"/>
        <v>392</v>
      </c>
      <c r="I45" s="8" t="str">
        <f t="shared" si="2"/>
        <v>Jan</v>
      </c>
      <c r="J45" s="7" t="str" cm="1">
        <f t="array" ref="J45:K45">VLOOKUP($C45,Herierchy!$A$1:$C$9,{2,3},0)</f>
        <v>Karen</v>
      </c>
      <c r="K45" s="7" t="str">
        <v>South</v>
      </c>
      <c r="L45" t="s">
        <v>70</v>
      </c>
      <c r="N45" s="5" t="s">
        <v>50</v>
      </c>
      <c r="O45" s="11">
        <v>51.634</v>
      </c>
    </row>
    <row r="46" spans="1:15" x14ac:dyDescent="0.25">
      <c r="A46" s="6">
        <v>45319</v>
      </c>
      <c r="B46" s="7" t="s">
        <v>28</v>
      </c>
      <c r="C46" s="7" t="s">
        <v>40</v>
      </c>
      <c r="D46" s="8">
        <v>27</v>
      </c>
      <c r="E46" s="8">
        <f>VLOOKUP($B46,'Product Info'!$A$1:$D$4,3,0)</f>
        <v>500</v>
      </c>
      <c r="F46" s="8">
        <f t="shared" si="0"/>
        <v>13500</v>
      </c>
      <c r="G46" s="8">
        <f>VLOOKUP($B46,'Product Info'!$A$1:$D$4,4,0)*D46</f>
        <v>11070</v>
      </c>
      <c r="H46" s="8">
        <f t="shared" si="1"/>
        <v>2430</v>
      </c>
      <c r="I46" s="8" t="str">
        <f t="shared" si="2"/>
        <v>Jan</v>
      </c>
      <c r="J46" s="7" t="str" cm="1">
        <f t="array" ref="J46:K46">VLOOKUP($C46,Herierchy!$A$1:$C$9,{2,3},0)</f>
        <v>Karen</v>
      </c>
      <c r="K46" s="7" t="str">
        <v>South</v>
      </c>
      <c r="L46" t="s">
        <v>70</v>
      </c>
    </row>
    <row r="47" spans="1:15" x14ac:dyDescent="0.25">
      <c r="A47" s="6">
        <v>45319</v>
      </c>
      <c r="B47" s="7" t="s">
        <v>27</v>
      </c>
      <c r="C47" s="7" t="s">
        <v>35</v>
      </c>
      <c r="D47" s="8">
        <v>39</v>
      </c>
      <c r="E47" s="8">
        <f>VLOOKUP($B47,'Product Info'!$A$1:$D$4,3,0)</f>
        <v>200</v>
      </c>
      <c r="F47" s="8">
        <f t="shared" si="0"/>
        <v>7800</v>
      </c>
      <c r="G47" s="8">
        <f>VLOOKUP($B47,'Product Info'!$A$1:$D$4,4,0)*D47</f>
        <v>7098</v>
      </c>
      <c r="H47" s="8">
        <f t="shared" si="1"/>
        <v>702</v>
      </c>
      <c r="I47" s="8" t="str">
        <f t="shared" si="2"/>
        <v>Jan</v>
      </c>
      <c r="J47" s="7" t="str" cm="1">
        <f t="array" ref="J47:K47">VLOOKUP($C47,Herierchy!$A$1:$C$9,{2,3},0)</f>
        <v>Peter</v>
      </c>
      <c r="K47" s="7" t="str">
        <v>North</v>
      </c>
      <c r="L47" t="s">
        <v>70</v>
      </c>
    </row>
    <row r="48" spans="1:15" x14ac:dyDescent="0.25">
      <c r="A48" s="6">
        <v>45319</v>
      </c>
      <c r="B48" s="7" t="s">
        <v>29</v>
      </c>
      <c r="C48" s="7" t="s">
        <v>35</v>
      </c>
      <c r="D48" s="8">
        <v>19</v>
      </c>
      <c r="E48" s="8">
        <f>VLOOKUP($B48,'Product Info'!$A$1:$D$4,3,0)</f>
        <v>150</v>
      </c>
      <c r="F48" s="8">
        <f t="shared" si="0"/>
        <v>2850</v>
      </c>
      <c r="G48" s="8">
        <f>VLOOKUP($B48,'Product Info'!$A$1:$D$4,4,0)*D48</f>
        <v>2584</v>
      </c>
      <c r="H48" s="8">
        <f t="shared" si="1"/>
        <v>266</v>
      </c>
      <c r="I48" s="8" t="str">
        <f t="shared" si="2"/>
        <v>Jan</v>
      </c>
      <c r="J48" s="7" t="str" cm="1">
        <f t="array" ref="J48:K48">VLOOKUP($C48,Herierchy!$A$1:$C$9,{2,3},0)</f>
        <v>Peter</v>
      </c>
      <c r="K48" s="7" t="str">
        <v>North</v>
      </c>
      <c r="L48" t="s">
        <v>70</v>
      </c>
    </row>
    <row r="49" spans="1:16" x14ac:dyDescent="0.25">
      <c r="A49" s="6">
        <v>45319</v>
      </c>
      <c r="B49" s="7" t="s">
        <v>29</v>
      </c>
      <c r="C49" s="7" t="s">
        <v>38</v>
      </c>
      <c r="D49" s="8">
        <v>35</v>
      </c>
      <c r="E49" s="8">
        <f>VLOOKUP($B49,'Product Info'!$A$1:$D$4,3,0)</f>
        <v>150</v>
      </c>
      <c r="F49" s="8">
        <f t="shared" si="0"/>
        <v>5250</v>
      </c>
      <c r="G49" s="8">
        <f>VLOOKUP($B49,'Product Info'!$A$1:$D$4,4,0)*D49</f>
        <v>4760</v>
      </c>
      <c r="H49" s="8">
        <f t="shared" si="1"/>
        <v>490</v>
      </c>
      <c r="I49" s="8" t="str">
        <f t="shared" si="2"/>
        <v>Jan</v>
      </c>
      <c r="J49" s="7" t="str" cm="1">
        <f t="array" ref="J49:K49">VLOOKUP($C49,Herierchy!$A$1:$C$9,{2,3},0)</f>
        <v>Russell</v>
      </c>
      <c r="K49" s="7" t="str">
        <v>East</v>
      </c>
      <c r="L49" t="s">
        <v>70</v>
      </c>
    </row>
    <row r="50" spans="1:16" x14ac:dyDescent="0.25">
      <c r="A50" s="6">
        <v>45326</v>
      </c>
      <c r="B50" s="7" t="s">
        <v>27</v>
      </c>
      <c r="C50" s="7" t="s">
        <v>37</v>
      </c>
      <c r="D50" s="8">
        <v>11</v>
      </c>
      <c r="E50" s="8">
        <f>VLOOKUP($B50,'Product Info'!$A$1:$D$4,3,0)</f>
        <v>200</v>
      </c>
      <c r="F50" s="8">
        <f t="shared" si="0"/>
        <v>2200</v>
      </c>
      <c r="G50" s="8">
        <f>VLOOKUP($B50,'Product Info'!$A$1:$D$4,4,0)*D50</f>
        <v>2002</v>
      </c>
      <c r="H50" s="8">
        <f t="shared" si="1"/>
        <v>198</v>
      </c>
      <c r="I50" s="8" t="str">
        <f t="shared" si="2"/>
        <v>Feb</v>
      </c>
      <c r="J50" s="7" t="str" cm="1">
        <f t="array" ref="J50:K50">VLOOKUP($C50,Herierchy!$A$1:$C$9,{2,3},0)</f>
        <v>Ashley</v>
      </c>
      <c r="K50" s="7" t="str">
        <v>West</v>
      </c>
      <c r="L50" t="s">
        <v>70</v>
      </c>
    </row>
    <row r="51" spans="1:16" x14ac:dyDescent="0.25">
      <c r="A51" s="6">
        <v>45326</v>
      </c>
      <c r="B51" s="7" t="s">
        <v>29</v>
      </c>
      <c r="C51" s="7" t="s">
        <v>37</v>
      </c>
      <c r="D51" s="8">
        <v>25</v>
      </c>
      <c r="E51" s="8">
        <f>VLOOKUP($B51,'Product Info'!$A$1:$D$4,3,0)</f>
        <v>150</v>
      </c>
      <c r="F51" s="8">
        <f t="shared" si="0"/>
        <v>3750</v>
      </c>
      <c r="G51" s="8">
        <f>VLOOKUP($B51,'Product Info'!$A$1:$D$4,4,0)*D51</f>
        <v>3400</v>
      </c>
      <c r="H51" s="8">
        <f t="shared" si="1"/>
        <v>350</v>
      </c>
      <c r="I51" s="8" t="str">
        <f t="shared" si="2"/>
        <v>Feb</v>
      </c>
      <c r="J51" s="7" t="str" cm="1">
        <f t="array" ref="J51:K51">VLOOKUP($C51,Herierchy!$A$1:$C$9,{2,3},0)</f>
        <v>Ashley</v>
      </c>
      <c r="K51" s="7" t="str">
        <v>West</v>
      </c>
      <c r="L51" t="s">
        <v>70</v>
      </c>
    </row>
    <row r="52" spans="1:16" x14ac:dyDescent="0.25">
      <c r="A52" s="6">
        <v>45326</v>
      </c>
      <c r="B52" s="7" t="s">
        <v>28</v>
      </c>
      <c r="C52" s="7" t="s">
        <v>41</v>
      </c>
      <c r="D52" s="8">
        <v>15</v>
      </c>
      <c r="E52" s="8">
        <f>VLOOKUP($B52,'Product Info'!$A$1:$D$4,3,0)</f>
        <v>500</v>
      </c>
      <c r="F52" s="8">
        <f t="shared" si="0"/>
        <v>7500</v>
      </c>
      <c r="G52" s="8">
        <f>VLOOKUP($B52,'Product Info'!$A$1:$D$4,4,0)*D52</f>
        <v>6150</v>
      </c>
      <c r="H52" s="8">
        <f t="shared" si="1"/>
        <v>1350</v>
      </c>
      <c r="I52" s="8" t="str">
        <f t="shared" si="2"/>
        <v>Feb</v>
      </c>
      <c r="J52" s="7" t="str" cm="1">
        <f t="array" ref="J52:K52">VLOOKUP($C52,Herierchy!$A$1:$C$9,{2,3},0)</f>
        <v>Ashley</v>
      </c>
      <c r="K52" s="7" t="str">
        <v>West</v>
      </c>
      <c r="L52" t="s">
        <v>70</v>
      </c>
    </row>
    <row r="53" spans="1:16" x14ac:dyDescent="0.25">
      <c r="A53" s="6">
        <v>45326</v>
      </c>
      <c r="B53" s="7" t="s">
        <v>28</v>
      </c>
      <c r="C53" s="7" t="s">
        <v>34</v>
      </c>
      <c r="D53" s="8">
        <v>46</v>
      </c>
      <c r="E53" s="8">
        <f>VLOOKUP($B53,'Product Info'!$A$1:$D$4,3,0)</f>
        <v>500</v>
      </c>
      <c r="F53" s="8">
        <f t="shared" si="0"/>
        <v>23000</v>
      </c>
      <c r="G53" s="8">
        <f>VLOOKUP($B53,'Product Info'!$A$1:$D$4,4,0)*D53</f>
        <v>18860</v>
      </c>
      <c r="H53" s="8">
        <f t="shared" si="1"/>
        <v>4140</v>
      </c>
      <c r="I53" s="8" t="str">
        <f t="shared" si="2"/>
        <v>Feb</v>
      </c>
      <c r="J53" s="7" t="str" cm="1">
        <f t="array" ref="J53:K53">VLOOKUP($C53,Herierchy!$A$1:$C$9,{2,3},0)</f>
        <v>Russell</v>
      </c>
      <c r="K53" s="7" t="str">
        <v>East</v>
      </c>
      <c r="L53" t="s">
        <v>70</v>
      </c>
    </row>
    <row r="54" spans="1:16" x14ac:dyDescent="0.25">
      <c r="A54" s="6">
        <v>45326</v>
      </c>
      <c r="B54" s="7" t="s">
        <v>27</v>
      </c>
      <c r="C54" s="7" t="s">
        <v>38</v>
      </c>
      <c r="D54" s="8">
        <v>40</v>
      </c>
      <c r="E54" s="8">
        <f>VLOOKUP($B54,'Product Info'!$A$1:$D$4,3,0)</f>
        <v>200</v>
      </c>
      <c r="F54" s="8">
        <f t="shared" si="0"/>
        <v>8000</v>
      </c>
      <c r="G54" s="8">
        <f>VLOOKUP($B54,'Product Info'!$A$1:$D$4,4,0)*D54</f>
        <v>7280</v>
      </c>
      <c r="H54" s="8">
        <f t="shared" si="1"/>
        <v>720</v>
      </c>
      <c r="I54" s="8" t="str">
        <f t="shared" si="2"/>
        <v>Feb</v>
      </c>
      <c r="J54" s="7" t="str" cm="1">
        <f t="array" ref="J54:K54">VLOOKUP($C54,Herierchy!$A$1:$C$9,{2,3},0)</f>
        <v>Russell</v>
      </c>
      <c r="K54" s="7" t="str">
        <v>East</v>
      </c>
      <c r="L54" t="s">
        <v>70</v>
      </c>
    </row>
    <row r="55" spans="1:16" x14ac:dyDescent="0.25">
      <c r="A55" s="6">
        <v>45326</v>
      </c>
      <c r="B55" s="7" t="s">
        <v>29</v>
      </c>
      <c r="C55" s="7" t="s">
        <v>38</v>
      </c>
      <c r="D55" s="8">
        <v>42</v>
      </c>
      <c r="E55" s="8">
        <f>VLOOKUP($B55,'Product Info'!$A$1:$D$4,3,0)</f>
        <v>150</v>
      </c>
      <c r="F55" s="8">
        <f t="shared" si="0"/>
        <v>6300</v>
      </c>
      <c r="G55" s="8">
        <f>VLOOKUP($B55,'Product Info'!$A$1:$D$4,4,0)*D55</f>
        <v>5712</v>
      </c>
      <c r="H55" s="8">
        <f t="shared" si="1"/>
        <v>588</v>
      </c>
      <c r="I55" s="8" t="str">
        <f t="shared" si="2"/>
        <v>Feb</v>
      </c>
      <c r="J55" s="7" t="str" cm="1">
        <f t="array" ref="J55:K55">VLOOKUP($C55,Herierchy!$A$1:$C$9,{2,3},0)</f>
        <v>Russell</v>
      </c>
      <c r="K55" s="7" t="str">
        <v>East</v>
      </c>
      <c r="L55" t="s">
        <v>70</v>
      </c>
    </row>
    <row r="56" spans="1:16" x14ac:dyDescent="0.25">
      <c r="A56" s="6">
        <v>45326</v>
      </c>
      <c r="B56" s="7" t="s">
        <v>27</v>
      </c>
      <c r="C56" s="7" t="s">
        <v>39</v>
      </c>
      <c r="D56" s="8">
        <v>37</v>
      </c>
      <c r="E56" s="8">
        <f>VLOOKUP($B56,'Product Info'!$A$1:$D$4,3,0)</f>
        <v>200</v>
      </c>
      <c r="F56" s="8">
        <f t="shared" si="0"/>
        <v>7400</v>
      </c>
      <c r="G56" s="8">
        <f>VLOOKUP($B56,'Product Info'!$A$1:$D$4,4,0)*D56</f>
        <v>6734</v>
      </c>
      <c r="H56" s="8">
        <f t="shared" si="1"/>
        <v>666</v>
      </c>
      <c r="I56" s="8" t="str">
        <f t="shared" si="2"/>
        <v>Feb</v>
      </c>
      <c r="J56" s="7" t="str" cm="1">
        <f t="array" ref="J56:K56">VLOOKUP($C56,Herierchy!$A$1:$C$9,{2,3},0)</f>
        <v>Peter</v>
      </c>
      <c r="K56" s="7" t="str">
        <v>North</v>
      </c>
      <c r="L56" t="s">
        <v>70</v>
      </c>
    </row>
    <row r="57" spans="1:16" x14ac:dyDescent="0.25">
      <c r="A57" s="6">
        <v>45326</v>
      </c>
      <c r="B57" s="7" t="s">
        <v>29</v>
      </c>
      <c r="C57" s="7" t="s">
        <v>39</v>
      </c>
      <c r="D57" s="8">
        <v>45</v>
      </c>
      <c r="E57" s="8">
        <f>VLOOKUP($B57,'Product Info'!$A$1:$D$4,3,0)</f>
        <v>150</v>
      </c>
      <c r="F57" s="8">
        <f t="shared" si="0"/>
        <v>6750</v>
      </c>
      <c r="G57" s="8">
        <f>VLOOKUP($B57,'Product Info'!$A$1:$D$4,4,0)*D57</f>
        <v>6120</v>
      </c>
      <c r="H57" s="8">
        <f t="shared" si="1"/>
        <v>630</v>
      </c>
      <c r="I57" s="8" t="str">
        <f t="shared" si="2"/>
        <v>Feb</v>
      </c>
      <c r="J57" s="7" t="str" cm="1">
        <f t="array" ref="J57:K57">VLOOKUP($C57,Herierchy!$A$1:$C$9,{2,3},0)</f>
        <v>Peter</v>
      </c>
      <c r="K57" s="7" t="str">
        <v>North</v>
      </c>
      <c r="L57" t="s">
        <v>70</v>
      </c>
    </row>
    <row r="58" spans="1:16" x14ac:dyDescent="0.25">
      <c r="A58" s="6">
        <v>45326</v>
      </c>
      <c r="B58" s="7" t="s">
        <v>29</v>
      </c>
      <c r="C58" s="7" t="s">
        <v>36</v>
      </c>
      <c r="D58" s="8">
        <v>38</v>
      </c>
      <c r="E58" s="8">
        <f>VLOOKUP($B58,'Product Info'!$A$1:$D$4,3,0)</f>
        <v>150</v>
      </c>
      <c r="F58" s="8">
        <f t="shared" si="0"/>
        <v>5700</v>
      </c>
      <c r="G58" s="8">
        <f>VLOOKUP($B58,'Product Info'!$A$1:$D$4,4,0)*D58</f>
        <v>5168</v>
      </c>
      <c r="H58" s="8">
        <f t="shared" si="1"/>
        <v>532</v>
      </c>
      <c r="I58" s="8" t="str">
        <f t="shared" si="2"/>
        <v>Feb</v>
      </c>
      <c r="J58" s="7" t="str" cm="1">
        <f t="array" ref="J58:K58">VLOOKUP($C58,Herierchy!$A$1:$C$9,{2,3},0)</f>
        <v>Karen</v>
      </c>
      <c r="K58" s="7" t="str">
        <v>South</v>
      </c>
      <c r="L58" t="s">
        <v>70</v>
      </c>
    </row>
    <row r="59" spans="1:16" x14ac:dyDescent="0.25">
      <c r="A59" s="6">
        <v>45326</v>
      </c>
      <c r="B59" s="7" t="s">
        <v>27</v>
      </c>
      <c r="C59" s="7" t="s">
        <v>40</v>
      </c>
      <c r="D59" s="8">
        <v>40</v>
      </c>
      <c r="E59" s="8">
        <f>VLOOKUP($B59,'Product Info'!$A$1:$D$4,3,0)</f>
        <v>200</v>
      </c>
      <c r="F59" s="8">
        <f t="shared" si="0"/>
        <v>8000</v>
      </c>
      <c r="G59" s="8">
        <f>VLOOKUP($B59,'Product Info'!$A$1:$D$4,4,0)*D59</f>
        <v>7280</v>
      </c>
      <c r="H59" s="8">
        <f t="shared" si="1"/>
        <v>720</v>
      </c>
      <c r="I59" s="8" t="str">
        <f t="shared" si="2"/>
        <v>Feb</v>
      </c>
      <c r="J59" s="7" t="str" cm="1">
        <f t="array" ref="J59:K59">VLOOKUP($C59,Herierchy!$A$1:$C$9,{2,3},0)</f>
        <v>Karen</v>
      </c>
      <c r="K59" s="7" t="str">
        <v>South</v>
      </c>
      <c r="L59" t="s">
        <v>70</v>
      </c>
      <c r="N59" s="4" t="s">
        <v>49</v>
      </c>
      <c r="O59" s="13" t="s">
        <v>66</v>
      </c>
      <c r="P59" s="13" t="s">
        <v>67</v>
      </c>
    </row>
    <row r="60" spans="1:16" x14ac:dyDescent="0.25">
      <c r="A60" s="6">
        <v>45326</v>
      </c>
      <c r="B60" s="7" t="s">
        <v>28</v>
      </c>
      <c r="C60" s="7" t="s">
        <v>35</v>
      </c>
      <c r="D60" s="8">
        <v>22</v>
      </c>
      <c r="E60" s="8">
        <f>VLOOKUP($B60,'Product Info'!$A$1:$D$4,3,0)</f>
        <v>500</v>
      </c>
      <c r="F60" s="8">
        <f t="shared" si="0"/>
        <v>11000</v>
      </c>
      <c r="G60" s="8">
        <f>VLOOKUP($B60,'Product Info'!$A$1:$D$4,4,0)*D60</f>
        <v>9020</v>
      </c>
      <c r="H60" s="8">
        <f t="shared" si="1"/>
        <v>1980</v>
      </c>
      <c r="I60" s="8" t="str">
        <f t="shared" si="2"/>
        <v>Feb</v>
      </c>
      <c r="J60" s="7" t="str" cm="1">
        <f t="array" ref="J60:K60">VLOOKUP($C60,Herierchy!$A$1:$C$9,{2,3},0)</f>
        <v>Peter</v>
      </c>
      <c r="K60" s="7" t="str">
        <v>North</v>
      </c>
      <c r="L60" t="s">
        <v>70</v>
      </c>
      <c r="N60" s="5" t="s">
        <v>35</v>
      </c>
      <c r="O60" s="14">
        <v>8.2454999999999998</v>
      </c>
      <c r="P60" s="15">
        <v>0.15989084955430236</v>
      </c>
    </row>
    <row r="61" spans="1:16" x14ac:dyDescent="0.25">
      <c r="A61" s="6">
        <v>45326</v>
      </c>
      <c r="B61" s="7" t="s">
        <v>28</v>
      </c>
      <c r="C61" s="7" t="s">
        <v>39</v>
      </c>
      <c r="D61" s="8">
        <v>28</v>
      </c>
      <c r="E61" s="8">
        <f>VLOOKUP($B61,'Product Info'!$A$1:$D$4,3,0)</f>
        <v>500</v>
      </c>
      <c r="F61" s="8">
        <f t="shared" si="0"/>
        <v>14000</v>
      </c>
      <c r="G61" s="8">
        <f>VLOOKUP($B61,'Product Info'!$A$1:$D$4,4,0)*D61</f>
        <v>11480</v>
      </c>
      <c r="H61" s="8">
        <f t="shared" si="1"/>
        <v>2520</v>
      </c>
      <c r="I61" s="8" t="str">
        <f t="shared" si="2"/>
        <v>Feb</v>
      </c>
      <c r="J61" s="7" t="str" cm="1">
        <f t="array" ref="J61:K61">VLOOKUP($C61,Herierchy!$A$1:$C$9,{2,3},0)</f>
        <v>Peter</v>
      </c>
      <c r="K61" s="7" t="str">
        <v>North</v>
      </c>
      <c r="L61" t="s">
        <v>70</v>
      </c>
      <c r="N61" s="5" t="s">
        <v>41</v>
      </c>
      <c r="O61" s="14">
        <v>6.9969999999999999</v>
      </c>
      <c r="P61" s="15">
        <v>0.15309989995712447</v>
      </c>
    </row>
    <row r="62" spans="1:16" x14ac:dyDescent="0.25">
      <c r="A62" s="6">
        <v>45333</v>
      </c>
      <c r="B62" s="7" t="s">
        <v>28</v>
      </c>
      <c r="C62" s="7" t="s">
        <v>37</v>
      </c>
      <c r="D62" s="8">
        <v>34</v>
      </c>
      <c r="E62" s="8">
        <f>VLOOKUP($B62,'Product Info'!$A$1:$D$4,3,0)</f>
        <v>500</v>
      </c>
      <c r="F62" s="8">
        <f t="shared" si="0"/>
        <v>17000</v>
      </c>
      <c r="G62" s="8">
        <f>VLOOKUP($B62,'Product Info'!$A$1:$D$4,4,0)*D62</f>
        <v>13940</v>
      </c>
      <c r="H62" s="8">
        <f t="shared" si="1"/>
        <v>3060</v>
      </c>
      <c r="I62" s="8" t="str">
        <f t="shared" si="2"/>
        <v>Feb</v>
      </c>
      <c r="J62" s="7" t="str" cm="1">
        <f t="array" ref="J62:K62">VLOOKUP($C62,Herierchy!$A$1:$C$9,{2,3},0)</f>
        <v>Ashley</v>
      </c>
      <c r="K62" s="7" t="str">
        <v>West</v>
      </c>
      <c r="L62" t="s">
        <v>70</v>
      </c>
      <c r="N62" s="5" t="s">
        <v>38</v>
      </c>
      <c r="O62" s="14">
        <v>6.8505000000000003</v>
      </c>
      <c r="P62" s="15">
        <v>0.15228085541201372</v>
      </c>
    </row>
    <row r="63" spans="1:16" x14ac:dyDescent="0.25">
      <c r="A63" s="6">
        <v>45333</v>
      </c>
      <c r="B63" s="7" t="s">
        <v>27</v>
      </c>
      <c r="C63" s="7" t="s">
        <v>41</v>
      </c>
      <c r="D63" s="8">
        <v>16</v>
      </c>
      <c r="E63" s="8">
        <f>VLOOKUP($B63,'Product Info'!$A$1:$D$4,3,0)</f>
        <v>200</v>
      </c>
      <c r="F63" s="8">
        <f t="shared" si="0"/>
        <v>3200</v>
      </c>
      <c r="G63" s="8">
        <f>VLOOKUP($B63,'Product Info'!$A$1:$D$4,4,0)*D63</f>
        <v>2912</v>
      </c>
      <c r="H63" s="8">
        <f t="shared" si="1"/>
        <v>288</v>
      </c>
      <c r="I63" s="8" t="str">
        <f t="shared" si="2"/>
        <v>Feb</v>
      </c>
      <c r="J63" s="7" t="str" cm="1">
        <f t="array" ref="J63:K63">VLOOKUP($C63,Herierchy!$A$1:$C$9,{2,3},0)</f>
        <v>Ashley</v>
      </c>
      <c r="K63" s="7" t="str">
        <v>West</v>
      </c>
      <c r="L63" t="s">
        <v>70</v>
      </c>
      <c r="N63" s="5" t="s">
        <v>39</v>
      </c>
      <c r="O63" s="14">
        <v>6.57</v>
      </c>
      <c r="P63" s="15">
        <v>0.14787823439878234</v>
      </c>
    </row>
    <row r="64" spans="1:16" x14ac:dyDescent="0.25">
      <c r="A64" s="6">
        <v>45333</v>
      </c>
      <c r="B64" s="7" t="s">
        <v>29</v>
      </c>
      <c r="C64" s="7" t="s">
        <v>41</v>
      </c>
      <c r="D64" s="8">
        <v>12</v>
      </c>
      <c r="E64" s="8">
        <f>VLOOKUP($B64,'Product Info'!$A$1:$D$4,3,0)</f>
        <v>150</v>
      </c>
      <c r="F64" s="8">
        <f t="shared" si="0"/>
        <v>1800</v>
      </c>
      <c r="G64" s="8">
        <f>VLOOKUP($B64,'Product Info'!$A$1:$D$4,4,0)*D64</f>
        <v>1632</v>
      </c>
      <c r="H64" s="8">
        <f t="shared" si="1"/>
        <v>168</v>
      </c>
      <c r="I64" s="8" t="str">
        <f t="shared" si="2"/>
        <v>Feb</v>
      </c>
      <c r="J64" s="7" t="str" cm="1">
        <f t="array" ref="J64:K64">VLOOKUP($C64,Herierchy!$A$1:$C$9,{2,3},0)</f>
        <v>Ashley</v>
      </c>
      <c r="K64" s="7" t="str">
        <v>West</v>
      </c>
      <c r="L64" t="s">
        <v>70</v>
      </c>
      <c r="N64" s="5" t="s">
        <v>34</v>
      </c>
      <c r="O64" s="14">
        <v>5.9494999999999996</v>
      </c>
      <c r="P64" s="15">
        <v>0.12943608706614002</v>
      </c>
    </row>
    <row r="65" spans="1:16" x14ac:dyDescent="0.25">
      <c r="A65" s="6">
        <v>45333</v>
      </c>
      <c r="B65" s="7" t="s">
        <v>27</v>
      </c>
      <c r="C65" s="7" t="s">
        <v>34</v>
      </c>
      <c r="D65" s="8">
        <v>38</v>
      </c>
      <c r="E65" s="8">
        <f>VLOOKUP($B65,'Product Info'!$A$1:$D$4,3,0)</f>
        <v>200</v>
      </c>
      <c r="F65" s="8">
        <f t="shared" si="0"/>
        <v>7600</v>
      </c>
      <c r="G65" s="8">
        <f>VLOOKUP($B65,'Product Info'!$A$1:$D$4,4,0)*D65</f>
        <v>6916</v>
      </c>
      <c r="H65" s="8">
        <f t="shared" si="1"/>
        <v>684</v>
      </c>
      <c r="I65" s="8" t="str">
        <f t="shared" si="2"/>
        <v>Feb</v>
      </c>
      <c r="J65" s="7" t="str" cm="1">
        <f t="array" ref="J65:K65">VLOOKUP($C65,Herierchy!$A$1:$C$9,{2,3},0)</f>
        <v>Russell</v>
      </c>
      <c r="K65" s="7" t="str">
        <v>East</v>
      </c>
      <c r="L65" t="s">
        <v>70</v>
      </c>
      <c r="N65" s="5" t="s">
        <v>40</v>
      </c>
      <c r="O65" s="14">
        <v>5.8695000000000004</v>
      </c>
      <c r="P65" s="15">
        <v>0.12975551580202743</v>
      </c>
    </row>
    <row r="66" spans="1:16" x14ac:dyDescent="0.25">
      <c r="A66" s="6">
        <v>45333</v>
      </c>
      <c r="B66" s="7" t="s">
        <v>28</v>
      </c>
      <c r="C66" s="7" t="s">
        <v>38</v>
      </c>
      <c r="D66" s="8">
        <v>16</v>
      </c>
      <c r="E66" s="8">
        <f>VLOOKUP($B66,'Product Info'!$A$1:$D$4,3,0)</f>
        <v>500</v>
      </c>
      <c r="F66" s="8">
        <f t="shared" si="0"/>
        <v>8000</v>
      </c>
      <c r="G66" s="8">
        <f>VLOOKUP($B66,'Product Info'!$A$1:$D$4,4,0)*D66</f>
        <v>6560</v>
      </c>
      <c r="H66" s="8">
        <f t="shared" si="1"/>
        <v>1440</v>
      </c>
      <c r="I66" s="8" t="str">
        <f t="shared" si="2"/>
        <v>Feb</v>
      </c>
      <c r="J66" s="7" t="str" cm="1">
        <f t="array" ref="J66:K66">VLOOKUP($C66,Herierchy!$A$1:$C$9,{2,3},0)</f>
        <v>Russell</v>
      </c>
      <c r="K66" s="7" t="str">
        <v>East</v>
      </c>
      <c r="L66" t="s">
        <v>70</v>
      </c>
      <c r="N66" s="5" t="s">
        <v>36</v>
      </c>
      <c r="O66" s="14">
        <v>5.81</v>
      </c>
      <c r="P66" s="15">
        <v>0.13376247848537004</v>
      </c>
    </row>
    <row r="67" spans="1:16" x14ac:dyDescent="0.25">
      <c r="A67" s="6">
        <v>45333</v>
      </c>
      <c r="B67" s="7" t="s">
        <v>29</v>
      </c>
      <c r="C67" s="7" t="s">
        <v>39</v>
      </c>
      <c r="D67" s="8">
        <v>33</v>
      </c>
      <c r="E67" s="8">
        <f>VLOOKUP($B67,'Product Info'!$A$1:$D$4,3,0)</f>
        <v>150</v>
      </c>
      <c r="F67" s="8">
        <f t="shared" ref="F67:F130" si="3">D67*E67</f>
        <v>4950</v>
      </c>
      <c r="G67" s="8">
        <f>VLOOKUP($B67,'Product Info'!$A$1:$D$4,4,0)*D67</f>
        <v>4488</v>
      </c>
      <c r="H67" s="8">
        <f t="shared" ref="H67:H130" si="4">F67-G67</f>
        <v>462</v>
      </c>
      <c r="I67" s="8" t="str">
        <f t="shared" ref="I67:I130" si="5">TEXT(A67,"mmm")</f>
        <v>Feb</v>
      </c>
      <c r="J67" s="7" t="str" cm="1">
        <f t="array" ref="J67:K67">VLOOKUP($C67,Herierchy!$A$1:$C$9,{2,3},0)</f>
        <v>Peter</v>
      </c>
      <c r="K67" s="7" t="str">
        <v>North</v>
      </c>
      <c r="L67" t="s">
        <v>70</v>
      </c>
      <c r="N67" s="5" t="s">
        <v>37</v>
      </c>
      <c r="O67" s="14">
        <v>5.3419999999999996</v>
      </c>
      <c r="P67" s="15">
        <v>0.12824410333208536</v>
      </c>
    </row>
    <row r="68" spans="1:16" x14ac:dyDescent="0.25">
      <c r="A68" s="6">
        <v>45333</v>
      </c>
      <c r="B68" s="7" t="s">
        <v>28</v>
      </c>
      <c r="C68" s="7" t="s">
        <v>36</v>
      </c>
      <c r="D68" s="8">
        <v>22</v>
      </c>
      <c r="E68" s="8">
        <f>VLOOKUP($B68,'Product Info'!$A$1:$D$4,3,0)</f>
        <v>500</v>
      </c>
      <c r="F68" s="8">
        <f t="shared" si="3"/>
        <v>11000</v>
      </c>
      <c r="G68" s="8">
        <f>VLOOKUP($B68,'Product Info'!$A$1:$D$4,4,0)*D68</f>
        <v>9020</v>
      </c>
      <c r="H68" s="8">
        <f t="shared" si="4"/>
        <v>1980</v>
      </c>
      <c r="I68" s="8" t="str">
        <f t="shared" si="5"/>
        <v>Feb</v>
      </c>
      <c r="J68" s="7" t="str" cm="1">
        <f t="array" ref="J68:K68">VLOOKUP($C68,Herierchy!$A$1:$C$9,{2,3},0)</f>
        <v>Karen</v>
      </c>
      <c r="K68" s="7" t="str">
        <v>South</v>
      </c>
      <c r="L68" t="s">
        <v>70</v>
      </c>
      <c r="N68" s="5" t="s">
        <v>50</v>
      </c>
      <c r="O68" s="14">
        <v>51.634</v>
      </c>
      <c r="P68" s="15">
        <v>0.143283495371267</v>
      </c>
    </row>
    <row r="69" spans="1:16" x14ac:dyDescent="0.25">
      <c r="A69" s="6">
        <v>45333</v>
      </c>
      <c r="B69" s="7" t="s">
        <v>27</v>
      </c>
      <c r="C69" s="7" t="s">
        <v>40</v>
      </c>
      <c r="D69" s="8">
        <v>48</v>
      </c>
      <c r="E69" s="8">
        <f>VLOOKUP($B69,'Product Info'!$A$1:$D$4,3,0)</f>
        <v>200</v>
      </c>
      <c r="F69" s="8">
        <f t="shared" si="3"/>
        <v>9600</v>
      </c>
      <c r="G69" s="8">
        <f>VLOOKUP($B69,'Product Info'!$A$1:$D$4,4,0)*D69</f>
        <v>8736</v>
      </c>
      <c r="H69" s="8">
        <f t="shared" si="4"/>
        <v>864</v>
      </c>
      <c r="I69" s="8" t="str">
        <f t="shared" si="5"/>
        <v>Feb</v>
      </c>
      <c r="J69" s="7" t="str" cm="1">
        <f t="array" ref="J69:K69">VLOOKUP($C69,Herierchy!$A$1:$C$9,{2,3},0)</f>
        <v>Karen</v>
      </c>
      <c r="K69" s="7" t="str">
        <v>South</v>
      </c>
      <c r="L69" t="s">
        <v>70</v>
      </c>
    </row>
    <row r="70" spans="1:16" x14ac:dyDescent="0.25">
      <c r="A70" s="6">
        <v>45333</v>
      </c>
      <c r="B70" s="7" t="s">
        <v>29</v>
      </c>
      <c r="C70" s="7" t="s">
        <v>40</v>
      </c>
      <c r="D70" s="8">
        <v>30</v>
      </c>
      <c r="E70" s="8">
        <f>VLOOKUP($B70,'Product Info'!$A$1:$D$4,3,0)</f>
        <v>150</v>
      </c>
      <c r="F70" s="8">
        <f t="shared" si="3"/>
        <v>4500</v>
      </c>
      <c r="G70" s="8">
        <f>VLOOKUP($B70,'Product Info'!$A$1:$D$4,4,0)*D70</f>
        <v>4080</v>
      </c>
      <c r="H70" s="8">
        <f t="shared" si="4"/>
        <v>420</v>
      </c>
      <c r="I70" s="8" t="str">
        <f t="shared" si="5"/>
        <v>Feb</v>
      </c>
      <c r="J70" s="7" t="str" cm="1">
        <f t="array" ref="J70:K70">VLOOKUP($C70,Herierchy!$A$1:$C$9,{2,3},0)</f>
        <v>Karen</v>
      </c>
      <c r="K70" s="7" t="str">
        <v>South</v>
      </c>
      <c r="L70" t="s">
        <v>70</v>
      </c>
    </row>
    <row r="71" spans="1:16" x14ac:dyDescent="0.25">
      <c r="A71" s="6">
        <v>45333</v>
      </c>
      <c r="B71" s="7" t="s">
        <v>28</v>
      </c>
      <c r="C71" s="7" t="s">
        <v>35</v>
      </c>
      <c r="D71" s="8">
        <v>32</v>
      </c>
      <c r="E71" s="8">
        <f>VLOOKUP($B71,'Product Info'!$A$1:$D$4,3,0)</f>
        <v>500</v>
      </c>
      <c r="F71" s="8">
        <f t="shared" si="3"/>
        <v>16000</v>
      </c>
      <c r="G71" s="8">
        <f>VLOOKUP($B71,'Product Info'!$A$1:$D$4,4,0)*D71</f>
        <v>13120</v>
      </c>
      <c r="H71" s="8">
        <f t="shared" si="4"/>
        <v>2880</v>
      </c>
      <c r="I71" s="8" t="str">
        <f t="shared" si="5"/>
        <v>Feb</v>
      </c>
      <c r="J71" s="7" t="str" cm="1">
        <f t="array" ref="J71:K71">VLOOKUP($C71,Herierchy!$A$1:$C$9,{2,3},0)</f>
        <v>Peter</v>
      </c>
      <c r="K71" s="7" t="str">
        <v>North</v>
      </c>
      <c r="L71" t="s">
        <v>70</v>
      </c>
    </row>
    <row r="72" spans="1:16" x14ac:dyDescent="0.25">
      <c r="A72" s="6">
        <v>45333</v>
      </c>
      <c r="B72" s="7" t="s">
        <v>27</v>
      </c>
      <c r="C72" s="7" t="s">
        <v>40</v>
      </c>
      <c r="D72" s="8">
        <v>30</v>
      </c>
      <c r="E72" s="8">
        <f>VLOOKUP($B72,'Product Info'!$A$1:$D$4,3,0)</f>
        <v>200</v>
      </c>
      <c r="F72" s="8">
        <f t="shared" si="3"/>
        <v>6000</v>
      </c>
      <c r="G72" s="8">
        <f>VLOOKUP($B72,'Product Info'!$A$1:$D$4,4,0)*D72</f>
        <v>5460</v>
      </c>
      <c r="H72" s="8">
        <f t="shared" si="4"/>
        <v>540</v>
      </c>
      <c r="I72" s="8" t="str">
        <f t="shared" si="5"/>
        <v>Feb</v>
      </c>
      <c r="J72" s="7" t="str" cm="1">
        <f t="array" ref="J72:K72">VLOOKUP($C72,Herierchy!$A$1:$C$9,{2,3},0)</f>
        <v>Karen</v>
      </c>
      <c r="K72" s="7" t="str">
        <v>South</v>
      </c>
      <c r="L72" t="s">
        <v>70</v>
      </c>
    </row>
    <row r="73" spans="1:16" x14ac:dyDescent="0.25">
      <c r="A73" s="6">
        <v>45333</v>
      </c>
      <c r="B73" s="7" t="s">
        <v>29</v>
      </c>
      <c r="C73" s="7" t="s">
        <v>41</v>
      </c>
      <c r="D73" s="8">
        <v>30</v>
      </c>
      <c r="E73" s="8">
        <f>VLOOKUP($B73,'Product Info'!$A$1:$D$4,3,0)</f>
        <v>150</v>
      </c>
      <c r="F73" s="8">
        <f t="shared" si="3"/>
        <v>4500</v>
      </c>
      <c r="G73" s="8">
        <f>VLOOKUP($B73,'Product Info'!$A$1:$D$4,4,0)*D73</f>
        <v>4080</v>
      </c>
      <c r="H73" s="8">
        <f t="shared" si="4"/>
        <v>420</v>
      </c>
      <c r="I73" s="8" t="str">
        <f t="shared" si="5"/>
        <v>Feb</v>
      </c>
      <c r="J73" s="7" t="str" cm="1">
        <f t="array" ref="J73:K73">VLOOKUP($C73,Herierchy!$A$1:$C$9,{2,3},0)</f>
        <v>Ashley</v>
      </c>
      <c r="K73" s="7" t="str">
        <v>West</v>
      </c>
      <c r="L73" t="s">
        <v>70</v>
      </c>
    </row>
    <row r="74" spans="1:16" x14ac:dyDescent="0.25">
      <c r="A74" s="6">
        <v>45340</v>
      </c>
      <c r="B74" s="7" t="s">
        <v>27</v>
      </c>
      <c r="C74" s="7" t="s">
        <v>37</v>
      </c>
      <c r="D74" s="8">
        <v>39</v>
      </c>
      <c r="E74" s="8">
        <f>VLOOKUP($B74,'Product Info'!$A$1:$D$4,3,0)</f>
        <v>200</v>
      </c>
      <c r="F74" s="8">
        <f t="shared" si="3"/>
        <v>7800</v>
      </c>
      <c r="G74" s="8">
        <f>VLOOKUP($B74,'Product Info'!$A$1:$D$4,4,0)*D74</f>
        <v>7098</v>
      </c>
      <c r="H74" s="8">
        <f t="shared" si="4"/>
        <v>702</v>
      </c>
      <c r="I74" s="8" t="str">
        <f t="shared" si="5"/>
        <v>Feb</v>
      </c>
      <c r="J74" s="7" t="str" cm="1">
        <f t="array" ref="J74:K74">VLOOKUP($C74,Herierchy!$A$1:$C$9,{2,3},0)</f>
        <v>Ashley</v>
      </c>
      <c r="K74" s="7" t="str">
        <v>West</v>
      </c>
      <c r="L74" t="s">
        <v>70</v>
      </c>
    </row>
    <row r="75" spans="1:16" x14ac:dyDescent="0.25">
      <c r="A75" s="6">
        <v>45340</v>
      </c>
      <c r="B75" s="7" t="s">
        <v>28</v>
      </c>
      <c r="C75" s="7" t="s">
        <v>41</v>
      </c>
      <c r="D75" s="8">
        <v>40</v>
      </c>
      <c r="E75" s="8">
        <f>VLOOKUP($B75,'Product Info'!$A$1:$D$4,3,0)</f>
        <v>500</v>
      </c>
      <c r="F75" s="8">
        <f t="shared" si="3"/>
        <v>20000</v>
      </c>
      <c r="G75" s="8">
        <f>VLOOKUP($B75,'Product Info'!$A$1:$D$4,4,0)*D75</f>
        <v>16400</v>
      </c>
      <c r="H75" s="8">
        <f t="shared" si="4"/>
        <v>3600</v>
      </c>
      <c r="I75" s="8" t="str">
        <f t="shared" si="5"/>
        <v>Feb</v>
      </c>
      <c r="J75" s="7" t="str" cm="1">
        <f t="array" ref="J75:K75">VLOOKUP($C75,Herierchy!$A$1:$C$9,{2,3},0)</f>
        <v>Ashley</v>
      </c>
      <c r="K75" s="7" t="str">
        <v>West</v>
      </c>
      <c r="L75" t="s">
        <v>70</v>
      </c>
    </row>
    <row r="76" spans="1:16" x14ac:dyDescent="0.25">
      <c r="A76" s="6">
        <v>45340</v>
      </c>
      <c r="B76" s="7" t="s">
        <v>27</v>
      </c>
      <c r="C76" s="7" t="s">
        <v>34</v>
      </c>
      <c r="D76" s="8">
        <v>38</v>
      </c>
      <c r="E76" s="8">
        <f>VLOOKUP($B76,'Product Info'!$A$1:$D$4,3,0)</f>
        <v>200</v>
      </c>
      <c r="F76" s="8">
        <f t="shared" si="3"/>
        <v>7600</v>
      </c>
      <c r="G76" s="8">
        <f>VLOOKUP($B76,'Product Info'!$A$1:$D$4,4,0)*D76</f>
        <v>6916</v>
      </c>
      <c r="H76" s="8">
        <f t="shared" si="4"/>
        <v>684</v>
      </c>
      <c r="I76" s="8" t="str">
        <f t="shared" si="5"/>
        <v>Feb</v>
      </c>
      <c r="J76" s="7" t="str" cm="1">
        <f t="array" ref="J76:K76">VLOOKUP($C76,Herierchy!$A$1:$C$9,{2,3},0)</f>
        <v>Russell</v>
      </c>
      <c r="K76" s="7" t="str">
        <v>East</v>
      </c>
      <c r="L76" t="s">
        <v>70</v>
      </c>
    </row>
    <row r="77" spans="1:16" x14ac:dyDescent="0.25">
      <c r="A77" s="6">
        <v>45340</v>
      </c>
      <c r="B77" s="7" t="s">
        <v>29</v>
      </c>
      <c r="C77" s="7" t="s">
        <v>34</v>
      </c>
      <c r="D77" s="8">
        <v>44</v>
      </c>
      <c r="E77" s="8">
        <f>VLOOKUP($B77,'Product Info'!$A$1:$D$4,3,0)</f>
        <v>150</v>
      </c>
      <c r="F77" s="8">
        <f t="shared" si="3"/>
        <v>6600</v>
      </c>
      <c r="G77" s="8">
        <f>VLOOKUP($B77,'Product Info'!$A$1:$D$4,4,0)*D77</f>
        <v>5984</v>
      </c>
      <c r="H77" s="8">
        <f t="shared" si="4"/>
        <v>616</v>
      </c>
      <c r="I77" s="8" t="str">
        <f t="shared" si="5"/>
        <v>Feb</v>
      </c>
      <c r="J77" s="7" t="str" cm="1">
        <f t="array" ref="J77:K77">VLOOKUP($C77,Herierchy!$A$1:$C$9,{2,3},0)</f>
        <v>Russell</v>
      </c>
      <c r="K77" s="7" t="str">
        <v>East</v>
      </c>
      <c r="L77" t="s">
        <v>70</v>
      </c>
    </row>
    <row r="78" spans="1:16" x14ac:dyDescent="0.25">
      <c r="A78" s="6">
        <v>45340</v>
      </c>
      <c r="B78" s="7" t="s">
        <v>28</v>
      </c>
      <c r="C78" s="7" t="s">
        <v>38</v>
      </c>
      <c r="D78" s="8">
        <v>23</v>
      </c>
      <c r="E78" s="8">
        <f>VLOOKUP($B78,'Product Info'!$A$1:$D$4,3,0)</f>
        <v>500</v>
      </c>
      <c r="F78" s="8">
        <f t="shared" si="3"/>
        <v>11500</v>
      </c>
      <c r="G78" s="8">
        <f>VLOOKUP($B78,'Product Info'!$A$1:$D$4,4,0)*D78</f>
        <v>9430</v>
      </c>
      <c r="H78" s="8">
        <f t="shared" si="4"/>
        <v>2070</v>
      </c>
      <c r="I78" s="8" t="str">
        <f t="shared" si="5"/>
        <v>Feb</v>
      </c>
      <c r="J78" s="7" t="str" cm="1">
        <f t="array" ref="J78:K78">VLOOKUP($C78,Herierchy!$A$1:$C$9,{2,3},0)</f>
        <v>Russell</v>
      </c>
      <c r="K78" s="7" t="str">
        <v>East</v>
      </c>
      <c r="L78" t="s">
        <v>70</v>
      </c>
    </row>
    <row r="79" spans="1:16" x14ac:dyDescent="0.25">
      <c r="A79" s="6">
        <v>45340</v>
      </c>
      <c r="B79" s="7" t="s">
        <v>28</v>
      </c>
      <c r="C79" s="7" t="s">
        <v>39</v>
      </c>
      <c r="D79" s="8">
        <v>31</v>
      </c>
      <c r="E79" s="8">
        <f>VLOOKUP($B79,'Product Info'!$A$1:$D$4,3,0)</f>
        <v>500</v>
      </c>
      <c r="F79" s="8">
        <f t="shared" si="3"/>
        <v>15500</v>
      </c>
      <c r="G79" s="8">
        <f>VLOOKUP($B79,'Product Info'!$A$1:$D$4,4,0)*D79</f>
        <v>12710</v>
      </c>
      <c r="H79" s="8">
        <f t="shared" si="4"/>
        <v>2790</v>
      </c>
      <c r="I79" s="8" t="str">
        <f t="shared" si="5"/>
        <v>Feb</v>
      </c>
      <c r="J79" s="7" t="str" cm="1">
        <f t="array" ref="J79:K79">VLOOKUP($C79,Herierchy!$A$1:$C$9,{2,3},0)</f>
        <v>Peter</v>
      </c>
      <c r="K79" s="7" t="str">
        <v>North</v>
      </c>
      <c r="L79" t="s">
        <v>70</v>
      </c>
    </row>
    <row r="80" spans="1:16" x14ac:dyDescent="0.25">
      <c r="A80" s="6">
        <v>45340</v>
      </c>
      <c r="B80" s="7" t="s">
        <v>27</v>
      </c>
      <c r="C80" s="7" t="s">
        <v>36</v>
      </c>
      <c r="D80" s="8">
        <v>36</v>
      </c>
      <c r="E80" s="8">
        <f>VLOOKUP($B80,'Product Info'!$A$1:$D$4,3,0)</f>
        <v>200</v>
      </c>
      <c r="F80" s="8">
        <f t="shared" si="3"/>
        <v>7200</v>
      </c>
      <c r="G80" s="8">
        <f>VLOOKUP($B80,'Product Info'!$A$1:$D$4,4,0)*D80</f>
        <v>6552</v>
      </c>
      <c r="H80" s="8">
        <f t="shared" si="4"/>
        <v>648</v>
      </c>
      <c r="I80" s="8" t="str">
        <f t="shared" si="5"/>
        <v>Feb</v>
      </c>
      <c r="J80" s="7" t="str" cm="1">
        <f t="array" ref="J80:K80">VLOOKUP($C80,Herierchy!$A$1:$C$9,{2,3},0)</f>
        <v>Karen</v>
      </c>
      <c r="K80" s="7" t="str">
        <v>South</v>
      </c>
      <c r="L80" t="s">
        <v>70</v>
      </c>
    </row>
    <row r="81" spans="1:16" x14ac:dyDescent="0.25">
      <c r="A81" s="6">
        <v>45340</v>
      </c>
      <c r="B81" s="7" t="s">
        <v>29</v>
      </c>
      <c r="C81" s="7" t="s">
        <v>36</v>
      </c>
      <c r="D81" s="8">
        <v>17</v>
      </c>
      <c r="E81" s="8">
        <f>VLOOKUP($B81,'Product Info'!$A$1:$D$4,3,0)</f>
        <v>150</v>
      </c>
      <c r="F81" s="8">
        <f t="shared" si="3"/>
        <v>2550</v>
      </c>
      <c r="G81" s="8">
        <f>VLOOKUP($B81,'Product Info'!$A$1:$D$4,4,0)*D81</f>
        <v>2312</v>
      </c>
      <c r="H81" s="8">
        <f t="shared" si="4"/>
        <v>238</v>
      </c>
      <c r="I81" s="8" t="str">
        <f t="shared" si="5"/>
        <v>Feb</v>
      </c>
      <c r="J81" s="7" t="str" cm="1">
        <f t="array" ref="J81:K81">VLOOKUP($C81,Herierchy!$A$1:$C$9,{2,3},0)</f>
        <v>Karen</v>
      </c>
      <c r="K81" s="7" t="str">
        <v>South</v>
      </c>
      <c r="L81" t="s">
        <v>70</v>
      </c>
    </row>
    <row r="82" spans="1:16" x14ac:dyDescent="0.25">
      <c r="A82" s="6">
        <v>45340</v>
      </c>
      <c r="B82" s="7" t="s">
        <v>28</v>
      </c>
      <c r="C82" s="7" t="s">
        <v>40</v>
      </c>
      <c r="D82" s="8">
        <v>23</v>
      </c>
      <c r="E82" s="8">
        <f>VLOOKUP($B82,'Product Info'!$A$1:$D$4,3,0)</f>
        <v>500</v>
      </c>
      <c r="F82" s="8">
        <f t="shared" si="3"/>
        <v>11500</v>
      </c>
      <c r="G82" s="8">
        <f>VLOOKUP($B82,'Product Info'!$A$1:$D$4,4,0)*D82</f>
        <v>9430</v>
      </c>
      <c r="H82" s="8">
        <f t="shared" si="4"/>
        <v>2070</v>
      </c>
      <c r="I82" s="8" t="str">
        <f t="shared" si="5"/>
        <v>Feb</v>
      </c>
      <c r="J82" s="7" t="str" cm="1">
        <f t="array" ref="J82:K82">VLOOKUP($C82,Herierchy!$A$1:$C$9,{2,3},0)</f>
        <v>Karen</v>
      </c>
      <c r="K82" s="7" t="str">
        <v>South</v>
      </c>
      <c r="L82" t="s">
        <v>70</v>
      </c>
    </row>
    <row r="83" spans="1:16" x14ac:dyDescent="0.25">
      <c r="A83" s="6">
        <v>45340</v>
      </c>
      <c r="B83" s="7" t="s">
        <v>27</v>
      </c>
      <c r="C83" s="7" t="s">
        <v>35</v>
      </c>
      <c r="D83" s="8">
        <v>44</v>
      </c>
      <c r="E83" s="8">
        <f>VLOOKUP($B83,'Product Info'!$A$1:$D$4,3,0)</f>
        <v>200</v>
      </c>
      <c r="F83" s="8">
        <f t="shared" si="3"/>
        <v>8800</v>
      </c>
      <c r="G83" s="8">
        <f>VLOOKUP($B83,'Product Info'!$A$1:$D$4,4,0)*D83</f>
        <v>8008</v>
      </c>
      <c r="H83" s="8">
        <f t="shared" si="4"/>
        <v>792</v>
      </c>
      <c r="I83" s="8" t="str">
        <f t="shared" si="5"/>
        <v>Feb</v>
      </c>
      <c r="J83" s="7" t="str" cm="1">
        <f t="array" ref="J83:K83">VLOOKUP($C83,Herierchy!$A$1:$C$9,{2,3},0)</f>
        <v>Peter</v>
      </c>
      <c r="K83" s="7" t="str">
        <v>North</v>
      </c>
      <c r="L83" t="s">
        <v>70</v>
      </c>
    </row>
    <row r="84" spans="1:16" x14ac:dyDescent="0.25">
      <c r="A84" s="6">
        <v>45340</v>
      </c>
      <c r="B84" s="7" t="s">
        <v>29</v>
      </c>
      <c r="C84" s="7" t="s">
        <v>35</v>
      </c>
      <c r="D84" s="8">
        <v>35</v>
      </c>
      <c r="E84" s="8">
        <f>VLOOKUP($B84,'Product Info'!$A$1:$D$4,3,0)</f>
        <v>150</v>
      </c>
      <c r="F84" s="8">
        <f t="shared" si="3"/>
        <v>5250</v>
      </c>
      <c r="G84" s="8">
        <f>VLOOKUP($B84,'Product Info'!$A$1:$D$4,4,0)*D84</f>
        <v>4760</v>
      </c>
      <c r="H84" s="8">
        <f t="shared" si="4"/>
        <v>490</v>
      </c>
      <c r="I84" s="8" t="str">
        <f t="shared" si="5"/>
        <v>Feb</v>
      </c>
      <c r="J84" s="7" t="str" cm="1">
        <f t="array" ref="J84:K84">VLOOKUP($C84,Herierchy!$A$1:$C$9,{2,3},0)</f>
        <v>Peter</v>
      </c>
      <c r="K84" s="7" t="str">
        <v>North</v>
      </c>
      <c r="L84" t="s">
        <v>70</v>
      </c>
    </row>
    <row r="85" spans="1:16" x14ac:dyDescent="0.25">
      <c r="A85" s="6">
        <v>45340</v>
      </c>
      <c r="B85" s="7" t="s">
        <v>29</v>
      </c>
      <c r="C85" s="7" t="s">
        <v>34</v>
      </c>
      <c r="D85" s="8">
        <v>24</v>
      </c>
      <c r="E85" s="8">
        <f>VLOOKUP($B85,'Product Info'!$A$1:$D$4,3,0)</f>
        <v>150</v>
      </c>
      <c r="F85" s="8">
        <f t="shared" si="3"/>
        <v>3600</v>
      </c>
      <c r="G85" s="8">
        <f>VLOOKUP($B85,'Product Info'!$A$1:$D$4,4,0)*D85</f>
        <v>3264</v>
      </c>
      <c r="H85" s="8">
        <f t="shared" si="4"/>
        <v>336</v>
      </c>
      <c r="I85" s="8" t="str">
        <f t="shared" si="5"/>
        <v>Feb</v>
      </c>
      <c r="J85" s="7" t="str" cm="1">
        <f t="array" ref="J85:K85">VLOOKUP($C85,Herierchy!$A$1:$C$9,{2,3},0)</f>
        <v>Russell</v>
      </c>
      <c r="K85" s="7" t="str">
        <v>East</v>
      </c>
      <c r="L85" t="s">
        <v>70</v>
      </c>
    </row>
    <row r="86" spans="1:16" x14ac:dyDescent="0.25">
      <c r="A86" s="6">
        <v>45347</v>
      </c>
      <c r="B86" s="7" t="s">
        <v>27</v>
      </c>
      <c r="C86" s="7" t="s">
        <v>37</v>
      </c>
      <c r="D86" s="8">
        <v>10</v>
      </c>
      <c r="E86" s="8">
        <f>VLOOKUP($B86,'Product Info'!$A$1:$D$4,3,0)</f>
        <v>200</v>
      </c>
      <c r="F86" s="8">
        <f t="shared" si="3"/>
        <v>2000</v>
      </c>
      <c r="G86" s="8">
        <f>VLOOKUP($B86,'Product Info'!$A$1:$D$4,4,0)*D86</f>
        <v>1820</v>
      </c>
      <c r="H86" s="8">
        <f t="shared" si="4"/>
        <v>180</v>
      </c>
      <c r="I86" s="8" t="str">
        <f t="shared" si="5"/>
        <v>Feb</v>
      </c>
      <c r="J86" s="7" t="str" cm="1">
        <f t="array" ref="J86:K86">VLOOKUP($C86,Herierchy!$A$1:$C$9,{2,3},0)</f>
        <v>Ashley</v>
      </c>
      <c r="K86" s="7" t="str">
        <v>West</v>
      </c>
      <c r="L86" t="s">
        <v>70</v>
      </c>
    </row>
    <row r="87" spans="1:16" x14ac:dyDescent="0.25">
      <c r="A87" s="6">
        <v>45347</v>
      </c>
      <c r="B87" s="7" t="s">
        <v>29</v>
      </c>
      <c r="C87" s="7" t="s">
        <v>37</v>
      </c>
      <c r="D87" s="8">
        <v>44</v>
      </c>
      <c r="E87" s="8">
        <f>VLOOKUP($B87,'Product Info'!$A$1:$D$4,3,0)</f>
        <v>150</v>
      </c>
      <c r="F87" s="8">
        <f t="shared" si="3"/>
        <v>6600</v>
      </c>
      <c r="G87" s="8">
        <f>VLOOKUP($B87,'Product Info'!$A$1:$D$4,4,0)*D87</f>
        <v>5984</v>
      </c>
      <c r="H87" s="8">
        <f t="shared" si="4"/>
        <v>616</v>
      </c>
      <c r="I87" s="8" t="str">
        <f t="shared" si="5"/>
        <v>Feb</v>
      </c>
      <c r="J87" s="7" t="str" cm="1">
        <f t="array" ref="J87:K87">VLOOKUP($C87,Herierchy!$A$1:$C$9,{2,3},0)</f>
        <v>Ashley</v>
      </c>
      <c r="K87" s="7" t="str">
        <v>West</v>
      </c>
      <c r="L87" t="s">
        <v>70</v>
      </c>
    </row>
    <row r="88" spans="1:16" x14ac:dyDescent="0.25">
      <c r="A88" s="6">
        <v>45347</v>
      </c>
      <c r="B88" s="7" t="s">
        <v>28</v>
      </c>
      <c r="C88" s="7" t="s">
        <v>41</v>
      </c>
      <c r="D88" s="8">
        <v>25</v>
      </c>
      <c r="E88" s="8">
        <f>VLOOKUP($B88,'Product Info'!$A$1:$D$4,3,0)</f>
        <v>500</v>
      </c>
      <c r="F88" s="8">
        <f t="shared" si="3"/>
        <v>12500</v>
      </c>
      <c r="G88" s="8">
        <f>VLOOKUP($B88,'Product Info'!$A$1:$D$4,4,0)*D88</f>
        <v>10250</v>
      </c>
      <c r="H88" s="8">
        <f t="shared" si="4"/>
        <v>2250</v>
      </c>
      <c r="I88" s="8" t="str">
        <f t="shared" si="5"/>
        <v>Feb</v>
      </c>
      <c r="J88" s="7" t="str" cm="1">
        <f t="array" ref="J88:K88">VLOOKUP($C88,Herierchy!$A$1:$C$9,{2,3},0)</f>
        <v>Ashley</v>
      </c>
      <c r="K88" s="7" t="str">
        <v>West</v>
      </c>
      <c r="L88" t="s">
        <v>70</v>
      </c>
    </row>
    <row r="89" spans="1:16" x14ac:dyDescent="0.25">
      <c r="A89" s="6">
        <v>45347</v>
      </c>
      <c r="B89" s="7" t="s">
        <v>28</v>
      </c>
      <c r="C89" s="7" t="s">
        <v>34</v>
      </c>
      <c r="D89" s="8">
        <v>44</v>
      </c>
      <c r="E89" s="8">
        <f>VLOOKUP($B89,'Product Info'!$A$1:$D$4,3,0)</f>
        <v>500</v>
      </c>
      <c r="F89" s="8">
        <f t="shared" si="3"/>
        <v>22000</v>
      </c>
      <c r="G89" s="8">
        <f>VLOOKUP($B89,'Product Info'!$A$1:$D$4,4,0)*D89</f>
        <v>18040</v>
      </c>
      <c r="H89" s="8">
        <f t="shared" si="4"/>
        <v>3960</v>
      </c>
      <c r="I89" s="8" t="str">
        <f t="shared" si="5"/>
        <v>Feb</v>
      </c>
      <c r="J89" s="7" t="str" cm="1">
        <f t="array" ref="J89:K89">VLOOKUP($C89,Herierchy!$A$1:$C$9,{2,3},0)</f>
        <v>Russell</v>
      </c>
      <c r="K89" s="7" t="str">
        <v>East</v>
      </c>
      <c r="L89" t="s">
        <v>70</v>
      </c>
      <c r="N89" s="4" t="s">
        <v>49</v>
      </c>
      <c r="O89" t="s">
        <v>65</v>
      </c>
      <c r="P89" t="s">
        <v>64</v>
      </c>
    </row>
    <row r="90" spans="1:16" x14ac:dyDescent="0.25">
      <c r="A90" s="6">
        <v>45347</v>
      </c>
      <c r="B90" s="7" t="s">
        <v>27</v>
      </c>
      <c r="C90" s="7" t="s">
        <v>38</v>
      </c>
      <c r="D90" s="8">
        <v>32</v>
      </c>
      <c r="E90" s="8">
        <f>VLOOKUP($B90,'Product Info'!$A$1:$D$4,3,0)</f>
        <v>200</v>
      </c>
      <c r="F90" s="8">
        <f t="shared" si="3"/>
        <v>6400</v>
      </c>
      <c r="G90" s="8">
        <f>VLOOKUP($B90,'Product Info'!$A$1:$D$4,4,0)*D90</f>
        <v>5824</v>
      </c>
      <c r="H90" s="8">
        <f t="shared" si="4"/>
        <v>576</v>
      </c>
      <c r="I90" s="8" t="str">
        <f t="shared" si="5"/>
        <v>Feb</v>
      </c>
      <c r="J90" s="7" t="str" cm="1">
        <f t="array" ref="J90:K90">VLOOKUP($C90,Herierchy!$A$1:$C$9,{2,3},0)</f>
        <v>Russell</v>
      </c>
      <c r="K90" s="7" t="str">
        <v>East</v>
      </c>
      <c r="L90" t="s">
        <v>70</v>
      </c>
      <c r="N90" s="5" t="s">
        <v>28</v>
      </c>
      <c r="O90" s="12">
        <v>30.245000000000001</v>
      </c>
      <c r="P90" s="10">
        <v>0.18</v>
      </c>
    </row>
    <row r="91" spans="1:16" x14ac:dyDescent="0.25">
      <c r="A91" s="6">
        <v>45347</v>
      </c>
      <c r="B91" s="7" t="s">
        <v>29</v>
      </c>
      <c r="C91" s="7" t="s">
        <v>38</v>
      </c>
      <c r="D91" s="8">
        <v>36</v>
      </c>
      <c r="E91" s="8">
        <f>VLOOKUP($B91,'Product Info'!$A$1:$D$4,3,0)</f>
        <v>150</v>
      </c>
      <c r="F91" s="8">
        <f t="shared" si="3"/>
        <v>5400</v>
      </c>
      <c r="G91" s="8">
        <f>VLOOKUP($B91,'Product Info'!$A$1:$D$4,4,0)*D91</f>
        <v>4896</v>
      </c>
      <c r="H91" s="8">
        <f t="shared" si="4"/>
        <v>504</v>
      </c>
      <c r="I91" s="8" t="str">
        <f t="shared" si="5"/>
        <v>Feb</v>
      </c>
      <c r="J91" s="7" t="str" cm="1">
        <f t="array" ref="J91:K91">VLOOKUP($C91,Herierchy!$A$1:$C$9,{2,3},0)</f>
        <v>Russell</v>
      </c>
      <c r="K91" s="7" t="str">
        <v>East</v>
      </c>
      <c r="L91" t="s">
        <v>70</v>
      </c>
      <c r="N91" s="5" t="s">
        <v>27</v>
      </c>
      <c r="O91" s="12">
        <v>12.632</v>
      </c>
      <c r="P91" s="10">
        <v>0.09</v>
      </c>
    </row>
    <row r="92" spans="1:16" x14ac:dyDescent="0.25">
      <c r="A92" s="6">
        <v>45347</v>
      </c>
      <c r="B92" s="7" t="s">
        <v>27</v>
      </c>
      <c r="C92" s="7" t="s">
        <v>39</v>
      </c>
      <c r="D92" s="8">
        <v>41</v>
      </c>
      <c r="E92" s="8">
        <f>VLOOKUP($B92,'Product Info'!$A$1:$D$4,3,0)</f>
        <v>200</v>
      </c>
      <c r="F92" s="8">
        <f t="shared" si="3"/>
        <v>8200</v>
      </c>
      <c r="G92" s="8">
        <f>VLOOKUP($B92,'Product Info'!$A$1:$D$4,4,0)*D92</f>
        <v>7462</v>
      </c>
      <c r="H92" s="8">
        <f t="shared" si="4"/>
        <v>738</v>
      </c>
      <c r="I92" s="8" t="str">
        <f t="shared" si="5"/>
        <v>Feb</v>
      </c>
      <c r="J92" s="7" t="str" cm="1">
        <f t="array" ref="J92:K92">VLOOKUP($C92,Herierchy!$A$1:$C$9,{2,3},0)</f>
        <v>Peter</v>
      </c>
      <c r="K92" s="7" t="str">
        <v>North</v>
      </c>
      <c r="L92" t="s">
        <v>70</v>
      </c>
      <c r="N92" s="5" t="s">
        <v>29</v>
      </c>
      <c r="O92" s="12">
        <v>8.7569999999999997</v>
      </c>
      <c r="P92" s="10">
        <v>9.3333333333333338E-2</v>
      </c>
    </row>
    <row r="93" spans="1:16" x14ac:dyDescent="0.25">
      <c r="A93" s="6">
        <v>45347</v>
      </c>
      <c r="B93" s="7" t="s">
        <v>29</v>
      </c>
      <c r="C93" s="7" t="s">
        <v>39</v>
      </c>
      <c r="D93" s="8">
        <v>21</v>
      </c>
      <c r="E93" s="8">
        <f>VLOOKUP($B93,'Product Info'!$A$1:$D$4,3,0)</f>
        <v>150</v>
      </c>
      <c r="F93" s="8">
        <f t="shared" si="3"/>
        <v>3150</v>
      </c>
      <c r="G93" s="8">
        <f>VLOOKUP($B93,'Product Info'!$A$1:$D$4,4,0)*D93</f>
        <v>2856</v>
      </c>
      <c r="H93" s="8">
        <f t="shared" si="4"/>
        <v>294</v>
      </c>
      <c r="I93" s="8" t="str">
        <f t="shared" si="5"/>
        <v>Feb</v>
      </c>
      <c r="J93" s="7" t="str" cm="1">
        <f t="array" ref="J93:K93">VLOOKUP($C93,Herierchy!$A$1:$C$9,{2,3},0)</f>
        <v>Peter</v>
      </c>
      <c r="K93" s="7" t="str">
        <v>North</v>
      </c>
      <c r="L93" t="s">
        <v>70</v>
      </c>
      <c r="N93" s="5" t="s">
        <v>50</v>
      </c>
      <c r="O93" s="12">
        <v>51.634</v>
      </c>
      <c r="P93" s="10">
        <v>0.143283495371267</v>
      </c>
    </row>
    <row r="94" spans="1:16" x14ac:dyDescent="0.25">
      <c r="A94" s="6">
        <v>45347</v>
      </c>
      <c r="B94" s="7" t="s">
        <v>29</v>
      </c>
      <c r="C94" s="7" t="s">
        <v>36</v>
      </c>
      <c r="D94" s="8">
        <v>20</v>
      </c>
      <c r="E94" s="8">
        <f>VLOOKUP($B94,'Product Info'!$A$1:$D$4,3,0)</f>
        <v>150</v>
      </c>
      <c r="F94" s="8">
        <f t="shared" si="3"/>
        <v>3000</v>
      </c>
      <c r="G94" s="8">
        <f>VLOOKUP($B94,'Product Info'!$A$1:$D$4,4,0)*D94</f>
        <v>2720</v>
      </c>
      <c r="H94" s="8">
        <f t="shared" si="4"/>
        <v>280</v>
      </c>
      <c r="I94" s="8" t="str">
        <f t="shared" si="5"/>
        <v>Feb</v>
      </c>
      <c r="J94" s="7" t="str" cm="1">
        <f t="array" ref="J94:K94">VLOOKUP($C94,Herierchy!$A$1:$C$9,{2,3},0)</f>
        <v>Karen</v>
      </c>
      <c r="K94" s="7" t="str">
        <v>South</v>
      </c>
      <c r="L94" t="s">
        <v>70</v>
      </c>
    </row>
    <row r="95" spans="1:16" x14ac:dyDescent="0.25">
      <c r="A95" s="6">
        <v>45347</v>
      </c>
      <c r="B95" s="7" t="s">
        <v>27</v>
      </c>
      <c r="C95" s="7" t="s">
        <v>40</v>
      </c>
      <c r="D95" s="8">
        <v>29</v>
      </c>
      <c r="E95" s="8">
        <f>VLOOKUP($B95,'Product Info'!$A$1:$D$4,3,0)</f>
        <v>200</v>
      </c>
      <c r="F95" s="8">
        <f t="shared" si="3"/>
        <v>5800</v>
      </c>
      <c r="G95" s="8">
        <f>VLOOKUP($B95,'Product Info'!$A$1:$D$4,4,0)*D95</f>
        <v>5278</v>
      </c>
      <c r="H95" s="8">
        <f t="shared" si="4"/>
        <v>522</v>
      </c>
      <c r="I95" s="8" t="str">
        <f t="shared" si="5"/>
        <v>Feb</v>
      </c>
      <c r="J95" s="7" t="str" cm="1">
        <f t="array" ref="J95:K95">VLOOKUP($C95,Herierchy!$A$1:$C$9,{2,3},0)</f>
        <v>Karen</v>
      </c>
      <c r="K95" s="7" t="str">
        <v>South</v>
      </c>
      <c r="L95" t="s">
        <v>70</v>
      </c>
    </row>
    <row r="96" spans="1:16" x14ac:dyDescent="0.25">
      <c r="A96" s="6">
        <v>45347</v>
      </c>
      <c r="B96" s="7" t="s">
        <v>28</v>
      </c>
      <c r="C96" s="7" t="s">
        <v>35</v>
      </c>
      <c r="D96" s="8">
        <v>40</v>
      </c>
      <c r="E96" s="8">
        <f>VLOOKUP($B96,'Product Info'!$A$1:$D$4,3,0)</f>
        <v>500</v>
      </c>
      <c r="F96" s="8">
        <f t="shared" si="3"/>
        <v>20000</v>
      </c>
      <c r="G96" s="8">
        <f>VLOOKUP($B96,'Product Info'!$A$1:$D$4,4,0)*D96</f>
        <v>16400</v>
      </c>
      <c r="H96" s="8">
        <f t="shared" si="4"/>
        <v>3600</v>
      </c>
      <c r="I96" s="8" t="str">
        <f t="shared" si="5"/>
        <v>Feb</v>
      </c>
      <c r="J96" s="7" t="str" cm="1">
        <f t="array" ref="J96:K96">VLOOKUP($C96,Herierchy!$A$1:$C$9,{2,3},0)</f>
        <v>Peter</v>
      </c>
      <c r="K96" s="7" t="str">
        <v>North</v>
      </c>
      <c r="L96" t="s">
        <v>70</v>
      </c>
    </row>
    <row r="97" spans="1:12" x14ac:dyDescent="0.25">
      <c r="A97" s="6">
        <v>45347</v>
      </c>
      <c r="B97" s="7" t="s">
        <v>28</v>
      </c>
      <c r="C97" s="7" t="s">
        <v>35</v>
      </c>
      <c r="D97" s="8">
        <v>49</v>
      </c>
      <c r="E97" s="8">
        <f>VLOOKUP($B97,'Product Info'!$A$1:$D$4,3,0)</f>
        <v>500</v>
      </c>
      <c r="F97" s="8">
        <f t="shared" si="3"/>
        <v>24500</v>
      </c>
      <c r="G97" s="8">
        <f>VLOOKUP($B97,'Product Info'!$A$1:$D$4,4,0)*D97</f>
        <v>20090</v>
      </c>
      <c r="H97" s="8">
        <f t="shared" si="4"/>
        <v>4410</v>
      </c>
      <c r="I97" s="8" t="str">
        <f t="shared" si="5"/>
        <v>Feb</v>
      </c>
      <c r="J97" s="7" t="str" cm="1">
        <f t="array" ref="J97:K97">VLOOKUP($C97,Herierchy!$A$1:$C$9,{2,3},0)</f>
        <v>Peter</v>
      </c>
      <c r="K97" s="7" t="str">
        <v>North</v>
      </c>
      <c r="L97" t="s">
        <v>70</v>
      </c>
    </row>
    <row r="98" spans="1:12" x14ac:dyDescent="0.25">
      <c r="A98" s="6">
        <v>45354</v>
      </c>
      <c r="B98" s="7" t="s">
        <v>28</v>
      </c>
      <c r="C98" s="7" t="s">
        <v>37</v>
      </c>
      <c r="D98" s="8">
        <v>25</v>
      </c>
      <c r="E98" s="8">
        <f>VLOOKUP($B98,'Product Info'!$A$1:$D$4,3,0)</f>
        <v>500</v>
      </c>
      <c r="F98" s="8">
        <f t="shared" si="3"/>
        <v>12500</v>
      </c>
      <c r="G98" s="8">
        <f>VLOOKUP($B98,'Product Info'!$A$1:$D$4,4,0)*D98</f>
        <v>10250</v>
      </c>
      <c r="H98" s="8">
        <f t="shared" si="4"/>
        <v>2250</v>
      </c>
      <c r="I98" s="8" t="str">
        <f t="shared" si="5"/>
        <v>Mar</v>
      </c>
      <c r="J98" s="7" t="str" cm="1">
        <f t="array" ref="J98:K98">VLOOKUP($C98,Herierchy!$A$1:$C$9,{2,3},0)</f>
        <v>Ashley</v>
      </c>
      <c r="K98" s="7" t="str">
        <v>West</v>
      </c>
      <c r="L98" t="s">
        <v>70</v>
      </c>
    </row>
    <row r="99" spans="1:12" x14ac:dyDescent="0.25">
      <c r="A99" s="6">
        <v>45629</v>
      </c>
      <c r="B99" s="7" t="s">
        <v>27</v>
      </c>
      <c r="C99" s="7" t="s">
        <v>41</v>
      </c>
      <c r="D99" s="8">
        <v>48</v>
      </c>
      <c r="E99" s="8">
        <f>VLOOKUP($B99,'Product Info'!$A$1:$D$4,3,0)</f>
        <v>200</v>
      </c>
      <c r="F99" s="8">
        <f t="shared" si="3"/>
        <v>9600</v>
      </c>
      <c r="G99" s="8">
        <f>VLOOKUP($B99,'Product Info'!$A$1:$D$4,4,0)*D99</f>
        <v>8736</v>
      </c>
      <c r="H99" s="8">
        <f t="shared" si="4"/>
        <v>864</v>
      </c>
      <c r="I99" s="8" t="str">
        <f t="shared" si="5"/>
        <v>Dec</v>
      </c>
      <c r="J99" s="7" t="str" cm="1">
        <f t="array" ref="J99:K99">VLOOKUP($C99,Herierchy!$A$1:$C$9,{2,3},0)</f>
        <v>Ashley</v>
      </c>
      <c r="K99" s="7" t="str">
        <v>West</v>
      </c>
      <c r="L99" t="s">
        <v>69</v>
      </c>
    </row>
    <row r="100" spans="1:12" x14ac:dyDescent="0.25">
      <c r="A100" s="6">
        <v>45354</v>
      </c>
      <c r="B100" s="7" t="s">
        <v>29</v>
      </c>
      <c r="C100" s="7" t="s">
        <v>41</v>
      </c>
      <c r="D100" s="8">
        <v>19</v>
      </c>
      <c r="E100" s="8">
        <f>VLOOKUP($B100,'Product Info'!$A$1:$D$4,3,0)</f>
        <v>150</v>
      </c>
      <c r="F100" s="8">
        <f t="shared" si="3"/>
        <v>2850</v>
      </c>
      <c r="G100" s="8">
        <f>VLOOKUP($B100,'Product Info'!$A$1:$D$4,4,0)*D100</f>
        <v>2584</v>
      </c>
      <c r="H100" s="8">
        <f t="shared" si="4"/>
        <v>266</v>
      </c>
      <c r="I100" s="8" t="str">
        <f t="shared" si="5"/>
        <v>Mar</v>
      </c>
      <c r="J100" s="7" t="str" cm="1">
        <f t="array" ref="J100:K100">VLOOKUP($C100,Herierchy!$A$1:$C$9,{2,3},0)</f>
        <v>Ashley</v>
      </c>
      <c r="K100" s="7" t="str">
        <v>West</v>
      </c>
      <c r="L100" t="s">
        <v>70</v>
      </c>
    </row>
    <row r="101" spans="1:12" x14ac:dyDescent="0.25">
      <c r="A101" s="6">
        <v>45354</v>
      </c>
      <c r="B101" s="7" t="s">
        <v>27</v>
      </c>
      <c r="C101" s="7" t="s">
        <v>34</v>
      </c>
      <c r="D101" s="8">
        <v>17</v>
      </c>
      <c r="E101" s="8">
        <f>VLOOKUP($B101,'Product Info'!$A$1:$D$4,3,0)</f>
        <v>200</v>
      </c>
      <c r="F101" s="8">
        <f t="shared" si="3"/>
        <v>3400</v>
      </c>
      <c r="G101" s="8">
        <f>VLOOKUP($B101,'Product Info'!$A$1:$D$4,4,0)*D101</f>
        <v>3094</v>
      </c>
      <c r="H101" s="8">
        <f t="shared" si="4"/>
        <v>306</v>
      </c>
      <c r="I101" s="8" t="str">
        <f t="shared" si="5"/>
        <v>Mar</v>
      </c>
      <c r="J101" s="7" t="str" cm="1">
        <f t="array" ref="J101:K101">VLOOKUP($C101,Herierchy!$A$1:$C$9,{2,3},0)</f>
        <v>Russell</v>
      </c>
      <c r="K101" s="7" t="str">
        <v>East</v>
      </c>
      <c r="L101" t="s">
        <v>70</v>
      </c>
    </row>
    <row r="102" spans="1:12" x14ac:dyDescent="0.25">
      <c r="A102" s="6">
        <v>45354</v>
      </c>
      <c r="B102" s="7" t="s">
        <v>28</v>
      </c>
      <c r="C102" s="7" t="s">
        <v>38</v>
      </c>
      <c r="D102" s="8">
        <v>11</v>
      </c>
      <c r="E102" s="8">
        <f>VLOOKUP($B102,'Product Info'!$A$1:$D$4,3,0)</f>
        <v>500</v>
      </c>
      <c r="F102" s="8">
        <f t="shared" si="3"/>
        <v>5500</v>
      </c>
      <c r="G102" s="8">
        <f>VLOOKUP($B102,'Product Info'!$A$1:$D$4,4,0)*D102</f>
        <v>4510</v>
      </c>
      <c r="H102" s="8">
        <f t="shared" si="4"/>
        <v>990</v>
      </c>
      <c r="I102" s="8" t="str">
        <f t="shared" si="5"/>
        <v>Mar</v>
      </c>
      <c r="J102" s="7" t="str" cm="1">
        <f t="array" ref="J102:K102">VLOOKUP($C102,Herierchy!$A$1:$C$9,{2,3},0)</f>
        <v>Russell</v>
      </c>
      <c r="K102" s="7" t="str">
        <v>East</v>
      </c>
      <c r="L102" t="s">
        <v>70</v>
      </c>
    </row>
    <row r="103" spans="1:12" x14ac:dyDescent="0.25">
      <c r="A103" s="6">
        <v>45354</v>
      </c>
      <c r="B103" s="7" t="s">
        <v>29</v>
      </c>
      <c r="C103" s="7" t="s">
        <v>39</v>
      </c>
      <c r="D103" s="8">
        <v>12</v>
      </c>
      <c r="E103" s="8">
        <f>VLOOKUP($B103,'Product Info'!$A$1:$D$4,3,0)</f>
        <v>150</v>
      </c>
      <c r="F103" s="8">
        <f t="shared" si="3"/>
        <v>1800</v>
      </c>
      <c r="G103" s="8">
        <f>VLOOKUP($B103,'Product Info'!$A$1:$D$4,4,0)*D103</f>
        <v>1632</v>
      </c>
      <c r="H103" s="8">
        <f t="shared" si="4"/>
        <v>168</v>
      </c>
      <c r="I103" s="8" t="str">
        <f t="shared" si="5"/>
        <v>Mar</v>
      </c>
      <c r="J103" s="7" t="str" cm="1">
        <f t="array" ref="J103:K103">VLOOKUP($C103,Herierchy!$A$1:$C$9,{2,3},0)</f>
        <v>Peter</v>
      </c>
      <c r="K103" s="7" t="str">
        <v>North</v>
      </c>
      <c r="L103" t="s">
        <v>70</v>
      </c>
    </row>
    <row r="104" spans="1:12" x14ac:dyDescent="0.25">
      <c r="A104" s="6">
        <v>45354</v>
      </c>
      <c r="B104" s="7" t="s">
        <v>28</v>
      </c>
      <c r="C104" s="7" t="s">
        <v>36</v>
      </c>
      <c r="D104" s="8">
        <v>37</v>
      </c>
      <c r="E104" s="8">
        <f>VLOOKUP($B104,'Product Info'!$A$1:$D$4,3,0)</f>
        <v>500</v>
      </c>
      <c r="F104" s="8">
        <f t="shared" si="3"/>
        <v>18500</v>
      </c>
      <c r="G104" s="8">
        <f>VLOOKUP($B104,'Product Info'!$A$1:$D$4,4,0)*D104</f>
        <v>15170</v>
      </c>
      <c r="H104" s="8">
        <f t="shared" si="4"/>
        <v>3330</v>
      </c>
      <c r="I104" s="8" t="str">
        <f t="shared" si="5"/>
        <v>Mar</v>
      </c>
      <c r="J104" s="7" t="str" cm="1">
        <f t="array" ref="J104:K104">VLOOKUP($C104,Herierchy!$A$1:$C$9,{2,3},0)</f>
        <v>Karen</v>
      </c>
      <c r="K104" s="7" t="str">
        <v>South</v>
      </c>
      <c r="L104" t="s">
        <v>70</v>
      </c>
    </row>
    <row r="105" spans="1:12" x14ac:dyDescent="0.25">
      <c r="A105" s="6">
        <v>45354</v>
      </c>
      <c r="B105" s="7" t="s">
        <v>27</v>
      </c>
      <c r="C105" s="7" t="s">
        <v>40</v>
      </c>
      <c r="D105" s="8">
        <v>48</v>
      </c>
      <c r="E105" s="8">
        <f>VLOOKUP($B105,'Product Info'!$A$1:$D$4,3,0)</f>
        <v>200</v>
      </c>
      <c r="F105" s="8">
        <f t="shared" si="3"/>
        <v>9600</v>
      </c>
      <c r="G105" s="8">
        <f>VLOOKUP($B105,'Product Info'!$A$1:$D$4,4,0)*D105</f>
        <v>8736</v>
      </c>
      <c r="H105" s="8">
        <f t="shared" si="4"/>
        <v>864</v>
      </c>
      <c r="I105" s="8" t="str">
        <f t="shared" si="5"/>
        <v>Mar</v>
      </c>
      <c r="J105" s="7" t="str" cm="1">
        <f t="array" ref="J105:K105">VLOOKUP($C105,Herierchy!$A$1:$C$9,{2,3},0)</f>
        <v>Karen</v>
      </c>
      <c r="K105" s="7" t="str">
        <v>South</v>
      </c>
      <c r="L105" t="s">
        <v>70</v>
      </c>
    </row>
    <row r="106" spans="1:12" x14ac:dyDescent="0.25">
      <c r="A106" s="6">
        <v>45354</v>
      </c>
      <c r="B106" s="7" t="s">
        <v>29</v>
      </c>
      <c r="C106" s="7" t="s">
        <v>40</v>
      </c>
      <c r="D106" s="8">
        <v>29</v>
      </c>
      <c r="E106" s="8">
        <f>VLOOKUP($B106,'Product Info'!$A$1:$D$4,3,0)</f>
        <v>150</v>
      </c>
      <c r="F106" s="8">
        <f t="shared" si="3"/>
        <v>4350</v>
      </c>
      <c r="G106" s="8">
        <f>VLOOKUP($B106,'Product Info'!$A$1:$D$4,4,0)*D106</f>
        <v>3944</v>
      </c>
      <c r="H106" s="8">
        <f t="shared" si="4"/>
        <v>406</v>
      </c>
      <c r="I106" s="8" t="str">
        <f t="shared" si="5"/>
        <v>Mar</v>
      </c>
      <c r="J106" s="7" t="str" cm="1">
        <f t="array" ref="J106:K106">VLOOKUP($C106,Herierchy!$A$1:$C$9,{2,3},0)</f>
        <v>Karen</v>
      </c>
      <c r="K106" s="7" t="str">
        <v>South</v>
      </c>
      <c r="L106" t="s">
        <v>70</v>
      </c>
    </row>
    <row r="107" spans="1:12" x14ac:dyDescent="0.25">
      <c r="A107" s="6">
        <v>45354</v>
      </c>
      <c r="B107" s="7" t="s">
        <v>28</v>
      </c>
      <c r="C107" s="7" t="s">
        <v>35</v>
      </c>
      <c r="D107" s="8">
        <v>34</v>
      </c>
      <c r="E107" s="8">
        <f>VLOOKUP($B107,'Product Info'!$A$1:$D$4,3,0)</f>
        <v>500</v>
      </c>
      <c r="F107" s="8">
        <f t="shared" si="3"/>
        <v>17000</v>
      </c>
      <c r="G107" s="8">
        <f>VLOOKUP($B107,'Product Info'!$A$1:$D$4,4,0)*D107</f>
        <v>13940</v>
      </c>
      <c r="H107" s="8">
        <f t="shared" si="4"/>
        <v>3060</v>
      </c>
      <c r="I107" s="8" t="str">
        <f t="shared" si="5"/>
        <v>Mar</v>
      </c>
      <c r="J107" s="7" t="str" cm="1">
        <f t="array" ref="J107:K107">VLOOKUP($C107,Herierchy!$A$1:$C$9,{2,3},0)</f>
        <v>Peter</v>
      </c>
      <c r="K107" s="7" t="str">
        <v>North</v>
      </c>
      <c r="L107" t="s">
        <v>70</v>
      </c>
    </row>
    <row r="108" spans="1:12" x14ac:dyDescent="0.25">
      <c r="A108" s="6">
        <v>45354</v>
      </c>
      <c r="B108" s="7" t="s">
        <v>27</v>
      </c>
      <c r="C108" s="7" t="s">
        <v>36</v>
      </c>
      <c r="D108" s="8">
        <v>25</v>
      </c>
      <c r="E108" s="8">
        <f>VLOOKUP($B108,'Product Info'!$A$1:$D$4,3,0)</f>
        <v>200</v>
      </c>
      <c r="F108" s="8">
        <f t="shared" si="3"/>
        <v>5000</v>
      </c>
      <c r="G108" s="8">
        <f>VLOOKUP($B108,'Product Info'!$A$1:$D$4,4,0)*D108</f>
        <v>4550</v>
      </c>
      <c r="H108" s="8">
        <f t="shared" si="4"/>
        <v>450</v>
      </c>
      <c r="I108" s="8" t="str">
        <f t="shared" si="5"/>
        <v>Mar</v>
      </c>
      <c r="J108" s="7" t="str" cm="1">
        <f t="array" ref="J108:K108">VLOOKUP($C108,Herierchy!$A$1:$C$9,{2,3},0)</f>
        <v>Karen</v>
      </c>
      <c r="K108" s="7" t="str">
        <v>South</v>
      </c>
      <c r="L108" t="s">
        <v>70</v>
      </c>
    </row>
    <row r="109" spans="1:12" x14ac:dyDescent="0.25">
      <c r="A109" s="6">
        <v>45354</v>
      </c>
      <c r="B109" s="7" t="s">
        <v>29</v>
      </c>
      <c r="C109" s="7" t="s">
        <v>37</v>
      </c>
      <c r="D109" s="8">
        <v>33</v>
      </c>
      <c r="E109" s="8">
        <f>VLOOKUP($B109,'Product Info'!$A$1:$D$4,3,0)</f>
        <v>150</v>
      </c>
      <c r="F109" s="8">
        <f t="shared" si="3"/>
        <v>4950</v>
      </c>
      <c r="G109" s="8">
        <f>VLOOKUP($B109,'Product Info'!$A$1:$D$4,4,0)*D109</f>
        <v>4488</v>
      </c>
      <c r="H109" s="8">
        <f t="shared" si="4"/>
        <v>462</v>
      </c>
      <c r="I109" s="8" t="str">
        <f t="shared" si="5"/>
        <v>Mar</v>
      </c>
      <c r="J109" s="7" t="str" cm="1">
        <f t="array" ref="J109:K109">VLOOKUP($C109,Herierchy!$A$1:$C$9,{2,3},0)</f>
        <v>Ashley</v>
      </c>
      <c r="K109" s="7" t="str">
        <v>West</v>
      </c>
      <c r="L109" t="s">
        <v>70</v>
      </c>
    </row>
    <row r="110" spans="1:12" x14ac:dyDescent="0.25">
      <c r="A110" s="6">
        <v>45361</v>
      </c>
      <c r="B110" s="7" t="s">
        <v>27</v>
      </c>
      <c r="C110" s="7" t="s">
        <v>37</v>
      </c>
      <c r="D110" s="8">
        <v>14</v>
      </c>
      <c r="E110" s="8">
        <f>VLOOKUP($B110,'Product Info'!$A$1:$D$4,3,0)</f>
        <v>200</v>
      </c>
      <c r="F110" s="8">
        <f t="shared" si="3"/>
        <v>2800</v>
      </c>
      <c r="G110" s="8">
        <f>VLOOKUP($B110,'Product Info'!$A$1:$D$4,4,0)*D110</f>
        <v>2548</v>
      </c>
      <c r="H110" s="8">
        <f t="shared" si="4"/>
        <v>252</v>
      </c>
      <c r="I110" s="8" t="str">
        <f t="shared" si="5"/>
        <v>Mar</v>
      </c>
      <c r="J110" s="7" t="str" cm="1">
        <f t="array" ref="J110:K110">VLOOKUP($C110,Herierchy!$A$1:$C$9,{2,3},0)</f>
        <v>Ashley</v>
      </c>
      <c r="K110" s="7" t="str">
        <v>West</v>
      </c>
      <c r="L110" t="s">
        <v>70</v>
      </c>
    </row>
    <row r="111" spans="1:12" x14ac:dyDescent="0.25">
      <c r="A111" s="6">
        <v>45361</v>
      </c>
      <c r="B111" s="7" t="s">
        <v>28</v>
      </c>
      <c r="C111" s="7" t="s">
        <v>41</v>
      </c>
      <c r="D111" s="8">
        <v>20</v>
      </c>
      <c r="E111" s="8">
        <f>VLOOKUP($B111,'Product Info'!$A$1:$D$4,3,0)</f>
        <v>500</v>
      </c>
      <c r="F111" s="8">
        <f t="shared" si="3"/>
        <v>10000</v>
      </c>
      <c r="G111" s="8">
        <f>VLOOKUP($B111,'Product Info'!$A$1:$D$4,4,0)*D111</f>
        <v>8200</v>
      </c>
      <c r="H111" s="8">
        <f t="shared" si="4"/>
        <v>1800</v>
      </c>
      <c r="I111" s="8" t="str">
        <f t="shared" si="5"/>
        <v>Mar</v>
      </c>
      <c r="J111" s="7" t="str" cm="1">
        <f t="array" ref="J111:K111">VLOOKUP($C111,Herierchy!$A$1:$C$9,{2,3},0)</f>
        <v>Ashley</v>
      </c>
      <c r="K111" s="7" t="str">
        <v>West</v>
      </c>
      <c r="L111" t="s">
        <v>70</v>
      </c>
    </row>
    <row r="112" spans="1:12" x14ac:dyDescent="0.25">
      <c r="A112" s="6">
        <v>45363</v>
      </c>
      <c r="B112" s="7" t="s">
        <v>27</v>
      </c>
      <c r="C112" s="7" t="s">
        <v>34</v>
      </c>
      <c r="D112" s="8">
        <v>49</v>
      </c>
      <c r="E112" s="8">
        <f>VLOOKUP($B112,'Product Info'!$A$1:$D$4,3,0)</f>
        <v>200</v>
      </c>
      <c r="F112" s="8">
        <f t="shared" si="3"/>
        <v>9800</v>
      </c>
      <c r="G112" s="8">
        <f>VLOOKUP($B112,'Product Info'!$A$1:$D$4,4,0)*D112</f>
        <v>8918</v>
      </c>
      <c r="H112" s="8">
        <f t="shared" si="4"/>
        <v>882</v>
      </c>
      <c r="I112" s="8" t="str">
        <f t="shared" si="5"/>
        <v>Mar</v>
      </c>
      <c r="J112" s="7" t="str" cm="1">
        <f t="array" ref="J112:K112">VLOOKUP($C112,Herierchy!$A$1:$C$9,{2,3},0)</f>
        <v>Russell</v>
      </c>
      <c r="K112" s="7" t="str">
        <v>East</v>
      </c>
      <c r="L112" t="s">
        <v>70</v>
      </c>
    </row>
    <row r="113" spans="1:12" x14ac:dyDescent="0.25">
      <c r="A113" s="6">
        <v>45361</v>
      </c>
      <c r="B113" s="7" t="s">
        <v>29</v>
      </c>
      <c r="C113" s="7" t="s">
        <v>34</v>
      </c>
      <c r="D113" s="8">
        <v>33</v>
      </c>
      <c r="E113" s="8">
        <f>VLOOKUP($B113,'Product Info'!$A$1:$D$4,3,0)</f>
        <v>150</v>
      </c>
      <c r="F113" s="8">
        <f t="shared" si="3"/>
        <v>4950</v>
      </c>
      <c r="G113" s="8">
        <f>VLOOKUP($B113,'Product Info'!$A$1:$D$4,4,0)*D113</f>
        <v>4488</v>
      </c>
      <c r="H113" s="8">
        <f t="shared" si="4"/>
        <v>462</v>
      </c>
      <c r="I113" s="8" t="str">
        <f t="shared" si="5"/>
        <v>Mar</v>
      </c>
      <c r="J113" s="7" t="str" cm="1">
        <f t="array" ref="J113:K113">VLOOKUP($C113,Herierchy!$A$1:$C$9,{2,3},0)</f>
        <v>Russell</v>
      </c>
      <c r="K113" s="7" t="str">
        <v>East</v>
      </c>
      <c r="L113" t="s">
        <v>70</v>
      </c>
    </row>
    <row r="114" spans="1:12" x14ac:dyDescent="0.25">
      <c r="A114" s="6">
        <v>45361</v>
      </c>
      <c r="B114" s="7" t="s">
        <v>28</v>
      </c>
      <c r="C114" s="7" t="s">
        <v>38</v>
      </c>
      <c r="D114" s="8">
        <v>45</v>
      </c>
      <c r="E114" s="8">
        <f>VLOOKUP($B114,'Product Info'!$A$1:$D$4,3,0)</f>
        <v>500</v>
      </c>
      <c r="F114" s="8">
        <f t="shared" si="3"/>
        <v>22500</v>
      </c>
      <c r="G114" s="8">
        <f>VLOOKUP($B114,'Product Info'!$A$1:$D$4,4,0)*D114</f>
        <v>18450</v>
      </c>
      <c r="H114" s="8">
        <f t="shared" si="4"/>
        <v>4050</v>
      </c>
      <c r="I114" s="8" t="str">
        <f t="shared" si="5"/>
        <v>Mar</v>
      </c>
      <c r="J114" s="7" t="str" cm="1">
        <f t="array" ref="J114:K114">VLOOKUP($C114,Herierchy!$A$1:$C$9,{2,3},0)</f>
        <v>Russell</v>
      </c>
      <c r="K114" s="7" t="str">
        <v>East</v>
      </c>
      <c r="L114" t="s">
        <v>70</v>
      </c>
    </row>
    <row r="115" spans="1:12" x14ac:dyDescent="0.25">
      <c r="A115" s="6">
        <v>45361</v>
      </c>
      <c r="B115" s="7" t="s">
        <v>28</v>
      </c>
      <c r="C115" s="7" t="s">
        <v>39</v>
      </c>
      <c r="D115" s="8">
        <v>47</v>
      </c>
      <c r="E115" s="8">
        <f>VLOOKUP($B115,'Product Info'!$A$1:$D$4,3,0)</f>
        <v>500</v>
      </c>
      <c r="F115" s="8">
        <f t="shared" si="3"/>
        <v>23500</v>
      </c>
      <c r="G115" s="8">
        <f>VLOOKUP($B115,'Product Info'!$A$1:$D$4,4,0)*D115</f>
        <v>19270</v>
      </c>
      <c r="H115" s="8">
        <f t="shared" si="4"/>
        <v>4230</v>
      </c>
      <c r="I115" s="8" t="str">
        <f t="shared" si="5"/>
        <v>Mar</v>
      </c>
      <c r="J115" s="7" t="str" cm="1">
        <f t="array" ref="J115:K115">VLOOKUP($C115,Herierchy!$A$1:$C$9,{2,3},0)</f>
        <v>Peter</v>
      </c>
      <c r="K115" s="7" t="str">
        <v>North</v>
      </c>
      <c r="L115" t="s">
        <v>70</v>
      </c>
    </row>
    <row r="116" spans="1:12" x14ac:dyDescent="0.25">
      <c r="A116" s="6">
        <v>45361</v>
      </c>
      <c r="B116" s="7" t="s">
        <v>27</v>
      </c>
      <c r="C116" s="7" t="s">
        <v>36</v>
      </c>
      <c r="D116" s="8">
        <v>43</v>
      </c>
      <c r="E116" s="8">
        <f>VLOOKUP($B116,'Product Info'!$A$1:$D$4,3,0)</f>
        <v>200</v>
      </c>
      <c r="F116" s="8">
        <f t="shared" si="3"/>
        <v>8600</v>
      </c>
      <c r="G116" s="8">
        <f>VLOOKUP($B116,'Product Info'!$A$1:$D$4,4,0)*D116</f>
        <v>7826</v>
      </c>
      <c r="H116" s="8">
        <f t="shared" si="4"/>
        <v>774</v>
      </c>
      <c r="I116" s="8" t="str">
        <f t="shared" si="5"/>
        <v>Mar</v>
      </c>
      <c r="J116" s="7" t="str" cm="1">
        <f t="array" ref="J116:K116">VLOOKUP($C116,Herierchy!$A$1:$C$9,{2,3},0)</f>
        <v>Karen</v>
      </c>
      <c r="K116" s="7" t="str">
        <v>South</v>
      </c>
      <c r="L116" t="s">
        <v>70</v>
      </c>
    </row>
    <row r="117" spans="1:12" x14ac:dyDescent="0.25">
      <c r="A117" s="6">
        <v>45361</v>
      </c>
      <c r="B117" s="7" t="s">
        <v>29</v>
      </c>
      <c r="C117" s="7" t="s">
        <v>36</v>
      </c>
      <c r="D117" s="8">
        <v>37</v>
      </c>
      <c r="E117" s="8">
        <f>VLOOKUP($B117,'Product Info'!$A$1:$D$4,3,0)</f>
        <v>150</v>
      </c>
      <c r="F117" s="8">
        <f t="shared" si="3"/>
        <v>5550</v>
      </c>
      <c r="G117" s="8">
        <f>VLOOKUP($B117,'Product Info'!$A$1:$D$4,4,0)*D117</f>
        <v>5032</v>
      </c>
      <c r="H117" s="8">
        <f t="shared" si="4"/>
        <v>518</v>
      </c>
      <c r="I117" s="8" t="str">
        <f t="shared" si="5"/>
        <v>Mar</v>
      </c>
      <c r="J117" s="7" t="str" cm="1">
        <f t="array" ref="J117:K117">VLOOKUP($C117,Herierchy!$A$1:$C$9,{2,3},0)</f>
        <v>Karen</v>
      </c>
      <c r="K117" s="7" t="str">
        <v>South</v>
      </c>
      <c r="L117" t="s">
        <v>70</v>
      </c>
    </row>
    <row r="118" spans="1:12" x14ac:dyDescent="0.25">
      <c r="A118" s="6">
        <v>45361</v>
      </c>
      <c r="B118" s="7" t="s">
        <v>28</v>
      </c>
      <c r="C118" s="7" t="s">
        <v>40</v>
      </c>
      <c r="D118" s="8">
        <v>22</v>
      </c>
      <c r="E118" s="8">
        <f>VLOOKUP($B118,'Product Info'!$A$1:$D$4,3,0)</f>
        <v>500</v>
      </c>
      <c r="F118" s="8">
        <f t="shared" si="3"/>
        <v>11000</v>
      </c>
      <c r="G118" s="8">
        <f>VLOOKUP($B118,'Product Info'!$A$1:$D$4,4,0)*D118</f>
        <v>9020</v>
      </c>
      <c r="H118" s="8">
        <f t="shared" si="4"/>
        <v>1980</v>
      </c>
      <c r="I118" s="8" t="str">
        <f t="shared" si="5"/>
        <v>Mar</v>
      </c>
      <c r="J118" s="7" t="str" cm="1">
        <f t="array" ref="J118:K118">VLOOKUP($C118,Herierchy!$A$1:$C$9,{2,3},0)</f>
        <v>Karen</v>
      </c>
      <c r="K118" s="7" t="str">
        <v>South</v>
      </c>
      <c r="L118" t="s">
        <v>70</v>
      </c>
    </row>
    <row r="119" spans="1:12" x14ac:dyDescent="0.25">
      <c r="A119" s="6">
        <v>45361</v>
      </c>
      <c r="B119" s="7" t="s">
        <v>27</v>
      </c>
      <c r="C119" s="7" t="s">
        <v>35</v>
      </c>
      <c r="D119" s="8">
        <v>18</v>
      </c>
      <c r="E119" s="8">
        <f>VLOOKUP($B119,'Product Info'!$A$1:$D$4,3,0)</f>
        <v>200</v>
      </c>
      <c r="F119" s="8">
        <f t="shared" si="3"/>
        <v>3600</v>
      </c>
      <c r="G119" s="8">
        <f>VLOOKUP($B119,'Product Info'!$A$1:$D$4,4,0)*D119</f>
        <v>3276</v>
      </c>
      <c r="H119" s="8">
        <f t="shared" si="4"/>
        <v>324</v>
      </c>
      <c r="I119" s="8" t="str">
        <f t="shared" si="5"/>
        <v>Mar</v>
      </c>
      <c r="J119" s="7" t="str" cm="1">
        <f t="array" ref="J119:K119">VLOOKUP($C119,Herierchy!$A$1:$C$9,{2,3},0)</f>
        <v>Peter</v>
      </c>
      <c r="K119" s="7" t="str">
        <v>North</v>
      </c>
      <c r="L119" t="s">
        <v>70</v>
      </c>
    </row>
    <row r="120" spans="1:12" x14ac:dyDescent="0.25">
      <c r="A120" s="6">
        <v>45361</v>
      </c>
      <c r="B120" s="7" t="s">
        <v>29</v>
      </c>
      <c r="C120" s="7" t="s">
        <v>35</v>
      </c>
      <c r="D120" s="8">
        <v>47</v>
      </c>
      <c r="E120" s="8">
        <f>VLOOKUP($B120,'Product Info'!$A$1:$D$4,3,0)</f>
        <v>150</v>
      </c>
      <c r="F120" s="8">
        <f t="shared" si="3"/>
        <v>7050</v>
      </c>
      <c r="G120" s="8">
        <f>VLOOKUP($B120,'Product Info'!$A$1:$D$4,4,0)*D120</f>
        <v>6392</v>
      </c>
      <c r="H120" s="8">
        <f t="shared" si="4"/>
        <v>658</v>
      </c>
      <c r="I120" s="8" t="str">
        <f t="shared" si="5"/>
        <v>Mar</v>
      </c>
      <c r="J120" s="7" t="str" cm="1">
        <f t="array" ref="J120:K120">VLOOKUP($C120,Herierchy!$A$1:$C$9,{2,3},0)</f>
        <v>Peter</v>
      </c>
      <c r="K120" s="7" t="str">
        <v>North</v>
      </c>
      <c r="L120" t="s">
        <v>70</v>
      </c>
    </row>
    <row r="121" spans="1:12" x14ac:dyDescent="0.25">
      <c r="A121" s="6">
        <v>45361</v>
      </c>
      <c r="B121" s="7" t="s">
        <v>29</v>
      </c>
      <c r="C121" s="7" t="s">
        <v>38</v>
      </c>
      <c r="D121" s="8">
        <v>47</v>
      </c>
      <c r="E121" s="8">
        <f>VLOOKUP($B121,'Product Info'!$A$1:$D$4,3,0)</f>
        <v>150</v>
      </c>
      <c r="F121" s="8">
        <f t="shared" si="3"/>
        <v>7050</v>
      </c>
      <c r="G121" s="8">
        <f>VLOOKUP($B121,'Product Info'!$A$1:$D$4,4,0)*D121</f>
        <v>6392</v>
      </c>
      <c r="H121" s="8">
        <f t="shared" si="4"/>
        <v>658</v>
      </c>
      <c r="I121" s="8" t="str">
        <f t="shared" si="5"/>
        <v>Mar</v>
      </c>
      <c r="J121" s="7" t="str" cm="1">
        <f t="array" ref="J121:K121">VLOOKUP($C121,Herierchy!$A$1:$C$9,{2,3},0)</f>
        <v>Russell</v>
      </c>
      <c r="K121" s="7" t="str">
        <v>East</v>
      </c>
      <c r="L121" t="s">
        <v>70</v>
      </c>
    </row>
    <row r="122" spans="1:12" x14ac:dyDescent="0.25">
      <c r="A122" s="6">
        <v>45368</v>
      </c>
      <c r="B122" s="7" t="s">
        <v>27</v>
      </c>
      <c r="C122" s="7" t="s">
        <v>37</v>
      </c>
      <c r="D122" s="8">
        <v>48</v>
      </c>
      <c r="E122" s="8">
        <f>VLOOKUP($B122,'Product Info'!$A$1:$D$4,3,0)</f>
        <v>200</v>
      </c>
      <c r="F122" s="8">
        <f t="shared" si="3"/>
        <v>9600</v>
      </c>
      <c r="G122" s="8">
        <f>VLOOKUP($B122,'Product Info'!$A$1:$D$4,4,0)*D122</f>
        <v>8736</v>
      </c>
      <c r="H122" s="8">
        <f t="shared" si="4"/>
        <v>864</v>
      </c>
      <c r="I122" s="8" t="str">
        <f t="shared" si="5"/>
        <v>Mar</v>
      </c>
      <c r="J122" s="7" t="str" cm="1">
        <f t="array" ref="J122:K122">VLOOKUP($C122,Herierchy!$A$1:$C$9,{2,3},0)</f>
        <v>Ashley</v>
      </c>
      <c r="K122" s="7" t="str">
        <v>West</v>
      </c>
      <c r="L122" t="s">
        <v>70</v>
      </c>
    </row>
    <row r="123" spans="1:12" x14ac:dyDescent="0.25">
      <c r="A123" s="6">
        <v>45368</v>
      </c>
      <c r="B123" s="7" t="s">
        <v>29</v>
      </c>
      <c r="C123" s="7" t="s">
        <v>37</v>
      </c>
      <c r="D123" s="8">
        <v>13</v>
      </c>
      <c r="E123" s="8">
        <f>VLOOKUP($B123,'Product Info'!$A$1:$D$4,3,0)</f>
        <v>150</v>
      </c>
      <c r="F123" s="8">
        <f t="shared" si="3"/>
        <v>1950</v>
      </c>
      <c r="G123" s="8">
        <f>VLOOKUP($B123,'Product Info'!$A$1:$D$4,4,0)*D123</f>
        <v>1768</v>
      </c>
      <c r="H123" s="8">
        <f t="shared" si="4"/>
        <v>182</v>
      </c>
      <c r="I123" s="8" t="str">
        <f t="shared" si="5"/>
        <v>Mar</v>
      </c>
      <c r="J123" s="7" t="str" cm="1">
        <f t="array" ref="J123:K123">VLOOKUP($C123,Herierchy!$A$1:$C$9,{2,3},0)</f>
        <v>Ashley</v>
      </c>
      <c r="K123" s="7" t="str">
        <v>West</v>
      </c>
      <c r="L123" t="s">
        <v>70</v>
      </c>
    </row>
    <row r="124" spans="1:12" x14ac:dyDescent="0.25">
      <c r="A124" s="6">
        <v>45368</v>
      </c>
      <c r="B124" s="7" t="s">
        <v>28</v>
      </c>
      <c r="C124" s="7" t="s">
        <v>41</v>
      </c>
      <c r="D124" s="8">
        <v>17</v>
      </c>
      <c r="E124" s="8">
        <f>VLOOKUP($B124,'Product Info'!$A$1:$D$4,3,0)</f>
        <v>500</v>
      </c>
      <c r="F124" s="8">
        <f t="shared" si="3"/>
        <v>8500</v>
      </c>
      <c r="G124" s="8">
        <f>VLOOKUP($B124,'Product Info'!$A$1:$D$4,4,0)*D124</f>
        <v>6970</v>
      </c>
      <c r="H124" s="8">
        <f t="shared" si="4"/>
        <v>1530</v>
      </c>
      <c r="I124" s="8" t="str">
        <f t="shared" si="5"/>
        <v>Mar</v>
      </c>
      <c r="J124" s="7" t="str" cm="1">
        <f t="array" ref="J124:K124">VLOOKUP($C124,Herierchy!$A$1:$C$9,{2,3},0)</f>
        <v>Ashley</v>
      </c>
      <c r="K124" s="7" t="str">
        <v>West</v>
      </c>
      <c r="L124" t="s">
        <v>70</v>
      </c>
    </row>
    <row r="125" spans="1:12" x14ac:dyDescent="0.25">
      <c r="A125" s="6">
        <v>45368</v>
      </c>
      <c r="B125" s="7" t="s">
        <v>28</v>
      </c>
      <c r="C125" s="7" t="s">
        <v>34</v>
      </c>
      <c r="D125" s="8">
        <v>32</v>
      </c>
      <c r="E125" s="8">
        <f>VLOOKUP($B125,'Product Info'!$A$1:$D$4,3,0)</f>
        <v>500</v>
      </c>
      <c r="F125" s="8">
        <f t="shared" si="3"/>
        <v>16000</v>
      </c>
      <c r="G125" s="8">
        <f>VLOOKUP($B125,'Product Info'!$A$1:$D$4,4,0)*D125</f>
        <v>13120</v>
      </c>
      <c r="H125" s="8">
        <f t="shared" si="4"/>
        <v>2880</v>
      </c>
      <c r="I125" s="8" t="str">
        <f t="shared" si="5"/>
        <v>Mar</v>
      </c>
      <c r="J125" s="7" t="str" cm="1">
        <f t="array" ref="J125:K125">VLOOKUP($C125,Herierchy!$A$1:$C$9,{2,3},0)</f>
        <v>Russell</v>
      </c>
      <c r="K125" s="7" t="str">
        <v>East</v>
      </c>
      <c r="L125" t="s">
        <v>70</v>
      </c>
    </row>
    <row r="126" spans="1:12" x14ac:dyDescent="0.25">
      <c r="A126" s="6">
        <v>45368</v>
      </c>
      <c r="B126" s="7" t="s">
        <v>27</v>
      </c>
      <c r="C126" s="7" t="s">
        <v>38</v>
      </c>
      <c r="D126" s="8">
        <v>13</v>
      </c>
      <c r="E126" s="8">
        <f>VLOOKUP($B126,'Product Info'!$A$1:$D$4,3,0)</f>
        <v>200</v>
      </c>
      <c r="F126" s="8">
        <f t="shared" si="3"/>
        <v>2600</v>
      </c>
      <c r="G126" s="8">
        <f>VLOOKUP($B126,'Product Info'!$A$1:$D$4,4,0)*D126</f>
        <v>2366</v>
      </c>
      <c r="H126" s="8">
        <f t="shared" si="4"/>
        <v>234</v>
      </c>
      <c r="I126" s="8" t="str">
        <f t="shared" si="5"/>
        <v>Mar</v>
      </c>
      <c r="J126" s="7" t="str" cm="1">
        <f t="array" ref="J126:K126">VLOOKUP($C126,Herierchy!$A$1:$C$9,{2,3},0)</f>
        <v>Russell</v>
      </c>
      <c r="K126" s="7" t="str">
        <v>East</v>
      </c>
      <c r="L126" t="s">
        <v>70</v>
      </c>
    </row>
    <row r="127" spans="1:12" x14ac:dyDescent="0.25">
      <c r="A127" s="6">
        <v>45368</v>
      </c>
      <c r="B127" s="7" t="s">
        <v>29</v>
      </c>
      <c r="C127" s="7" t="s">
        <v>38</v>
      </c>
      <c r="D127" s="8">
        <v>14</v>
      </c>
      <c r="E127" s="8">
        <f>VLOOKUP($B127,'Product Info'!$A$1:$D$4,3,0)</f>
        <v>150</v>
      </c>
      <c r="F127" s="8">
        <f t="shared" si="3"/>
        <v>2100</v>
      </c>
      <c r="G127" s="8">
        <f>VLOOKUP($B127,'Product Info'!$A$1:$D$4,4,0)*D127</f>
        <v>1904</v>
      </c>
      <c r="H127" s="8">
        <f t="shared" si="4"/>
        <v>196</v>
      </c>
      <c r="I127" s="8" t="str">
        <f t="shared" si="5"/>
        <v>Mar</v>
      </c>
      <c r="J127" s="7" t="str" cm="1">
        <f t="array" ref="J127:K127">VLOOKUP($C127,Herierchy!$A$1:$C$9,{2,3},0)</f>
        <v>Russell</v>
      </c>
      <c r="K127" s="7" t="str">
        <v>East</v>
      </c>
      <c r="L127" t="s">
        <v>70</v>
      </c>
    </row>
    <row r="128" spans="1:12" x14ac:dyDescent="0.25">
      <c r="A128" s="6">
        <v>45368</v>
      </c>
      <c r="B128" s="7" t="s">
        <v>27</v>
      </c>
      <c r="C128" s="7" t="s">
        <v>39</v>
      </c>
      <c r="D128" s="8">
        <v>18</v>
      </c>
      <c r="E128" s="8">
        <f>VLOOKUP($B128,'Product Info'!$A$1:$D$4,3,0)</f>
        <v>200</v>
      </c>
      <c r="F128" s="8">
        <f t="shared" si="3"/>
        <v>3600</v>
      </c>
      <c r="G128" s="8">
        <f>VLOOKUP($B128,'Product Info'!$A$1:$D$4,4,0)*D128</f>
        <v>3276</v>
      </c>
      <c r="H128" s="8">
        <f t="shared" si="4"/>
        <v>324</v>
      </c>
      <c r="I128" s="8" t="str">
        <f t="shared" si="5"/>
        <v>Mar</v>
      </c>
      <c r="J128" s="7" t="str" cm="1">
        <f t="array" ref="J128:K128">VLOOKUP($C128,Herierchy!$A$1:$C$9,{2,3},0)</f>
        <v>Peter</v>
      </c>
      <c r="K128" s="7" t="str">
        <v>North</v>
      </c>
      <c r="L128" t="s">
        <v>70</v>
      </c>
    </row>
    <row r="129" spans="1:12" x14ac:dyDescent="0.25">
      <c r="A129" s="6">
        <v>45368</v>
      </c>
      <c r="B129" s="7" t="s">
        <v>29</v>
      </c>
      <c r="C129" s="7" t="s">
        <v>39</v>
      </c>
      <c r="D129" s="8">
        <v>41</v>
      </c>
      <c r="E129" s="8">
        <f>VLOOKUP($B129,'Product Info'!$A$1:$D$4,3,0)</f>
        <v>150</v>
      </c>
      <c r="F129" s="8">
        <f t="shared" si="3"/>
        <v>6150</v>
      </c>
      <c r="G129" s="8">
        <f>VLOOKUP($B129,'Product Info'!$A$1:$D$4,4,0)*D129</f>
        <v>5576</v>
      </c>
      <c r="H129" s="8">
        <f t="shared" si="4"/>
        <v>574</v>
      </c>
      <c r="I129" s="8" t="str">
        <f t="shared" si="5"/>
        <v>Mar</v>
      </c>
      <c r="J129" s="7" t="str" cm="1">
        <f t="array" ref="J129:K129">VLOOKUP($C129,Herierchy!$A$1:$C$9,{2,3},0)</f>
        <v>Peter</v>
      </c>
      <c r="K129" s="7" t="str">
        <v>North</v>
      </c>
      <c r="L129" t="s">
        <v>70</v>
      </c>
    </row>
    <row r="130" spans="1:12" x14ac:dyDescent="0.25">
      <c r="A130" s="6">
        <v>45368</v>
      </c>
      <c r="B130" s="7" t="s">
        <v>29</v>
      </c>
      <c r="C130" s="7" t="s">
        <v>36</v>
      </c>
      <c r="D130" s="8">
        <v>32</v>
      </c>
      <c r="E130" s="8">
        <f>VLOOKUP($B130,'Product Info'!$A$1:$D$4,3,0)</f>
        <v>150</v>
      </c>
      <c r="F130" s="8">
        <f t="shared" si="3"/>
        <v>4800</v>
      </c>
      <c r="G130" s="8">
        <f>VLOOKUP($B130,'Product Info'!$A$1:$D$4,4,0)*D130</f>
        <v>4352</v>
      </c>
      <c r="H130" s="8">
        <f t="shared" si="4"/>
        <v>448</v>
      </c>
      <c r="I130" s="8" t="str">
        <f t="shared" si="5"/>
        <v>Mar</v>
      </c>
      <c r="J130" s="7" t="str" cm="1">
        <f t="array" ref="J130:K130">VLOOKUP($C130,Herierchy!$A$1:$C$9,{2,3},0)</f>
        <v>Karen</v>
      </c>
      <c r="K130" s="7" t="str">
        <v>South</v>
      </c>
      <c r="L130" t="s">
        <v>70</v>
      </c>
    </row>
    <row r="131" spans="1:12" x14ac:dyDescent="0.25">
      <c r="A131" s="6">
        <v>45368</v>
      </c>
      <c r="B131" s="7" t="s">
        <v>27</v>
      </c>
      <c r="C131" s="7" t="s">
        <v>40</v>
      </c>
      <c r="D131" s="8">
        <v>20</v>
      </c>
      <c r="E131" s="8">
        <f>VLOOKUP($B131,'Product Info'!$A$1:$D$4,3,0)</f>
        <v>200</v>
      </c>
      <c r="F131" s="8">
        <f t="shared" ref="F131:F194" si="6">D131*E131</f>
        <v>4000</v>
      </c>
      <c r="G131" s="8">
        <f>VLOOKUP($B131,'Product Info'!$A$1:$D$4,4,0)*D131</f>
        <v>3640</v>
      </c>
      <c r="H131" s="8">
        <f t="shared" ref="H131:H194" si="7">F131-G131</f>
        <v>360</v>
      </c>
      <c r="I131" s="8" t="str">
        <f t="shared" ref="I131:I194" si="8">TEXT(A131,"mmm")</f>
        <v>Mar</v>
      </c>
      <c r="J131" s="7" t="str" cm="1">
        <f t="array" ref="J131:K131">VLOOKUP($C131,Herierchy!$A$1:$C$9,{2,3},0)</f>
        <v>Karen</v>
      </c>
      <c r="K131" s="7" t="str">
        <v>South</v>
      </c>
      <c r="L131" t="s">
        <v>70</v>
      </c>
    </row>
    <row r="132" spans="1:12" x14ac:dyDescent="0.25">
      <c r="A132" s="6">
        <v>45368</v>
      </c>
      <c r="B132" s="7" t="s">
        <v>28</v>
      </c>
      <c r="C132" s="7" t="s">
        <v>35</v>
      </c>
      <c r="D132" s="8">
        <v>17</v>
      </c>
      <c r="E132" s="8">
        <f>VLOOKUP($B132,'Product Info'!$A$1:$D$4,3,0)</f>
        <v>500</v>
      </c>
      <c r="F132" s="8">
        <f t="shared" si="6"/>
        <v>8500</v>
      </c>
      <c r="G132" s="8">
        <f>VLOOKUP($B132,'Product Info'!$A$1:$D$4,4,0)*D132</f>
        <v>6970</v>
      </c>
      <c r="H132" s="8">
        <f t="shared" si="7"/>
        <v>1530</v>
      </c>
      <c r="I132" s="8" t="str">
        <f t="shared" si="8"/>
        <v>Mar</v>
      </c>
      <c r="J132" s="7" t="str" cm="1">
        <f t="array" ref="J132:K132">VLOOKUP($C132,Herierchy!$A$1:$C$9,{2,3},0)</f>
        <v>Peter</v>
      </c>
      <c r="K132" s="7" t="str">
        <v>North</v>
      </c>
      <c r="L132" t="s">
        <v>70</v>
      </c>
    </row>
    <row r="133" spans="1:12" x14ac:dyDescent="0.25">
      <c r="A133" s="6">
        <v>45368</v>
      </c>
      <c r="B133" s="7" t="s">
        <v>28</v>
      </c>
      <c r="C133" s="7" t="s">
        <v>39</v>
      </c>
      <c r="D133" s="8">
        <v>49</v>
      </c>
      <c r="E133" s="8">
        <f>VLOOKUP($B133,'Product Info'!$A$1:$D$4,3,0)</f>
        <v>500</v>
      </c>
      <c r="F133" s="8">
        <f t="shared" si="6"/>
        <v>24500</v>
      </c>
      <c r="G133" s="8">
        <f>VLOOKUP($B133,'Product Info'!$A$1:$D$4,4,0)*D133</f>
        <v>20090</v>
      </c>
      <c r="H133" s="8">
        <f t="shared" si="7"/>
        <v>4410</v>
      </c>
      <c r="I133" s="8" t="str">
        <f t="shared" si="8"/>
        <v>Mar</v>
      </c>
      <c r="J133" s="7" t="str" cm="1">
        <f t="array" ref="J133:K133">VLOOKUP($C133,Herierchy!$A$1:$C$9,{2,3},0)</f>
        <v>Peter</v>
      </c>
      <c r="K133" s="7" t="str">
        <v>North</v>
      </c>
      <c r="L133" t="s">
        <v>70</v>
      </c>
    </row>
    <row r="134" spans="1:12" x14ac:dyDescent="0.25">
      <c r="A134" s="6">
        <v>45375</v>
      </c>
      <c r="B134" s="7" t="s">
        <v>28</v>
      </c>
      <c r="C134" s="7" t="s">
        <v>37</v>
      </c>
      <c r="D134" s="8">
        <v>35</v>
      </c>
      <c r="E134" s="8">
        <f>VLOOKUP($B134,'Product Info'!$A$1:$D$4,3,0)</f>
        <v>500</v>
      </c>
      <c r="F134" s="8">
        <f t="shared" si="6"/>
        <v>17500</v>
      </c>
      <c r="G134" s="8">
        <f>VLOOKUP($B134,'Product Info'!$A$1:$D$4,4,0)*D134</f>
        <v>14350</v>
      </c>
      <c r="H134" s="8">
        <f t="shared" si="7"/>
        <v>3150</v>
      </c>
      <c r="I134" s="8" t="str">
        <f t="shared" si="8"/>
        <v>Mar</v>
      </c>
      <c r="J134" s="7" t="str" cm="1">
        <f t="array" ref="J134:K134">VLOOKUP($C134,Herierchy!$A$1:$C$9,{2,3},0)</f>
        <v>Ashley</v>
      </c>
      <c r="K134" s="7" t="str">
        <v>West</v>
      </c>
      <c r="L134" t="s">
        <v>70</v>
      </c>
    </row>
    <row r="135" spans="1:12" x14ac:dyDescent="0.25">
      <c r="A135" s="6">
        <v>45375</v>
      </c>
      <c r="B135" s="7" t="s">
        <v>27</v>
      </c>
      <c r="C135" s="7" t="s">
        <v>41</v>
      </c>
      <c r="D135" s="8">
        <v>30</v>
      </c>
      <c r="E135" s="8">
        <f>VLOOKUP($B135,'Product Info'!$A$1:$D$4,3,0)</f>
        <v>200</v>
      </c>
      <c r="F135" s="8">
        <f t="shared" si="6"/>
        <v>6000</v>
      </c>
      <c r="G135" s="8">
        <f>VLOOKUP($B135,'Product Info'!$A$1:$D$4,4,0)*D135</f>
        <v>5460</v>
      </c>
      <c r="H135" s="8">
        <f t="shared" si="7"/>
        <v>540</v>
      </c>
      <c r="I135" s="8" t="str">
        <f t="shared" si="8"/>
        <v>Mar</v>
      </c>
      <c r="J135" s="7" t="str" cm="1">
        <f t="array" ref="J135:K135">VLOOKUP($C135,Herierchy!$A$1:$C$9,{2,3},0)</f>
        <v>Ashley</v>
      </c>
      <c r="K135" s="7" t="str">
        <v>West</v>
      </c>
      <c r="L135" t="s">
        <v>70</v>
      </c>
    </row>
    <row r="136" spans="1:12" x14ac:dyDescent="0.25">
      <c r="A136" s="6">
        <v>45375</v>
      </c>
      <c r="B136" s="7" t="s">
        <v>29</v>
      </c>
      <c r="C136" s="7" t="s">
        <v>41</v>
      </c>
      <c r="D136" s="8">
        <v>36</v>
      </c>
      <c r="E136" s="8">
        <f>VLOOKUP($B136,'Product Info'!$A$1:$D$4,3,0)</f>
        <v>150</v>
      </c>
      <c r="F136" s="8">
        <f t="shared" si="6"/>
        <v>5400</v>
      </c>
      <c r="G136" s="8">
        <f>VLOOKUP($B136,'Product Info'!$A$1:$D$4,4,0)*D136</f>
        <v>4896</v>
      </c>
      <c r="H136" s="8">
        <f t="shared" si="7"/>
        <v>504</v>
      </c>
      <c r="I136" s="8" t="str">
        <f t="shared" si="8"/>
        <v>Mar</v>
      </c>
      <c r="J136" s="7" t="str" cm="1">
        <f t="array" ref="J136:K136">VLOOKUP($C136,Herierchy!$A$1:$C$9,{2,3},0)</f>
        <v>Ashley</v>
      </c>
      <c r="K136" s="7" t="str">
        <v>West</v>
      </c>
      <c r="L136" t="s">
        <v>70</v>
      </c>
    </row>
    <row r="137" spans="1:12" x14ac:dyDescent="0.25">
      <c r="A137" s="6">
        <v>45375</v>
      </c>
      <c r="B137" s="7" t="s">
        <v>27</v>
      </c>
      <c r="C137" s="7" t="s">
        <v>34</v>
      </c>
      <c r="D137" s="8">
        <v>10</v>
      </c>
      <c r="E137" s="8">
        <f>VLOOKUP($B137,'Product Info'!$A$1:$D$4,3,0)</f>
        <v>200</v>
      </c>
      <c r="F137" s="8">
        <f t="shared" si="6"/>
        <v>2000</v>
      </c>
      <c r="G137" s="8">
        <f>VLOOKUP($B137,'Product Info'!$A$1:$D$4,4,0)*D137</f>
        <v>1820</v>
      </c>
      <c r="H137" s="8">
        <f t="shared" si="7"/>
        <v>180</v>
      </c>
      <c r="I137" s="8" t="str">
        <f t="shared" si="8"/>
        <v>Mar</v>
      </c>
      <c r="J137" s="7" t="str" cm="1">
        <f t="array" ref="J137:K137">VLOOKUP($C137,Herierchy!$A$1:$C$9,{2,3},0)</f>
        <v>Russell</v>
      </c>
      <c r="K137" s="7" t="str">
        <v>East</v>
      </c>
      <c r="L137" t="s">
        <v>70</v>
      </c>
    </row>
    <row r="138" spans="1:12" x14ac:dyDescent="0.25">
      <c r="A138" s="6">
        <v>45375</v>
      </c>
      <c r="B138" s="7" t="s">
        <v>28</v>
      </c>
      <c r="C138" s="7" t="s">
        <v>38</v>
      </c>
      <c r="D138" s="8">
        <v>23</v>
      </c>
      <c r="E138" s="8">
        <f>VLOOKUP($B138,'Product Info'!$A$1:$D$4,3,0)</f>
        <v>500</v>
      </c>
      <c r="F138" s="8">
        <f t="shared" si="6"/>
        <v>11500</v>
      </c>
      <c r="G138" s="8">
        <f>VLOOKUP($B138,'Product Info'!$A$1:$D$4,4,0)*D138</f>
        <v>9430</v>
      </c>
      <c r="H138" s="8">
        <f t="shared" si="7"/>
        <v>2070</v>
      </c>
      <c r="I138" s="8" t="str">
        <f t="shared" si="8"/>
        <v>Mar</v>
      </c>
      <c r="J138" s="7" t="str" cm="1">
        <f t="array" ref="J138:K138">VLOOKUP($C138,Herierchy!$A$1:$C$9,{2,3},0)</f>
        <v>Russell</v>
      </c>
      <c r="K138" s="7" t="str">
        <v>East</v>
      </c>
      <c r="L138" t="s">
        <v>70</v>
      </c>
    </row>
    <row r="139" spans="1:12" x14ac:dyDescent="0.25">
      <c r="A139" s="6">
        <v>45375</v>
      </c>
      <c r="B139" s="7" t="s">
        <v>29</v>
      </c>
      <c r="C139" s="7" t="s">
        <v>39</v>
      </c>
      <c r="D139" s="8">
        <v>21</v>
      </c>
      <c r="E139" s="8">
        <f>VLOOKUP($B139,'Product Info'!$A$1:$D$4,3,0)</f>
        <v>150</v>
      </c>
      <c r="F139" s="8">
        <f t="shared" si="6"/>
        <v>3150</v>
      </c>
      <c r="G139" s="8">
        <f>VLOOKUP($B139,'Product Info'!$A$1:$D$4,4,0)*D139</f>
        <v>2856</v>
      </c>
      <c r="H139" s="8">
        <f t="shared" si="7"/>
        <v>294</v>
      </c>
      <c r="I139" s="8" t="str">
        <f t="shared" si="8"/>
        <v>Mar</v>
      </c>
      <c r="J139" s="7" t="str" cm="1">
        <f t="array" ref="J139:K139">VLOOKUP($C139,Herierchy!$A$1:$C$9,{2,3},0)</f>
        <v>Peter</v>
      </c>
      <c r="K139" s="7" t="str">
        <v>North</v>
      </c>
      <c r="L139" t="s">
        <v>70</v>
      </c>
    </row>
    <row r="140" spans="1:12" x14ac:dyDescent="0.25">
      <c r="A140" s="6">
        <v>45375</v>
      </c>
      <c r="B140" s="7" t="s">
        <v>28</v>
      </c>
      <c r="C140" s="7" t="s">
        <v>36</v>
      </c>
      <c r="D140" s="8">
        <v>49</v>
      </c>
      <c r="E140" s="8">
        <f>VLOOKUP($B140,'Product Info'!$A$1:$D$4,3,0)</f>
        <v>500</v>
      </c>
      <c r="F140" s="8">
        <f t="shared" si="6"/>
        <v>24500</v>
      </c>
      <c r="G140" s="8">
        <f>VLOOKUP($B140,'Product Info'!$A$1:$D$4,4,0)*D140</f>
        <v>20090</v>
      </c>
      <c r="H140" s="8">
        <f t="shared" si="7"/>
        <v>4410</v>
      </c>
      <c r="I140" s="8" t="str">
        <f t="shared" si="8"/>
        <v>Mar</v>
      </c>
      <c r="J140" s="7" t="str" cm="1">
        <f t="array" ref="J140:K140">VLOOKUP($C140,Herierchy!$A$1:$C$9,{2,3},0)</f>
        <v>Karen</v>
      </c>
      <c r="K140" s="7" t="str">
        <v>South</v>
      </c>
      <c r="L140" t="s">
        <v>70</v>
      </c>
    </row>
    <row r="141" spans="1:12" x14ac:dyDescent="0.25">
      <c r="A141" s="6">
        <v>45375</v>
      </c>
      <c r="B141" s="7" t="s">
        <v>27</v>
      </c>
      <c r="C141" s="7" t="s">
        <v>40</v>
      </c>
      <c r="D141" s="8">
        <v>21</v>
      </c>
      <c r="E141" s="8">
        <f>VLOOKUP($B141,'Product Info'!$A$1:$D$4,3,0)</f>
        <v>200</v>
      </c>
      <c r="F141" s="8">
        <f t="shared" si="6"/>
        <v>4200</v>
      </c>
      <c r="G141" s="8">
        <f>VLOOKUP($B141,'Product Info'!$A$1:$D$4,4,0)*D141</f>
        <v>3822</v>
      </c>
      <c r="H141" s="8">
        <f t="shared" si="7"/>
        <v>378</v>
      </c>
      <c r="I141" s="8" t="str">
        <f t="shared" si="8"/>
        <v>Mar</v>
      </c>
      <c r="J141" s="7" t="str" cm="1">
        <f t="array" ref="J141:K141">VLOOKUP($C141,Herierchy!$A$1:$C$9,{2,3},0)</f>
        <v>Karen</v>
      </c>
      <c r="K141" s="7" t="str">
        <v>South</v>
      </c>
      <c r="L141" t="s">
        <v>70</v>
      </c>
    </row>
    <row r="142" spans="1:12" x14ac:dyDescent="0.25">
      <c r="A142" s="6">
        <v>45375</v>
      </c>
      <c r="B142" s="7" t="s">
        <v>29</v>
      </c>
      <c r="C142" s="7" t="s">
        <v>40</v>
      </c>
      <c r="D142" s="8">
        <v>30</v>
      </c>
      <c r="E142" s="8">
        <f>VLOOKUP($B142,'Product Info'!$A$1:$D$4,3,0)</f>
        <v>150</v>
      </c>
      <c r="F142" s="8">
        <f t="shared" si="6"/>
        <v>4500</v>
      </c>
      <c r="G142" s="8">
        <f>VLOOKUP($B142,'Product Info'!$A$1:$D$4,4,0)*D142</f>
        <v>4080</v>
      </c>
      <c r="H142" s="8">
        <f t="shared" si="7"/>
        <v>420</v>
      </c>
      <c r="I142" s="8" t="str">
        <f t="shared" si="8"/>
        <v>Mar</v>
      </c>
      <c r="J142" s="7" t="str" cm="1">
        <f t="array" ref="J142:K142">VLOOKUP($C142,Herierchy!$A$1:$C$9,{2,3},0)</f>
        <v>Karen</v>
      </c>
      <c r="K142" s="7" t="str">
        <v>South</v>
      </c>
      <c r="L142" t="s">
        <v>70</v>
      </c>
    </row>
    <row r="143" spans="1:12" x14ac:dyDescent="0.25">
      <c r="A143" s="6">
        <v>45375</v>
      </c>
      <c r="B143" s="7" t="s">
        <v>28</v>
      </c>
      <c r="C143" s="7" t="s">
        <v>35</v>
      </c>
      <c r="D143" s="8">
        <v>49</v>
      </c>
      <c r="E143" s="8">
        <f>VLOOKUP($B143,'Product Info'!$A$1:$D$4,3,0)</f>
        <v>500</v>
      </c>
      <c r="F143" s="8">
        <f t="shared" si="6"/>
        <v>24500</v>
      </c>
      <c r="G143" s="8">
        <f>VLOOKUP($B143,'Product Info'!$A$1:$D$4,4,0)*D143</f>
        <v>20090</v>
      </c>
      <c r="H143" s="8">
        <f t="shared" si="7"/>
        <v>4410</v>
      </c>
      <c r="I143" s="8" t="str">
        <f t="shared" si="8"/>
        <v>Mar</v>
      </c>
      <c r="J143" s="7" t="str" cm="1">
        <f t="array" ref="J143:K143">VLOOKUP($C143,Herierchy!$A$1:$C$9,{2,3},0)</f>
        <v>Peter</v>
      </c>
      <c r="K143" s="7" t="str">
        <v>North</v>
      </c>
      <c r="L143" t="s">
        <v>70</v>
      </c>
    </row>
    <row r="144" spans="1:12" x14ac:dyDescent="0.25">
      <c r="A144" s="6">
        <v>45375</v>
      </c>
      <c r="B144" s="7" t="s">
        <v>27</v>
      </c>
      <c r="C144" s="7" t="s">
        <v>40</v>
      </c>
      <c r="D144" s="8">
        <v>48</v>
      </c>
      <c r="E144" s="8">
        <f>VLOOKUP($B144,'Product Info'!$A$1:$D$4,3,0)</f>
        <v>200</v>
      </c>
      <c r="F144" s="8">
        <f t="shared" si="6"/>
        <v>9600</v>
      </c>
      <c r="G144" s="8">
        <f>VLOOKUP($B144,'Product Info'!$A$1:$D$4,4,0)*D144</f>
        <v>8736</v>
      </c>
      <c r="H144" s="8">
        <f t="shared" si="7"/>
        <v>864</v>
      </c>
      <c r="I144" s="8" t="str">
        <f t="shared" si="8"/>
        <v>Mar</v>
      </c>
      <c r="J144" s="7" t="str" cm="1">
        <f t="array" ref="J144:K144">VLOOKUP($C144,Herierchy!$A$1:$C$9,{2,3},0)</f>
        <v>Karen</v>
      </c>
      <c r="K144" s="7" t="str">
        <v>South</v>
      </c>
      <c r="L144" t="s">
        <v>70</v>
      </c>
    </row>
    <row r="145" spans="1:12" x14ac:dyDescent="0.25">
      <c r="A145" s="6">
        <v>45375</v>
      </c>
      <c r="B145" s="7" t="s">
        <v>29</v>
      </c>
      <c r="C145" s="7" t="s">
        <v>41</v>
      </c>
      <c r="D145" s="8">
        <v>24</v>
      </c>
      <c r="E145" s="8">
        <f>VLOOKUP($B145,'Product Info'!$A$1:$D$4,3,0)</f>
        <v>150</v>
      </c>
      <c r="F145" s="8">
        <f t="shared" si="6"/>
        <v>3600</v>
      </c>
      <c r="G145" s="8">
        <f>VLOOKUP($B145,'Product Info'!$A$1:$D$4,4,0)*D145</f>
        <v>3264</v>
      </c>
      <c r="H145" s="8">
        <f t="shared" si="7"/>
        <v>336</v>
      </c>
      <c r="I145" s="8" t="str">
        <f t="shared" si="8"/>
        <v>Mar</v>
      </c>
      <c r="J145" s="7" t="str" cm="1">
        <f t="array" ref="J145:K145">VLOOKUP($C145,Herierchy!$A$1:$C$9,{2,3},0)</f>
        <v>Ashley</v>
      </c>
      <c r="K145" s="7" t="str">
        <v>West</v>
      </c>
      <c r="L145" t="s">
        <v>70</v>
      </c>
    </row>
    <row r="146" spans="1:12" x14ac:dyDescent="0.25">
      <c r="A146" s="6">
        <v>45382</v>
      </c>
      <c r="B146" s="7" t="s">
        <v>27</v>
      </c>
      <c r="C146" s="7" t="s">
        <v>37</v>
      </c>
      <c r="D146" s="8">
        <v>36</v>
      </c>
      <c r="E146" s="8">
        <f>VLOOKUP($B146,'Product Info'!$A$1:$D$4,3,0)</f>
        <v>200</v>
      </c>
      <c r="F146" s="8">
        <f t="shared" si="6"/>
        <v>7200</v>
      </c>
      <c r="G146" s="8">
        <f>VLOOKUP($B146,'Product Info'!$A$1:$D$4,4,0)*D146</f>
        <v>6552</v>
      </c>
      <c r="H146" s="8">
        <f t="shared" si="7"/>
        <v>648</v>
      </c>
      <c r="I146" s="8" t="str">
        <f t="shared" si="8"/>
        <v>Mar</v>
      </c>
      <c r="J146" s="7" t="str" cm="1">
        <f t="array" ref="J146:K146">VLOOKUP($C146,Herierchy!$A$1:$C$9,{2,3},0)</f>
        <v>Ashley</v>
      </c>
      <c r="K146" s="7" t="str">
        <v>West</v>
      </c>
      <c r="L146" t="s">
        <v>70</v>
      </c>
    </row>
    <row r="147" spans="1:12" x14ac:dyDescent="0.25">
      <c r="A147" s="6">
        <v>45382</v>
      </c>
      <c r="B147" s="7" t="s">
        <v>28</v>
      </c>
      <c r="C147" s="7" t="s">
        <v>41</v>
      </c>
      <c r="D147" s="8">
        <v>33</v>
      </c>
      <c r="E147" s="8">
        <f>VLOOKUP($B147,'Product Info'!$A$1:$D$4,3,0)</f>
        <v>500</v>
      </c>
      <c r="F147" s="8">
        <f t="shared" si="6"/>
        <v>16500</v>
      </c>
      <c r="G147" s="8">
        <f>VLOOKUP($B147,'Product Info'!$A$1:$D$4,4,0)*D147</f>
        <v>13530</v>
      </c>
      <c r="H147" s="8">
        <f t="shared" si="7"/>
        <v>2970</v>
      </c>
      <c r="I147" s="8" t="str">
        <f t="shared" si="8"/>
        <v>Mar</v>
      </c>
      <c r="J147" s="7" t="str" cm="1">
        <f t="array" ref="J147:K147">VLOOKUP($C147,Herierchy!$A$1:$C$9,{2,3},0)</f>
        <v>Ashley</v>
      </c>
      <c r="K147" s="7" t="str">
        <v>West</v>
      </c>
      <c r="L147" t="s">
        <v>70</v>
      </c>
    </row>
    <row r="148" spans="1:12" x14ac:dyDescent="0.25">
      <c r="A148" s="6">
        <v>45382</v>
      </c>
      <c r="B148" s="7" t="s">
        <v>27</v>
      </c>
      <c r="C148" s="7" t="s">
        <v>34</v>
      </c>
      <c r="D148" s="8">
        <v>41</v>
      </c>
      <c r="E148" s="8">
        <f>VLOOKUP($B148,'Product Info'!$A$1:$D$4,3,0)</f>
        <v>200</v>
      </c>
      <c r="F148" s="8">
        <f t="shared" si="6"/>
        <v>8200</v>
      </c>
      <c r="G148" s="8">
        <f>VLOOKUP($B148,'Product Info'!$A$1:$D$4,4,0)*D148</f>
        <v>7462</v>
      </c>
      <c r="H148" s="8">
        <f t="shared" si="7"/>
        <v>738</v>
      </c>
      <c r="I148" s="8" t="str">
        <f t="shared" si="8"/>
        <v>Mar</v>
      </c>
      <c r="J148" s="7" t="str" cm="1">
        <f t="array" ref="J148:K148">VLOOKUP($C148,Herierchy!$A$1:$C$9,{2,3},0)</f>
        <v>Russell</v>
      </c>
      <c r="K148" s="7" t="str">
        <v>East</v>
      </c>
      <c r="L148" t="s">
        <v>70</v>
      </c>
    </row>
    <row r="149" spans="1:12" x14ac:dyDescent="0.25">
      <c r="A149" s="6">
        <v>45382</v>
      </c>
      <c r="B149" s="7" t="s">
        <v>29</v>
      </c>
      <c r="C149" s="7" t="s">
        <v>34</v>
      </c>
      <c r="D149" s="8">
        <v>27</v>
      </c>
      <c r="E149" s="8">
        <f>VLOOKUP($B149,'Product Info'!$A$1:$D$4,3,0)</f>
        <v>150</v>
      </c>
      <c r="F149" s="8">
        <f t="shared" si="6"/>
        <v>4050</v>
      </c>
      <c r="G149" s="8">
        <f>VLOOKUP($B149,'Product Info'!$A$1:$D$4,4,0)*D149</f>
        <v>3672</v>
      </c>
      <c r="H149" s="8">
        <f t="shared" si="7"/>
        <v>378</v>
      </c>
      <c r="I149" s="8" t="str">
        <f t="shared" si="8"/>
        <v>Mar</v>
      </c>
      <c r="J149" s="7" t="str" cm="1">
        <f t="array" ref="J149:K149">VLOOKUP($C149,Herierchy!$A$1:$C$9,{2,3},0)</f>
        <v>Russell</v>
      </c>
      <c r="K149" s="7" t="str">
        <v>East</v>
      </c>
      <c r="L149" t="s">
        <v>70</v>
      </c>
    </row>
    <row r="150" spans="1:12" x14ac:dyDescent="0.25">
      <c r="A150" s="6">
        <v>45382</v>
      </c>
      <c r="B150" s="7" t="s">
        <v>28</v>
      </c>
      <c r="C150" s="7" t="s">
        <v>38</v>
      </c>
      <c r="D150" s="8">
        <v>13</v>
      </c>
      <c r="E150" s="8">
        <f>VLOOKUP($B150,'Product Info'!$A$1:$D$4,3,0)</f>
        <v>500</v>
      </c>
      <c r="F150" s="8">
        <f t="shared" si="6"/>
        <v>6500</v>
      </c>
      <c r="G150" s="8">
        <f>VLOOKUP($B150,'Product Info'!$A$1:$D$4,4,0)*D150</f>
        <v>5330</v>
      </c>
      <c r="H150" s="8">
        <f t="shared" si="7"/>
        <v>1170</v>
      </c>
      <c r="I150" s="8" t="str">
        <f t="shared" si="8"/>
        <v>Mar</v>
      </c>
      <c r="J150" s="7" t="str" cm="1">
        <f t="array" ref="J150:K150">VLOOKUP($C150,Herierchy!$A$1:$C$9,{2,3},0)</f>
        <v>Russell</v>
      </c>
      <c r="K150" s="7" t="str">
        <v>East</v>
      </c>
      <c r="L150" t="s">
        <v>70</v>
      </c>
    </row>
    <row r="151" spans="1:12" x14ac:dyDescent="0.25">
      <c r="A151" s="6">
        <v>45382</v>
      </c>
      <c r="B151" s="7" t="s">
        <v>28</v>
      </c>
      <c r="C151" s="7" t="s">
        <v>39</v>
      </c>
      <c r="D151" s="8">
        <v>26</v>
      </c>
      <c r="E151" s="8">
        <f>VLOOKUP($B151,'Product Info'!$A$1:$D$4,3,0)</f>
        <v>500</v>
      </c>
      <c r="F151" s="8">
        <f t="shared" si="6"/>
        <v>13000</v>
      </c>
      <c r="G151" s="8">
        <f>VLOOKUP($B151,'Product Info'!$A$1:$D$4,4,0)*D151</f>
        <v>10660</v>
      </c>
      <c r="H151" s="8">
        <f t="shared" si="7"/>
        <v>2340</v>
      </c>
      <c r="I151" s="8" t="str">
        <f t="shared" si="8"/>
        <v>Mar</v>
      </c>
      <c r="J151" s="7" t="str" cm="1">
        <f t="array" ref="J151:K151">VLOOKUP($C151,Herierchy!$A$1:$C$9,{2,3},0)</f>
        <v>Peter</v>
      </c>
      <c r="K151" s="7" t="str">
        <v>North</v>
      </c>
      <c r="L151" t="s">
        <v>70</v>
      </c>
    </row>
    <row r="152" spans="1:12" x14ac:dyDescent="0.25">
      <c r="A152" s="6">
        <v>45382</v>
      </c>
      <c r="B152" s="7" t="s">
        <v>27</v>
      </c>
      <c r="C152" s="7" t="s">
        <v>36</v>
      </c>
      <c r="D152" s="8">
        <v>25</v>
      </c>
      <c r="E152" s="8">
        <f>VLOOKUP($B152,'Product Info'!$A$1:$D$4,3,0)</f>
        <v>200</v>
      </c>
      <c r="F152" s="8">
        <f t="shared" si="6"/>
        <v>5000</v>
      </c>
      <c r="G152" s="8">
        <f>VLOOKUP($B152,'Product Info'!$A$1:$D$4,4,0)*D152</f>
        <v>4550</v>
      </c>
      <c r="H152" s="8">
        <f t="shared" si="7"/>
        <v>450</v>
      </c>
      <c r="I152" s="8" t="str">
        <f t="shared" si="8"/>
        <v>Mar</v>
      </c>
      <c r="J152" s="7" t="str" cm="1">
        <f t="array" ref="J152:K152">VLOOKUP($C152,Herierchy!$A$1:$C$9,{2,3},0)</f>
        <v>Karen</v>
      </c>
      <c r="K152" s="7" t="str">
        <v>South</v>
      </c>
      <c r="L152" t="s">
        <v>70</v>
      </c>
    </row>
    <row r="153" spans="1:12" x14ac:dyDescent="0.25">
      <c r="A153" s="6">
        <v>45382</v>
      </c>
      <c r="B153" s="7" t="s">
        <v>29</v>
      </c>
      <c r="C153" s="7" t="s">
        <v>36</v>
      </c>
      <c r="D153" s="8">
        <v>32</v>
      </c>
      <c r="E153" s="8">
        <f>VLOOKUP($B153,'Product Info'!$A$1:$D$4,3,0)</f>
        <v>150</v>
      </c>
      <c r="F153" s="8">
        <f t="shared" si="6"/>
        <v>4800</v>
      </c>
      <c r="G153" s="8">
        <f>VLOOKUP($B153,'Product Info'!$A$1:$D$4,4,0)*D153</f>
        <v>4352</v>
      </c>
      <c r="H153" s="8">
        <f t="shared" si="7"/>
        <v>448</v>
      </c>
      <c r="I153" s="8" t="str">
        <f t="shared" si="8"/>
        <v>Mar</v>
      </c>
      <c r="J153" s="7" t="str" cm="1">
        <f t="array" ref="J153:K153">VLOOKUP($C153,Herierchy!$A$1:$C$9,{2,3},0)</f>
        <v>Karen</v>
      </c>
      <c r="K153" s="7" t="str">
        <v>South</v>
      </c>
      <c r="L153" t="s">
        <v>70</v>
      </c>
    </row>
    <row r="154" spans="1:12" x14ac:dyDescent="0.25">
      <c r="A154" s="6">
        <v>45382</v>
      </c>
      <c r="B154" s="7" t="s">
        <v>28</v>
      </c>
      <c r="C154" s="7" t="s">
        <v>40</v>
      </c>
      <c r="D154" s="8">
        <v>14</v>
      </c>
      <c r="E154" s="8">
        <f>VLOOKUP($B154,'Product Info'!$A$1:$D$4,3,0)</f>
        <v>500</v>
      </c>
      <c r="F154" s="8">
        <f t="shared" si="6"/>
        <v>7000</v>
      </c>
      <c r="G154" s="8">
        <f>VLOOKUP($B154,'Product Info'!$A$1:$D$4,4,0)*D154</f>
        <v>5740</v>
      </c>
      <c r="H154" s="8">
        <f t="shared" si="7"/>
        <v>1260</v>
      </c>
      <c r="I154" s="8" t="str">
        <f t="shared" si="8"/>
        <v>Mar</v>
      </c>
      <c r="J154" s="7" t="str" cm="1">
        <f t="array" ref="J154:K154">VLOOKUP($C154,Herierchy!$A$1:$C$9,{2,3},0)</f>
        <v>Karen</v>
      </c>
      <c r="K154" s="7" t="str">
        <v>South</v>
      </c>
      <c r="L154" t="s">
        <v>70</v>
      </c>
    </row>
    <row r="155" spans="1:12" x14ac:dyDescent="0.25">
      <c r="A155" s="6">
        <v>45382</v>
      </c>
      <c r="B155" s="7" t="s">
        <v>27</v>
      </c>
      <c r="C155" s="7" t="s">
        <v>35</v>
      </c>
      <c r="D155" s="8">
        <v>21</v>
      </c>
      <c r="E155" s="8">
        <f>VLOOKUP($B155,'Product Info'!$A$1:$D$4,3,0)</f>
        <v>200</v>
      </c>
      <c r="F155" s="8">
        <f t="shared" si="6"/>
        <v>4200</v>
      </c>
      <c r="G155" s="8">
        <f>VLOOKUP($B155,'Product Info'!$A$1:$D$4,4,0)*D155</f>
        <v>3822</v>
      </c>
      <c r="H155" s="8">
        <f t="shared" si="7"/>
        <v>378</v>
      </c>
      <c r="I155" s="8" t="str">
        <f t="shared" si="8"/>
        <v>Mar</v>
      </c>
      <c r="J155" s="7" t="str" cm="1">
        <f t="array" ref="J155:K155">VLOOKUP($C155,Herierchy!$A$1:$C$9,{2,3},0)</f>
        <v>Peter</v>
      </c>
      <c r="K155" s="7" t="str">
        <v>North</v>
      </c>
      <c r="L155" t="s">
        <v>70</v>
      </c>
    </row>
    <row r="156" spans="1:12" x14ac:dyDescent="0.25">
      <c r="A156" s="6">
        <v>45382</v>
      </c>
      <c r="B156" s="7" t="s">
        <v>29</v>
      </c>
      <c r="C156" s="7" t="s">
        <v>35</v>
      </c>
      <c r="D156" s="8">
        <v>45</v>
      </c>
      <c r="E156" s="8">
        <f>VLOOKUP($B156,'Product Info'!$A$1:$D$4,3,0)</f>
        <v>150</v>
      </c>
      <c r="F156" s="8">
        <f t="shared" si="6"/>
        <v>6750</v>
      </c>
      <c r="G156" s="8">
        <f>VLOOKUP($B156,'Product Info'!$A$1:$D$4,4,0)*D156</f>
        <v>6120</v>
      </c>
      <c r="H156" s="8">
        <f t="shared" si="7"/>
        <v>630</v>
      </c>
      <c r="I156" s="8" t="str">
        <f t="shared" si="8"/>
        <v>Mar</v>
      </c>
      <c r="J156" s="7" t="str" cm="1">
        <f t="array" ref="J156:K156">VLOOKUP($C156,Herierchy!$A$1:$C$9,{2,3},0)</f>
        <v>Peter</v>
      </c>
      <c r="K156" s="7" t="str">
        <v>North</v>
      </c>
      <c r="L156" t="s">
        <v>70</v>
      </c>
    </row>
    <row r="157" spans="1:12" x14ac:dyDescent="0.25">
      <c r="A157" s="6">
        <v>45382</v>
      </c>
      <c r="B157" s="7" t="s">
        <v>29</v>
      </c>
      <c r="C157" s="7" t="s">
        <v>34</v>
      </c>
      <c r="D157" s="8">
        <v>13</v>
      </c>
      <c r="E157" s="8">
        <f>VLOOKUP($B157,'Product Info'!$A$1:$D$4,3,0)</f>
        <v>150</v>
      </c>
      <c r="F157" s="8">
        <f t="shared" si="6"/>
        <v>1950</v>
      </c>
      <c r="G157" s="8">
        <f>VLOOKUP($B157,'Product Info'!$A$1:$D$4,4,0)*D157</f>
        <v>1768</v>
      </c>
      <c r="H157" s="8">
        <f t="shared" si="7"/>
        <v>182</v>
      </c>
      <c r="I157" s="8" t="str">
        <f t="shared" si="8"/>
        <v>Mar</v>
      </c>
      <c r="J157" s="7" t="str" cm="1">
        <f t="array" ref="J157:K157">VLOOKUP($C157,Herierchy!$A$1:$C$9,{2,3},0)</f>
        <v>Russell</v>
      </c>
      <c r="K157" s="7" t="str">
        <v>East</v>
      </c>
      <c r="L157" t="s">
        <v>70</v>
      </c>
    </row>
    <row r="158" spans="1:12" x14ac:dyDescent="0.25">
      <c r="A158" s="6">
        <v>45389</v>
      </c>
      <c r="B158" s="7" t="s">
        <v>27</v>
      </c>
      <c r="C158" s="7" t="s">
        <v>37</v>
      </c>
      <c r="D158" s="8">
        <v>40</v>
      </c>
      <c r="E158" s="8">
        <f>VLOOKUP($B158,'Product Info'!$A$1:$D$4,3,0)</f>
        <v>200</v>
      </c>
      <c r="F158" s="8">
        <f t="shared" si="6"/>
        <v>8000</v>
      </c>
      <c r="G158" s="8">
        <f>VLOOKUP($B158,'Product Info'!$A$1:$D$4,4,0)*D158</f>
        <v>7280</v>
      </c>
      <c r="H158" s="8">
        <f t="shared" si="7"/>
        <v>720</v>
      </c>
      <c r="I158" s="8" t="str">
        <f t="shared" si="8"/>
        <v>Apr</v>
      </c>
      <c r="J158" s="7" t="str" cm="1">
        <f t="array" ref="J158:K158">VLOOKUP($C158,Herierchy!$A$1:$C$9,{2,3},0)</f>
        <v>Ashley</v>
      </c>
      <c r="K158" s="7" t="str">
        <v>West</v>
      </c>
      <c r="L158" t="s">
        <v>70</v>
      </c>
    </row>
    <row r="159" spans="1:12" x14ac:dyDescent="0.25">
      <c r="A159" s="6">
        <v>45389</v>
      </c>
      <c r="B159" s="7" t="s">
        <v>29</v>
      </c>
      <c r="C159" s="7" t="s">
        <v>37</v>
      </c>
      <c r="D159" s="8">
        <v>41</v>
      </c>
      <c r="E159" s="8">
        <f>VLOOKUP($B159,'Product Info'!$A$1:$D$4,3,0)</f>
        <v>150</v>
      </c>
      <c r="F159" s="8">
        <f t="shared" si="6"/>
        <v>6150</v>
      </c>
      <c r="G159" s="8">
        <f>VLOOKUP($B159,'Product Info'!$A$1:$D$4,4,0)*D159</f>
        <v>5576</v>
      </c>
      <c r="H159" s="8">
        <f t="shared" si="7"/>
        <v>574</v>
      </c>
      <c r="I159" s="8" t="str">
        <f t="shared" si="8"/>
        <v>Apr</v>
      </c>
      <c r="J159" s="7" t="str" cm="1">
        <f t="array" ref="J159:K159">VLOOKUP($C159,Herierchy!$A$1:$C$9,{2,3},0)</f>
        <v>Ashley</v>
      </c>
      <c r="K159" s="7" t="str">
        <v>West</v>
      </c>
      <c r="L159" t="s">
        <v>70</v>
      </c>
    </row>
    <row r="160" spans="1:12" x14ac:dyDescent="0.25">
      <c r="A160" s="6">
        <v>45389</v>
      </c>
      <c r="B160" s="7" t="s">
        <v>28</v>
      </c>
      <c r="C160" s="7" t="s">
        <v>41</v>
      </c>
      <c r="D160" s="8">
        <v>12</v>
      </c>
      <c r="E160" s="8">
        <f>VLOOKUP($B160,'Product Info'!$A$1:$D$4,3,0)</f>
        <v>500</v>
      </c>
      <c r="F160" s="8">
        <f t="shared" si="6"/>
        <v>6000</v>
      </c>
      <c r="G160" s="8">
        <f>VLOOKUP($B160,'Product Info'!$A$1:$D$4,4,0)*D160</f>
        <v>4920</v>
      </c>
      <c r="H160" s="8">
        <f t="shared" si="7"/>
        <v>1080</v>
      </c>
      <c r="I160" s="8" t="str">
        <f t="shared" si="8"/>
        <v>Apr</v>
      </c>
      <c r="J160" s="7" t="str" cm="1">
        <f t="array" ref="J160:K160">VLOOKUP($C160,Herierchy!$A$1:$C$9,{2,3},0)</f>
        <v>Ashley</v>
      </c>
      <c r="K160" s="7" t="str">
        <v>West</v>
      </c>
      <c r="L160" t="s">
        <v>70</v>
      </c>
    </row>
    <row r="161" spans="1:12" x14ac:dyDescent="0.25">
      <c r="A161" s="6">
        <v>45389</v>
      </c>
      <c r="B161" s="7" t="s">
        <v>28</v>
      </c>
      <c r="C161" s="7" t="s">
        <v>34</v>
      </c>
      <c r="D161" s="8">
        <v>17</v>
      </c>
      <c r="E161" s="8">
        <f>VLOOKUP($B161,'Product Info'!$A$1:$D$4,3,0)</f>
        <v>500</v>
      </c>
      <c r="F161" s="8">
        <f t="shared" si="6"/>
        <v>8500</v>
      </c>
      <c r="G161" s="8">
        <f>VLOOKUP($B161,'Product Info'!$A$1:$D$4,4,0)*D161</f>
        <v>6970</v>
      </c>
      <c r="H161" s="8">
        <f t="shared" si="7"/>
        <v>1530</v>
      </c>
      <c r="I161" s="8" t="str">
        <f t="shared" si="8"/>
        <v>Apr</v>
      </c>
      <c r="J161" s="7" t="str" cm="1">
        <f t="array" ref="J161:K161">VLOOKUP($C161,Herierchy!$A$1:$C$9,{2,3},0)</f>
        <v>Russell</v>
      </c>
      <c r="K161" s="7" t="str">
        <v>East</v>
      </c>
      <c r="L161" t="s">
        <v>70</v>
      </c>
    </row>
    <row r="162" spans="1:12" x14ac:dyDescent="0.25">
      <c r="A162" s="6">
        <v>45389</v>
      </c>
      <c r="B162" s="7" t="s">
        <v>27</v>
      </c>
      <c r="C162" s="7" t="s">
        <v>38</v>
      </c>
      <c r="D162" s="8">
        <v>30</v>
      </c>
      <c r="E162" s="8">
        <f>VLOOKUP($B162,'Product Info'!$A$1:$D$4,3,0)</f>
        <v>200</v>
      </c>
      <c r="F162" s="8">
        <f t="shared" si="6"/>
        <v>6000</v>
      </c>
      <c r="G162" s="8">
        <f>VLOOKUP($B162,'Product Info'!$A$1:$D$4,4,0)*D162</f>
        <v>5460</v>
      </c>
      <c r="H162" s="8">
        <f t="shared" si="7"/>
        <v>540</v>
      </c>
      <c r="I162" s="8" t="str">
        <f t="shared" si="8"/>
        <v>Apr</v>
      </c>
      <c r="J162" s="7" t="str" cm="1">
        <f t="array" ref="J162:K162">VLOOKUP($C162,Herierchy!$A$1:$C$9,{2,3},0)</f>
        <v>Russell</v>
      </c>
      <c r="K162" s="7" t="str">
        <v>East</v>
      </c>
      <c r="L162" t="s">
        <v>70</v>
      </c>
    </row>
    <row r="163" spans="1:12" x14ac:dyDescent="0.25">
      <c r="A163" s="6">
        <v>45389</v>
      </c>
      <c r="B163" s="7" t="s">
        <v>29</v>
      </c>
      <c r="C163" s="7" t="s">
        <v>38</v>
      </c>
      <c r="D163" s="8">
        <v>15</v>
      </c>
      <c r="E163" s="8">
        <f>VLOOKUP($B163,'Product Info'!$A$1:$D$4,3,0)</f>
        <v>150</v>
      </c>
      <c r="F163" s="8">
        <f t="shared" si="6"/>
        <v>2250</v>
      </c>
      <c r="G163" s="8">
        <f>VLOOKUP($B163,'Product Info'!$A$1:$D$4,4,0)*D163</f>
        <v>2040</v>
      </c>
      <c r="H163" s="8">
        <f t="shared" si="7"/>
        <v>210</v>
      </c>
      <c r="I163" s="8" t="str">
        <f t="shared" si="8"/>
        <v>Apr</v>
      </c>
      <c r="J163" s="7" t="str" cm="1">
        <f t="array" ref="J163:K163">VLOOKUP($C163,Herierchy!$A$1:$C$9,{2,3},0)</f>
        <v>Russell</v>
      </c>
      <c r="K163" s="7" t="str">
        <v>East</v>
      </c>
      <c r="L163" t="s">
        <v>70</v>
      </c>
    </row>
    <row r="164" spans="1:12" x14ac:dyDescent="0.25">
      <c r="A164" s="6">
        <v>45389</v>
      </c>
      <c r="B164" s="7" t="s">
        <v>27</v>
      </c>
      <c r="C164" s="7" t="s">
        <v>39</v>
      </c>
      <c r="D164" s="8">
        <v>40</v>
      </c>
      <c r="E164" s="8">
        <f>VLOOKUP($B164,'Product Info'!$A$1:$D$4,3,0)</f>
        <v>200</v>
      </c>
      <c r="F164" s="8">
        <f t="shared" si="6"/>
        <v>8000</v>
      </c>
      <c r="G164" s="8">
        <f>VLOOKUP($B164,'Product Info'!$A$1:$D$4,4,0)*D164</f>
        <v>7280</v>
      </c>
      <c r="H164" s="8">
        <f t="shared" si="7"/>
        <v>720</v>
      </c>
      <c r="I164" s="8" t="str">
        <f t="shared" si="8"/>
        <v>Apr</v>
      </c>
      <c r="J164" s="7" t="str" cm="1">
        <f t="array" ref="J164:K164">VLOOKUP($C164,Herierchy!$A$1:$C$9,{2,3},0)</f>
        <v>Peter</v>
      </c>
      <c r="K164" s="7" t="str">
        <v>North</v>
      </c>
      <c r="L164" t="s">
        <v>70</v>
      </c>
    </row>
    <row r="165" spans="1:12" x14ac:dyDescent="0.25">
      <c r="A165" s="6">
        <v>45389</v>
      </c>
      <c r="B165" s="7" t="s">
        <v>29</v>
      </c>
      <c r="C165" s="7" t="s">
        <v>39</v>
      </c>
      <c r="D165" s="8">
        <v>34</v>
      </c>
      <c r="E165" s="8">
        <f>VLOOKUP($B165,'Product Info'!$A$1:$D$4,3,0)</f>
        <v>150</v>
      </c>
      <c r="F165" s="8">
        <f t="shared" si="6"/>
        <v>5100</v>
      </c>
      <c r="G165" s="8">
        <f>VLOOKUP($B165,'Product Info'!$A$1:$D$4,4,0)*D165</f>
        <v>4624</v>
      </c>
      <c r="H165" s="8">
        <f t="shared" si="7"/>
        <v>476</v>
      </c>
      <c r="I165" s="8" t="str">
        <f t="shared" si="8"/>
        <v>Apr</v>
      </c>
      <c r="J165" s="7" t="str" cm="1">
        <f t="array" ref="J165:K165">VLOOKUP($C165,Herierchy!$A$1:$C$9,{2,3},0)</f>
        <v>Peter</v>
      </c>
      <c r="K165" s="7" t="str">
        <v>North</v>
      </c>
      <c r="L165" t="s">
        <v>70</v>
      </c>
    </row>
    <row r="166" spans="1:12" x14ac:dyDescent="0.25">
      <c r="A166" s="6">
        <v>45389</v>
      </c>
      <c r="B166" s="7" t="s">
        <v>29</v>
      </c>
      <c r="C166" s="7" t="s">
        <v>36</v>
      </c>
      <c r="D166" s="8">
        <v>41</v>
      </c>
      <c r="E166" s="8">
        <f>VLOOKUP($B166,'Product Info'!$A$1:$D$4,3,0)</f>
        <v>150</v>
      </c>
      <c r="F166" s="8">
        <f t="shared" si="6"/>
        <v>6150</v>
      </c>
      <c r="G166" s="8">
        <f>VLOOKUP($B166,'Product Info'!$A$1:$D$4,4,0)*D166</f>
        <v>5576</v>
      </c>
      <c r="H166" s="8">
        <f t="shared" si="7"/>
        <v>574</v>
      </c>
      <c r="I166" s="8" t="str">
        <f t="shared" si="8"/>
        <v>Apr</v>
      </c>
      <c r="J166" s="7" t="str" cm="1">
        <f t="array" ref="J166:K166">VLOOKUP($C166,Herierchy!$A$1:$C$9,{2,3},0)</f>
        <v>Karen</v>
      </c>
      <c r="K166" s="7" t="str">
        <v>South</v>
      </c>
      <c r="L166" t="s">
        <v>70</v>
      </c>
    </row>
    <row r="167" spans="1:12" x14ac:dyDescent="0.25">
      <c r="A167" s="6">
        <v>45389</v>
      </c>
      <c r="B167" s="7" t="s">
        <v>27</v>
      </c>
      <c r="C167" s="7" t="s">
        <v>40</v>
      </c>
      <c r="D167" s="8">
        <v>31</v>
      </c>
      <c r="E167" s="8">
        <f>VLOOKUP($B167,'Product Info'!$A$1:$D$4,3,0)</f>
        <v>200</v>
      </c>
      <c r="F167" s="8">
        <f t="shared" si="6"/>
        <v>6200</v>
      </c>
      <c r="G167" s="8">
        <f>VLOOKUP($B167,'Product Info'!$A$1:$D$4,4,0)*D167</f>
        <v>5642</v>
      </c>
      <c r="H167" s="8">
        <f t="shared" si="7"/>
        <v>558</v>
      </c>
      <c r="I167" s="8" t="str">
        <f t="shared" si="8"/>
        <v>Apr</v>
      </c>
      <c r="J167" s="7" t="str" cm="1">
        <f t="array" ref="J167:K167">VLOOKUP($C167,Herierchy!$A$1:$C$9,{2,3},0)</f>
        <v>Karen</v>
      </c>
      <c r="K167" s="7" t="str">
        <v>South</v>
      </c>
      <c r="L167" t="s">
        <v>70</v>
      </c>
    </row>
    <row r="168" spans="1:12" x14ac:dyDescent="0.25">
      <c r="A168" s="6">
        <v>45389</v>
      </c>
      <c r="B168" s="7" t="s">
        <v>28</v>
      </c>
      <c r="C168" s="7" t="s">
        <v>35</v>
      </c>
      <c r="D168" s="8">
        <v>39</v>
      </c>
      <c r="E168" s="8">
        <f>VLOOKUP($B168,'Product Info'!$A$1:$D$4,3,0)</f>
        <v>500</v>
      </c>
      <c r="F168" s="8">
        <f t="shared" si="6"/>
        <v>19500</v>
      </c>
      <c r="G168" s="8">
        <f>VLOOKUP($B168,'Product Info'!$A$1:$D$4,4,0)*D168</f>
        <v>15990</v>
      </c>
      <c r="H168" s="8">
        <f t="shared" si="7"/>
        <v>3510</v>
      </c>
      <c r="I168" s="8" t="str">
        <f t="shared" si="8"/>
        <v>Apr</v>
      </c>
      <c r="J168" s="7" t="str" cm="1">
        <f t="array" ref="J168:K168">VLOOKUP($C168,Herierchy!$A$1:$C$9,{2,3},0)</f>
        <v>Peter</v>
      </c>
      <c r="K168" s="7" t="str">
        <v>North</v>
      </c>
      <c r="L168" t="s">
        <v>70</v>
      </c>
    </row>
    <row r="169" spans="1:12" x14ac:dyDescent="0.25">
      <c r="A169" s="6">
        <v>45389</v>
      </c>
      <c r="B169" s="7" t="s">
        <v>28</v>
      </c>
      <c r="C169" s="7" t="s">
        <v>35</v>
      </c>
      <c r="D169" s="8">
        <v>28</v>
      </c>
      <c r="E169" s="8">
        <f>VLOOKUP($B169,'Product Info'!$A$1:$D$4,3,0)</f>
        <v>500</v>
      </c>
      <c r="F169" s="8">
        <f t="shared" si="6"/>
        <v>14000</v>
      </c>
      <c r="G169" s="8">
        <f>VLOOKUP($B169,'Product Info'!$A$1:$D$4,4,0)*D169</f>
        <v>11480</v>
      </c>
      <c r="H169" s="8">
        <f t="shared" si="7"/>
        <v>2520</v>
      </c>
      <c r="I169" s="8" t="str">
        <f t="shared" si="8"/>
        <v>Apr</v>
      </c>
      <c r="J169" s="7" t="str" cm="1">
        <f t="array" ref="J169:K169">VLOOKUP($C169,Herierchy!$A$1:$C$9,{2,3},0)</f>
        <v>Peter</v>
      </c>
      <c r="K169" s="7" t="str">
        <v>North</v>
      </c>
      <c r="L169" t="s">
        <v>70</v>
      </c>
    </row>
    <row r="170" spans="1:12" x14ac:dyDescent="0.25">
      <c r="A170" s="6">
        <v>45396</v>
      </c>
      <c r="B170" s="7" t="s">
        <v>28</v>
      </c>
      <c r="C170" s="7" t="s">
        <v>37</v>
      </c>
      <c r="D170" s="8">
        <v>37</v>
      </c>
      <c r="E170" s="8">
        <f>VLOOKUP($B170,'Product Info'!$A$1:$D$4,3,0)</f>
        <v>500</v>
      </c>
      <c r="F170" s="8">
        <f t="shared" si="6"/>
        <v>18500</v>
      </c>
      <c r="G170" s="8">
        <f>VLOOKUP($B170,'Product Info'!$A$1:$D$4,4,0)*D170</f>
        <v>15170</v>
      </c>
      <c r="H170" s="8">
        <f t="shared" si="7"/>
        <v>3330</v>
      </c>
      <c r="I170" s="8" t="str">
        <f t="shared" si="8"/>
        <v>Apr</v>
      </c>
      <c r="J170" s="7" t="str" cm="1">
        <f t="array" ref="J170:K170">VLOOKUP($C170,Herierchy!$A$1:$C$9,{2,3},0)</f>
        <v>Ashley</v>
      </c>
      <c r="K170" s="7" t="str">
        <v>West</v>
      </c>
      <c r="L170" t="s">
        <v>70</v>
      </c>
    </row>
    <row r="171" spans="1:12" x14ac:dyDescent="0.25">
      <c r="A171" s="6">
        <v>45396</v>
      </c>
      <c r="B171" s="7" t="s">
        <v>27</v>
      </c>
      <c r="C171" s="7" t="s">
        <v>41</v>
      </c>
      <c r="D171" s="8">
        <v>27</v>
      </c>
      <c r="E171" s="8">
        <f>VLOOKUP($B171,'Product Info'!$A$1:$D$4,3,0)</f>
        <v>200</v>
      </c>
      <c r="F171" s="8">
        <f t="shared" si="6"/>
        <v>5400</v>
      </c>
      <c r="G171" s="8">
        <f>VLOOKUP($B171,'Product Info'!$A$1:$D$4,4,0)*D171</f>
        <v>4914</v>
      </c>
      <c r="H171" s="8">
        <f t="shared" si="7"/>
        <v>486</v>
      </c>
      <c r="I171" s="8" t="str">
        <f t="shared" si="8"/>
        <v>Apr</v>
      </c>
      <c r="J171" s="7" t="str" cm="1">
        <f t="array" ref="J171:K171">VLOOKUP($C171,Herierchy!$A$1:$C$9,{2,3},0)</f>
        <v>Ashley</v>
      </c>
      <c r="K171" s="7" t="str">
        <v>West</v>
      </c>
      <c r="L171" t="s">
        <v>70</v>
      </c>
    </row>
    <row r="172" spans="1:12" x14ac:dyDescent="0.25">
      <c r="A172" s="6">
        <v>45396</v>
      </c>
      <c r="B172" s="7" t="s">
        <v>29</v>
      </c>
      <c r="C172" s="7" t="s">
        <v>41</v>
      </c>
      <c r="D172" s="8">
        <v>36</v>
      </c>
      <c r="E172" s="8">
        <f>VLOOKUP($B172,'Product Info'!$A$1:$D$4,3,0)</f>
        <v>150</v>
      </c>
      <c r="F172" s="8">
        <f t="shared" si="6"/>
        <v>5400</v>
      </c>
      <c r="G172" s="8">
        <f>VLOOKUP($B172,'Product Info'!$A$1:$D$4,4,0)*D172</f>
        <v>4896</v>
      </c>
      <c r="H172" s="8">
        <f t="shared" si="7"/>
        <v>504</v>
      </c>
      <c r="I172" s="8" t="str">
        <f t="shared" si="8"/>
        <v>Apr</v>
      </c>
      <c r="J172" s="7" t="str" cm="1">
        <f t="array" ref="J172:K172">VLOOKUP($C172,Herierchy!$A$1:$C$9,{2,3},0)</f>
        <v>Ashley</v>
      </c>
      <c r="K172" s="7" t="str">
        <v>West</v>
      </c>
      <c r="L172" t="s">
        <v>70</v>
      </c>
    </row>
    <row r="173" spans="1:12" x14ac:dyDescent="0.25">
      <c r="A173" s="6">
        <v>45396</v>
      </c>
      <c r="B173" s="7" t="s">
        <v>27</v>
      </c>
      <c r="C173" s="7" t="s">
        <v>34</v>
      </c>
      <c r="D173" s="8">
        <v>31</v>
      </c>
      <c r="E173" s="8">
        <f>VLOOKUP($B173,'Product Info'!$A$1:$D$4,3,0)</f>
        <v>200</v>
      </c>
      <c r="F173" s="8">
        <f t="shared" si="6"/>
        <v>6200</v>
      </c>
      <c r="G173" s="8">
        <f>VLOOKUP($B173,'Product Info'!$A$1:$D$4,4,0)*D173</f>
        <v>5642</v>
      </c>
      <c r="H173" s="8">
        <f t="shared" si="7"/>
        <v>558</v>
      </c>
      <c r="I173" s="8" t="str">
        <f t="shared" si="8"/>
        <v>Apr</v>
      </c>
      <c r="J173" s="7" t="str" cm="1">
        <f t="array" ref="J173:K173">VLOOKUP($C173,Herierchy!$A$1:$C$9,{2,3},0)</f>
        <v>Russell</v>
      </c>
      <c r="K173" s="7" t="str">
        <v>East</v>
      </c>
      <c r="L173" t="s">
        <v>70</v>
      </c>
    </row>
    <row r="174" spans="1:12" x14ac:dyDescent="0.25">
      <c r="A174" s="6">
        <v>45396</v>
      </c>
      <c r="B174" s="7" t="s">
        <v>28</v>
      </c>
      <c r="C174" s="7" t="s">
        <v>38</v>
      </c>
      <c r="D174" s="8">
        <v>25</v>
      </c>
      <c r="E174" s="8">
        <f>VLOOKUP($B174,'Product Info'!$A$1:$D$4,3,0)</f>
        <v>500</v>
      </c>
      <c r="F174" s="8">
        <f t="shared" si="6"/>
        <v>12500</v>
      </c>
      <c r="G174" s="8">
        <f>VLOOKUP($B174,'Product Info'!$A$1:$D$4,4,0)*D174</f>
        <v>10250</v>
      </c>
      <c r="H174" s="8">
        <f t="shared" si="7"/>
        <v>2250</v>
      </c>
      <c r="I174" s="8" t="str">
        <f t="shared" si="8"/>
        <v>Apr</v>
      </c>
      <c r="J174" s="7" t="str" cm="1">
        <f t="array" ref="J174:K174">VLOOKUP($C174,Herierchy!$A$1:$C$9,{2,3},0)</f>
        <v>Russell</v>
      </c>
      <c r="K174" s="7" t="str">
        <v>East</v>
      </c>
      <c r="L174" t="s">
        <v>70</v>
      </c>
    </row>
    <row r="175" spans="1:12" x14ac:dyDescent="0.25">
      <c r="A175" s="6">
        <v>45396</v>
      </c>
      <c r="B175" s="7" t="s">
        <v>29</v>
      </c>
      <c r="C175" s="7" t="s">
        <v>39</v>
      </c>
      <c r="D175" s="8">
        <v>19</v>
      </c>
      <c r="E175" s="8">
        <f>VLOOKUP($B175,'Product Info'!$A$1:$D$4,3,0)</f>
        <v>150</v>
      </c>
      <c r="F175" s="8">
        <f t="shared" si="6"/>
        <v>2850</v>
      </c>
      <c r="G175" s="8">
        <f>VLOOKUP($B175,'Product Info'!$A$1:$D$4,4,0)*D175</f>
        <v>2584</v>
      </c>
      <c r="H175" s="8">
        <f t="shared" si="7"/>
        <v>266</v>
      </c>
      <c r="I175" s="8" t="str">
        <f t="shared" si="8"/>
        <v>Apr</v>
      </c>
      <c r="J175" s="7" t="str" cm="1">
        <f t="array" ref="J175:K175">VLOOKUP($C175,Herierchy!$A$1:$C$9,{2,3},0)</f>
        <v>Peter</v>
      </c>
      <c r="K175" s="7" t="str">
        <v>North</v>
      </c>
      <c r="L175" t="s">
        <v>70</v>
      </c>
    </row>
    <row r="176" spans="1:12" x14ac:dyDescent="0.25">
      <c r="A176" s="6">
        <v>45396</v>
      </c>
      <c r="B176" s="7" t="s">
        <v>28</v>
      </c>
      <c r="C176" s="7" t="s">
        <v>36</v>
      </c>
      <c r="D176" s="8">
        <v>28</v>
      </c>
      <c r="E176" s="8">
        <f>VLOOKUP($B176,'Product Info'!$A$1:$D$4,3,0)</f>
        <v>500</v>
      </c>
      <c r="F176" s="8">
        <f t="shared" si="6"/>
        <v>14000</v>
      </c>
      <c r="G176" s="8">
        <f>VLOOKUP($B176,'Product Info'!$A$1:$D$4,4,0)*D176</f>
        <v>11480</v>
      </c>
      <c r="H176" s="8">
        <f t="shared" si="7"/>
        <v>2520</v>
      </c>
      <c r="I176" s="8" t="str">
        <f t="shared" si="8"/>
        <v>Apr</v>
      </c>
      <c r="J176" s="7" t="str" cm="1">
        <f t="array" ref="J176:K176">VLOOKUP($C176,Herierchy!$A$1:$C$9,{2,3},0)</f>
        <v>Karen</v>
      </c>
      <c r="K176" s="7" t="str">
        <v>South</v>
      </c>
      <c r="L176" t="s">
        <v>70</v>
      </c>
    </row>
    <row r="177" spans="1:12" x14ac:dyDescent="0.25">
      <c r="A177" s="6">
        <v>45396</v>
      </c>
      <c r="B177" s="7" t="s">
        <v>27</v>
      </c>
      <c r="C177" s="7" t="s">
        <v>40</v>
      </c>
      <c r="D177" s="8">
        <v>46</v>
      </c>
      <c r="E177" s="8">
        <f>VLOOKUP($B177,'Product Info'!$A$1:$D$4,3,0)</f>
        <v>200</v>
      </c>
      <c r="F177" s="8">
        <f t="shared" si="6"/>
        <v>9200</v>
      </c>
      <c r="G177" s="8">
        <f>VLOOKUP($B177,'Product Info'!$A$1:$D$4,4,0)*D177</f>
        <v>8372</v>
      </c>
      <c r="H177" s="8">
        <f t="shared" si="7"/>
        <v>828</v>
      </c>
      <c r="I177" s="8" t="str">
        <f t="shared" si="8"/>
        <v>Apr</v>
      </c>
      <c r="J177" s="7" t="str" cm="1">
        <f t="array" ref="J177:K177">VLOOKUP($C177,Herierchy!$A$1:$C$9,{2,3},0)</f>
        <v>Karen</v>
      </c>
      <c r="K177" s="7" t="str">
        <v>South</v>
      </c>
      <c r="L177" t="s">
        <v>70</v>
      </c>
    </row>
    <row r="178" spans="1:12" x14ac:dyDescent="0.25">
      <c r="A178" s="6">
        <v>45396</v>
      </c>
      <c r="B178" s="7" t="s">
        <v>29</v>
      </c>
      <c r="C178" s="7" t="s">
        <v>40</v>
      </c>
      <c r="D178" s="8">
        <v>48</v>
      </c>
      <c r="E178" s="8">
        <f>VLOOKUP($B178,'Product Info'!$A$1:$D$4,3,0)</f>
        <v>150</v>
      </c>
      <c r="F178" s="8">
        <f t="shared" si="6"/>
        <v>7200</v>
      </c>
      <c r="G178" s="8">
        <f>VLOOKUP($B178,'Product Info'!$A$1:$D$4,4,0)*D178</f>
        <v>6528</v>
      </c>
      <c r="H178" s="8">
        <f t="shared" si="7"/>
        <v>672</v>
      </c>
      <c r="I178" s="8" t="str">
        <f t="shared" si="8"/>
        <v>Apr</v>
      </c>
      <c r="J178" s="7" t="str" cm="1">
        <f t="array" ref="J178:K178">VLOOKUP($C178,Herierchy!$A$1:$C$9,{2,3},0)</f>
        <v>Karen</v>
      </c>
      <c r="K178" s="7" t="str">
        <v>South</v>
      </c>
      <c r="L178" t="s">
        <v>70</v>
      </c>
    </row>
    <row r="179" spans="1:12" x14ac:dyDescent="0.25">
      <c r="A179" s="6">
        <v>45396</v>
      </c>
      <c r="B179" s="7" t="s">
        <v>28</v>
      </c>
      <c r="C179" s="7" t="s">
        <v>35</v>
      </c>
      <c r="D179" s="8">
        <v>37</v>
      </c>
      <c r="E179" s="8">
        <f>VLOOKUP($B179,'Product Info'!$A$1:$D$4,3,0)</f>
        <v>500</v>
      </c>
      <c r="F179" s="8">
        <f t="shared" si="6"/>
        <v>18500</v>
      </c>
      <c r="G179" s="8">
        <f>VLOOKUP($B179,'Product Info'!$A$1:$D$4,4,0)*D179</f>
        <v>15170</v>
      </c>
      <c r="H179" s="8">
        <f t="shared" si="7"/>
        <v>3330</v>
      </c>
      <c r="I179" s="8" t="str">
        <f t="shared" si="8"/>
        <v>Apr</v>
      </c>
      <c r="J179" s="7" t="str" cm="1">
        <f t="array" ref="J179:K179">VLOOKUP($C179,Herierchy!$A$1:$C$9,{2,3},0)</f>
        <v>Peter</v>
      </c>
      <c r="K179" s="7" t="str">
        <v>North</v>
      </c>
      <c r="L179" t="s">
        <v>70</v>
      </c>
    </row>
    <row r="180" spans="1:12" x14ac:dyDescent="0.25">
      <c r="A180" s="6">
        <v>45396</v>
      </c>
      <c r="B180" s="7" t="s">
        <v>27</v>
      </c>
      <c r="C180" s="7" t="s">
        <v>36</v>
      </c>
      <c r="D180" s="8">
        <v>18</v>
      </c>
      <c r="E180" s="8">
        <f>VLOOKUP($B180,'Product Info'!$A$1:$D$4,3,0)</f>
        <v>200</v>
      </c>
      <c r="F180" s="8">
        <f t="shared" si="6"/>
        <v>3600</v>
      </c>
      <c r="G180" s="8">
        <f>VLOOKUP($B180,'Product Info'!$A$1:$D$4,4,0)*D180</f>
        <v>3276</v>
      </c>
      <c r="H180" s="8">
        <f t="shared" si="7"/>
        <v>324</v>
      </c>
      <c r="I180" s="8" t="str">
        <f t="shared" si="8"/>
        <v>Apr</v>
      </c>
      <c r="J180" s="7" t="str" cm="1">
        <f t="array" ref="J180:K180">VLOOKUP($C180,Herierchy!$A$1:$C$9,{2,3},0)</f>
        <v>Karen</v>
      </c>
      <c r="K180" s="7" t="str">
        <v>South</v>
      </c>
      <c r="L180" t="s">
        <v>70</v>
      </c>
    </row>
    <row r="181" spans="1:12" x14ac:dyDescent="0.25">
      <c r="A181" s="6">
        <v>45396</v>
      </c>
      <c r="B181" s="7" t="s">
        <v>29</v>
      </c>
      <c r="C181" s="7" t="s">
        <v>37</v>
      </c>
      <c r="D181" s="8">
        <v>24</v>
      </c>
      <c r="E181" s="8">
        <f>VLOOKUP($B181,'Product Info'!$A$1:$D$4,3,0)</f>
        <v>150</v>
      </c>
      <c r="F181" s="8">
        <f t="shared" si="6"/>
        <v>3600</v>
      </c>
      <c r="G181" s="8">
        <f>VLOOKUP($B181,'Product Info'!$A$1:$D$4,4,0)*D181</f>
        <v>3264</v>
      </c>
      <c r="H181" s="8">
        <f t="shared" si="7"/>
        <v>336</v>
      </c>
      <c r="I181" s="8" t="str">
        <f t="shared" si="8"/>
        <v>Apr</v>
      </c>
      <c r="J181" s="7" t="str" cm="1">
        <f t="array" ref="J181:K181">VLOOKUP($C181,Herierchy!$A$1:$C$9,{2,3},0)</f>
        <v>Ashley</v>
      </c>
      <c r="K181" s="7" t="str">
        <v>West</v>
      </c>
      <c r="L181" t="s">
        <v>70</v>
      </c>
    </row>
    <row r="182" spans="1:12" x14ac:dyDescent="0.25">
      <c r="A182" s="6">
        <v>45403</v>
      </c>
      <c r="B182" s="7" t="s">
        <v>27</v>
      </c>
      <c r="C182" s="7" t="s">
        <v>37</v>
      </c>
      <c r="D182" s="8">
        <v>42</v>
      </c>
      <c r="E182" s="8">
        <f>VLOOKUP($B182,'Product Info'!$A$1:$D$4,3,0)</f>
        <v>200</v>
      </c>
      <c r="F182" s="8">
        <f t="shared" si="6"/>
        <v>8400</v>
      </c>
      <c r="G182" s="8">
        <f>VLOOKUP($B182,'Product Info'!$A$1:$D$4,4,0)*D182</f>
        <v>7644</v>
      </c>
      <c r="H182" s="8">
        <f t="shared" si="7"/>
        <v>756</v>
      </c>
      <c r="I182" s="8" t="str">
        <f t="shared" si="8"/>
        <v>Apr</v>
      </c>
      <c r="J182" s="7" t="str" cm="1">
        <f t="array" ref="J182:K182">VLOOKUP($C182,Herierchy!$A$1:$C$9,{2,3},0)</f>
        <v>Ashley</v>
      </c>
      <c r="K182" s="7" t="str">
        <v>West</v>
      </c>
      <c r="L182" t="s">
        <v>70</v>
      </c>
    </row>
    <row r="183" spans="1:12" x14ac:dyDescent="0.25">
      <c r="A183" s="6">
        <v>45403</v>
      </c>
      <c r="B183" s="7" t="s">
        <v>28</v>
      </c>
      <c r="C183" s="7" t="s">
        <v>41</v>
      </c>
      <c r="D183" s="8">
        <v>18</v>
      </c>
      <c r="E183" s="8">
        <f>VLOOKUP($B183,'Product Info'!$A$1:$D$4,3,0)</f>
        <v>500</v>
      </c>
      <c r="F183" s="8">
        <f t="shared" si="6"/>
        <v>9000</v>
      </c>
      <c r="G183" s="8">
        <f>VLOOKUP($B183,'Product Info'!$A$1:$D$4,4,0)*D183</f>
        <v>7380</v>
      </c>
      <c r="H183" s="8">
        <f t="shared" si="7"/>
        <v>1620</v>
      </c>
      <c r="I183" s="8" t="str">
        <f t="shared" si="8"/>
        <v>Apr</v>
      </c>
      <c r="J183" s="7" t="str" cm="1">
        <f t="array" ref="J183:K183">VLOOKUP($C183,Herierchy!$A$1:$C$9,{2,3},0)</f>
        <v>Ashley</v>
      </c>
      <c r="K183" s="7" t="str">
        <v>West</v>
      </c>
      <c r="L183" t="s">
        <v>70</v>
      </c>
    </row>
    <row r="184" spans="1:12" x14ac:dyDescent="0.25">
      <c r="A184" s="6">
        <v>45403</v>
      </c>
      <c r="B184" s="7" t="s">
        <v>27</v>
      </c>
      <c r="C184" s="7" t="s">
        <v>34</v>
      </c>
      <c r="D184" s="8">
        <v>36</v>
      </c>
      <c r="E184" s="8">
        <f>VLOOKUP($B184,'Product Info'!$A$1:$D$4,3,0)</f>
        <v>200</v>
      </c>
      <c r="F184" s="8">
        <f t="shared" si="6"/>
        <v>7200</v>
      </c>
      <c r="G184" s="8">
        <f>VLOOKUP($B184,'Product Info'!$A$1:$D$4,4,0)*D184</f>
        <v>6552</v>
      </c>
      <c r="H184" s="8">
        <f t="shared" si="7"/>
        <v>648</v>
      </c>
      <c r="I184" s="8" t="str">
        <f t="shared" si="8"/>
        <v>Apr</v>
      </c>
      <c r="J184" s="7" t="str" cm="1">
        <f t="array" ref="J184:K184">VLOOKUP($C184,Herierchy!$A$1:$C$9,{2,3},0)</f>
        <v>Russell</v>
      </c>
      <c r="K184" s="7" t="str">
        <v>East</v>
      </c>
      <c r="L184" t="s">
        <v>70</v>
      </c>
    </row>
    <row r="185" spans="1:12" x14ac:dyDescent="0.25">
      <c r="A185" s="6">
        <v>45403</v>
      </c>
      <c r="B185" s="7" t="s">
        <v>29</v>
      </c>
      <c r="C185" s="7" t="s">
        <v>34</v>
      </c>
      <c r="D185" s="8">
        <v>13</v>
      </c>
      <c r="E185" s="8">
        <f>VLOOKUP($B185,'Product Info'!$A$1:$D$4,3,0)</f>
        <v>150</v>
      </c>
      <c r="F185" s="8">
        <f t="shared" si="6"/>
        <v>1950</v>
      </c>
      <c r="G185" s="8">
        <f>VLOOKUP($B185,'Product Info'!$A$1:$D$4,4,0)*D185</f>
        <v>1768</v>
      </c>
      <c r="H185" s="8">
        <f t="shared" si="7"/>
        <v>182</v>
      </c>
      <c r="I185" s="8" t="str">
        <f t="shared" si="8"/>
        <v>Apr</v>
      </c>
      <c r="J185" s="7" t="str" cm="1">
        <f t="array" ref="J185:K185">VLOOKUP($C185,Herierchy!$A$1:$C$9,{2,3},0)</f>
        <v>Russell</v>
      </c>
      <c r="K185" s="7" t="str">
        <v>East</v>
      </c>
      <c r="L185" t="s">
        <v>70</v>
      </c>
    </row>
    <row r="186" spans="1:12" x14ac:dyDescent="0.25">
      <c r="A186" s="6">
        <v>45403</v>
      </c>
      <c r="B186" s="7" t="s">
        <v>28</v>
      </c>
      <c r="C186" s="7" t="s">
        <v>38</v>
      </c>
      <c r="D186" s="8">
        <v>15</v>
      </c>
      <c r="E186" s="8">
        <f>VLOOKUP($B186,'Product Info'!$A$1:$D$4,3,0)</f>
        <v>500</v>
      </c>
      <c r="F186" s="8">
        <f t="shared" si="6"/>
        <v>7500</v>
      </c>
      <c r="G186" s="8">
        <f>VLOOKUP($B186,'Product Info'!$A$1:$D$4,4,0)*D186</f>
        <v>6150</v>
      </c>
      <c r="H186" s="8">
        <f t="shared" si="7"/>
        <v>1350</v>
      </c>
      <c r="I186" s="8" t="str">
        <f t="shared" si="8"/>
        <v>Apr</v>
      </c>
      <c r="J186" s="7" t="str" cm="1">
        <f t="array" ref="J186:K186">VLOOKUP($C186,Herierchy!$A$1:$C$9,{2,3},0)</f>
        <v>Russell</v>
      </c>
      <c r="K186" s="7" t="str">
        <v>East</v>
      </c>
      <c r="L186" t="s">
        <v>70</v>
      </c>
    </row>
    <row r="187" spans="1:12" x14ac:dyDescent="0.25">
      <c r="A187" s="6">
        <v>45403</v>
      </c>
      <c r="B187" s="7" t="s">
        <v>28</v>
      </c>
      <c r="C187" s="7" t="s">
        <v>39</v>
      </c>
      <c r="D187" s="8">
        <v>38</v>
      </c>
      <c r="E187" s="8">
        <f>VLOOKUP($B187,'Product Info'!$A$1:$D$4,3,0)</f>
        <v>500</v>
      </c>
      <c r="F187" s="8">
        <f t="shared" si="6"/>
        <v>19000</v>
      </c>
      <c r="G187" s="8">
        <f>VLOOKUP($B187,'Product Info'!$A$1:$D$4,4,0)*D187</f>
        <v>15580</v>
      </c>
      <c r="H187" s="8">
        <f t="shared" si="7"/>
        <v>3420</v>
      </c>
      <c r="I187" s="8" t="str">
        <f t="shared" si="8"/>
        <v>Apr</v>
      </c>
      <c r="J187" s="7" t="str" cm="1">
        <f t="array" ref="J187:K187">VLOOKUP($C187,Herierchy!$A$1:$C$9,{2,3},0)</f>
        <v>Peter</v>
      </c>
      <c r="K187" s="7" t="str">
        <v>North</v>
      </c>
      <c r="L187" t="s">
        <v>70</v>
      </c>
    </row>
    <row r="188" spans="1:12" x14ac:dyDescent="0.25">
      <c r="A188" s="6">
        <v>45403</v>
      </c>
      <c r="B188" s="7" t="s">
        <v>27</v>
      </c>
      <c r="C188" s="7" t="s">
        <v>36</v>
      </c>
      <c r="D188" s="8">
        <v>20</v>
      </c>
      <c r="E188" s="8">
        <f>VLOOKUP($B188,'Product Info'!$A$1:$D$4,3,0)</f>
        <v>200</v>
      </c>
      <c r="F188" s="8">
        <f t="shared" si="6"/>
        <v>4000</v>
      </c>
      <c r="G188" s="8">
        <f>VLOOKUP($B188,'Product Info'!$A$1:$D$4,4,0)*D188</f>
        <v>3640</v>
      </c>
      <c r="H188" s="8">
        <f t="shared" si="7"/>
        <v>360</v>
      </c>
      <c r="I188" s="8" t="str">
        <f t="shared" si="8"/>
        <v>Apr</v>
      </c>
      <c r="J188" s="7" t="str" cm="1">
        <f t="array" ref="J188:K188">VLOOKUP($C188,Herierchy!$A$1:$C$9,{2,3},0)</f>
        <v>Karen</v>
      </c>
      <c r="K188" s="7" t="str">
        <v>South</v>
      </c>
      <c r="L188" t="s">
        <v>70</v>
      </c>
    </row>
    <row r="189" spans="1:12" x14ac:dyDescent="0.25">
      <c r="A189" s="6">
        <v>45403</v>
      </c>
      <c r="B189" s="7" t="s">
        <v>29</v>
      </c>
      <c r="C189" s="7" t="s">
        <v>36</v>
      </c>
      <c r="D189" s="8">
        <v>20</v>
      </c>
      <c r="E189" s="8">
        <f>VLOOKUP($B189,'Product Info'!$A$1:$D$4,3,0)</f>
        <v>150</v>
      </c>
      <c r="F189" s="8">
        <f t="shared" si="6"/>
        <v>3000</v>
      </c>
      <c r="G189" s="8">
        <f>VLOOKUP($B189,'Product Info'!$A$1:$D$4,4,0)*D189</f>
        <v>2720</v>
      </c>
      <c r="H189" s="8">
        <f t="shared" si="7"/>
        <v>280</v>
      </c>
      <c r="I189" s="8" t="str">
        <f t="shared" si="8"/>
        <v>Apr</v>
      </c>
      <c r="J189" s="7" t="str" cm="1">
        <f t="array" ref="J189:K189">VLOOKUP($C189,Herierchy!$A$1:$C$9,{2,3},0)</f>
        <v>Karen</v>
      </c>
      <c r="K189" s="7" t="str">
        <v>South</v>
      </c>
      <c r="L189" t="s">
        <v>70</v>
      </c>
    </row>
    <row r="190" spans="1:12" x14ac:dyDescent="0.25">
      <c r="A190" s="6">
        <v>45403</v>
      </c>
      <c r="B190" s="7" t="s">
        <v>28</v>
      </c>
      <c r="C190" s="7" t="s">
        <v>40</v>
      </c>
      <c r="D190" s="8">
        <v>13</v>
      </c>
      <c r="E190" s="8">
        <f>VLOOKUP($B190,'Product Info'!$A$1:$D$4,3,0)</f>
        <v>500</v>
      </c>
      <c r="F190" s="8">
        <f t="shared" si="6"/>
        <v>6500</v>
      </c>
      <c r="G190" s="8">
        <f>VLOOKUP($B190,'Product Info'!$A$1:$D$4,4,0)*D190</f>
        <v>5330</v>
      </c>
      <c r="H190" s="8">
        <f t="shared" si="7"/>
        <v>1170</v>
      </c>
      <c r="I190" s="8" t="str">
        <f t="shared" si="8"/>
        <v>Apr</v>
      </c>
      <c r="J190" s="7" t="str" cm="1">
        <f t="array" ref="J190:K190">VLOOKUP($C190,Herierchy!$A$1:$C$9,{2,3},0)</f>
        <v>Karen</v>
      </c>
      <c r="K190" s="7" t="str">
        <v>South</v>
      </c>
      <c r="L190" t="s">
        <v>70</v>
      </c>
    </row>
    <row r="191" spans="1:12" x14ac:dyDescent="0.25">
      <c r="A191" s="6">
        <v>45403</v>
      </c>
      <c r="B191" s="7" t="s">
        <v>27</v>
      </c>
      <c r="C191" s="7" t="s">
        <v>35</v>
      </c>
      <c r="D191" s="8">
        <v>48</v>
      </c>
      <c r="E191" s="8">
        <f>VLOOKUP($B191,'Product Info'!$A$1:$D$4,3,0)</f>
        <v>200</v>
      </c>
      <c r="F191" s="8">
        <f t="shared" si="6"/>
        <v>9600</v>
      </c>
      <c r="G191" s="8">
        <f>VLOOKUP($B191,'Product Info'!$A$1:$D$4,4,0)*D191</f>
        <v>8736</v>
      </c>
      <c r="H191" s="8">
        <f t="shared" si="7"/>
        <v>864</v>
      </c>
      <c r="I191" s="8" t="str">
        <f t="shared" si="8"/>
        <v>Apr</v>
      </c>
      <c r="J191" s="7" t="str" cm="1">
        <f t="array" ref="J191:K191">VLOOKUP($C191,Herierchy!$A$1:$C$9,{2,3},0)</f>
        <v>Peter</v>
      </c>
      <c r="K191" s="7" t="str">
        <v>North</v>
      </c>
      <c r="L191" t="s">
        <v>70</v>
      </c>
    </row>
    <row r="192" spans="1:12" x14ac:dyDescent="0.25">
      <c r="A192" s="6">
        <v>45403</v>
      </c>
      <c r="B192" s="7" t="s">
        <v>29</v>
      </c>
      <c r="C192" s="7" t="s">
        <v>35</v>
      </c>
      <c r="D192" s="8">
        <v>12</v>
      </c>
      <c r="E192" s="8">
        <f>VLOOKUP($B192,'Product Info'!$A$1:$D$4,3,0)</f>
        <v>150</v>
      </c>
      <c r="F192" s="8">
        <f t="shared" si="6"/>
        <v>1800</v>
      </c>
      <c r="G192" s="8">
        <f>VLOOKUP($B192,'Product Info'!$A$1:$D$4,4,0)*D192</f>
        <v>1632</v>
      </c>
      <c r="H192" s="8">
        <f t="shared" si="7"/>
        <v>168</v>
      </c>
      <c r="I192" s="8" t="str">
        <f t="shared" si="8"/>
        <v>Apr</v>
      </c>
      <c r="J192" s="7" t="str" cm="1">
        <f t="array" ref="J192:K192">VLOOKUP($C192,Herierchy!$A$1:$C$9,{2,3},0)</f>
        <v>Peter</v>
      </c>
      <c r="K192" s="7" t="str">
        <v>North</v>
      </c>
      <c r="L192" t="s">
        <v>70</v>
      </c>
    </row>
    <row r="193" spans="1:12" x14ac:dyDescent="0.25">
      <c r="A193" s="6">
        <v>45403</v>
      </c>
      <c r="B193" s="7" t="s">
        <v>29</v>
      </c>
      <c r="C193" s="7" t="s">
        <v>38</v>
      </c>
      <c r="D193" s="8">
        <v>38</v>
      </c>
      <c r="E193" s="8">
        <f>VLOOKUP($B193,'Product Info'!$A$1:$D$4,3,0)</f>
        <v>150</v>
      </c>
      <c r="F193" s="8">
        <f t="shared" si="6"/>
        <v>5700</v>
      </c>
      <c r="G193" s="8">
        <f>VLOOKUP($B193,'Product Info'!$A$1:$D$4,4,0)*D193</f>
        <v>5168</v>
      </c>
      <c r="H193" s="8">
        <f t="shared" si="7"/>
        <v>532</v>
      </c>
      <c r="I193" s="8" t="str">
        <f t="shared" si="8"/>
        <v>Apr</v>
      </c>
      <c r="J193" s="7" t="str" cm="1">
        <f t="array" ref="J193:K193">VLOOKUP($C193,Herierchy!$A$1:$C$9,{2,3},0)</f>
        <v>Russell</v>
      </c>
      <c r="K193" s="7" t="str">
        <v>East</v>
      </c>
      <c r="L193" t="s">
        <v>70</v>
      </c>
    </row>
    <row r="194" spans="1:12" x14ac:dyDescent="0.25">
      <c r="A194" s="6">
        <v>45410</v>
      </c>
      <c r="B194" s="7" t="s">
        <v>27</v>
      </c>
      <c r="C194" s="7" t="s">
        <v>37</v>
      </c>
      <c r="D194" s="8">
        <v>28</v>
      </c>
      <c r="E194" s="8">
        <f>VLOOKUP($B194,'Product Info'!$A$1:$D$4,3,0)</f>
        <v>200</v>
      </c>
      <c r="F194" s="8">
        <f t="shared" si="6"/>
        <v>5600</v>
      </c>
      <c r="G194" s="8">
        <f>VLOOKUP($B194,'Product Info'!$A$1:$D$4,4,0)*D194</f>
        <v>5096</v>
      </c>
      <c r="H194" s="8">
        <f t="shared" si="7"/>
        <v>504</v>
      </c>
      <c r="I194" s="8" t="str">
        <f t="shared" si="8"/>
        <v>Apr</v>
      </c>
      <c r="J194" s="7" t="str" cm="1">
        <f t="array" ref="J194:K194">VLOOKUP($C194,Herierchy!$A$1:$C$9,{2,3},0)</f>
        <v>Ashley</v>
      </c>
      <c r="K194" s="7" t="str">
        <v>West</v>
      </c>
      <c r="L194" t="s">
        <v>70</v>
      </c>
    </row>
    <row r="195" spans="1:12" x14ac:dyDescent="0.25">
      <c r="A195" s="6">
        <v>45410</v>
      </c>
      <c r="B195" s="7" t="s">
        <v>29</v>
      </c>
      <c r="C195" s="7" t="s">
        <v>37</v>
      </c>
      <c r="D195" s="8">
        <v>15</v>
      </c>
      <c r="E195" s="8">
        <f>VLOOKUP($B195,'Product Info'!$A$1:$D$4,3,0)</f>
        <v>150</v>
      </c>
      <c r="F195" s="8">
        <f t="shared" ref="F195:F258" si="9">D195*E195</f>
        <v>2250</v>
      </c>
      <c r="G195" s="8">
        <f>VLOOKUP($B195,'Product Info'!$A$1:$D$4,4,0)*D195</f>
        <v>2040</v>
      </c>
      <c r="H195" s="8">
        <f t="shared" ref="H195:H258" si="10">F195-G195</f>
        <v>210</v>
      </c>
      <c r="I195" s="8" t="str">
        <f t="shared" ref="I195:I258" si="11">TEXT(A195,"mmm")</f>
        <v>Apr</v>
      </c>
      <c r="J195" s="7" t="str" cm="1">
        <f t="array" ref="J195:K195">VLOOKUP($C195,Herierchy!$A$1:$C$9,{2,3},0)</f>
        <v>Ashley</v>
      </c>
      <c r="K195" s="7" t="str">
        <v>West</v>
      </c>
      <c r="L195" t="s">
        <v>70</v>
      </c>
    </row>
    <row r="196" spans="1:12" x14ac:dyDescent="0.25">
      <c r="A196" s="6">
        <v>45410</v>
      </c>
      <c r="B196" s="7" t="s">
        <v>28</v>
      </c>
      <c r="C196" s="7" t="s">
        <v>41</v>
      </c>
      <c r="D196" s="8">
        <v>47</v>
      </c>
      <c r="E196" s="8">
        <f>VLOOKUP($B196,'Product Info'!$A$1:$D$4,3,0)</f>
        <v>500</v>
      </c>
      <c r="F196" s="8">
        <f t="shared" si="9"/>
        <v>23500</v>
      </c>
      <c r="G196" s="8">
        <f>VLOOKUP($B196,'Product Info'!$A$1:$D$4,4,0)*D196</f>
        <v>19270</v>
      </c>
      <c r="H196" s="8">
        <f t="shared" si="10"/>
        <v>4230</v>
      </c>
      <c r="I196" s="8" t="str">
        <f t="shared" si="11"/>
        <v>Apr</v>
      </c>
      <c r="J196" s="7" t="str" cm="1">
        <f t="array" ref="J196:K196">VLOOKUP($C196,Herierchy!$A$1:$C$9,{2,3},0)</f>
        <v>Ashley</v>
      </c>
      <c r="K196" s="7" t="str">
        <v>West</v>
      </c>
      <c r="L196" t="s">
        <v>70</v>
      </c>
    </row>
    <row r="197" spans="1:12" x14ac:dyDescent="0.25">
      <c r="A197" s="6">
        <v>45410</v>
      </c>
      <c r="B197" s="7" t="s">
        <v>28</v>
      </c>
      <c r="C197" s="7" t="s">
        <v>34</v>
      </c>
      <c r="D197" s="8">
        <v>18</v>
      </c>
      <c r="E197" s="8">
        <f>VLOOKUP($B197,'Product Info'!$A$1:$D$4,3,0)</f>
        <v>500</v>
      </c>
      <c r="F197" s="8">
        <f t="shared" si="9"/>
        <v>9000</v>
      </c>
      <c r="G197" s="8">
        <f>VLOOKUP($B197,'Product Info'!$A$1:$D$4,4,0)*D197</f>
        <v>7380</v>
      </c>
      <c r="H197" s="8">
        <f t="shared" si="10"/>
        <v>1620</v>
      </c>
      <c r="I197" s="8" t="str">
        <f t="shared" si="11"/>
        <v>Apr</v>
      </c>
      <c r="J197" s="7" t="str" cm="1">
        <f t="array" ref="J197:K197">VLOOKUP($C197,Herierchy!$A$1:$C$9,{2,3},0)</f>
        <v>Russell</v>
      </c>
      <c r="K197" s="7" t="str">
        <v>East</v>
      </c>
      <c r="L197" t="s">
        <v>70</v>
      </c>
    </row>
    <row r="198" spans="1:12" x14ac:dyDescent="0.25">
      <c r="A198" s="6">
        <v>45410</v>
      </c>
      <c r="B198" s="7" t="s">
        <v>27</v>
      </c>
      <c r="C198" s="7" t="s">
        <v>38</v>
      </c>
      <c r="D198" s="8">
        <v>46</v>
      </c>
      <c r="E198" s="8">
        <f>VLOOKUP($B198,'Product Info'!$A$1:$D$4,3,0)</f>
        <v>200</v>
      </c>
      <c r="F198" s="8">
        <f t="shared" si="9"/>
        <v>9200</v>
      </c>
      <c r="G198" s="8">
        <f>VLOOKUP($B198,'Product Info'!$A$1:$D$4,4,0)*D198</f>
        <v>8372</v>
      </c>
      <c r="H198" s="8">
        <f t="shared" si="10"/>
        <v>828</v>
      </c>
      <c r="I198" s="8" t="str">
        <f t="shared" si="11"/>
        <v>Apr</v>
      </c>
      <c r="J198" s="7" t="str" cm="1">
        <f t="array" ref="J198:K198">VLOOKUP($C198,Herierchy!$A$1:$C$9,{2,3},0)</f>
        <v>Russell</v>
      </c>
      <c r="K198" s="7" t="str">
        <v>East</v>
      </c>
      <c r="L198" t="s">
        <v>70</v>
      </c>
    </row>
    <row r="199" spans="1:12" x14ac:dyDescent="0.25">
      <c r="A199" s="6">
        <v>45410</v>
      </c>
      <c r="B199" s="7" t="s">
        <v>29</v>
      </c>
      <c r="C199" s="7" t="s">
        <v>38</v>
      </c>
      <c r="D199" s="8">
        <v>20</v>
      </c>
      <c r="E199" s="8">
        <f>VLOOKUP($B199,'Product Info'!$A$1:$D$4,3,0)</f>
        <v>150</v>
      </c>
      <c r="F199" s="8">
        <f t="shared" si="9"/>
        <v>3000</v>
      </c>
      <c r="G199" s="8">
        <f>VLOOKUP($B199,'Product Info'!$A$1:$D$4,4,0)*D199</f>
        <v>2720</v>
      </c>
      <c r="H199" s="8">
        <f t="shared" si="10"/>
        <v>280</v>
      </c>
      <c r="I199" s="8" t="str">
        <f t="shared" si="11"/>
        <v>Apr</v>
      </c>
      <c r="J199" s="7" t="str" cm="1">
        <f t="array" ref="J199:K199">VLOOKUP($C199,Herierchy!$A$1:$C$9,{2,3},0)</f>
        <v>Russell</v>
      </c>
      <c r="K199" s="7" t="str">
        <v>East</v>
      </c>
      <c r="L199" t="s">
        <v>70</v>
      </c>
    </row>
    <row r="200" spans="1:12" x14ac:dyDescent="0.25">
      <c r="A200" s="6">
        <v>45410</v>
      </c>
      <c r="B200" s="7" t="s">
        <v>27</v>
      </c>
      <c r="C200" s="7" t="s">
        <v>39</v>
      </c>
      <c r="D200" s="8">
        <v>39</v>
      </c>
      <c r="E200" s="8">
        <f>VLOOKUP($B200,'Product Info'!$A$1:$D$4,3,0)</f>
        <v>200</v>
      </c>
      <c r="F200" s="8">
        <f t="shared" si="9"/>
        <v>7800</v>
      </c>
      <c r="G200" s="8">
        <f>VLOOKUP($B200,'Product Info'!$A$1:$D$4,4,0)*D200</f>
        <v>7098</v>
      </c>
      <c r="H200" s="8">
        <f t="shared" si="10"/>
        <v>702</v>
      </c>
      <c r="I200" s="8" t="str">
        <f t="shared" si="11"/>
        <v>Apr</v>
      </c>
      <c r="J200" s="7" t="str" cm="1">
        <f t="array" ref="J200:K200">VLOOKUP($C200,Herierchy!$A$1:$C$9,{2,3},0)</f>
        <v>Peter</v>
      </c>
      <c r="K200" s="7" t="str">
        <v>North</v>
      </c>
      <c r="L200" t="s">
        <v>70</v>
      </c>
    </row>
    <row r="201" spans="1:12" x14ac:dyDescent="0.25">
      <c r="A201" s="6">
        <v>45410</v>
      </c>
      <c r="B201" s="7" t="s">
        <v>29</v>
      </c>
      <c r="C201" s="7" t="s">
        <v>39</v>
      </c>
      <c r="D201" s="8">
        <v>10</v>
      </c>
      <c r="E201" s="8">
        <f>VLOOKUP($B201,'Product Info'!$A$1:$D$4,3,0)</f>
        <v>150</v>
      </c>
      <c r="F201" s="8">
        <f t="shared" si="9"/>
        <v>1500</v>
      </c>
      <c r="G201" s="8">
        <f>VLOOKUP($B201,'Product Info'!$A$1:$D$4,4,0)*D201</f>
        <v>1360</v>
      </c>
      <c r="H201" s="8">
        <f t="shared" si="10"/>
        <v>140</v>
      </c>
      <c r="I201" s="8" t="str">
        <f t="shared" si="11"/>
        <v>Apr</v>
      </c>
      <c r="J201" s="7" t="str" cm="1">
        <f t="array" ref="J201:K201">VLOOKUP($C201,Herierchy!$A$1:$C$9,{2,3},0)</f>
        <v>Peter</v>
      </c>
      <c r="K201" s="7" t="str">
        <v>North</v>
      </c>
      <c r="L201" t="s">
        <v>70</v>
      </c>
    </row>
    <row r="202" spans="1:12" x14ac:dyDescent="0.25">
      <c r="A202" s="6">
        <v>45410</v>
      </c>
      <c r="B202" s="7" t="s">
        <v>29</v>
      </c>
      <c r="C202" s="7" t="s">
        <v>36</v>
      </c>
      <c r="D202" s="8">
        <v>43</v>
      </c>
      <c r="E202" s="8">
        <f>VLOOKUP($B202,'Product Info'!$A$1:$D$4,3,0)</f>
        <v>150</v>
      </c>
      <c r="F202" s="8">
        <f t="shared" si="9"/>
        <v>6450</v>
      </c>
      <c r="G202" s="8">
        <f>VLOOKUP($B202,'Product Info'!$A$1:$D$4,4,0)*D202</f>
        <v>5848</v>
      </c>
      <c r="H202" s="8">
        <f t="shared" si="10"/>
        <v>602</v>
      </c>
      <c r="I202" s="8" t="str">
        <f t="shared" si="11"/>
        <v>Apr</v>
      </c>
      <c r="J202" s="7" t="str" cm="1">
        <f t="array" ref="J202:K202">VLOOKUP($C202,Herierchy!$A$1:$C$9,{2,3},0)</f>
        <v>Karen</v>
      </c>
      <c r="K202" s="7" t="str">
        <v>South</v>
      </c>
      <c r="L202" t="s">
        <v>70</v>
      </c>
    </row>
    <row r="203" spans="1:12" x14ac:dyDescent="0.25">
      <c r="A203" s="6">
        <v>45410</v>
      </c>
      <c r="B203" s="7" t="s">
        <v>27</v>
      </c>
      <c r="C203" s="7" t="s">
        <v>40</v>
      </c>
      <c r="D203" s="8">
        <v>24</v>
      </c>
      <c r="E203" s="8">
        <f>VLOOKUP($B203,'Product Info'!$A$1:$D$4,3,0)</f>
        <v>200</v>
      </c>
      <c r="F203" s="8">
        <f t="shared" si="9"/>
        <v>4800</v>
      </c>
      <c r="G203" s="8">
        <f>VLOOKUP($B203,'Product Info'!$A$1:$D$4,4,0)*D203</f>
        <v>4368</v>
      </c>
      <c r="H203" s="8">
        <f t="shared" si="10"/>
        <v>432</v>
      </c>
      <c r="I203" s="8" t="str">
        <f t="shared" si="11"/>
        <v>Apr</v>
      </c>
      <c r="J203" s="7" t="str" cm="1">
        <f t="array" ref="J203:K203">VLOOKUP($C203,Herierchy!$A$1:$C$9,{2,3},0)</f>
        <v>Karen</v>
      </c>
      <c r="K203" s="7" t="str">
        <v>South</v>
      </c>
      <c r="L203" t="s">
        <v>70</v>
      </c>
    </row>
    <row r="204" spans="1:12" x14ac:dyDescent="0.25">
      <c r="A204" s="6">
        <v>45410</v>
      </c>
      <c r="B204" s="7" t="s">
        <v>28</v>
      </c>
      <c r="C204" s="7" t="s">
        <v>35</v>
      </c>
      <c r="D204" s="8">
        <v>37</v>
      </c>
      <c r="E204" s="8">
        <f>VLOOKUP($B204,'Product Info'!$A$1:$D$4,3,0)</f>
        <v>500</v>
      </c>
      <c r="F204" s="8">
        <f t="shared" si="9"/>
        <v>18500</v>
      </c>
      <c r="G204" s="8">
        <f>VLOOKUP($B204,'Product Info'!$A$1:$D$4,4,0)*D204</f>
        <v>15170</v>
      </c>
      <c r="H204" s="8">
        <f t="shared" si="10"/>
        <v>3330</v>
      </c>
      <c r="I204" s="8" t="str">
        <f t="shared" si="11"/>
        <v>Apr</v>
      </c>
      <c r="J204" s="7" t="str" cm="1">
        <f t="array" ref="J204:K204">VLOOKUP($C204,Herierchy!$A$1:$C$9,{2,3},0)</f>
        <v>Peter</v>
      </c>
      <c r="K204" s="7" t="str">
        <v>North</v>
      </c>
      <c r="L204" t="s">
        <v>70</v>
      </c>
    </row>
    <row r="205" spans="1:12" x14ac:dyDescent="0.25">
      <c r="A205" s="6">
        <v>45410</v>
      </c>
      <c r="B205" s="7" t="s">
        <v>28</v>
      </c>
      <c r="C205" s="7" t="s">
        <v>39</v>
      </c>
      <c r="D205" s="8">
        <v>46</v>
      </c>
      <c r="E205" s="8">
        <f>VLOOKUP($B205,'Product Info'!$A$1:$D$4,3,0)</f>
        <v>500</v>
      </c>
      <c r="F205" s="8">
        <f t="shared" si="9"/>
        <v>23000</v>
      </c>
      <c r="G205" s="8">
        <f>VLOOKUP($B205,'Product Info'!$A$1:$D$4,4,0)*D205</f>
        <v>18860</v>
      </c>
      <c r="H205" s="8">
        <f t="shared" si="10"/>
        <v>4140</v>
      </c>
      <c r="I205" s="8" t="str">
        <f t="shared" si="11"/>
        <v>Apr</v>
      </c>
      <c r="J205" s="7" t="str" cm="1">
        <f t="array" ref="J205:K205">VLOOKUP($C205,Herierchy!$A$1:$C$9,{2,3},0)</f>
        <v>Peter</v>
      </c>
      <c r="K205" s="7" t="str">
        <v>North</v>
      </c>
      <c r="L205" t="s">
        <v>70</v>
      </c>
    </row>
    <row r="206" spans="1:12" x14ac:dyDescent="0.25">
      <c r="A206" s="6">
        <v>45417</v>
      </c>
      <c r="B206" s="7" t="s">
        <v>28</v>
      </c>
      <c r="C206" s="7" t="s">
        <v>37</v>
      </c>
      <c r="D206" s="8">
        <v>26</v>
      </c>
      <c r="E206" s="8">
        <f>VLOOKUP($B206,'Product Info'!$A$1:$D$4,3,0)</f>
        <v>500</v>
      </c>
      <c r="F206" s="8">
        <f t="shared" si="9"/>
        <v>13000</v>
      </c>
      <c r="G206" s="8">
        <f>VLOOKUP($B206,'Product Info'!$A$1:$D$4,4,0)*D206</f>
        <v>10660</v>
      </c>
      <c r="H206" s="8">
        <f t="shared" si="10"/>
        <v>2340</v>
      </c>
      <c r="I206" s="8" t="str">
        <f t="shared" si="11"/>
        <v>May</v>
      </c>
      <c r="J206" s="7" t="str" cm="1">
        <f t="array" ref="J206:K206">VLOOKUP($C206,Herierchy!$A$1:$C$9,{2,3},0)</f>
        <v>Ashley</v>
      </c>
      <c r="K206" s="7" t="str">
        <v>West</v>
      </c>
      <c r="L206" t="s">
        <v>70</v>
      </c>
    </row>
    <row r="207" spans="1:12" x14ac:dyDescent="0.25">
      <c r="A207" s="6">
        <v>45417</v>
      </c>
      <c r="B207" s="7" t="s">
        <v>27</v>
      </c>
      <c r="C207" s="7" t="s">
        <v>41</v>
      </c>
      <c r="D207" s="8">
        <v>27</v>
      </c>
      <c r="E207" s="8">
        <f>VLOOKUP($B207,'Product Info'!$A$1:$D$4,3,0)</f>
        <v>200</v>
      </c>
      <c r="F207" s="8">
        <f t="shared" si="9"/>
        <v>5400</v>
      </c>
      <c r="G207" s="8">
        <f>VLOOKUP($B207,'Product Info'!$A$1:$D$4,4,0)*D207</f>
        <v>4914</v>
      </c>
      <c r="H207" s="8">
        <f t="shared" si="10"/>
        <v>486</v>
      </c>
      <c r="I207" s="8" t="str">
        <f t="shared" si="11"/>
        <v>May</v>
      </c>
      <c r="J207" s="7" t="str" cm="1">
        <f t="array" ref="J207:K207">VLOOKUP($C207,Herierchy!$A$1:$C$9,{2,3},0)</f>
        <v>Ashley</v>
      </c>
      <c r="K207" s="7" t="str">
        <v>West</v>
      </c>
      <c r="L207" t="s">
        <v>70</v>
      </c>
    </row>
    <row r="208" spans="1:12" x14ac:dyDescent="0.25">
      <c r="A208" s="6">
        <v>45417</v>
      </c>
      <c r="B208" s="7" t="s">
        <v>29</v>
      </c>
      <c r="C208" s="7" t="s">
        <v>41</v>
      </c>
      <c r="D208" s="8">
        <v>35</v>
      </c>
      <c r="E208" s="8">
        <f>VLOOKUP($B208,'Product Info'!$A$1:$D$4,3,0)</f>
        <v>150</v>
      </c>
      <c r="F208" s="8">
        <f t="shared" si="9"/>
        <v>5250</v>
      </c>
      <c r="G208" s="8">
        <f>VLOOKUP($B208,'Product Info'!$A$1:$D$4,4,0)*D208</f>
        <v>4760</v>
      </c>
      <c r="H208" s="8">
        <f t="shared" si="10"/>
        <v>490</v>
      </c>
      <c r="I208" s="8" t="str">
        <f t="shared" si="11"/>
        <v>May</v>
      </c>
      <c r="J208" s="7" t="str" cm="1">
        <f t="array" ref="J208:K208">VLOOKUP($C208,Herierchy!$A$1:$C$9,{2,3},0)</f>
        <v>Ashley</v>
      </c>
      <c r="K208" s="7" t="str">
        <v>West</v>
      </c>
      <c r="L208" t="s">
        <v>70</v>
      </c>
    </row>
    <row r="209" spans="1:12" x14ac:dyDescent="0.25">
      <c r="A209" s="6">
        <v>45417</v>
      </c>
      <c r="B209" s="7" t="s">
        <v>27</v>
      </c>
      <c r="C209" s="7" t="s">
        <v>34</v>
      </c>
      <c r="D209" s="8">
        <v>44</v>
      </c>
      <c r="E209" s="8">
        <f>VLOOKUP($B209,'Product Info'!$A$1:$D$4,3,0)</f>
        <v>200</v>
      </c>
      <c r="F209" s="8">
        <f t="shared" si="9"/>
        <v>8800</v>
      </c>
      <c r="G209" s="8">
        <f>VLOOKUP($B209,'Product Info'!$A$1:$D$4,4,0)*D209</f>
        <v>8008</v>
      </c>
      <c r="H209" s="8">
        <f t="shared" si="10"/>
        <v>792</v>
      </c>
      <c r="I209" s="8" t="str">
        <f t="shared" si="11"/>
        <v>May</v>
      </c>
      <c r="J209" s="7" t="str" cm="1">
        <f t="array" ref="J209:K209">VLOOKUP($C209,Herierchy!$A$1:$C$9,{2,3},0)</f>
        <v>Russell</v>
      </c>
      <c r="K209" s="7" t="str">
        <v>East</v>
      </c>
      <c r="L209" t="s">
        <v>70</v>
      </c>
    </row>
    <row r="210" spans="1:12" x14ac:dyDescent="0.25">
      <c r="A210" s="6">
        <v>45417</v>
      </c>
      <c r="B210" s="7" t="s">
        <v>28</v>
      </c>
      <c r="C210" s="7" t="s">
        <v>38</v>
      </c>
      <c r="D210" s="8">
        <v>42</v>
      </c>
      <c r="E210" s="8">
        <f>VLOOKUP($B210,'Product Info'!$A$1:$D$4,3,0)</f>
        <v>500</v>
      </c>
      <c r="F210" s="8">
        <f t="shared" si="9"/>
        <v>21000</v>
      </c>
      <c r="G210" s="8">
        <f>VLOOKUP($B210,'Product Info'!$A$1:$D$4,4,0)*D210</f>
        <v>17220</v>
      </c>
      <c r="H210" s="8">
        <f t="shared" si="10"/>
        <v>3780</v>
      </c>
      <c r="I210" s="8" t="str">
        <f t="shared" si="11"/>
        <v>May</v>
      </c>
      <c r="J210" s="7" t="str" cm="1">
        <f t="array" ref="J210:K210">VLOOKUP($C210,Herierchy!$A$1:$C$9,{2,3},0)</f>
        <v>Russell</v>
      </c>
      <c r="K210" s="7" t="str">
        <v>East</v>
      </c>
      <c r="L210" t="s">
        <v>70</v>
      </c>
    </row>
    <row r="211" spans="1:12" x14ac:dyDescent="0.25">
      <c r="A211" s="6">
        <v>45417</v>
      </c>
      <c r="B211" s="7" t="s">
        <v>29</v>
      </c>
      <c r="C211" s="7" t="s">
        <v>39</v>
      </c>
      <c r="D211" s="8">
        <v>15</v>
      </c>
      <c r="E211" s="8">
        <f>VLOOKUP($B211,'Product Info'!$A$1:$D$4,3,0)</f>
        <v>150</v>
      </c>
      <c r="F211" s="8">
        <f t="shared" si="9"/>
        <v>2250</v>
      </c>
      <c r="G211" s="8">
        <f>VLOOKUP($B211,'Product Info'!$A$1:$D$4,4,0)*D211</f>
        <v>2040</v>
      </c>
      <c r="H211" s="8">
        <f t="shared" si="10"/>
        <v>210</v>
      </c>
      <c r="I211" s="8" t="str">
        <f t="shared" si="11"/>
        <v>May</v>
      </c>
      <c r="J211" s="7" t="str" cm="1">
        <f t="array" ref="J211:K211">VLOOKUP($C211,Herierchy!$A$1:$C$9,{2,3},0)</f>
        <v>Peter</v>
      </c>
      <c r="K211" s="7" t="str">
        <v>North</v>
      </c>
      <c r="L211" t="s">
        <v>70</v>
      </c>
    </row>
    <row r="212" spans="1:12" x14ac:dyDescent="0.25">
      <c r="A212" s="6">
        <v>45417</v>
      </c>
      <c r="B212" s="7" t="s">
        <v>28</v>
      </c>
      <c r="C212" s="7" t="s">
        <v>36</v>
      </c>
      <c r="D212" s="8">
        <v>37</v>
      </c>
      <c r="E212" s="8">
        <f>VLOOKUP($B212,'Product Info'!$A$1:$D$4,3,0)</f>
        <v>500</v>
      </c>
      <c r="F212" s="8">
        <f t="shared" si="9"/>
        <v>18500</v>
      </c>
      <c r="G212" s="8">
        <f>VLOOKUP($B212,'Product Info'!$A$1:$D$4,4,0)*D212</f>
        <v>15170</v>
      </c>
      <c r="H212" s="8">
        <f t="shared" si="10"/>
        <v>3330</v>
      </c>
      <c r="I212" s="8" t="str">
        <f t="shared" si="11"/>
        <v>May</v>
      </c>
      <c r="J212" s="7" t="str" cm="1">
        <f t="array" ref="J212:K212">VLOOKUP($C212,Herierchy!$A$1:$C$9,{2,3},0)</f>
        <v>Karen</v>
      </c>
      <c r="K212" s="7" t="str">
        <v>South</v>
      </c>
      <c r="L212" t="s">
        <v>70</v>
      </c>
    </row>
    <row r="213" spans="1:12" x14ac:dyDescent="0.25">
      <c r="A213" s="6">
        <v>45417</v>
      </c>
      <c r="B213" s="7" t="s">
        <v>27</v>
      </c>
      <c r="C213" s="7" t="s">
        <v>40</v>
      </c>
      <c r="D213" s="8">
        <v>29</v>
      </c>
      <c r="E213" s="8">
        <f>VLOOKUP($B213,'Product Info'!$A$1:$D$4,3,0)</f>
        <v>200</v>
      </c>
      <c r="F213" s="8">
        <f t="shared" si="9"/>
        <v>5800</v>
      </c>
      <c r="G213" s="8">
        <f>VLOOKUP($B213,'Product Info'!$A$1:$D$4,4,0)*D213</f>
        <v>5278</v>
      </c>
      <c r="H213" s="8">
        <f t="shared" si="10"/>
        <v>522</v>
      </c>
      <c r="I213" s="8" t="str">
        <f t="shared" si="11"/>
        <v>May</v>
      </c>
      <c r="J213" s="7" t="str" cm="1">
        <f t="array" ref="J213:K213">VLOOKUP($C213,Herierchy!$A$1:$C$9,{2,3},0)</f>
        <v>Karen</v>
      </c>
      <c r="K213" s="7" t="str">
        <v>South</v>
      </c>
      <c r="L213" t="s">
        <v>70</v>
      </c>
    </row>
    <row r="214" spans="1:12" x14ac:dyDescent="0.25">
      <c r="A214" s="6">
        <v>45417</v>
      </c>
      <c r="B214" s="7" t="s">
        <v>29</v>
      </c>
      <c r="C214" s="7" t="s">
        <v>40</v>
      </c>
      <c r="D214" s="8">
        <v>20</v>
      </c>
      <c r="E214" s="8">
        <f>VLOOKUP($B214,'Product Info'!$A$1:$D$4,3,0)</f>
        <v>150</v>
      </c>
      <c r="F214" s="8">
        <f t="shared" si="9"/>
        <v>3000</v>
      </c>
      <c r="G214" s="8">
        <f>VLOOKUP($B214,'Product Info'!$A$1:$D$4,4,0)*D214</f>
        <v>2720</v>
      </c>
      <c r="H214" s="8">
        <f t="shared" si="10"/>
        <v>280</v>
      </c>
      <c r="I214" s="8" t="str">
        <f t="shared" si="11"/>
        <v>May</v>
      </c>
      <c r="J214" s="7" t="str" cm="1">
        <f t="array" ref="J214:K214">VLOOKUP($C214,Herierchy!$A$1:$C$9,{2,3},0)</f>
        <v>Karen</v>
      </c>
      <c r="K214" s="7" t="str">
        <v>South</v>
      </c>
      <c r="L214" t="s">
        <v>70</v>
      </c>
    </row>
    <row r="215" spans="1:12" x14ac:dyDescent="0.25">
      <c r="A215" s="6">
        <v>45417</v>
      </c>
      <c r="B215" s="7" t="s">
        <v>28</v>
      </c>
      <c r="C215" s="7" t="s">
        <v>35</v>
      </c>
      <c r="D215" s="8">
        <v>32</v>
      </c>
      <c r="E215" s="8">
        <f>VLOOKUP($B215,'Product Info'!$A$1:$D$4,3,0)</f>
        <v>500</v>
      </c>
      <c r="F215" s="8">
        <f t="shared" si="9"/>
        <v>16000</v>
      </c>
      <c r="G215" s="8">
        <f>VLOOKUP($B215,'Product Info'!$A$1:$D$4,4,0)*D215</f>
        <v>13120</v>
      </c>
      <c r="H215" s="8">
        <f t="shared" si="10"/>
        <v>2880</v>
      </c>
      <c r="I215" s="8" t="str">
        <f t="shared" si="11"/>
        <v>May</v>
      </c>
      <c r="J215" s="7" t="str" cm="1">
        <f t="array" ref="J215:K215">VLOOKUP($C215,Herierchy!$A$1:$C$9,{2,3},0)</f>
        <v>Peter</v>
      </c>
      <c r="K215" s="7" t="str">
        <v>North</v>
      </c>
      <c r="L215" t="s">
        <v>70</v>
      </c>
    </row>
    <row r="216" spans="1:12" x14ac:dyDescent="0.25">
      <c r="A216" s="6">
        <v>45417</v>
      </c>
      <c r="B216" s="7" t="s">
        <v>27</v>
      </c>
      <c r="C216" s="7" t="s">
        <v>40</v>
      </c>
      <c r="D216" s="8">
        <v>35</v>
      </c>
      <c r="E216" s="8">
        <f>VLOOKUP($B216,'Product Info'!$A$1:$D$4,3,0)</f>
        <v>200</v>
      </c>
      <c r="F216" s="8">
        <f t="shared" si="9"/>
        <v>7000</v>
      </c>
      <c r="G216" s="8">
        <f>VLOOKUP($B216,'Product Info'!$A$1:$D$4,4,0)*D216</f>
        <v>6370</v>
      </c>
      <c r="H216" s="8">
        <f t="shared" si="10"/>
        <v>630</v>
      </c>
      <c r="I216" s="8" t="str">
        <f t="shared" si="11"/>
        <v>May</v>
      </c>
      <c r="J216" s="7" t="str" cm="1">
        <f t="array" ref="J216:K216">VLOOKUP($C216,Herierchy!$A$1:$C$9,{2,3},0)</f>
        <v>Karen</v>
      </c>
      <c r="K216" s="7" t="str">
        <v>South</v>
      </c>
      <c r="L216" t="s">
        <v>70</v>
      </c>
    </row>
    <row r="217" spans="1:12" x14ac:dyDescent="0.25">
      <c r="A217" s="6">
        <v>45417</v>
      </c>
      <c r="B217" s="7" t="s">
        <v>29</v>
      </c>
      <c r="C217" s="7" t="s">
        <v>41</v>
      </c>
      <c r="D217" s="8">
        <v>21</v>
      </c>
      <c r="E217" s="8">
        <f>VLOOKUP($B217,'Product Info'!$A$1:$D$4,3,0)</f>
        <v>150</v>
      </c>
      <c r="F217" s="8">
        <f t="shared" si="9"/>
        <v>3150</v>
      </c>
      <c r="G217" s="8">
        <f>VLOOKUP($B217,'Product Info'!$A$1:$D$4,4,0)*D217</f>
        <v>2856</v>
      </c>
      <c r="H217" s="8">
        <f t="shared" si="10"/>
        <v>294</v>
      </c>
      <c r="I217" s="8" t="str">
        <f t="shared" si="11"/>
        <v>May</v>
      </c>
      <c r="J217" s="7" t="str" cm="1">
        <f t="array" ref="J217:K217">VLOOKUP($C217,Herierchy!$A$1:$C$9,{2,3},0)</f>
        <v>Ashley</v>
      </c>
      <c r="K217" s="7" t="str">
        <v>West</v>
      </c>
      <c r="L217" t="s">
        <v>70</v>
      </c>
    </row>
    <row r="218" spans="1:12" x14ac:dyDescent="0.25">
      <c r="A218" s="6">
        <v>45424</v>
      </c>
      <c r="B218" s="7" t="s">
        <v>27</v>
      </c>
      <c r="C218" s="7" t="s">
        <v>37</v>
      </c>
      <c r="D218" s="8">
        <v>41</v>
      </c>
      <c r="E218" s="8">
        <f>VLOOKUP($B218,'Product Info'!$A$1:$D$4,3,0)</f>
        <v>200</v>
      </c>
      <c r="F218" s="8">
        <f t="shared" si="9"/>
        <v>8200</v>
      </c>
      <c r="G218" s="8">
        <f>VLOOKUP($B218,'Product Info'!$A$1:$D$4,4,0)*D218</f>
        <v>7462</v>
      </c>
      <c r="H218" s="8">
        <f t="shared" si="10"/>
        <v>738</v>
      </c>
      <c r="I218" s="8" t="str">
        <f t="shared" si="11"/>
        <v>May</v>
      </c>
      <c r="J218" s="7" t="str" cm="1">
        <f t="array" ref="J218:K218">VLOOKUP($C218,Herierchy!$A$1:$C$9,{2,3},0)</f>
        <v>Ashley</v>
      </c>
      <c r="K218" s="7" t="str">
        <v>West</v>
      </c>
      <c r="L218" t="s">
        <v>70</v>
      </c>
    </row>
    <row r="219" spans="1:12" x14ac:dyDescent="0.25">
      <c r="A219" s="6">
        <v>45424</v>
      </c>
      <c r="B219" s="7" t="s">
        <v>28</v>
      </c>
      <c r="C219" s="7" t="s">
        <v>41</v>
      </c>
      <c r="D219" s="8">
        <v>36</v>
      </c>
      <c r="E219" s="8">
        <f>VLOOKUP($B219,'Product Info'!$A$1:$D$4,3,0)</f>
        <v>500</v>
      </c>
      <c r="F219" s="8">
        <f t="shared" si="9"/>
        <v>18000</v>
      </c>
      <c r="G219" s="8">
        <f>VLOOKUP($B219,'Product Info'!$A$1:$D$4,4,0)*D219</f>
        <v>14760</v>
      </c>
      <c r="H219" s="8">
        <f t="shared" si="10"/>
        <v>3240</v>
      </c>
      <c r="I219" s="8" t="str">
        <f t="shared" si="11"/>
        <v>May</v>
      </c>
      <c r="J219" s="7" t="str" cm="1">
        <f t="array" ref="J219:K219">VLOOKUP($C219,Herierchy!$A$1:$C$9,{2,3},0)</f>
        <v>Ashley</v>
      </c>
      <c r="K219" s="7" t="str">
        <v>West</v>
      </c>
      <c r="L219" t="s">
        <v>70</v>
      </c>
    </row>
    <row r="220" spans="1:12" x14ac:dyDescent="0.25">
      <c r="A220" s="6">
        <v>45424</v>
      </c>
      <c r="B220" s="7" t="s">
        <v>27</v>
      </c>
      <c r="C220" s="7" t="s">
        <v>34</v>
      </c>
      <c r="D220" s="8">
        <v>49</v>
      </c>
      <c r="E220" s="8">
        <f>VLOOKUP($B220,'Product Info'!$A$1:$D$4,3,0)</f>
        <v>200</v>
      </c>
      <c r="F220" s="8">
        <f t="shared" si="9"/>
        <v>9800</v>
      </c>
      <c r="G220" s="8">
        <f>VLOOKUP($B220,'Product Info'!$A$1:$D$4,4,0)*D220</f>
        <v>8918</v>
      </c>
      <c r="H220" s="8">
        <f t="shared" si="10"/>
        <v>882</v>
      </c>
      <c r="I220" s="8" t="str">
        <f t="shared" si="11"/>
        <v>May</v>
      </c>
      <c r="J220" s="7" t="str" cm="1">
        <f t="array" ref="J220:K220">VLOOKUP($C220,Herierchy!$A$1:$C$9,{2,3},0)</f>
        <v>Russell</v>
      </c>
      <c r="K220" s="7" t="str">
        <v>East</v>
      </c>
      <c r="L220" t="s">
        <v>70</v>
      </c>
    </row>
    <row r="221" spans="1:12" x14ac:dyDescent="0.25">
      <c r="A221" s="6">
        <v>45424</v>
      </c>
      <c r="B221" s="7" t="s">
        <v>29</v>
      </c>
      <c r="C221" s="7" t="s">
        <v>34</v>
      </c>
      <c r="D221" s="8">
        <v>40</v>
      </c>
      <c r="E221" s="8">
        <f>VLOOKUP($B221,'Product Info'!$A$1:$D$4,3,0)</f>
        <v>150</v>
      </c>
      <c r="F221" s="8">
        <f t="shared" si="9"/>
        <v>6000</v>
      </c>
      <c r="G221" s="8">
        <f>VLOOKUP($B221,'Product Info'!$A$1:$D$4,4,0)*D221</f>
        <v>5440</v>
      </c>
      <c r="H221" s="8">
        <f t="shared" si="10"/>
        <v>560</v>
      </c>
      <c r="I221" s="8" t="str">
        <f t="shared" si="11"/>
        <v>May</v>
      </c>
      <c r="J221" s="7" t="str" cm="1">
        <f t="array" ref="J221:K221">VLOOKUP($C221,Herierchy!$A$1:$C$9,{2,3},0)</f>
        <v>Russell</v>
      </c>
      <c r="K221" s="7" t="str">
        <v>East</v>
      </c>
      <c r="L221" t="s">
        <v>70</v>
      </c>
    </row>
    <row r="222" spans="1:12" x14ac:dyDescent="0.25">
      <c r="A222" s="6">
        <v>45424</v>
      </c>
      <c r="B222" s="7" t="s">
        <v>28</v>
      </c>
      <c r="C222" s="7" t="s">
        <v>38</v>
      </c>
      <c r="D222" s="8">
        <v>28</v>
      </c>
      <c r="E222" s="8">
        <f>VLOOKUP($B222,'Product Info'!$A$1:$D$4,3,0)</f>
        <v>500</v>
      </c>
      <c r="F222" s="8">
        <f t="shared" si="9"/>
        <v>14000</v>
      </c>
      <c r="G222" s="8">
        <f>VLOOKUP($B222,'Product Info'!$A$1:$D$4,4,0)*D222</f>
        <v>11480</v>
      </c>
      <c r="H222" s="8">
        <f t="shared" si="10"/>
        <v>2520</v>
      </c>
      <c r="I222" s="8" t="str">
        <f t="shared" si="11"/>
        <v>May</v>
      </c>
      <c r="J222" s="7" t="str" cm="1">
        <f t="array" ref="J222:K222">VLOOKUP($C222,Herierchy!$A$1:$C$9,{2,3},0)</f>
        <v>Russell</v>
      </c>
      <c r="K222" s="7" t="str">
        <v>East</v>
      </c>
      <c r="L222" t="s">
        <v>70</v>
      </c>
    </row>
    <row r="223" spans="1:12" x14ac:dyDescent="0.25">
      <c r="A223" s="6">
        <v>45424</v>
      </c>
      <c r="B223" s="7" t="s">
        <v>28</v>
      </c>
      <c r="C223" s="7" t="s">
        <v>39</v>
      </c>
      <c r="D223" s="8">
        <v>36</v>
      </c>
      <c r="E223" s="8">
        <f>VLOOKUP($B223,'Product Info'!$A$1:$D$4,3,0)</f>
        <v>500</v>
      </c>
      <c r="F223" s="8">
        <f t="shared" si="9"/>
        <v>18000</v>
      </c>
      <c r="G223" s="8">
        <f>VLOOKUP($B223,'Product Info'!$A$1:$D$4,4,0)*D223</f>
        <v>14760</v>
      </c>
      <c r="H223" s="8">
        <f t="shared" si="10"/>
        <v>3240</v>
      </c>
      <c r="I223" s="8" t="str">
        <f t="shared" si="11"/>
        <v>May</v>
      </c>
      <c r="J223" s="7" t="str" cm="1">
        <f t="array" ref="J223:K223">VLOOKUP($C223,Herierchy!$A$1:$C$9,{2,3},0)</f>
        <v>Peter</v>
      </c>
      <c r="K223" s="7" t="str">
        <v>North</v>
      </c>
      <c r="L223" t="s">
        <v>70</v>
      </c>
    </row>
    <row r="224" spans="1:12" x14ac:dyDescent="0.25">
      <c r="A224" s="6">
        <v>45424</v>
      </c>
      <c r="B224" s="7" t="s">
        <v>27</v>
      </c>
      <c r="C224" s="7" t="s">
        <v>36</v>
      </c>
      <c r="D224" s="8">
        <v>43</v>
      </c>
      <c r="E224" s="8">
        <f>VLOOKUP($B224,'Product Info'!$A$1:$D$4,3,0)</f>
        <v>200</v>
      </c>
      <c r="F224" s="8">
        <f t="shared" si="9"/>
        <v>8600</v>
      </c>
      <c r="G224" s="8">
        <f>VLOOKUP($B224,'Product Info'!$A$1:$D$4,4,0)*D224</f>
        <v>7826</v>
      </c>
      <c r="H224" s="8">
        <f t="shared" si="10"/>
        <v>774</v>
      </c>
      <c r="I224" s="8" t="str">
        <f t="shared" si="11"/>
        <v>May</v>
      </c>
      <c r="J224" s="7" t="str" cm="1">
        <f t="array" ref="J224:K224">VLOOKUP($C224,Herierchy!$A$1:$C$9,{2,3},0)</f>
        <v>Karen</v>
      </c>
      <c r="K224" s="7" t="str">
        <v>South</v>
      </c>
      <c r="L224" t="s">
        <v>70</v>
      </c>
    </row>
    <row r="225" spans="1:12" x14ac:dyDescent="0.25">
      <c r="A225" s="6">
        <v>45424</v>
      </c>
      <c r="B225" s="7" t="s">
        <v>29</v>
      </c>
      <c r="C225" s="7" t="s">
        <v>36</v>
      </c>
      <c r="D225" s="8">
        <v>17</v>
      </c>
      <c r="E225" s="8">
        <f>VLOOKUP($B225,'Product Info'!$A$1:$D$4,3,0)</f>
        <v>150</v>
      </c>
      <c r="F225" s="8">
        <f t="shared" si="9"/>
        <v>2550</v>
      </c>
      <c r="G225" s="8">
        <f>VLOOKUP($B225,'Product Info'!$A$1:$D$4,4,0)*D225</f>
        <v>2312</v>
      </c>
      <c r="H225" s="8">
        <f t="shared" si="10"/>
        <v>238</v>
      </c>
      <c r="I225" s="8" t="str">
        <f t="shared" si="11"/>
        <v>May</v>
      </c>
      <c r="J225" s="7" t="str" cm="1">
        <f t="array" ref="J225:K225">VLOOKUP($C225,Herierchy!$A$1:$C$9,{2,3},0)</f>
        <v>Karen</v>
      </c>
      <c r="K225" s="7" t="str">
        <v>South</v>
      </c>
      <c r="L225" t="s">
        <v>70</v>
      </c>
    </row>
    <row r="226" spans="1:12" x14ac:dyDescent="0.25">
      <c r="A226" s="6">
        <v>45424</v>
      </c>
      <c r="B226" s="7" t="s">
        <v>28</v>
      </c>
      <c r="C226" s="7" t="s">
        <v>40</v>
      </c>
      <c r="D226" s="8">
        <v>37</v>
      </c>
      <c r="E226" s="8">
        <f>VLOOKUP($B226,'Product Info'!$A$1:$D$4,3,0)</f>
        <v>500</v>
      </c>
      <c r="F226" s="8">
        <f t="shared" si="9"/>
        <v>18500</v>
      </c>
      <c r="G226" s="8">
        <f>VLOOKUP($B226,'Product Info'!$A$1:$D$4,4,0)*D226</f>
        <v>15170</v>
      </c>
      <c r="H226" s="8">
        <f t="shared" si="10"/>
        <v>3330</v>
      </c>
      <c r="I226" s="8" t="str">
        <f t="shared" si="11"/>
        <v>May</v>
      </c>
      <c r="J226" s="7" t="str" cm="1">
        <f t="array" ref="J226:K226">VLOOKUP($C226,Herierchy!$A$1:$C$9,{2,3},0)</f>
        <v>Karen</v>
      </c>
      <c r="K226" s="7" t="str">
        <v>South</v>
      </c>
      <c r="L226" t="s">
        <v>70</v>
      </c>
    </row>
    <row r="227" spans="1:12" x14ac:dyDescent="0.25">
      <c r="A227" s="6">
        <v>45424</v>
      </c>
      <c r="B227" s="7" t="s">
        <v>27</v>
      </c>
      <c r="C227" s="7" t="s">
        <v>35</v>
      </c>
      <c r="D227" s="8">
        <v>27</v>
      </c>
      <c r="E227" s="8">
        <f>VLOOKUP($B227,'Product Info'!$A$1:$D$4,3,0)</f>
        <v>200</v>
      </c>
      <c r="F227" s="8">
        <f t="shared" si="9"/>
        <v>5400</v>
      </c>
      <c r="G227" s="8">
        <f>VLOOKUP($B227,'Product Info'!$A$1:$D$4,4,0)*D227</f>
        <v>4914</v>
      </c>
      <c r="H227" s="8">
        <f t="shared" si="10"/>
        <v>486</v>
      </c>
      <c r="I227" s="8" t="str">
        <f t="shared" si="11"/>
        <v>May</v>
      </c>
      <c r="J227" s="7" t="str" cm="1">
        <f t="array" ref="J227:K227">VLOOKUP($C227,Herierchy!$A$1:$C$9,{2,3},0)</f>
        <v>Peter</v>
      </c>
      <c r="K227" s="7" t="str">
        <v>North</v>
      </c>
      <c r="L227" t="s">
        <v>70</v>
      </c>
    </row>
    <row r="228" spans="1:12" x14ac:dyDescent="0.25">
      <c r="A228" s="6">
        <v>45424</v>
      </c>
      <c r="B228" s="7" t="s">
        <v>29</v>
      </c>
      <c r="C228" s="7" t="s">
        <v>35</v>
      </c>
      <c r="D228" s="8">
        <v>36</v>
      </c>
      <c r="E228" s="8">
        <f>VLOOKUP($B228,'Product Info'!$A$1:$D$4,3,0)</f>
        <v>150</v>
      </c>
      <c r="F228" s="8">
        <f t="shared" si="9"/>
        <v>5400</v>
      </c>
      <c r="G228" s="8">
        <f>VLOOKUP($B228,'Product Info'!$A$1:$D$4,4,0)*D228</f>
        <v>4896</v>
      </c>
      <c r="H228" s="8">
        <f t="shared" si="10"/>
        <v>504</v>
      </c>
      <c r="I228" s="8" t="str">
        <f t="shared" si="11"/>
        <v>May</v>
      </c>
      <c r="J228" s="7" t="str" cm="1">
        <f t="array" ref="J228:K228">VLOOKUP($C228,Herierchy!$A$1:$C$9,{2,3},0)</f>
        <v>Peter</v>
      </c>
      <c r="K228" s="7" t="str">
        <v>North</v>
      </c>
      <c r="L228" t="s">
        <v>70</v>
      </c>
    </row>
    <row r="229" spans="1:12" x14ac:dyDescent="0.25">
      <c r="A229" s="6">
        <v>45424</v>
      </c>
      <c r="B229" s="7" t="s">
        <v>29</v>
      </c>
      <c r="C229" s="7" t="s">
        <v>34</v>
      </c>
      <c r="D229" s="8">
        <v>25</v>
      </c>
      <c r="E229" s="8">
        <f>VLOOKUP($B229,'Product Info'!$A$1:$D$4,3,0)</f>
        <v>150</v>
      </c>
      <c r="F229" s="8">
        <f t="shared" si="9"/>
        <v>3750</v>
      </c>
      <c r="G229" s="8">
        <f>VLOOKUP($B229,'Product Info'!$A$1:$D$4,4,0)*D229</f>
        <v>3400</v>
      </c>
      <c r="H229" s="8">
        <f t="shared" si="10"/>
        <v>350</v>
      </c>
      <c r="I229" s="8" t="str">
        <f t="shared" si="11"/>
        <v>May</v>
      </c>
      <c r="J229" s="7" t="str" cm="1">
        <f t="array" ref="J229:K229">VLOOKUP($C229,Herierchy!$A$1:$C$9,{2,3},0)</f>
        <v>Russell</v>
      </c>
      <c r="K229" s="7" t="str">
        <v>East</v>
      </c>
      <c r="L229" t="s">
        <v>70</v>
      </c>
    </row>
    <row r="230" spans="1:12" x14ac:dyDescent="0.25">
      <c r="A230" s="6">
        <v>45431</v>
      </c>
      <c r="B230" s="7" t="s">
        <v>27</v>
      </c>
      <c r="C230" s="7" t="s">
        <v>37</v>
      </c>
      <c r="D230" s="8">
        <v>20</v>
      </c>
      <c r="E230" s="8">
        <f>VLOOKUP($B230,'Product Info'!$A$1:$D$4,3,0)</f>
        <v>200</v>
      </c>
      <c r="F230" s="8">
        <f t="shared" si="9"/>
        <v>4000</v>
      </c>
      <c r="G230" s="8">
        <f>VLOOKUP($B230,'Product Info'!$A$1:$D$4,4,0)*D230</f>
        <v>3640</v>
      </c>
      <c r="H230" s="8">
        <f t="shared" si="10"/>
        <v>360</v>
      </c>
      <c r="I230" s="8" t="str">
        <f t="shared" si="11"/>
        <v>May</v>
      </c>
      <c r="J230" s="7" t="str" cm="1">
        <f t="array" ref="J230:K230">VLOOKUP($C230,Herierchy!$A$1:$C$9,{2,3},0)</f>
        <v>Ashley</v>
      </c>
      <c r="K230" s="7" t="str">
        <v>West</v>
      </c>
      <c r="L230" t="s">
        <v>70</v>
      </c>
    </row>
    <row r="231" spans="1:12" x14ac:dyDescent="0.25">
      <c r="A231" s="6">
        <v>45431</v>
      </c>
      <c r="B231" s="7" t="s">
        <v>29</v>
      </c>
      <c r="C231" s="7" t="s">
        <v>37</v>
      </c>
      <c r="D231" s="8">
        <v>30</v>
      </c>
      <c r="E231" s="8">
        <f>VLOOKUP($B231,'Product Info'!$A$1:$D$4,3,0)</f>
        <v>150</v>
      </c>
      <c r="F231" s="8">
        <f t="shared" si="9"/>
        <v>4500</v>
      </c>
      <c r="G231" s="8">
        <f>VLOOKUP($B231,'Product Info'!$A$1:$D$4,4,0)*D231</f>
        <v>4080</v>
      </c>
      <c r="H231" s="8">
        <f t="shared" si="10"/>
        <v>420</v>
      </c>
      <c r="I231" s="8" t="str">
        <f t="shared" si="11"/>
        <v>May</v>
      </c>
      <c r="J231" s="7" t="str" cm="1">
        <f t="array" ref="J231:K231">VLOOKUP($C231,Herierchy!$A$1:$C$9,{2,3},0)</f>
        <v>Ashley</v>
      </c>
      <c r="K231" s="7" t="str">
        <v>West</v>
      </c>
      <c r="L231" t="s">
        <v>70</v>
      </c>
    </row>
    <row r="232" spans="1:12" x14ac:dyDescent="0.25">
      <c r="A232" s="6">
        <v>45431</v>
      </c>
      <c r="B232" s="7" t="s">
        <v>28</v>
      </c>
      <c r="C232" s="7" t="s">
        <v>41</v>
      </c>
      <c r="D232" s="8">
        <v>48</v>
      </c>
      <c r="E232" s="8">
        <f>VLOOKUP($B232,'Product Info'!$A$1:$D$4,3,0)</f>
        <v>500</v>
      </c>
      <c r="F232" s="8">
        <f t="shared" si="9"/>
        <v>24000</v>
      </c>
      <c r="G232" s="8">
        <f>VLOOKUP($B232,'Product Info'!$A$1:$D$4,4,0)*D232</f>
        <v>19680</v>
      </c>
      <c r="H232" s="8">
        <f t="shared" si="10"/>
        <v>4320</v>
      </c>
      <c r="I232" s="8" t="str">
        <f t="shared" si="11"/>
        <v>May</v>
      </c>
      <c r="J232" s="7" t="str" cm="1">
        <f t="array" ref="J232:K232">VLOOKUP($C232,Herierchy!$A$1:$C$9,{2,3},0)</f>
        <v>Ashley</v>
      </c>
      <c r="K232" s="7" t="str">
        <v>West</v>
      </c>
      <c r="L232" t="s">
        <v>70</v>
      </c>
    </row>
    <row r="233" spans="1:12" x14ac:dyDescent="0.25">
      <c r="A233" s="6">
        <v>45431</v>
      </c>
      <c r="B233" s="7" t="s">
        <v>28</v>
      </c>
      <c r="C233" s="7" t="s">
        <v>34</v>
      </c>
      <c r="D233" s="8">
        <v>23</v>
      </c>
      <c r="E233" s="8">
        <f>VLOOKUP($B233,'Product Info'!$A$1:$D$4,3,0)</f>
        <v>500</v>
      </c>
      <c r="F233" s="8">
        <f t="shared" si="9"/>
        <v>11500</v>
      </c>
      <c r="G233" s="8">
        <f>VLOOKUP($B233,'Product Info'!$A$1:$D$4,4,0)*D233</f>
        <v>9430</v>
      </c>
      <c r="H233" s="8">
        <f t="shared" si="10"/>
        <v>2070</v>
      </c>
      <c r="I233" s="8" t="str">
        <f t="shared" si="11"/>
        <v>May</v>
      </c>
      <c r="J233" s="7" t="str" cm="1">
        <f t="array" ref="J233:K233">VLOOKUP($C233,Herierchy!$A$1:$C$9,{2,3},0)</f>
        <v>Russell</v>
      </c>
      <c r="K233" s="7" t="str">
        <v>East</v>
      </c>
      <c r="L233" t="s">
        <v>70</v>
      </c>
    </row>
    <row r="234" spans="1:12" x14ac:dyDescent="0.25">
      <c r="A234" s="6">
        <v>45431</v>
      </c>
      <c r="B234" s="7" t="s">
        <v>27</v>
      </c>
      <c r="C234" s="7" t="s">
        <v>38</v>
      </c>
      <c r="D234" s="8">
        <v>26</v>
      </c>
      <c r="E234" s="8">
        <f>VLOOKUP($B234,'Product Info'!$A$1:$D$4,3,0)</f>
        <v>200</v>
      </c>
      <c r="F234" s="8">
        <f t="shared" si="9"/>
        <v>5200</v>
      </c>
      <c r="G234" s="8">
        <f>VLOOKUP($B234,'Product Info'!$A$1:$D$4,4,0)*D234</f>
        <v>4732</v>
      </c>
      <c r="H234" s="8">
        <f t="shared" si="10"/>
        <v>468</v>
      </c>
      <c r="I234" s="8" t="str">
        <f t="shared" si="11"/>
        <v>May</v>
      </c>
      <c r="J234" s="7" t="str" cm="1">
        <f t="array" ref="J234:K234">VLOOKUP($C234,Herierchy!$A$1:$C$9,{2,3},0)</f>
        <v>Russell</v>
      </c>
      <c r="K234" s="7" t="str">
        <v>East</v>
      </c>
      <c r="L234" t="s">
        <v>70</v>
      </c>
    </row>
    <row r="235" spans="1:12" x14ac:dyDescent="0.25">
      <c r="A235" s="6">
        <v>45431</v>
      </c>
      <c r="B235" s="7" t="s">
        <v>29</v>
      </c>
      <c r="C235" s="7" t="s">
        <v>38</v>
      </c>
      <c r="D235" s="8">
        <v>44</v>
      </c>
      <c r="E235" s="8">
        <f>VLOOKUP($B235,'Product Info'!$A$1:$D$4,3,0)</f>
        <v>150</v>
      </c>
      <c r="F235" s="8">
        <f t="shared" si="9"/>
        <v>6600</v>
      </c>
      <c r="G235" s="8">
        <f>VLOOKUP($B235,'Product Info'!$A$1:$D$4,4,0)*D235</f>
        <v>5984</v>
      </c>
      <c r="H235" s="8">
        <f t="shared" si="10"/>
        <v>616</v>
      </c>
      <c r="I235" s="8" t="str">
        <f t="shared" si="11"/>
        <v>May</v>
      </c>
      <c r="J235" s="7" t="str" cm="1">
        <f t="array" ref="J235:K235">VLOOKUP($C235,Herierchy!$A$1:$C$9,{2,3},0)</f>
        <v>Russell</v>
      </c>
      <c r="K235" s="7" t="str">
        <v>East</v>
      </c>
      <c r="L235" t="s">
        <v>70</v>
      </c>
    </row>
    <row r="236" spans="1:12" x14ac:dyDescent="0.25">
      <c r="A236" s="6">
        <v>45431</v>
      </c>
      <c r="B236" s="7" t="s">
        <v>27</v>
      </c>
      <c r="C236" s="7" t="s">
        <v>39</v>
      </c>
      <c r="D236" s="8">
        <v>46</v>
      </c>
      <c r="E236" s="8">
        <f>VLOOKUP($B236,'Product Info'!$A$1:$D$4,3,0)</f>
        <v>200</v>
      </c>
      <c r="F236" s="8">
        <f t="shared" si="9"/>
        <v>9200</v>
      </c>
      <c r="G236" s="8">
        <f>VLOOKUP($B236,'Product Info'!$A$1:$D$4,4,0)*D236</f>
        <v>8372</v>
      </c>
      <c r="H236" s="8">
        <f t="shared" si="10"/>
        <v>828</v>
      </c>
      <c r="I236" s="8" t="str">
        <f t="shared" si="11"/>
        <v>May</v>
      </c>
      <c r="J236" s="7" t="str" cm="1">
        <f t="array" ref="J236:K236">VLOOKUP($C236,Herierchy!$A$1:$C$9,{2,3},0)</f>
        <v>Peter</v>
      </c>
      <c r="K236" s="7" t="str">
        <v>North</v>
      </c>
      <c r="L236" t="s">
        <v>70</v>
      </c>
    </row>
    <row r="237" spans="1:12" x14ac:dyDescent="0.25">
      <c r="A237" s="6">
        <v>45431</v>
      </c>
      <c r="B237" s="7" t="s">
        <v>29</v>
      </c>
      <c r="C237" s="7" t="s">
        <v>39</v>
      </c>
      <c r="D237" s="8">
        <v>24</v>
      </c>
      <c r="E237" s="8">
        <f>VLOOKUP($B237,'Product Info'!$A$1:$D$4,3,0)</f>
        <v>150</v>
      </c>
      <c r="F237" s="8">
        <f t="shared" si="9"/>
        <v>3600</v>
      </c>
      <c r="G237" s="8">
        <f>VLOOKUP($B237,'Product Info'!$A$1:$D$4,4,0)*D237</f>
        <v>3264</v>
      </c>
      <c r="H237" s="8">
        <f t="shared" si="10"/>
        <v>336</v>
      </c>
      <c r="I237" s="8" t="str">
        <f t="shared" si="11"/>
        <v>May</v>
      </c>
      <c r="J237" s="7" t="str" cm="1">
        <f t="array" ref="J237:K237">VLOOKUP($C237,Herierchy!$A$1:$C$9,{2,3},0)</f>
        <v>Peter</v>
      </c>
      <c r="K237" s="7" t="str">
        <v>North</v>
      </c>
      <c r="L237" t="s">
        <v>70</v>
      </c>
    </row>
    <row r="238" spans="1:12" x14ac:dyDescent="0.25">
      <c r="A238" s="6">
        <v>45431</v>
      </c>
      <c r="B238" s="7" t="s">
        <v>29</v>
      </c>
      <c r="C238" s="7" t="s">
        <v>36</v>
      </c>
      <c r="D238" s="8">
        <v>25</v>
      </c>
      <c r="E238" s="8">
        <f>VLOOKUP($B238,'Product Info'!$A$1:$D$4,3,0)</f>
        <v>150</v>
      </c>
      <c r="F238" s="8">
        <f t="shared" si="9"/>
        <v>3750</v>
      </c>
      <c r="G238" s="8">
        <f>VLOOKUP($B238,'Product Info'!$A$1:$D$4,4,0)*D238</f>
        <v>3400</v>
      </c>
      <c r="H238" s="8">
        <f t="shared" si="10"/>
        <v>350</v>
      </c>
      <c r="I238" s="8" t="str">
        <f t="shared" si="11"/>
        <v>May</v>
      </c>
      <c r="J238" s="7" t="str" cm="1">
        <f t="array" ref="J238:K238">VLOOKUP($C238,Herierchy!$A$1:$C$9,{2,3},0)</f>
        <v>Karen</v>
      </c>
      <c r="K238" s="7" t="str">
        <v>South</v>
      </c>
      <c r="L238" t="s">
        <v>70</v>
      </c>
    </row>
    <row r="239" spans="1:12" x14ac:dyDescent="0.25">
      <c r="A239" s="6">
        <v>45431</v>
      </c>
      <c r="B239" s="7" t="s">
        <v>27</v>
      </c>
      <c r="C239" s="7" t="s">
        <v>40</v>
      </c>
      <c r="D239" s="8">
        <v>23</v>
      </c>
      <c r="E239" s="8">
        <f>VLOOKUP($B239,'Product Info'!$A$1:$D$4,3,0)</f>
        <v>200</v>
      </c>
      <c r="F239" s="8">
        <f t="shared" si="9"/>
        <v>4600</v>
      </c>
      <c r="G239" s="8">
        <f>VLOOKUP($B239,'Product Info'!$A$1:$D$4,4,0)*D239</f>
        <v>4186</v>
      </c>
      <c r="H239" s="8">
        <f t="shared" si="10"/>
        <v>414</v>
      </c>
      <c r="I239" s="8" t="str">
        <f t="shared" si="11"/>
        <v>May</v>
      </c>
      <c r="J239" s="7" t="str" cm="1">
        <f t="array" ref="J239:K239">VLOOKUP($C239,Herierchy!$A$1:$C$9,{2,3},0)</f>
        <v>Karen</v>
      </c>
      <c r="K239" s="7" t="str">
        <v>South</v>
      </c>
      <c r="L239" t="s">
        <v>70</v>
      </c>
    </row>
    <row r="240" spans="1:12" x14ac:dyDescent="0.25">
      <c r="A240" s="6">
        <v>45431</v>
      </c>
      <c r="B240" s="7" t="s">
        <v>28</v>
      </c>
      <c r="C240" s="7" t="s">
        <v>35</v>
      </c>
      <c r="D240" s="8">
        <v>26</v>
      </c>
      <c r="E240" s="8">
        <f>VLOOKUP($B240,'Product Info'!$A$1:$D$4,3,0)</f>
        <v>500</v>
      </c>
      <c r="F240" s="8">
        <f t="shared" si="9"/>
        <v>13000</v>
      </c>
      <c r="G240" s="8">
        <f>VLOOKUP($B240,'Product Info'!$A$1:$D$4,4,0)*D240</f>
        <v>10660</v>
      </c>
      <c r="H240" s="8">
        <f t="shared" si="10"/>
        <v>2340</v>
      </c>
      <c r="I240" s="8" t="str">
        <f t="shared" si="11"/>
        <v>May</v>
      </c>
      <c r="J240" s="7" t="str" cm="1">
        <f t="array" ref="J240:K240">VLOOKUP($C240,Herierchy!$A$1:$C$9,{2,3},0)</f>
        <v>Peter</v>
      </c>
      <c r="K240" s="7" t="str">
        <v>North</v>
      </c>
      <c r="L240" t="s">
        <v>70</v>
      </c>
    </row>
    <row r="241" spans="1:12" x14ac:dyDescent="0.25">
      <c r="A241" s="6">
        <v>45431</v>
      </c>
      <c r="B241" s="7" t="s">
        <v>28</v>
      </c>
      <c r="C241" s="7" t="s">
        <v>35</v>
      </c>
      <c r="D241" s="8">
        <v>29</v>
      </c>
      <c r="E241" s="8">
        <f>VLOOKUP($B241,'Product Info'!$A$1:$D$4,3,0)</f>
        <v>500</v>
      </c>
      <c r="F241" s="8">
        <f t="shared" si="9"/>
        <v>14500</v>
      </c>
      <c r="G241" s="8">
        <f>VLOOKUP($B241,'Product Info'!$A$1:$D$4,4,0)*D241</f>
        <v>11890</v>
      </c>
      <c r="H241" s="8">
        <f t="shared" si="10"/>
        <v>2610</v>
      </c>
      <c r="I241" s="8" t="str">
        <f t="shared" si="11"/>
        <v>May</v>
      </c>
      <c r="J241" s="7" t="str" cm="1">
        <f t="array" ref="J241:K241">VLOOKUP($C241,Herierchy!$A$1:$C$9,{2,3},0)</f>
        <v>Peter</v>
      </c>
      <c r="K241" s="7" t="str">
        <v>North</v>
      </c>
      <c r="L241" t="s">
        <v>70</v>
      </c>
    </row>
    <row r="242" spans="1:12" x14ac:dyDescent="0.25">
      <c r="A242" s="6">
        <v>45438</v>
      </c>
      <c r="B242" s="7" t="s">
        <v>28</v>
      </c>
      <c r="C242" s="7" t="s">
        <v>37</v>
      </c>
      <c r="D242" s="8">
        <v>36</v>
      </c>
      <c r="E242" s="8">
        <f>VLOOKUP($B242,'Product Info'!$A$1:$D$4,3,0)</f>
        <v>500</v>
      </c>
      <c r="F242" s="8">
        <f t="shared" si="9"/>
        <v>18000</v>
      </c>
      <c r="G242" s="8">
        <f>VLOOKUP($B242,'Product Info'!$A$1:$D$4,4,0)*D242</f>
        <v>14760</v>
      </c>
      <c r="H242" s="8">
        <f t="shared" si="10"/>
        <v>3240</v>
      </c>
      <c r="I242" s="8" t="str">
        <f t="shared" si="11"/>
        <v>May</v>
      </c>
      <c r="J242" s="7" t="str" cm="1">
        <f t="array" ref="J242:K242">VLOOKUP($C242,Herierchy!$A$1:$C$9,{2,3},0)</f>
        <v>Ashley</v>
      </c>
      <c r="K242" s="7" t="str">
        <v>West</v>
      </c>
      <c r="L242" t="s">
        <v>70</v>
      </c>
    </row>
    <row r="243" spans="1:12" x14ac:dyDescent="0.25">
      <c r="A243" s="6">
        <v>45438</v>
      </c>
      <c r="B243" s="7" t="s">
        <v>27</v>
      </c>
      <c r="C243" s="7" t="s">
        <v>41</v>
      </c>
      <c r="D243" s="8">
        <v>32</v>
      </c>
      <c r="E243" s="8">
        <f>VLOOKUP($B243,'Product Info'!$A$1:$D$4,3,0)</f>
        <v>200</v>
      </c>
      <c r="F243" s="8">
        <f t="shared" si="9"/>
        <v>6400</v>
      </c>
      <c r="G243" s="8">
        <f>VLOOKUP($B243,'Product Info'!$A$1:$D$4,4,0)*D243</f>
        <v>5824</v>
      </c>
      <c r="H243" s="8">
        <f t="shared" si="10"/>
        <v>576</v>
      </c>
      <c r="I243" s="8" t="str">
        <f t="shared" si="11"/>
        <v>May</v>
      </c>
      <c r="J243" s="7" t="str" cm="1">
        <f t="array" ref="J243:K243">VLOOKUP($C243,Herierchy!$A$1:$C$9,{2,3},0)</f>
        <v>Ashley</v>
      </c>
      <c r="K243" s="7" t="str">
        <v>West</v>
      </c>
      <c r="L243" t="s">
        <v>70</v>
      </c>
    </row>
    <row r="244" spans="1:12" x14ac:dyDescent="0.25">
      <c r="A244" s="6">
        <v>45438</v>
      </c>
      <c r="B244" s="7" t="s">
        <v>29</v>
      </c>
      <c r="C244" s="7" t="s">
        <v>41</v>
      </c>
      <c r="D244" s="8">
        <v>22</v>
      </c>
      <c r="E244" s="8">
        <f>VLOOKUP($B244,'Product Info'!$A$1:$D$4,3,0)</f>
        <v>150</v>
      </c>
      <c r="F244" s="8">
        <f t="shared" si="9"/>
        <v>3300</v>
      </c>
      <c r="G244" s="8">
        <f>VLOOKUP($B244,'Product Info'!$A$1:$D$4,4,0)*D244</f>
        <v>2992</v>
      </c>
      <c r="H244" s="8">
        <f t="shared" si="10"/>
        <v>308</v>
      </c>
      <c r="I244" s="8" t="str">
        <f t="shared" si="11"/>
        <v>May</v>
      </c>
      <c r="J244" s="7" t="str" cm="1">
        <f t="array" ref="J244:K244">VLOOKUP($C244,Herierchy!$A$1:$C$9,{2,3},0)</f>
        <v>Ashley</v>
      </c>
      <c r="K244" s="7" t="str">
        <v>West</v>
      </c>
      <c r="L244" t="s">
        <v>70</v>
      </c>
    </row>
    <row r="245" spans="1:12" x14ac:dyDescent="0.25">
      <c r="A245" s="6">
        <v>45438</v>
      </c>
      <c r="B245" s="7" t="s">
        <v>27</v>
      </c>
      <c r="C245" s="7" t="s">
        <v>34</v>
      </c>
      <c r="D245" s="8">
        <v>24</v>
      </c>
      <c r="E245" s="8">
        <f>VLOOKUP($B245,'Product Info'!$A$1:$D$4,3,0)</f>
        <v>200</v>
      </c>
      <c r="F245" s="8">
        <f t="shared" si="9"/>
        <v>4800</v>
      </c>
      <c r="G245" s="8">
        <f>VLOOKUP($B245,'Product Info'!$A$1:$D$4,4,0)*D245</f>
        <v>4368</v>
      </c>
      <c r="H245" s="8">
        <f t="shared" si="10"/>
        <v>432</v>
      </c>
      <c r="I245" s="8" t="str">
        <f t="shared" si="11"/>
        <v>May</v>
      </c>
      <c r="J245" s="7" t="str" cm="1">
        <f t="array" ref="J245:K245">VLOOKUP($C245,Herierchy!$A$1:$C$9,{2,3},0)</f>
        <v>Russell</v>
      </c>
      <c r="K245" s="7" t="str">
        <v>East</v>
      </c>
      <c r="L245" t="s">
        <v>70</v>
      </c>
    </row>
    <row r="246" spans="1:12" x14ac:dyDescent="0.25">
      <c r="A246" s="6">
        <v>45438</v>
      </c>
      <c r="B246" s="7" t="s">
        <v>28</v>
      </c>
      <c r="C246" s="7" t="s">
        <v>38</v>
      </c>
      <c r="D246" s="8">
        <v>36</v>
      </c>
      <c r="E246" s="8">
        <f>VLOOKUP($B246,'Product Info'!$A$1:$D$4,3,0)</f>
        <v>500</v>
      </c>
      <c r="F246" s="8">
        <f t="shared" si="9"/>
        <v>18000</v>
      </c>
      <c r="G246" s="8">
        <f>VLOOKUP($B246,'Product Info'!$A$1:$D$4,4,0)*D246</f>
        <v>14760</v>
      </c>
      <c r="H246" s="8">
        <f t="shared" si="10"/>
        <v>3240</v>
      </c>
      <c r="I246" s="8" t="str">
        <f t="shared" si="11"/>
        <v>May</v>
      </c>
      <c r="J246" s="7" t="str" cm="1">
        <f t="array" ref="J246:K246">VLOOKUP($C246,Herierchy!$A$1:$C$9,{2,3},0)</f>
        <v>Russell</v>
      </c>
      <c r="K246" s="7" t="str">
        <v>East</v>
      </c>
      <c r="L246" t="s">
        <v>70</v>
      </c>
    </row>
    <row r="247" spans="1:12" x14ac:dyDescent="0.25">
      <c r="A247" s="6">
        <v>45438</v>
      </c>
      <c r="B247" s="7" t="s">
        <v>29</v>
      </c>
      <c r="C247" s="7" t="s">
        <v>39</v>
      </c>
      <c r="D247" s="8">
        <v>19</v>
      </c>
      <c r="E247" s="8">
        <f>VLOOKUP($B247,'Product Info'!$A$1:$D$4,3,0)</f>
        <v>150</v>
      </c>
      <c r="F247" s="8">
        <f t="shared" si="9"/>
        <v>2850</v>
      </c>
      <c r="G247" s="8">
        <f>VLOOKUP($B247,'Product Info'!$A$1:$D$4,4,0)*D247</f>
        <v>2584</v>
      </c>
      <c r="H247" s="8">
        <f t="shared" si="10"/>
        <v>266</v>
      </c>
      <c r="I247" s="8" t="str">
        <f t="shared" si="11"/>
        <v>May</v>
      </c>
      <c r="J247" s="7" t="str" cm="1">
        <f t="array" ref="J247:K247">VLOOKUP($C247,Herierchy!$A$1:$C$9,{2,3},0)</f>
        <v>Peter</v>
      </c>
      <c r="K247" s="7" t="str">
        <v>North</v>
      </c>
      <c r="L247" t="s">
        <v>70</v>
      </c>
    </row>
    <row r="248" spans="1:12" x14ac:dyDescent="0.25">
      <c r="A248" s="6">
        <v>45438</v>
      </c>
      <c r="B248" s="7" t="s">
        <v>28</v>
      </c>
      <c r="C248" s="7" t="s">
        <v>36</v>
      </c>
      <c r="D248" s="8">
        <v>23</v>
      </c>
      <c r="E248" s="8">
        <f>VLOOKUP($B248,'Product Info'!$A$1:$D$4,3,0)</f>
        <v>500</v>
      </c>
      <c r="F248" s="8">
        <f t="shared" si="9"/>
        <v>11500</v>
      </c>
      <c r="G248" s="8">
        <f>VLOOKUP($B248,'Product Info'!$A$1:$D$4,4,0)*D248</f>
        <v>9430</v>
      </c>
      <c r="H248" s="8">
        <f t="shared" si="10"/>
        <v>2070</v>
      </c>
      <c r="I248" s="8" t="str">
        <f t="shared" si="11"/>
        <v>May</v>
      </c>
      <c r="J248" s="7" t="str" cm="1">
        <f t="array" ref="J248:K248">VLOOKUP($C248,Herierchy!$A$1:$C$9,{2,3},0)</f>
        <v>Karen</v>
      </c>
      <c r="K248" s="7" t="str">
        <v>South</v>
      </c>
      <c r="L248" t="s">
        <v>70</v>
      </c>
    </row>
    <row r="249" spans="1:12" x14ac:dyDescent="0.25">
      <c r="A249" s="6">
        <v>45438</v>
      </c>
      <c r="B249" s="7" t="s">
        <v>27</v>
      </c>
      <c r="C249" s="7" t="s">
        <v>40</v>
      </c>
      <c r="D249" s="8">
        <v>43</v>
      </c>
      <c r="E249" s="8">
        <f>VLOOKUP($B249,'Product Info'!$A$1:$D$4,3,0)</f>
        <v>200</v>
      </c>
      <c r="F249" s="8">
        <f t="shared" si="9"/>
        <v>8600</v>
      </c>
      <c r="G249" s="8">
        <f>VLOOKUP($B249,'Product Info'!$A$1:$D$4,4,0)*D249</f>
        <v>7826</v>
      </c>
      <c r="H249" s="8">
        <f t="shared" si="10"/>
        <v>774</v>
      </c>
      <c r="I249" s="8" t="str">
        <f t="shared" si="11"/>
        <v>May</v>
      </c>
      <c r="J249" s="7" t="str" cm="1">
        <f t="array" ref="J249:K249">VLOOKUP($C249,Herierchy!$A$1:$C$9,{2,3},0)</f>
        <v>Karen</v>
      </c>
      <c r="K249" s="7" t="str">
        <v>South</v>
      </c>
      <c r="L249" t="s">
        <v>70</v>
      </c>
    </row>
    <row r="250" spans="1:12" x14ac:dyDescent="0.25">
      <c r="A250" s="6">
        <v>45438</v>
      </c>
      <c r="B250" s="7" t="s">
        <v>29</v>
      </c>
      <c r="C250" s="7" t="s">
        <v>40</v>
      </c>
      <c r="D250" s="8">
        <v>27</v>
      </c>
      <c r="E250" s="8">
        <f>VLOOKUP($B250,'Product Info'!$A$1:$D$4,3,0)</f>
        <v>150</v>
      </c>
      <c r="F250" s="8">
        <f t="shared" si="9"/>
        <v>4050</v>
      </c>
      <c r="G250" s="8">
        <f>VLOOKUP($B250,'Product Info'!$A$1:$D$4,4,0)*D250</f>
        <v>3672</v>
      </c>
      <c r="H250" s="8">
        <f t="shared" si="10"/>
        <v>378</v>
      </c>
      <c r="I250" s="8" t="str">
        <f t="shared" si="11"/>
        <v>May</v>
      </c>
      <c r="J250" s="7" t="str" cm="1">
        <f t="array" ref="J250:K250">VLOOKUP($C250,Herierchy!$A$1:$C$9,{2,3},0)</f>
        <v>Karen</v>
      </c>
      <c r="K250" s="7" t="str">
        <v>South</v>
      </c>
      <c r="L250" t="s">
        <v>70</v>
      </c>
    </row>
    <row r="251" spans="1:12" x14ac:dyDescent="0.25">
      <c r="A251" s="6">
        <v>45438</v>
      </c>
      <c r="B251" s="7" t="s">
        <v>28</v>
      </c>
      <c r="C251" s="7" t="s">
        <v>35</v>
      </c>
      <c r="D251" s="8">
        <v>24</v>
      </c>
      <c r="E251" s="8">
        <f>VLOOKUP($B251,'Product Info'!$A$1:$D$4,3,0)</f>
        <v>500</v>
      </c>
      <c r="F251" s="8">
        <f t="shared" si="9"/>
        <v>12000</v>
      </c>
      <c r="G251" s="8">
        <f>VLOOKUP($B251,'Product Info'!$A$1:$D$4,4,0)*D251</f>
        <v>9840</v>
      </c>
      <c r="H251" s="8">
        <f t="shared" si="10"/>
        <v>2160</v>
      </c>
      <c r="I251" s="8" t="str">
        <f t="shared" si="11"/>
        <v>May</v>
      </c>
      <c r="J251" s="7" t="str" cm="1">
        <f t="array" ref="J251:K251">VLOOKUP($C251,Herierchy!$A$1:$C$9,{2,3},0)</f>
        <v>Peter</v>
      </c>
      <c r="K251" s="7" t="str">
        <v>North</v>
      </c>
      <c r="L251" t="s">
        <v>70</v>
      </c>
    </row>
    <row r="252" spans="1:12" x14ac:dyDescent="0.25">
      <c r="A252" s="6">
        <v>45438</v>
      </c>
      <c r="B252" s="7" t="s">
        <v>27</v>
      </c>
      <c r="C252" s="7" t="s">
        <v>36</v>
      </c>
      <c r="D252" s="8">
        <v>42</v>
      </c>
      <c r="E252" s="8">
        <f>VLOOKUP($B252,'Product Info'!$A$1:$D$4,3,0)</f>
        <v>200</v>
      </c>
      <c r="F252" s="8">
        <f t="shared" si="9"/>
        <v>8400</v>
      </c>
      <c r="G252" s="8">
        <f>VLOOKUP($B252,'Product Info'!$A$1:$D$4,4,0)*D252</f>
        <v>7644</v>
      </c>
      <c r="H252" s="8">
        <f t="shared" si="10"/>
        <v>756</v>
      </c>
      <c r="I252" s="8" t="str">
        <f t="shared" si="11"/>
        <v>May</v>
      </c>
      <c r="J252" s="7" t="str" cm="1">
        <f t="array" ref="J252:K252">VLOOKUP($C252,Herierchy!$A$1:$C$9,{2,3},0)</f>
        <v>Karen</v>
      </c>
      <c r="K252" s="7" t="str">
        <v>South</v>
      </c>
      <c r="L252" t="s">
        <v>70</v>
      </c>
    </row>
    <row r="253" spans="1:12" x14ac:dyDescent="0.25">
      <c r="A253" s="6">
        <v>45438</v>
      </c>
      <c r="B253" s="7" t="s">
        <v>29</v>
      </c>
      <c r="C253" s="7" t="s">
        <v>37</v>
      </c>
      <c r="D253" s="8">
        <v>44</v>
      </c>
      <c r="E253" s="8">
        <f>VLOOKUP($B253,'Product Info'!$A$1:$D$4,3,0)</f>
        <v>150</v>
      </c>
      <c r="F253" s="8">
        <f t="shared" si="9"/>
        <v>6600</v>
      </c>
      <c r="G253" s="8">
        <f>VLOOKUP($B253,'Product Info'!$A$1:$D$4,4,0)*D253</f>
        <v>5984</v>
      </c>
      <c r="H253" s="8">
        <f t="shared" si="10"/>
        <v>616</v>
      </c>
      <c r="I253" s="8" t="str">
        <f t="shared" si="11"/>
        <v>May</v>
      </c>
      <c r="J253" s="7" t="str" cm="1">
        <f t="array" ref="J253:K253">VLOOKUP($C253,Herierchy!$A$1:$C$9,{2,3},0)</f>
        <v>Ashley</v>
      </c>
      <c r="K253" s="7" t="str">
        <v>West</v>
      </c>
      <c r="L253" t="s">
        <v>70</v>
      </c>
    </row>
    <row r="254" spans="1:12" x14ac:dyDescent="0.25">
      <c r="A254" s="6">
        <v>45445</v>
      </c>
      <c r="B254" s="7" t="s">
        <v>27</v>
      </c>
      <c r="C254" s="7" t="s">
        <v>37</v>
      </c>
      <c r="D254" s="8">
        <v>16</v>
      </c>
      <c r="E254" s="8">
        <f>VLOOKUP($B254,'Product Info'!$A$1:$D$4,3,0)</f>
        <v>200</v>
      </c>
      <c r="F254" s="8">
        <f t="shared" si="9"/>
        <v>3200</v>
      </c>
      <c r="G254" s="8">
        <f>VLOOKUP($B254,'Product Info'!$A$1:$D$4,4,0)*D254</f>
        <v>2912</v>
      </c>
      <c r="H254" s="8">
        <f t="shared" si="10"/>
        <v>288</v>
      </c>
      <c r="I254" s="8" t="str">
        <f t="shared" si="11"/>
        <v>Jun</v>
      </c>
      <c r="J254" s="7" t="str" cm="1">
        <f t="array" ref="J254:K254">VLOOKUP($C254,Herierchy!$A$1:$C$9,{2,3},0)</f>
        <v>Ashley</v>
      </c>
      <c r="K254" s="7" t="str">
        <v>West</v>
      </c>
      <c r="L254" t="s">
        <v>70</v>
      </c>
    </row>
    <row r="255" spans="1:12" x14ac:dyDescent="0.25">
      <c r="A255" s="6">
        <v>45445</v>
      </c>
      <c r="B255" s="7" t="s">
        <v>28</v>
      </c>
      <c r="C255" s="7" t="s">
        <v>41</v>
      </c>
      <c r="D255" s="8">
        <v>48</v>
      </c>
      <c r="E255" s="8">
        <f>VLOOKUP($B255,'Product Info'!$A$1:$D$4,3,0)</f>
        <v>500</v>
      </c>
      <c r="F255" s="8">
        <f t="shared" si="9"/>
        <v>24000</v>
      </c>
      <c r="G255" s="8">
        <f>VLOOKUP($B255,'Product Info'!$A$1:$D$4,4,0)*D255</f>
        <v>19680</v>
      </c>
      <c r="H255" s="8">
        <f t="shared" si="10"/>
        <v>4320</v>
      </c>
      <c r="I255" s="8" t="str">
        <f t="shared" si="11"/>
        <v>Jun</v>
      </c>
      <c r="J255" s="7" t="str" cm="1">
        <f t="array" ref="J255:K255">VLOOKUP($C255,Herierchy!$A$1:$C$9,{2,3},0)</f>
        <v>Ashley</v>
      </c>
      <c r="K255" s="7" t="str">
        <v>West</v>
      </c>
      <c r="L255" t="s">
        <v>70</v>
      </c>
    </row>
    <row r="256" spans="1:12" x14ac:dyDescent="0.25">
      <c r="A256" s="6">
        <v>45445</v>
      </c>
      <c r="B256" s="7" t="s">
        <v>27</v>
      </c>
      <c r="C256" s="7" t="s">
        <v>34</v>
      </c>
      <c r="D256" s="8">
        <v>17</v>
      </c>
      <c r="E256" s="8">
        <f>VLOOKUP($B256,'Product Info'!$A$1:$D$4,3,0)</f>
        <v>200</v>
      </c>
      <c r="F256" s="8">
        <f t="shared" si="9"/>
        <v>3400</v>
      </c>
      <c r="G256" s="8">
        <f>VLOOKUP($B256,'Product Info'!$A$1:$D$4,4,0)*D256</f>
        <v>3094</v>
      </c>
      <c r="H256" s="8">
        <f t="shared" si="10"/>
        <v>306</v>
      </c>
      <c r="I256" s="8" t="str">
        <f t="shared" si="11"/>
        <v>Jun</v>
      </c>
      <c r="J256" s="7" t="str" cm="1">
        <f t="array" ref="J256:K256">VLOOKUP($C256,Herierchy!$A$1:$C$9,{2,3},0)</f>
        <v>Russell</v>
      </c>
      <c r="K256" s="7" t="str">
        <v>East</v>
      </c>
      <c r="L256" t="s">
        <v>70</v>
      </c>
    </row>
    <row r="257" spans="1:12" x14ac:dyDescent="0.25">
      <c r="A257" s="6">
        <v>45445</v>
      </c>
      <c r="B257" s="7" t="s">
        <v>29</v>
      </c>
      <c r="C257" s="7" t="s">
        <v>34</v>
      </c>
      <c r="D257" s="8">
        <v>16</v>
      </c>
      <c r="E257" s="8">
        <f>VLOOKUP($B257,'Product Info'!$A$1:$D$4,3,0)</f>
        <v>150</v>
      </c>
      <c r="F257" s="8">
        <f t="shared" si="9"/>
        <v>2400</v>
      </c>
      <c r="G257" s="8">
        <f>VLOOKUP($B257,'Product Info'!$A$1:$D$4,4,0)*D257</f>
        <v>2176</v>
      </c>
      <c r="H257" s="8">
        <f t="shared" si="10"/>
        <v>224</v>
      </c>
      <c r="I257" s="8" t="str">
        <f t="shared" si="11"/>
        <v>Jun</v>
      </c>
      <c r="J257" s="7" t="str" cm="1">
        <f t="array" ref="J257:K257">VLOOKUP($C257,Herierchy!$A$1:$C$9,{2,3},0)</f>
        <v>Russell</v>
      </c>
      <c r="K257" s="7" t="str">
        <v>East</v>
      </c>
      <c r="L257" t="s">
        <v>70</v>
      </c>
    </row>
    <row r="258" spans="1:12" x14ac:dyDescent="0.25">
      <c r="A258" s="6">
        <v>45445</v>
      </c>
      <c r="B258" s="7" t="s">
        <v>28</v>
      </c>
      <c r="C258" s="7" t="s">
        <v>38</v>
      </c>
      <c r="D258" s="8">
        <v>13</v>
      </c>
      <c r="E258" s="8">
        <f>VLOOKUP($B258,'Product Info'!$A$1:$D$4,3,0)</f>
        <v>500</v>
      </c>
      <c r="F258" s="8">
        <f t="shared" si="9"/>
        <v>6500</v>
      </c>
      <c r="G258" s="8">
        <f>VLOOKUP($B258,'Product Info'!$A$1:$D$4,4,0)*D258</f>
        <v>5330</v>
      </c>
      <c r="H258" s="8">
        <f t="shared" si="10"/>
        <v>1170</v>
      </c>
      <c r="I258" s="8" t="str">
        <f t="shared" si="11"/>
        <v>Jun</v>
      </c>
      <c r="J258" s="7" t="str" cm="1">
        <f t="array" ref="J258:K258">VLOOKUP($C258,Herierchy!$A$1:$C$9,{2,3},0)</f>
        <v>Russell</v>
      </c>
      <c r="K258" s="7" t="str">
        <v>East</v>
      </c>
      <c r="L258" t="s">
        <v>70</v>
      </c>
    </row>
    <row r="259" spans="1:12" x14ac:dyDescent="0.25">
      <c r="A259" s="6">
        <v>45445</v>
      </c>
      <c r="B259" s="7" t="s">
        <v>28</v>
      </c>
      <c r="C259" s="7" t="s">
        <v>39</v>
      </c>
      <c r="D259" s="8">
        <v>47</v>
      </c>
      <c r="E259" s="8">
        <f>VLOOKUP($B259,'Product Info'!$A$1:$D$4,3,0)</f>
        <v>500</v>
      </c>
      <c r="F259" s="8">
        <f t="shared" ref="F259:F322" si="12">D259*E259</f>
        <v>23500</v>
      </c>
      <c r="G259" s="8">
        <f>VLOOKUP($B259,'Product Info'!$A$1:$D$4,4,0)*D259</f>
        <v>19270</v>
      </c>
      <c r="H259" s="8">
        <f t="shared" ref="H259:H322" si="13">F259-G259</f>
        <v>4230</v>
      </c>
      <c r="I259" s="8" t="str">
        <f t="shared" ref="I259:I322" si="14">TEXT(A259,"mmm")</f>
        <v>Jun</v>
      </c>
      <c r="J259" s="7" t="str" cm="1">
        <f t="array" ref="J259:K259">VLOOKUP($C259,Herierchy!$A$1:$C$9,{2,3},0)</f>
        <v>Peter</v>
      </c>
      <c r="K259" s="7" t="str">
        <v>North</v>
      </c>
      <c r="L259" t="s">
        <v>70</v>
      </c>
    </row>
    <row r="260" spans="1:12" x14ac:dyDescent="0.25">
      <c r="A260" s="6">
        <v>45445</v>
      </c>
      <c r="B260" s="7" t="s">
        <v>27</v>
      </c>
      <c r="C260" s="7" t="s">
        <v>36</v>
      </c>
      <c r="D260" s="8">
        <v>24</v>
      </c>
      <c r="E260" s="8">
        <f>VLOOKUP($B260,'Product Info'!$A$1:$D$4,3,0)</f>
        <v>200</v>
      </c>
      <c r="F260" s="8">
        <f t="shared" si="12"/>
        <v>4800</v>
      </c>
      <c r="G260" s="8">
        <f>VLOOKUP($B260,'Product Info'!$A$1:$D$4,4,0)*D260</f>
        <v>4368</v>
      </c>
      <c r="H260" s="8">
        <f t="shared" si="13"/>
        <v>432</v>
      </c>
      <c r="I260" s="8" t="str">
        <f t="shared" si="14"/>
        <v>Jun</v>
      </c>
      <c r="J260" s="7" t="str" cm="1">
        <f t="array" ref="J260:K260">VLOOKUP($C260,Herierchy!$A$1:$C$9,{2,3},0)</f>
        <v>Karen</v>
      </c>
      <c r="K260" s="7" t="str">
        <v>South</v>
      </c>
      <c r="L260" t="s">
        <v>70</v>
      </c>
    </row>
    <row r="261" spans="1:12" x14ac:dyDescent="0.25">
      <c r="A261" s="6">
        <v>45445</v>
      </c>
      <c r="B261" s="7" t="s">
        <v>29</v>
      </c>
      <c r="C261" s="7" t="s">
        <v>36</v>
      </c>
      <c r="D261" s="8">
        <v>29</v>
      </c>
      <c r="E261" s="8">
        <f>VLOOKUP($B261,'Product Info'!$A$1:$D$4,3,0)</f>
        <v>150</v>
      </c>
      <c r="F261" s="8">
        <f t="shared" si="12"/>
        <v>4350</v>
      </c>
      <c r="G261" s="8">
        <f>VLOOKUP($B261,'Product Info'!$A$1:$D$4,4,0)*D261</f>
        <v>3944</v>
      </c>
      <c r="H261" s="8">
        <f t="shared" si="13"/>
        <v>406</v>
      </c>
      <c r="I261" s="8" t="str">
        <f t="shared" si="14"/>
        <v>Jun</v>
      </c>
      <c r="J261" s="7" t="str" cm="1">
        <f t="array" ref="J261:K261">VLOOKUP($C261,Herierchy!$A$1:$C$9,{2,3},0)</f>
        <v>Karen</v>
      </c>
      <c r="K261" s="7" t="str">
        <v>South</v>
      </c>
      <c r="L261" t="s">
        <v>70</v>
      </c>
    </row>
    <row r="262" spans="1:12" x14ac:dyDescent="0.25">
      <c r="A262" s="6">
        <v>45445</v>
      </c>
      <c r="B262" s="7" t="s">
        <v>28</v>
      </c>
      <c r="C262" s="7" t="s">
        <v>40</v>
      </c>
      <c r="D262" s="8">
        <v>42</v>
      </c>
      <c r="E262" s="8">
        <f>VLOOKUP($B262,'Product Info'!$A$1:$D$4,3,0)</f>
        <v>500</v>
      </c>
      <c r="F262" s="8">
        <f t="shared" si="12"/>
        <v>21000</v>
      </c>
      <c r="G262" s="8">
        <f>VLOOKUP($B262,'Product Info'!$A$1:$D$4,4,0)*D262</f>
        <v>17220</v>
      </c>
      <c r="H262" s="8">
        <f t="shared" si="13"/>
        <v>3780</v>
      </c>
      <c r="I262" s="8" t="str">
        <f t="shared" si="14"/>
        <v>Jun</v>
      </c>
      <c r="J262" s="7" t="str" cm="1">
        <f t="array" ref="J262:K262">VLOOKUP($C262,Herierchy!$A$1:$C$9,{2,3},0)</f>
        <v>Karen</v>
      </c>
      <c r="K262" s="7" t="str">
        <v>South</v>
      </c>
      <c r="L262" t="s">
        <v>70</v>
      </c>
    </row>
    <row r="263" spans="1:12" x14ac:dyDescent="0.25">
      <c r="A263" s="6">
        <v>45445</v>
      </c>
      <c r="B263" s="7" t="s">
        <v>27</v>
      </c>
      <c r="C263" s="7" t="s">
        <v>35</v>
      </c>
      <c r="D263" s="8">
        <v>24</v>
      </c>
      <c r="E263" s="8">
        <f>VLOOKUP($B263,'Product Info'!$A$1:$D$4,3,0)</f>
        <v>200</v>
      </c>
      <c r="F263" s="8">
        <f t="shared" si="12"/>
        <v>4800</v>
      </c>
      <c r="G263" s="8">
        <f>VLOOKUP($B263,'Product Info'!$A$1:$D$4,4,0)*D263</f>
        <v>4368</v>
      </c>
      <c r="H263" s="8">
        <f t="shared" si="13"/>
        <v>432</v>
      </c>
      <c r="I263" s="8" t="str">
        <f t="shared" si="14"/>
        <v>Jun</v>
      </c>
      <c r="J263" s="7" t="str" cm="1">
        <f t="array" ref="J263:K263">VLOOKUP($C263,Herierchy!$A$1:$C$9,{2,3},0)</f>
        <v>Peter</v>
      </c>
      <c r="K263" s="7" t="str">
        <v>North</v>
      </c>
      <c r="L263" t="s">
        <v>70</v>
      </c>
    </row>
    <row r="264" spans="1:12" x14ac:dyDescent="0.25">
      <c r="A264" s="6">
        <v>45445</v>
      </c>
      <c r="B264" s="7" t="s">
        <v>29</v>
      </c>
      <c r="C264" s="7" t="s">
        <v>35</v>
      </c>
      <c r="D264" s="8">
        <v>16</v>
      </c>
      <c r="E264" s="8">
        <f>VLOOKUP($B264,'Product Info'!$A$1:$D$4,3,0)</f>
        <v>150</v>
      </c>
      <c r="F264" s="8">
        <f t="shared" si="12"/>
        <v>2400</v>
      </c>
      <c r="G264" s="8">
        <f>VLOOKUP($B264,'Product Info'!$A$1:$D$4,4,0)*D264</f>
        <v>2176</v>
      </c>
      <c r="H264" s="8">
        <f t="shared" si="13"/>
        <v>224</v>
      </c>
      <c r="I264" s="8" t="str">
        <f t="shared" si="14"/>
        <v>Jun</v>
      </c>
      <c r="J264" s="7" t="str" cm="1">
        <f t="array" ref="J264:K264">VLOOKUP($C264,Herierchy!$A$1:$C$9,{2,3},0)</f>
        <v>Peter</v>
      </c>
      <c r="K264" s="7" t="str">
        <v>North</v>
      </c>
      <c r="L264" t="s">
        <v>70</v>
      </c>
    </row>
    <row r="265" spans="1:12" x14ac:dyDescent="0.25">
      <c r="A265" s="6">
        <v>45445</v>
      </c>
      <c r="B265" s="7" t="s">
        <v>29</v>
      </c>
      <c r="C265" s="7" t="s">
        <v>38</v>
      </c>
      <c r="D265" s="8">
        <v>22</v>
      </c>
      <c r="E265" s="8">
        <f>VLOOKUP($B265,'Product Info'!$A$1:$D$4,3,0)</f>
        <v>150</v>
      </c>
      <c r="F265" s="8">
        <f t="shared" si="12"/>
        <v>3300</v>
      </c>
      <c r="G265" s="8">
        <f>VLOOKUP($B265,'Product Info'!$A$1:$D$4,4,0)*D265</f>
        <v>2992</v>
      </c>
      <c r="H265" s="8">
        <f t="shared" si="13"/>
        <v>308</v>
      </c>
      <c r="I265" s="8" t="str">
        <f t="shared" si="14"/>
        <v>Jun</v>
      </c>
      <c r="J265" s="7" t="str" cm="1">
        <f t="array" ref="J265:K265">VLOOKUP($C265,Herierchy!$A$1:$C$9,{2,3},0)</f>
        <v>Russell</v>
      </c>
      <c r="K265" s="7" t="str">
        <v>East</v>
      </c>
      <c r="L265" t="s">
        <v>70</v>
      </c>
    </row>
    <row r="266" spans="1:12" x14ac:dyDescent="0.25">
      <c r="A266" s="6">
        <v>45452</v>
      </c>
      <c r="B266" s="7" t="s">
        <v>27</v>
      </c>
      <c r="C266" s="7" t="s">
        <v>37</v>
      </c>
      <c r="D266" s="8">
        <v>48</v>
      </c>
      <c r="E266" s="8">
        <f>VLOOKUP($B266,'Product Info'!$A$1:$D$4,3,0)</f>
        <v>200</v>
      </c>
      <c r="F266" s="8">
        <f t="shared" si="12"/>
        <v>9600</v>
      </c>
      <c r="G266" s="8">
        <f>VLOOKUP($B266,'Product Info'!$A$1:$D$4,4,0)*D266</f>
        <v>8736</v>
      </c>
      <c r="H266" s="8">
        <f t="shared" si="13"/>
        <v>864</v>
      </c>
      <c r="I266" s="8" t="str">
        <f t="shared" si="14"/>
        <v>Jun</v>
      </c>
      <c r="J266" s="7" t="str" cm="1">
        <f t="array" ref="J266:K266">VLOOKUP($C266,Herierchy!$A$1:$C$9,{2,3},0)</f>
        <v>Ashley</v>
      </c>
      <c r="K266" s="7" t="str">
        <v>West</v>
      </c>
      <c r="L266" t="s">
        <v>70</v>
      </c>
    </row>
    <row r="267" spans="1:12" x14ac:dyDescent="0.25">
      <c r="A267" s="6">
        <v>45452</v>
      </c>
      <c r="B267" s="7" t="s">
        <v>29</v>
      </c>
      <c r="C267" s="7" t="s">
        <v>37</v>
      </c>
      <c r="D267" s="8">
        <v>25</v>
      </c>
      <c r="E267" s="8">
        <f>VLOOKUP($B267,'Product Info'!$A$1:$D$4,3,0)</f>
        <v>150</v>
      </c>
      <c r="F267" s="8">
        <f t="shared" si="12"/>
        <v>3750</v>
      </c>
      <c r="G267" s="8">
        <f>VLOOKUP($B267,'Product Info'!$A$1:$D$4,4,0)*D267</f>
        <v>3400</v>
      </c>
      <c r="H267" s="8">
        <f t="shared" si="13"/>
        <v>350</v>
      </c>
      <c r="I267" s="8" t="str">
        <f t="shared" si="14"/>
        <v>Jun</v>
      </c>
      <c r="J267" s="7" t="str" cm="1">
        <f t="array" ref="J267:K267">VLOOKUP($C267,Herierchy!$A$1:$C$9,{2,3},0)</f>
        <v>Ashley</v>
      </c>
      <c r="K267" s="7" t="str">
        <v>West</v>
      </c>
      <c r="L267" t="s">
        <v>70</v>
      </c>
    </row>
    <row r="268" spans="1:12" x14ac:dyDescent="0.25">
      <c r="A268" s="6">
        <v>45452</v>
      </c>
      <c r="B268" s="7" t="s">
        <v>28</v>
      </c>
      <c r="C268" s="7" t="s">
        <v>41</v>
      </c>
      <c r="D268" s="8">
        <v>24</v>
      </c>
      <c r="E268" s="8">
        <f>VLOOKUP($B268,'Product Info'!$A$1:$D$4,3,0)</f>
        <v>500</v>
      </c>
      <c r="F268" s="8">
        <f t="shared" si="12"/>
        <v>12000</v>
      </c>
      <c r="G268" s="8">
        <f>VLOOKUP($B268,'Product Info'!$A$1:$D$4,4,0)*D268</f>
        <v>9840</v>
      </c>
      <c r="H268" s="8">
        <f t="shared" si="13"/>
        <v>2160</v>
      </c>
      <c r="I268" s="8" t="str">
        <f t="shared" si="14"/>
        <v>Jun</v>
      </c>
      <c r="J268" s="7" t="str" cm="1">
        <f t="array" ref="J268:K268">VLOOKUP($C268,Herierchy!$A$1:$C$9,{2,3},0)</f>
        <v>Ashley</v>
      </c>
      <c r="K268" s="7" t="str">
        <v>West</v>
      </c>
      <c r="L268" t="s">
        <v>70</v>
      </c>
    </row>
    <row r="269" spans="1:12" x14ac:dyDescent="0.25">
      <c r="A269" s="6">
        <v>45452</v>
      </c>
      <c r="B269" s="7" t="s">
        <v>28</v>
      </c>
      <c r="C269" s="7" t="s">
        <v>34</v>
      </c>
      <c r="D269" s="8">
        <v>47</v>
      </c>
      <c r="E269" s="8">
        <f>VLOOKUP($B269,'Product Info'!$A$1:$D$4,3,0)</f>
        <v>500</v>
      </c>
      <c r="F269" s="8">
        <f t="shared" si="12"/>
        <v>23500</v>
      </c>
      <c r="G269" s="8">
        <f>VLOOKUP($B269,'Product Info'!$A$1:$D$4,4,0)*D269</f>
        <v>19270</v>
      </c>
      <c r="H269" s="8">
        <f t="shared" si="13"/>
        <v>4230</v>
      </c>
      <c r="I269" s="8" t="str">
        <f t="shared" si="14"/>
        <v>Jun</v>
      </c>
      <c r="J269" s="7" t="str" cm="1">
        <f t="array" ref="J269:K269">VLOOKUP($C269,Herierchy!$A$1:$C$9,{2,3},0)</f>
        <v>Russell</v>
      </c>
      <c r="K269" s="7" t="str">
        <v>East</v>
      </c>
      <c r="L269" t="s">
        <v>70</v>
      </c>
    </row>
    <row r="270" spans="1:12" x14ac:dyDescent="0.25">
      <c r="A270" s="6">
        <v>45452</v>
      </c>
      <c r="B270" s="7" t="s">
        <v>27</v>
      </c>
      <c r="C270" s="7" t="s">
        <v>38</v>
      </c>
      <c r="D270" s="8">
        <v>44</v>
      </c>
      <c r="E270" s="8">
        <f>VLOOKUP($B270,'Product Info'!$A$1:$D$4,3,0)</f>
        <v>200</v>
      </c>
      <c r="F270" s="8">
        <f t="shared" si="12"/>
        <v>8800</v>
      </c>
      <c r="G270" s="8">
        <f>VLOOKUP($B270,'Product Info'!$A$1:$D$4,4,0)*D270</f>
        <v>8008</v>
      </c>
      <c r="H270" s="8">
        <f t="shared" si="13"/>
        <v>792</v>
      </c>
      <c r="I270" s="8" t="str">
        <f t="shared" si="14"/>
        <v>Jun</v>
      </c>
      <c r="J270" s="7" t="str" cm="1">
        <f t="array" ref="J270:K270">VLOOKUP($C270,Herierchy!$A$1:$C$9,{2,3},0)</f>
        <v>Russell</v>
      </c>
      <c r="K270" s="7" t="str">
        <v>East</v>
      </c>
      <c r="L270" t="s">
        <v>70</v>
      </c>
    </row>
    <row r="271" spans="1:12" x14ac:dyDescent="0.25">
      <c r="A271" s="6">
        <v>45452</v>
      </c>
      <c r="B271" s="7" t="s">
        <v>29</v>
      </c>
      <c r="C271" s="7" t="s">
        <v>38</v>
      </c>
      <c r="D271" s="8">
        <v>34</v>
      </c>
      <c r="E271" s="8">
        <f>VLOOKUP($B271,'Product Info'!$A$1:$D$4,3,0)</f>
        <v>150</v>
      </c>
      <c r="F271" s="8">
        <f t="shared" si="12"/>
        <v>5100</v>
      </c>
      <c r="G271" s="8">
        <f>VLOOKUP($B271,'Product Info'!$A$1:$D$4,4,0)*D271</f>
        <v>4624</v>
      </c>
      <c r="H271" s="8">
        <f t="shared" si="13"/>
        <v>476</v>
      </c>
      <c r="I271" s="8" t="str">
        <f t="shared" si="14"/>
        <v>Jun</v>
      </c>
      <c r="J271" s="7" t="str" cm="1">
        <f t="array" ref="J271:K271">VLOOKUP($C271,Herierchy!$A$1:$C$9,{2,3},0)</f>
        <v>Russell</v>
      </c>
      <c r="K271" s="7" t="str">
        <v>East</v>
      </c>
      <c r="L271" t="s">
        <v>70</v>
      </c>
    </row>
    <row r="272" spans="1:12" x14ac:dyDescent="0.25">
      <c r="A272" s="6">
        <v>45452</v>
      </c>
      <c r="B272" s="7" t="s">
        <v>27</v>
      </c>
      <c r="C272" s="7" t="s">
        <v>39</v>
      </c>
      <c r="D272" s="8">
        <v>47</v>
      </c>
      <c r="E272" s="8">
        <f>VLOOKUP($B272,'Product Info'!$A$1:$D$4,3,0)</f>
        <v>200</v>
      </c>
      <c r="F272" s="8">
        <f t="shared" si="12"/>
        <v>9400</v>
      </c>
      <c r="G272" s="8">
        <f>VLOOKUP($B272,'Product Info'!$A$1:$D$4,4,0)*D272</f>
        <v>8554</v>
      </c>
      <c r="H272" s="8">
        <f t="shared" si="13"/>
        <v>846</v>
      </c>
      <c r="I272" s="8" t="str">
        <f t="shared" si="14"/>
        <v>Jun</v>
      </c>
      <c r="J272" s="7" t="str" cm="1">
        <f t="array" ref="J272:K272">VLOOKUP($C272,Herierchy!$A$1:$C$9,{2,3},0)</f>
        <v>Peter</v>
      </c>
      <c r="K272" s="7" t="str">
        <v>North</v>
      </c>
      <c r="L272" t="s">
        <v>70</v>
      </c>
    </row>
    <row r="273" spans="1:12" x14ac:dyDescent="0.25">
      <c r="A273" s="6">
        <v>45452</v>
      </c>
      <c r="B273" s="7" t="s">
        <v>29</v>
      </c>
      <c r="C273" s="7" t="s">
        <v>39</v>
      </c>
      <c r="D273" s="8">
        <v>15</v>
      </c>
      <c r="E273" s="8">
        <f>VLOOKUP($B273,'Product Info'!$A$1:$D$4,3,0)</f>
        <v>150</v>
      </c>
      <c r="F273" s="8">
        <f t="shared" si="12"/>
        <v>2250</v>
      </c>
      <c r="G273" s="8">
        <f>VLOOKUP($B273,'Product Info'!$A$1:$D$4,4,0)*D273</f>
        <v>2040</v>
      </c>
      <c r="H273" s="8">
        <f t="shared" si="13"/>
        <v>210</v>
      </c>
      <c r="I273" s="8" t="str">
        <f t="shared" si="14"/>
        <v>Jun</v>
      </c>
      <c r="J273" s="7" t="str" cm="1">
        <f t="array" ref="J273:K273">VLOOKUP($C273,Herierchy!$A$1:$C$9,{2,3},0)</f>
        <v>Peter</v>
      </c>
      <c r="K273" s="7" t="str">
        <v>North</v>
      </c>
      <c r="L273" t="s">
        <v>70</v>
      </c>
    </row>
    <row r="274" spans="1:12" x14ac:dyDescent="0.25">
      <c r="A274" s="6">
        <v>45452</v>
      </c>
      <c r="B274" s="7" t="s">
        <v>29</v>
      </c>
      <c r="C274" s="7" t="s">
        <v>36</v>
      </c>
      <c r="D274" s="8">
        <v>28</v>
      </c>
      <c r="E274" s="8">
        <f>VLOOKUP($B274,'Product Info'!$A$1:$D$4,3,0)</f>
        <v>150</v>
      </c>
      <c r="F274" s="8">
        <f t="shared" si="12"/>
        <v>4200</v>
      </c>
      <c r="G274" s="8">
        <f>VLOOKUP($B274,'Product Info'!$A$1:$D$4,4,0)*D274</f>
        <v>3808</v>
      </c>
      <c r="H274" s="8">
        <f t="shared" si="13"/>
        <v>392</v>
      </c>
      <c r="I274" s="8" t="str">
        <f t="shared" si="14"/>
        <v>Jun</v>
      </c>
      <c r="J274" s="7" t="str" cm="1">
        <f t="array" ref="J274:K274">VLOOKUP($C274,Herierchy!$A$1:$C$9,{2,3},0)</f>
        <v>Karen</v>
      </c>
      <c r="K274" s="7" t="str">
        <v>South</v>
      </c>
      <c r="L274" t="s">
        <v>70</v>
      </c>
    </row>
    <row r="275" spans="1:12" x14ac:dyDescent="0.25">
      <c r="A275" s="6">
        <v>45452</v>
      </c>
      <c r="B275" s="7" t="s">
        <v>27</v>
      </c>
      <c r="C275" s="7" t="s">
        <v>40</v>
      </c>
      <c r="D275" s="8">
        <v>26</v>
      </c>
      <c r="E275" s="8">
        <f>VLOOKUP($B275,'Product Info'!$A$1:$D$4,3,0)</f>
        <v>200</v>
      </c>
      <c r="F275" s="8">
        <f t="shared" si="12"/>
        <v>5200</v>
      </c>
      <c r="G275" s="8">
        <f>VLOOKUP($B275,'Product Info'!$A$1:$D$4,4,0)*D275</f>
        <v>4732</v>
      </c>
      <c r="H275" s="8">
        <f t="shared" si="13"/>
        <v>468</v>
      </c>
      <c r="I275" s="8" t="str">
        <f t="shared" si="14"/>
        <v>Jun</v>
      </c>
      <c r="J275" s="7" t="str" cm="1">
        <f t="array" ref="J275:K275">VLOOKUP($C275,Herierchy!$A$1:$C$9,{2,3},0)</f>
        <v>Karen</v>
      </c>
      <c r="K275" s="7" t="str">
        <v>South</v>
      </c>
      <c r="L275" t="s">
        <v>70</v>
      </c>
    </row>
    <row r="276" spans="1:12" x14ac:dyDescent="0.25">
      <c r="A276" s="6">
        <v>45452</v>
      </c>
      <c r="B276" s="7" t="s">
        <v>28</v>
      </c>
      <c r="C276" s="7" t="s">
        <v>35</v>
      </c>
      <c r="D276" s="8">
        <v>21</v>
      </c>
      <c r="E276" s="8">
        <f>VLOOKUP($B276,'Product Info'!$A$1:$D$4,3,0)</f>
        <v>500</v>
      </c>
      <c r="F276" s="8">
        <f t="shared" si="12"/>
        <v>10500</v>
      </c>
      <c r="G276" s="8">
        <f>VLOOKUP($B276,'Product Info'!$A$1:$D$4,4,0)*D276</f>
        <v>8610</v>
      </c>
      <c r="H276" s="8">
        <f t="shared" si="13"/>
        <v>1890</v>
      </c>
      <c r="I276" s="8" t="str">
        <f t="shared" si="14"/>
        <v>Jun</v>
      </c>
      <c r="J276" s="7" t="str" cm="1">
        <f t="array" ref="J276:K276">VLOOKUP($C276,Herierchy!$A$1:$C$9,{2,3},0)</f>
        <v>Peter</v>
      </c>
      <c r="K276" s="7" t="str">
        <v>North</v>
      </c>
      <c r="L276" t="s">
        <v>70</v>
      </c>
    </row>
    <row r="277" spans="1:12" x14ac:dyDescent="0.25">
      <c r="A277" s="6">
        <v>45452</v>
      </c>
      <c r="B277" s="7" t="s">
        <v>28</v>
      </c>
      <c r="C277" s="7" t="s">
        <v>39</v>
      </c>
      <c r="D277" s="8">
        <v>43</v>
      </c>
      <c r="E277" s="8">
        <f>VLOOKUP($B277,'Product Info'!$A$1:$D$4,3,0)</f>
        <v>500</v>
      </c>
      <c r="F277" s="8">
        <f t="shared" si="12"/>
        <v>21500</v>
      </c>
      <c r="G277" s="8">
        <f>VLOOKUP($B277,'Product Info'!$A$1:$D$4,4,0)*D277</f>
        <v>17630</v>
      </c>
      <c r="H277" s="8">
        <f t="shared" si="13"/>
        <v>3870</v>
      </c>
      <c r="I277" s="8" t="str">
        <f t="shared" si="14"/>
        <v>Jun</v>
      </c>
      <c r="J277" s="7" t="str" cm="1">
        <f t="array" ref="J277:K277">VLOOKUP($C277,Herierchy!$A$1:$C$9,{2,3},0)</f>
        <v>Peter</v>
      </c>
      <c r="K277" s="7" t="str">
        <v>North</v>
      </c>
      <c r="L277" t="s">
        <v>70</v>
      </c>
    </row>
    <row r="278" spans="1:12" x14ac:dyDescent="0.25">
      <c r="A278" s="6">
        <v>45459</v>
      </c>
      <c r="B278" s="7" t="s">
        <v>28</v>
      </c>
      <c r="C278" s="7" t="s">
        <v>37</v>
      </c>
      <c r="D278" s="8">
        <v>26</v>
      </c>
      <c r="E278" s="8">
        <f>VLOOKUP($B278,'Product Info'!$A$1:$D$4,3,0)</f>
        <v>500</v>
      </c>
      <c r="F278" s="8">
        <f t="shared" si="12"/>
        <v>13000</v>
      </c>
      <c r="G278" s="8">
        <f>VLOOKUP($B278,'Product Info'!$A$1:$D$4,4,0)*D278</f>
        <v>10660</v>
      </c>
      <c r="H278" s="8">
        <f t="shared" si="13"/>
        <v>2340</v>
      </c>
      <c r="I278" s="8" t="str">
        <f t="shared" si="14"/>
        <v>Jun</v>
      </c>
      <c r="J278" s="7" t="str" cm="1">
        <f t="array" ref="J278:K278">VLOOKUP($C278,Herierchy!$A$1:$C$9,{2,3},0)</f>
        <v>Ashley</v>
      </c>
      <c r="K278" s="7" t="str">
        <v>West</v>
      </c>
      <c r="L278" t="s">
        <v>70</v>
      </c>
    </row>
    <row r="279" spans="1:12" x14ac:dyDescent="0.25">
      <c r="A279" s="6">
        <v>45459</v>
      </c>
      <c r="B279" s="7" t="s">
        <v>27</v>
      </c>
      <c r="C279" s="7" t="s">
        <v>41</v>
      </c>
      <c r="D279" s="8">
        <v>45</v>
      </c>
      <c r="E279" s="8">
        <f>VLOOKUP($B279,'Product Info'!$A$1:$D$4,3,0)</f>
        <v>200</v>
      </c>
      <c r="F279" s="8">
        <f t="shared" si="12"/>
        <v>9000</v>
      </c>
      <c r="G279" s="8">
        <f>VLOOKUP($B279,'Product Info'!$A$1:$D$4,4,0)*D279</f>
        <v>8190</v>
      </c>
      <c r="H279" s="8">
        <f t="shared" si="13"/>
        <v>810</v>
      </c>
      <c r="I279" s="8" t="str">
        <f t="shared" si="14"/>
        <v>Jun</v>
      </c>
      <c r="J279" s="7" t="str" cm="1">
        <f t="array" ref="J279:K279">VLOOKUP($C279,Herierchy!$A$1:$C$9,{2,3},0)</f>
        <v>Ashley</v>
      </c>
      <c r="K279" s="7" t="str">
        <v>West</v>
      </c>
      <c r="L279" t="s">
        <v>70</v>
      </c>
    </row>
    <row r="280" spans="1:12" x14ac:dyDescent="0.25">
      <c r="A280" s="6">
        <v>45459</v>
      </c>
      <c r="B280" s="7" t="s">
        <v>29</v>
      </c>
      <c r="C280" s="7" t="s">
        <v>41</v>
      </c>
      <c r="D280" s="8">
        <v>16</v>
      </c>
      <c r="E280" s="8">
        <f>VLOOKUP($B280,'Product Info'!$A$1:$D$4,3,0)</f>
        <v>150</v>
      </c>
      <c r="F280" s="8">
        <f t="shared" si="12"/>
        <v>2400</v>
      </c>
      <c r="G280" s="8">
        <f>VLOOKUP($B280,'Product Info'!$A$1:$D$4,4,0)*D280</f>
        <v>2176</v>
      </c>
      <c r="H280" s="8">
        <f t="shared" si="13"/>
        <v>224</v>
      </c>
      <c r="I280" s="8" t="str">
        <f t="shared" si="14"/>
        <v>Jun</v>
      </c>
      <c r="J280" s="7" t="str" cm="1">
        <f t="array" ref="J280:K280">VLOOKUP($C280,Herierchy!$A$1:$C$9,{2,3},0)</f>
        <v>Ashley</v>
      </c>
      <c r="K280" s="7" t="str">
        <v>West</v>
      </c>
      <c r="L280" t="s">
        <v>70</v>
      </c>
    </row>
    <row r="281" spans="1:12" x14ac:dyDescent="0.25">
      <c r="A281" s="6">
        <v>45459</v>
      </c>
      <c r="B281" s="7" t="s">
        <v>27</v>
      </c>
      <c r="C281" s="7" t="s">
        <v>34</v>
      </c>
      <c r="D281" s="8">
        <v>44</v>
      </c>
      <c r="E281" s="8">
        <f>VLOOKUP($B281,'Product Info'!$A$1:$D$4,3,0)</f>
        <v>200</v>
      </c>
      <c r="F281" s="8">
        <f t="shared" si="12"/>
        <v>8800</v>
      </c>
      <c r="G281" s="8">
        <f>VLOOKUP($B281,'Product Info'!$A$1:$D$4,4,0)*D281</f>
        <v>8008</v>
      </c>
      <c r="H281" s="8">
        <f t="shared" si="13"/>
        <v>792</v>
      </c>
      <c r="I281" s="8" t="str">
        <f t="shared" si="14"/>
        <v>Jun</v>
      </c>
      <c r="J281" s="7" t="str" cm="1">
        <f t="array" ref="J281:K281">VLOOKUP($C281,Herierchy!$A$1:$C$9,{2,3},0)</f>
        <v>Russell</v>
      </c>
      <c r="K281" s="7" t="str">
        <v>East</v>
      </c>
      <c r="L281" t="s">
        <v>70</v>
      </c>
    </row>
    <row r="282" spans="1:12" x14ac:dyDescent="0.25">
      <c r="A282" s="6">
        <v>45459</v>
      </c>
      <c r="B282" s="7" t="s">
        <v>28</v>
      </c>
      <c r="C282" s="7" t="s">
        <v>38</v>
      </c>
      <c r="D282" s="8">
        <v>46</v>
      </c>
      <c r="E282" s="8">
        <f>VLOOKUP($B282,'Product Info'!$A$1:$D$4,3,0)</f>
        <v>500</v>
      </c>
      <c r="F282" s="8">
        <f t="shared" si="12"/>
        <v>23000</v>
      </c>
      <c r="G282" s="8">
        <f>VLOOKUP($B282,'Product Info'!$A$1:$D$4,4,0)*D282</f>
        <v>18860</v>
      </c>
      <c r="H282" s="8">
        <f t="shared" si="13"/>
        <v>4140</v>
      </c>
      <c r="I282" s="8" t="str">
        <f t="shared" si="14"/>
        <v>Jun</v>
      </c>
      <c r="J282" s="7" t="str" cm="1">
        <f t="array" ref="J282:K282">VLOOKUP($C282,Herierchy!$A$1:$C$9,{2,3},0)</f>
        <v>Russell</v>
      </c>
      <c r="K282" s="7" t="str">
        <v>East</v>
      </c>
      <c r="L282" t="s">
        <v>70</v>
      </c>
    </row>
    <row r="283" spans="1:12" x14ac:dyDescent="0.25">
      <c r="A283" s="6">
        <v>45459</v>
      </c>
      <c r="B283" s="7" t="s">
        <v>29</v>
      </c>
      <c r="C283" s="7" t="s">
        <v>39</v>
      </c>
      <c r="D283" s="8">
        <v>39</v>
      </c>
      <c r="E283" s="8">
        <f>VLOOKUP($B283,'Product Info'!$A$1:$D$4,3,0)</f>
        <v>150</v>
      </c>
      <c r="F283" s="8">
        <f t="shared" si="12"/>
        <v>5850</v>
      </c>
      <c r="G283" s="8">
        <f>VLOOKUP($B283,'Product Info'!$A$1:$D$4,4,0)*D283</f>
        <v>5304</v>
      </c>
      <c r="H283" s="8">
        <f t="shared" si="13"/>
        <v>546</v>
      </c>
      <c r="I283" s="8" t="str">
        <f t="shared" si="14"/>
        <v>Jun</v>
      </c>
      <c r="J283" s="7" t="str" cm="1">
        <f t="array" ref="J283:K283">VLOOKUP($C283,Herierchy!$A$1:$C$9,{2,3},0)</f>
        <v>Peter</v>
      </c>
      <c r="K283" s="7" t="str">
        <v>North</v>
      </c>
      <c r="L283" t="s">
        <v>70</v>
      </c>
    </row>
    <row r="284" spans="1:12" x14ac:dyDescent="0.25">
      <c r="A284" s="6">
        <v>45459</v>
      </c>
      <c r="B284" s="7" t="s">
        <v>28</v>
      </c>
      <c r="C284" s="7" t="s">
        <v>36</v>
      </c>
      <c r="D284" s="8">
        <v>41</v>
      </c>
      <c r="E284" s="8">
        <f>VLOOKUP($B284,'Product Info'!$A$1:$D$4,3,0)</f>
        <v>500</v>
      </c>
      <c r="F284" s="8">
        <f t="shared" si="12"/>
        <v>20500</v>
      </c>
      <c r="G284" s="8">
        <f>VLOOKUP($B284,'Product Info'!$A$1:$D$4,4,0)*D284</f>
        <v>16810</v>
      </c>
      <c r="H284" s="8">
        <f t="shared" si="13"/>
        <v>3690</v>
      </c>
      <c r="I284" s="8" t="str">
        <f t="shared" si="14"/>
        <v>Jun</v>
      </c>
      <c r="J284" s="7" t="str" cm="1">
        <f t="array" ref="J284:K284">VLOOKUP($C284,Herierchy!$A$1:$C$9,{2,3},0)</f>
        <v>Karen</v>
      </c>
      <c r="K284" s="7" t="str">
        <v>South</v>
      </c>
      <c r="L284" t="s">
        <v>70</v>
      </c>
    </row>
    <row r="285" spans="1:12" x14ac:dyDescent="0.25">
      <c r="A285" s="6">
        <v>45459</v>
      </c>
      <c r="B285" s="7" t="s">
        <v>27</v>
      </c>
      <c r="C285" s="7" t="s">
        <v>40</v>
      </c>
      <c r="D285" s="8">
        <v>22</v>
      </c>
      <c r="E285" s="8">
        <f>VLOOKUP($B285,'Product Info'!$A$1:$D$4,3,0)</f>
        <v>200</v>
      </c>
      <c r="F285" s="8">
        <f t="shared" si="12"/>
        <v>4400</v>
      </c>
      <c r="G285" s="8">
        <f>VLOOKUP($B285,'Product Info'!$A$1:$D$4,4,0)*D285</f>
        <v>4004</v>
      </c>
      <c r="H285" s="8">
        <f t="shared" si="13"/>
        <v>396</v>
      </c>
      <c r="I285" s="8" t="str">
        <f t="shared" si="14"/>
        <v>Jun</v>
      </c>
      <c r="J285" s="7" t="str" cm="1">
        <f t="array" ref="J285:K285">VLOOKUP($C285,Herierchy!$A$1:$C$9,{2,3},0)</f>
        <v>Karen</v>
      </c>
      <c r="K285" s="7" t="str">
        <v>South</v>
      </c>
      <c r="L285" t="s">
        <v>70</v>
      </c>
    </row>
    <row r="286" spans="1:12" x14ac:dyDescent="0.25">
      <c r="A286" s="6">
        <v>45459</v>
      </c>
      <c r="B286" s="7" t="s">
        <v>29</v>
      </c>
      <c r="C286" s="7" t="s">
        <v>40</v>
      </c>
      <c r="D286" s="8">
        <v>41</v>
      </c>
      <c r="E286" s="8">
        <f>VLOOKUP($B286,'Product Info'!$A$1:$D$4,3,0)</f>
        <v>150</v>
      </c>
      <c r="F286" s="8">
        <f t="shared" si="12"/>
        <v>6150</v>
      </c>
      <c r="G286" s="8">
        <f>VLOOKUP($B286,'Product Info'!$A$1:$D$4,4,0)*D286</f>
        <v>5576</v>
      </c>
      <c r="H286" s="8">
        <f t="shared" si="13"/>
        <v>574</v>
      </c>
      <c r="I286" s="8" t="str">
        <f t="shared" si="14"/>
        <v>Jun</v>
      </c>
      <c r="J286" s="7" t="str" cm="1">
        <f t="array" ref="J286:K286">VLOOKUP($C286,Herierchy!$A$1:$C$9,{2,3},0)</f>
        <v>Karen</v>
      </c>
      <c r="K286" s="7" t="str">
        <v>South</v>
      </c>
      <c r="L286" t="s">
        <v>70</v>
      </c>
    </row>
    <row r="287" spans="1:12" x14ac:dyDescent="0.25">
      <c r="A287" s="6">
        <v>45459</v>
      </c>
      <c r="B287" s="7" t="s">
        <v>28</v>
      </c>
      <c r="C287" s="7" t="s">
        <v>35</v>
      </c>
      <c r="D287" s="8">
        <v>44</v>
      </c>
      <c r="E287" s="8">
        <f>VLOOKUP($B287,'Product Info'!$A$1:$D$4,3,0)</f>
        <v>500</v>
      </c>
      <c r="F287" s="8">
        <f t="shared" si="12"/>
        <v>22000</v>
      </c>
      <c r="G287" s="8">
        <f>VLOOKUP($B287,'Product Info'!$A$1:$D$4,4,0)*D287</f>
        <v>18040</v>
      </c>
      <c r="H287" s="8">
        <f t="shared" si="13"/>
        <v>3960</v>
      </c>
      <c r="I287" s="8" t="str">
        <f t="shared" si="14"/>
        <v>Jun</v>
      </c>
      <c r="J287" s="7" t="str" cm="1">
        <f t="array" ref="J287:K287">VLOOKUP($C287,Herierchy!$A$1:$C$9,{2,3},0)</f>
        <v>Peter</v>
      </c>
      <c r="K287" s="7" t="str">
        <v>North</v>
      </c>
      <c r="L287" t="s">
        <v>70</v>
      </c>
    </row>
    <row r="288" spans="1:12" x14ac:dyDescent="0.25">
      <c r="A288" s="6">
        <v>45459</v>
      </c>
      <c r="B288" s="7" t="s">
        <v>27</v>
      </c>
      <c r="C288" s="7" t="s">
        <v>40</v>
      </c>
      <c r="D288" s="8">
        <v>48</v>
      </c>
      <c r="E288" s="8">
        <f>VLOOKUP($B288,'Product Info'!$A$1:$D$4,3,0)</f>
        <v>200</v>
      </c>
      <c r="F288" s="8">
        <f t="shared" si="12"/>
        <v>9600</v>
      </c>
      <c r="G288" s="8">
        <f>VLOOKUP($B288,'Product Info'!$A$1:$D$4,4,0)*D288</f>
        <v>8736</v>
      </c>
      <c r="H288" s="8">
        <f t="shared" si="13"/>
        <v>864</v>
      </c>
      <c r="I288" s="8" t="str">
        <f t="shared" si="14"/>
        <v>Jun</v>
      </c>
      <c r="J288" s="7" t="str" cm="1">
        <f t="array" ref="J288:K288">VLOOKUP($C288,Herierchy!$A$1:$C$9,{2,3},0)</f>
        <v>Karen</v>
      </c>
      <c r="K288" s="7" t="str">
        <v>South</v>
      </c>
      <c r="L288" t="s">
        <v>70</v>
      </c>
    </row>
    <row r="289" spans="1:12" x14ac:dyDescent="0.25">
      <c r="A289" s="6">
        <v>45459</v>
      </c>
      <c r="B289" s="7" t="s">
        <v>29</v>
      </c>
      <c r="C289" s="7" t="s">
        <v>41</v>
      </c>
      <c r="D289" s="8">
        <v>31</v>
      </c>
      <c r="E289" s="8">
        <f>VLOOKUP($B289,'Product Info'!$A$1:$D$4,3,0)</f>
        <v>150</v>
      </c>
      <c r="F289" s="8">
        <f t="shared" si="12"/>
        <v>4650</v>
      </c>
      <c r="G289" s="8">
        <f>VLOOKUP($B289,'Product Info'!$A$1:$D$4,4,0)*D289</f>
        <v>4216</v>
      </c>
      <c r="H289" s="8">
        <f t="shared" si="13"/>
        <v>434</v>
      </c>
      <c r="I289" s="8" t="str">
        <f t="shared" si="14"/>
        <v>Jun</v>
      </c>
      <c r="J289" s="7" t="str" cm="1">
        <f t="array" ref="J289:K289">VLOOKUP($C289,Herierchy!$A$1:$C$9,{2,3},0)</f>
        <v>Ashley</v>
      </c>
      <c r="K289" s="7" t="str">
        <v>West</v>
      </c>
      <c r="L289" t="s">
        <v>70</v>
      </c>
    </row>
    <row r="290" spans="1:12" x14ac:dyDescent="0.25">
      <c r="A290" s="6">
        <v>45466</v>
      </c>
      <c r="B290" s="7" t="s">
        <v>27</v>
      </c>
      <c r="C290" s="7" t="s">
        <v>37</v>
      </c>
      <c r="D290" s="8">
        <v>25</v>
      </c>
      <c r="E290" s="8">
        <f>VLOOKUP($B290,'Product Info'!$A$1:$D$4,3,0)</f>
        <v>200</v>
      </c>
      <c r="F290" s="8">
        <f t="shared" si="12"/>
        <v>5000</v>
      </c>
      <c r="G290" s="8">
        <f>VLOOKUP($B290,'Product Info'!$A$1:$D$4,4,0)*D290</f>
        <v>4550</v>
      </c>
      <c r="H290" s="8">
        <f t="shared" si="13"/>
        <v>450</v>
      </c>
      <c r="I290" s="8" t="str">
        <f t="shared" si="14"/>
        <v>Jun</v>
      </c>
      <c r="J290" s="7" t="str" cm="1">
        <f t="array" ref="J290:K290">VLOOKUP($C290,Herierchy!$A$1:$C$9,{2,3},0)</f>
        <v>Ashley</v>
      </c>
      <c r="K290" s="7" t="str">
        <v>West</v>
      </c>
      <c r="L290" t="s">
        <v>70</v>
      </c>
    </row>
    <row r="291" spans="1:12" x14ac:dyDescent="0.25">
      <c r="A291" s="6">
        <v>45466</v>
      </c>
      <c r="B291" s="7" t="s">
        <v>28</v>
      </c>
      <c r="C291" s="7" t="s">
        <v>41</v>
      </c>
      <c r="D291" s="8">
        <v>34</v>
      </c>
      <c r="E291" s="8">
        <f>VLOOKUP($B291,'Product Info'!$A$1:$D$4,3,0)</f>
        <v>500</v>
      </c>
      <c r="F291" s="8">
        <f t="shared" si="12"/>
        <v>17000</v>
      </c>
      <c r="G291" s="8">
        <f>VLOOKUP($B291,'Product Info'!$A$1:$D$4,4,0)*D291</f>
        <v>13940</v>
      </c>
      <c r="H291" s="8">
        <f t="shared" si="13"/>
        <v>3060</v>
      </c>
      <c r="I291" s="8" t="str">
        <f t="shared" si="14"/>
        <v>Jun</v>
      </c>
      <c r="J291" s="7" t="str" cm="1">
        <f t="array" ref="J291:K291">VLOOKUP($C291,Herierchy!$A$1:$C$9,{2,3},0)</f>
        <v>Ashley</v>
      </c>
      <c r="K291" s="7" t="str">
        <v>West</v>
      </c>
      <c r="L291" t="s">
        <v>70</v>
      </c>
    </row>
    <row r="292" spans="1:12" x14ac:dyDescent="0.25">
      <c r="A292" s="6">
        <v>45466</v>
      </c>
      <c r="B292" s="7" t="s">
        <v>27</v>
      </c>
      <c r="C292" s="7" t="s">
        <v>34</v>
      </c>
      <c r="D292" s="8">
        <v>10</v>
      </c>
      <c r="E292" s="8">
        <f>VLOOKUP($B292,'Product Info'!$A$1:$D$4,3,0)</f>
        <v>200</v>
      </c>
      <c r="F292" s="8">
        <f t="shared" si="12"/>
        <v>2000</v>
      </c>
      <c r="G292" s="8">
        <f>VLOOKUP($B292,'Product Info'!$A$1:$D$4,4,0)*D292</f>
        <v>1820</v>
      </c>
      <c r="H292" s="8">
        <f t="shared" si="13"/>
        <v>180</v>
      </c>
      <c r="I292" s="8" t="str">
        <f t="shared" si="14"/>
        <v>Jun</v>
      </c>
      <c r="J292" s="7" t="str" cm="1">
        <f t="array" ref="J292:K292">VLOOKUP($C292,Herierchy!$A$1:$C$9,{2,3},0)</f>
        <v>Russell</v>
      </c>
      <c r="K292" s="7" t="str">
        <v>East</v>
      </c>
      <c r="L292" t="s">
        <v>70</v>
      </c>
    </row>
    <row r="293" spans="1:12" x14ac:dyDescent="0.25">
      <c r="A293" s="6">
        <v>45466</v>
      </c>
      <c r="B293" s="7" t="s">
        <v>29</v>
      </c>
      <c r="C293" s="7" t="s">
        <v>34</v>
      </c>
      <c r="D293" s="8">
        <v>26</v>
      </c>
      <c r="E293" s="8">
        <f>VLOOKUP($B293,'Product Info'!$A$1:$D$4,3,0)</f>
        <v>150</v>
      </c>
      <c r="F293" s="8">
        <f t="shared" si="12"/>
        <v>3900</v>
      </c>
      <c r="G293" s="8">
        <f>VLOOKUP($B293,'Product Info'!$A$1:$D$4,4,0)*D293</f>
        <v>3536</v>
      </c>
      <c r="H293" s="8">
        <f t="shared" si="13"/>
        <v>364</v>
      </c>
      <c r="I293" s="8" t="str">
        <f t="shared" si="14"/>
        <v>Jun</v>
      </c>
      <c r="J293" s="7" t="str" cm="1">
        <f t="array" ref="J293:K293">VLOOKUP($C293,Herierchy!$A$1:$C$9,{2,3},0)</f>
        <v>Russell</v>
      </c>
      <c r="K293" s="7" t="str">
        <v>East</v>
      </c>
      <c r="L293" t="s">
        <v>70</v>
      </c>
    </row>
    <row r="294" spans="1:12" x14ac:dyDescent="0.25">
      <c r="A294" s="6">
        <v>45466</v>
      </c>
      <c r="B294" s="7" t="s">
        <v>28</v>
      </c>
      <c r="C294" s="7" t="s">
        <v>38</v>
      </c>
      <c r="D294" s="8">
        <v>18</v>
      </c>
      <c r="E294" s="8">
        <f>VLOOKUP($B294,'Product Info'!$A$1:$D$4,3,0)</f>
        <v>500</v>
      </c>
      <c r="F294" s="8">
        <f t="shared" si="12"/>
        <v>9000</v>
      </c>
      <c r="G294" s="8">
        <f>VLOOKUP($B294,'Product Info'!$A$1:$D$4,4,0)*D294</f>
        <v>7380</v>
      </c>
      <c r="H294" s="8">
        <f t="shared" si="13"/>
        <v>1620</v>
      </c>
      <c r="I294" s="8" t="str">
        <f t="shared" si="14"/>
        <v>Jun</v>
      </c>
      <c r="J294" s="7" t="str" cm="1">
        <f t="array" ref="J294:K294">VLOOKUP($C294,Herierchy!$A$1:$C$9,{2,3},0)</f>
        <v>Russell</v>
      </c>
      <c r="K294" s="7" t="str">
        <v>East</v>
      </c>
      <c r="L294" t="s">
        <v>70</v>
      </c>
    </row>
    <row r="295" spans="1:12" x14ac:dyDescent="0.25">
      <c r="A295" s="6">
        <v>45466</v>
      </c>
      <c r="B295" s="7" t="s">
        <v>28</v>
      </c>
      <c r="C295" s="7" t="s">
        <v>39</v>
      </c>
      <c r="D295" s="8">
        <v>27</v>
      </c>
      <c r="E295" s="8">
        <f>VLOOKUP($B295,'Product Info'!$A$1:$D$4,3,0)</f>
        <v>500</v>
      </c>
      <c r="F295" s="8">
        <f t="shared" si="12"/>
        <v>13500</v>
      </c>
      <c r="G295" s="8">
        <f>VLOOKUP($B295,'Product Info'!$A$1:$D$4,4,0)*D295</f>
        <v>11070</v>
      </c>
      <c r="H295" s="8">
        <f t="shared" si="13"/>
        <v>2430</v>
      </c>
      <c r="I295" s="8" t="str">
        <f t="shared" si="14"/>
        <v>Jun</v>
      </c>
      <c r="J295" s="7" t="str" cm="1">
        <f t="array" ref="J295:K295">VLOOKUP($C295,Herierchy!$A$1:$C$9,{2,3},0)</f>
        <v>Peter</v>
      </c>
      <c r="K295" s="7" t="str">
        <v>North</v>
      </c>
      <c r="L295" t="s">
        <v>70</v>
      </c>
    </row>
    <row r="296" spans="1:12" x14ac:dyDescent="0.25">
      <c r="A296" s="6">
        <v>45466</v>
      </c>
      <c r="B296" s="7" t="s">
        <v>27</v>
      </c>
      <c r="C296" s="7" t="s">
        <v>36</v>
      </c>
      <c r="D296" s="8">
        <v>32</v>
      </c>
      <c r="E296" s="8">
        <f>VLOOKUP($B296,'Product Info'!$A$1:$D$4,3,0)</f>
        <v>200</v>
      </c>
      <c r="F296" s="8">
        <f t="shared" si="12"/>
        <v>6400</v>
      </c>
      <c r="G296" s="8">
        <f>VLOOKUP($B296,'Product Info'!$A$1:$D$4,4,0)*D296</f>
        <v>5824</v>
      </c>
      <c r="H296" s="8">
        <f t="shared" si="13"/>
        <v>576</v>
      </c>
      <c r="I296" s="8" t="str">
        <f t="shared" si="14"/>
        <v>Jun</v>
      </c>
      <c r="J296" s="7" t="str" cm="1">
        <f t="array" ref="J296:K296">VLOOKUP($C296,Herierchy!$A$1:$C$9,{2,3},0)</f>
        <v>Karen</v>
      </c>
      <c r="K296" s="7" t="str">
        <v>South</v>
      </c>
      <c r="L296" t="s">
        <v>70</v>
      </c>
    </row>
    <row r="297" spans="1:12" x14ac:dyDescent="0.25">
      <c r="A297" s="6">
        <v>45466</v>
      </c>
      <c r="B297" s="7" t="s">
        <v>29</v>
      </c>
      <c r="C297" s="7" t="s">
        <v>36</v>
      </c>
      <c r="D297" s="8">
        <v>20</v>
      </c>
      <c r="E297" s="8">
        <f>VLOOKUP($B297,'Product Info'!$A$1:$D$4,3,0)</f>
        <v>150</v>
      </c>
      <c r="F297" s="8">
        <f t="shared" si="12"/>
        <v>3000</v>
      </c>
      <c r="G297" s="8">
        <f>VLOOKUP($B297,'Product Info'!$A$1:$D$4,4,0)*D297</f>
        <v>2720</v>
      </c>
      <c r="H297" s="8">
        <f t="shared" si="13"/>
        <v>280</v>
      </c>
      <c r="I297" s="8" t="str">
        <f t="shared" si="14"/>
        <v>Jun</v>
      </c>
      <c r="J297" s="7" t="str" cm="1">
        <f t="array" ref="J297:K297">VLOOKUP($C297,Herierchy!$A$1:$C$9,{2,3},0)</f>
        <v>Karen</v>
      </c>
      <c r="K297" s="7" t="str">
        <v>South</v>
      </c>
      <c r="L297" t="s">
        <v>70</v>
      </c>
    </row>
    <row r="298" spans="1:12" x14ac:dyDescent="0.25">
      <c r="A298" s="6">
        <v>45466</v>
      </c>
      <c r="B298" s="7" t="s">
        <v>28</v>
      </c>
      <c r="C298" s="7" t="s">
        <v>40</v>
      </c>
      <c r="D298" s="8">
        <v>42</v>
      </c>
      <c r="E298" s="8">
        <f>VLOOKUP($B298,'Product Info'!$A$1:$D$4,3,0)</f>
        <v>500</v>
      </c>
      <c r="F298" s="8">
        <f t="shared" si="12"/>
        <v>21000</v>
      </c>
      <c r="G298" s="8">
        <f>VLOOKUP($B298,'Product Info'!$A$1:$D$4,4,0)*D298</f>
        <v>17220</v>
      </c>
      <c r="H298" s="8">
        <f t="shared" si="13"/>
        <v>3780</v>
      </c>
      <c r="I298" s="8" t="str">
        <f t="shared" si="14"/>
        <v>Jun</v>
      </c>
      <c r="J298" s="7" t="str" cm="1">
        <f t="array" ref="J298:K298">VLOOKUP($C298,Herierchy!$A$1:$C$9,{2,3},0)</f>
        <v>Karen</v>
      </c>
      <c r="K298" s="7" t="str">
        <v>South</v>
      </c>
      <c r="L298" t="s">
        <v>70</v>
      </c>
    </row>
    <row r="299" spans="1:12" x14ac:dyDescent="0.25">
      <c r="A299" s="6">
        <v>45466</v>
      </c>
      <c r="B299" s="7" t="s">
        <v>27</v>
      </c>
      <c r="C299" s="7" t="s">
        <v>35</v>
      </c>
      <c r="D299" s="8">
        <v>16</v>
      </c>
      <c r="E299" s="8">
        <f>VLOOKUP($B299,'Product Info'!$A$1:$D$4,3,0)</f>
        <v>200</v>
      </c>
      <c r="F299" s="8">
        <f t="shared" si="12"/>
        <v>3200</v>
      </c>
      <c r="G299" s="8">
        <f>VLOOKUP($B299,'Product Info'!$A$1:$D$4,4,0)*D299</f>
        <v>2912</v>
      </c>
      <c r="H299" s="8">
        <f t="shared" si="13"/>
        <v>288</v>
      </c>
      <c r="I299" s="8" t="str">
        <f t="shared" si="14"/>
        <v>Jun</v>
      </c>
      <c r="J299" s="7" t="str" cm="1">
        <f t="array" ref="J299:K299">VLOOKUP($C299,Herierchy!$A$1:$C$9,{2,3},0)</f>
        <v>Peter</v>
      </c>
      <c r="K299" s="7" t="str">
        <v>North</v>
      </c>
      <c r="L299" t="s">
        <v>70</v>
      </c>
    </row>
    <row r="300" spans="1:12" x14ac:dyDescent="0.25">
      <c r="A300" s="6">
        <v>45466</v>
      </c>
      <c r="B300" s="7" t="s">
        <v>29</v>
      </c>
      <c r="C300" s="7" t="s">
        <v>35</v>
      </c>
      <c r="D300" s="8">
        <v>21</v>
      </c>
      <c r="E300" s="8">
        <f>VLOOKUP($B300,'Product Info'!$A$1:$D$4,3,0)</f>
        <v>150</v>
      </c>
      <c r="F300" s="8">
        <f t="shared" si="12"/>
        <v>3150</v>
      </c>
      <c r="G300" s="8">
        <f>VLOOKUP($B300,'Product Info'!$A$1:$D$4,4,0)*D300</f>
        <v>2856</v>
      </c>
      <c r="H300" s="8">
        <f t="shared" si="13"/>
        <v>294</v>
      </c>
      <c r="I300" s="8" t="str">
        <f t="shared" si="14"/>
        <v>Jun</v>
      </c>
      <c r="J300" s="7" t="str" cm="1">
        <f t="array" ref="J300:K300">VLOOKUP($C300,Herierchy!$A$1:$C$9,{2,3},0)</f>
        <v>Peter</v>
      </c>
      <c r="K300" s="7" t="str">
        <v>North</v>
      </c>
      <c r="L300" t="s">
        <v>70</v>
      </c>
    </row>
    <row r="301" spans="1:12" x14ac:dyDescent="0.25">
      <c r="A301" s="6">
        <v>45466</v>
      </c>
      <c r="B301" s="7" t="s">
        <v>29</v>
      </c>
      <c r="C301" s="7" t="s">
        <v>34</v>
      </c>
      <c r="D301" s="8">
        <v>44</v>
      </c>
      <c r="E301" s="8">
        <f>VLOOKUP($B301,'Product Info'!$A$1:$D$4,3,0)</f>
        <v>150</v>
      </c>
      <c r="F301" s="8">
        <f t="shared" si="12"/>
        <v>6600</v>
      </c>
      <c r="G301" s="8">
        <f>VLOOKUP($B301,'Product Info'!$A$1:$D$4,4,0)*D301</f>
        <v>5984</v>
      </c>
      <c r="H301" s="8">
        <f t="shared" si="13"/>
        <v>616</v>
      </c>
      <c r="I301" s="8" t="str">
        <f t="shared" si="14"/>
        <v>Jun</v>
      </c>
      <c r="J301" s="7" t="str" cm="1">
        <f t="array" ref="J301:K301">VLOOKUP($C301,Herierchy!$A$1:$C$9,{2,3},0)</f>
        <v>Russell</v>
      </c>
      <c r="K301" s="7" t="str">
        <v>East</v>
      </c>
      <c r="L301" t="s">
        <v>70</v>
      </c>
    </row>
    <row r="302" spans="1:12" x14ac:dyDescent="0.25">
      <c r="A302" s="6">
        <v>45473</v>
      </c>
      <c r="B302" s="7" t="s">
        <v>27</v>
      </c>
      <c r="C302" s="7" t="s">
        <v>37</v>
      </c>
      <c r="D302" s="8">
        <v>27</v>
      </c>
      <c r="E302" s="8">
        <f>VLOOKUP($B302,'Product Info'!$A$1:$D$4,3,0)</f>
        <v>200</v>
      </c>
      <c r="F302" s="8">
        <f t="shared" si="12"/>
        <v>5400</v>
      </c>
      <c r="G302" s="8">
        <f>VLOOKUP($B302,'Product Info'!$A$1:$D$4,4,0)*D302</f>
        <v>4914</v>
      </c>
      <c r="H302" s="8">
        <f t="shared" si="13"/>
        <v>486</v>
      </c>
      <c r="I302" s="8" t="str">
        <f t="shared" si="14"/>
        <v>Jun</v>
      </c>
      <c r="J302" s="7" t="str" cm="1">
        <f t="array" ref="J302:K302">VLOOKUP($C302,Herierchy!$A$1:$C$9,{2,3},0)</f>
        <v>Ashley</v>
      </c>
      <c r="K302" s="7" t="str">
        <v>West</v>
      </c>
      <c r="L302" t="s">
        <v>70</v>
      </c>
    </row>
    <row r="303" spans="1:12" x14ac:dyDescent="0.25">
      <c r="A303" s="6">
        <v>45473</v>
      </c>
      <c r="B303" s="7" t="s">
        <v>29</v>
      </c>
      <c r="C303" s="7" t="s">
        <v>37</v>
      </c>
      <c r="D303" s="8">
        <v>42</v>
      </c>
      <c r="E303" s="8">
        <f>VLOOKUP($B303,'Product Info'!$A$1:$D$4,3,0)</f>
        <v>150</v>
      </c>
      <c r="F303" s="8">
        <f t="shared" si="12"/>
        <v>6300</v>
      </c>
      <c r="G303" s="8">
        <f>VLOOKUP($B303,'Product Info'!$A$1:$D$4,4,0)*D303</f>
        <v>5712</v>
      </c>
      <c r="H303" s="8">
        <f t="shared" si="13"/>
        <v>588</v>
      </c>
      <c r="I303" s="8" t="str">
        <f t="shared" si="14"/>
        <v>Jun</v>
      </c>
      <c r="J303" s="7" t="str" cm="1">
        <f t="array" ref="J303:K303">VLOOKUP($C303,Herierchy!$A$1:$C$9,{2,3},0)</f>
        <v>Ashley</v>
      </c>
      <c r="K303" s="7" t="str">
        <v>West</v>
      </c>
      <c r="L303" t="s">
        <v>70</v>
      </c>
    </row>
    <row r="304" spans="1:12" x14ac:dyDescent="0.25">
      <c r="A304" s="6">
        <v>45473</v>
      </c>
      <c r="B304" s="7" t="s">
        <v>28</v>
      </c>
      <c r="C304" s="7" t="s">
        <v>41</v>
      </c>
      <c r="D304" s="8">
        <v>24</v>
      </c>
      <c r="E304" s="8">
        <f>VLOOKUP($B304,'Product Info'!$A$1:$D$4,3,0)</f>
        <v>500</v>
      </c>
      <c r="F304" s="8">
        <f t="shared" si="12"/>
        <v>12000</v>
      </c>
      <c r="G304" s="8">
        <f>VLOOKUP($B304,'Product Info'!$A$1:$D$4,4,0)*D304</f>
        <v>9840</v>
      </c>
      <c r="H304" s="8">
        <f t="shared" si="13"/>
        <v>2160</v>
      </c>
      <c r="I304" s="8" t="str">
        <f t="shared" si="14"/>
        <v>Jun</v>
      </c>
      <c r="J304" s="7" t="str" cm="1">
        <f t="array" ref="J304:K304">VLOOKUP($C304,Herierchy!$A$1:$C$9,{2,3},0)</f>
        <v>Ashley</v>
      </c>
      <c r="K304" s="7" t="str">
        <v>West</v>
      </c>
      <c r="L304" t="s">
        <v>70</v>
      </c>
    </row>
    <row r="305" spans="1:12" x14ac:dyDescent="0.25">
      <c r="A305" s="6">
        <v>45473</v>
      </c>
      <c r="B305" s="7" t="s">
        <v>28</v>
      </c>
      <c r="C305" s="7" t="s">
        <v>34</v>
      </c>
      <c r="D305" s="8">
        <v>18</v>
      </c>
      <c r="E305" s="8">
        <f>VLOOKUP($B305,'Product Info'!$A$1:$D$4,3,0)</f>
        <v>500</v>
      </c>
      <c r="F305" s="8">
        <f t="shared" si="12"/>
        <v>9000</v>
      </c>
      <c r="G305" s="8">
        <f>VLOOKUP($B305,'Product Info'!$A$1:$D$4,4,0)*D305</f>
        <v>7380</v>
      </c>
      <c r="H305" s="8">
        <f t="shared" si="13"/>
        <v>1620</v>
      </c>
      <c r="I305" s="8" t="str">
        <f t="shared" si="14"/>
        <v>Jun</v>
      </c>
      <c r="J305" s="7" t="str" cm="1">
        <f t="array" ref="J305:K305">VLOOKUP($C305,Herierchy!$A$1:$C$9,{2,3},0)</f>
        <v>Russell</v>
      </c>
      <c r="K305" s="7" t="str">
        <v>East</v>
      </c>
      <c r="L305" t="s">
        <v>70</v>
      </c>
    </row>
    <row r="306" spans="1:12" x14ac:dyDescent="0.25">
      <c r="A306" s="6">
        <v>45473</v>
      </c>
      <c r="B306" s="7" t="s">
        <v>27</v>
      </c>
      <c r="C306" s="7" t="s">
        <v>38</v>
      </c>
      <c r="D306" s="8">
        <v>37</v>
      </c>
      <c r="E306" s="8">
        <f>VLOOKUP($B306,'Product Info'!$A$1:$D$4,3,0)</f>
        <v>200</v>
      </c>
      <c r="F306" s="8">
        <f t="shared" si="12"/>
        <v>7400</v>
      </c>
      <c r="G306" s="8">
        <f>VLOOKUP($B306,'Product Info'!$A$1:$D$4,4,0)*D306</f>
        <v>6734</v>
      </c>
      <c r="H306" s="8">
        <f t="shared" si="13"/>
        <v>666</v>
      </c>
      <c r="I306" s="8" t="str">
        <f t="shared" si="14"/>
        <v>Jun</v>
      </c>
      <c r="J306" s="7" t="str" cm="1">
        <f t="array" ref="J306:K306">VLOOKUP($C306,Herierchy!$A$1:$C$9,{2,3},0)</f>
        <v>Russell</v>
      </c>
      <c r="K306" s="7" t="str">
        <v>East</v>
      </c>
      <c r="L306" t="s">
        <v>70</v>
      </c>
    </row>
    <row r="307" spans="1:12" x14ac:dyDescent="0.25">
      <c r="A307" s="6">
        <v>45473</v>
      </c>
      <c r="B307" s="7" t="s">
        <v>29</v>
      </c>
      <c r="C307" s="7" t="s">
        <v>38</v>
      </c>
      <c r="D307" s="8">
        <v>11</v>
      </c>
      <c r="E307" s="8">
        <f>VLOOKUP($B307,'Product Info'!$A$1:$D$4,3,0)</f>
        <v>150</v>
      </c>
      <c r="F307" s="8">
        <f t="shared" si="12"/>
        <v>1650</v>
      </c>
      <c r="G307" s="8">
        <f>VLOOKUP($B307,'Product Info'!$A$1:$D$4,4,0)*D307</f>
        <v>1496</v>
      </c>
      <c r="H307" s="8">
        <f t="shared" si="13"/>
        <v>154</v>
      </c>
      <c r="I307" s="8" t="str">
        <f t="shared" si="14"/>
        <v>Jun</v>
      </c>
      <c r="J307" s="7" t="str" cm="1">
        <f t="array" ref="J307:K307">VLOOKUP($C307,Herierchy!$A$1:$C$9,{2,3},0)</f>
        <v>Russell</v>
      </c>
      <c r="K307" s="7" t="str">
        <v>East</v>
      </c>
      <c r="L307" t="s">
        <v>70</v>
      </c>
    </row>
    <row r="308" spans="1:12" x14ac:dyDescent="0.25">
      <c r="A308" s="6">
        <v>45473</v>
      </c>
      <c r="B308" s="7" t="s">
        <v>27</v>
      </c>
      <c r="C308" s="7" t="s">
        <v>39</v>
      </c>
      <c r="D308" s="8">
        <v>26</v>
      </c>
      <c r="E308" s="8">
        <f>VLOOKUP($B308,'Product Info'!$A$1:$D$4,3,0)</f>
        <v>200</v>
      </c>
      <c r="F308" s="8">
        <f t="shared" si="12"/>
        <v>5200</v>
      </c>
      <c r="G308" s="8">
        <f>VLOOKUP($B308,'Product Info'!$A$1:$D$4,4,0)*D308</f>
        <v>4732</v>
      </c>
      <c r="H308" s="8">
        <f t="shared" si="13"/>
        <v>468</v>
      </c>
      <c r="I308" s="8" t="str">
        <f t="shared" si="14"/>
        <v>Jun</v>
      </c>
      <c r="J308" s="7" t="str" cm="1">
        <f t="array" ref="J308:K308">VLOOKUP($C308,Herierchy!$A$1:$C$9,{2,3},0)</f>
        <v>Peter</v>
      </c>
      <c r="K308" s="7" t="str">
        <v>North</v>
      </c>
      <c r="L308" t="s">
        <v>70</v>
      </c>
    </row>
    <row r="309" spans="1:12" x14ac:dyDescent="0.25">
      <c r="A309" s="6">
        <v>45473</v>
      </c>
      <c r="B309" s="7" t="s">
        <v>29</v>
      </c>
      <c r="C309" s="7" t="s">
        <v>39</v>
      </c>
      <c r="D309" s="8">
        <v>14</v>
      </c>
      <c r="E309" s="8">
        <f>VLOOKUP($B309,'Product Info'!$A$1:$D$4,3,0)</f>
        <v>150</v>
      </c>
      <c r="F309" s="8">
        <f t="shared" si="12"/>
        <v>2100</v>
      </c>
      <c r="G309" s="8">
        <f>VLOOKUP($B309,'Product Info'!$A$1:$D$4,4,0)*D309</f>
        <v>1904</v>
      </c>
      <c r="H309" s="8">
        <f t="shared" si="13"/>
        <v>196</v>
      </c>
      <c r="I309" s="8" t="str">
        <f t="shared" si="14"/>
        <v>Jun</v>
      </c>
      <c r="J309" s="7" t="str" cm="1">
        <f t="array" ref="J309:K309">VLOOKUP($C309,Herierchy!$A$1:$C$9,{2,3},0)</f>
        <v>Peter</v>
      </c>
      <c r="K309" s="7" t="str">
        <v>North</v>
      </c>
      <c r="L309" t="s">
        <v>70</v>
      </c>
    </row>
    <row r="310" spans="1:12" x14ac:dyDescent="0.25">
      <c r="A310" s="6">
        <v>45473</v>
      </c>
      <c r="B310" s="7" t="s">
        <v>29</v>
      </c>
      <c r="C310" s="7" t="s">
        <v>36</v>
      </c>
      <c r="D310" s="8">
        <v>12</v>
      </c>
      <c r="E310" s="8">
        <f>VLOOKUP($B310,'Product Info'!$A$1:$D$4,3,0)</f>
        <v>150</v>
      </c>
      <c r="F310" s="8">
        <f t="shared" si="12"/>
        <v>1800</v>
      </c>
      <c r="G310" s="8">
        <f>VLOOKUP($B310,'Product Info'!$A$1:$D$4,4,0)*D310</f>
        <v>1632</v>
      </c>
      <c r="H310" s="8">
        <f t="shared" si="13"/>
        <v>168</v>
      </c>
      <c r="I310" s="8" t="str">
        <f t="shared" si="14"/>
        <v>Jun</v>
      </c>
      <c r="J310" s="7" t="str" cm="1">
        <f t="array" ref="J310:K310">VLOOKUP($C310,Herierchy!$A$1:$C$9,{2,3},0)</f>
        <v>Karen</v>
      </c>
      <c r="K310" s="7" t="str">
        <v>South</v>
      </c>
      <c r="L310" t="s">
        <v>70</v>
      </c>
    </row>
    <row r="311" spans="1:12" x14ac:dyDescent="0.25">
      <c r="A311" s="6">
        <v>45473</v>
      </c>
      <c r="B311" s="7" t="s">
        <v>27</v>
      </c>
      <c r="C311" s="7" t="s">
        <v>40</v>
      </c>
      <c r="D311" s="8">
        <v>27</v>
      </c>
      <c r="E311" s="8">
        <f>VLOOKUP($B311,'Product Info'!$A$1:$D$4,3,0)</f>
        <v>200</v>
      </c>
      <c r="F311" s="8">
        <f t="shared" si="12"/>
        <v>5400</v>
      </c>
      <c r="G311" s="8">
        <f>VLOOKUP($B311,'Product Info'!$A$1:$D$4,4,0)*D311</f>
        <v>4914</v>
      </c>
      <c r="H311" s="8">
        <f t="shared" si="13"/>
        <v>486</v>
      </c>
      <c r="I311" s="8" t="str">
        <f t="shared" si="14"/>
        <v>Jun</v>
      </c>
      <c r="J311" s="7" t="str" cm="1">
        <f t="array" ref="J311:K311">VLOOKUP($C311,Herierchy!$A$1:$C$9,{2,3},0)</f>
        <v>Karen</v>
      </c>
      <c r="K311" s="7" t="str">
        <v>South</v>
      </c>
      <c r="L311" t="s">
        <v>70</v>
      </c>
    </row>
    <row r="312" spans="1:12" x14ac:dyDescent="0.25">
      <c r="A312" s="6">
        <v>45473</v>
      </c>
      <c r="B312" s="7" t="s">
        <v>28</v>
      </c>
      <c r="C312" s="7" t="s">
        <v>35</v>
      </c>
      <c r="D312" s="8">
        <v>45</v>
      </c>
      <c r="E312" s="8">
        <f>VLOOKUP($B312,'Product Info'!$A$1:$D$4,3,0)</f>
        <v>500</v>
      </c>
      <c r="F312" s="8">
        <f t="shared" si="12"/>
        <v>22500</v>
      </c>
      <c r="G312" s="8">
        <f>VLOOKUP($B312,'Product Info'!$A$1:$D$4,4,0)*D312</f>
        <v>18450</v>
      </c>
      <c r="H312" s="8">
        <f t="shared" si="13"/>
        <v>4050</v>
      </c>
      <c r="I312" s="8" t="str">
        <f t="shared" si="14"/>
        <v>Jun</v>
      </c>
      <c r="J312" s="7" t="str" cm="1">
        <f t="array" ref="J312:K312">VLOOKUP($C312,Herierchy!$A$1:$C$9,{2,3},0)</f>
        <v>Peter</v>
      </c>
      <c r="K312" s="7" t="str">
        <v>North</v>
      </c>
      <c r="L312" t="s">
        <v>70</v>
      </c>
    </row>
    <row r="313" spans="1:12" x14ac:dyDescent="0.25">
      <c r="A313" s="6">
        <v>45473</v>
      </c>
      <c r="B313" s="7" t="s">
        <v>28</v>
      </c>
      <c r="C313" s="7" t="s">
        <v>35</v>
      </c>
      <c r="D313" s="8">
        <v>32</v>
      </c>
      <c r="E313" s="8">
        <f>VLOOKUP($B313,'Product Info'!$A$1:$D$4,3,0)</f>
        <v>500</v>
      </c>
      <c r="F313" s="8">
        <f t="shared" si="12"/>
        <v>16000</v>
      </c>
      <c r="G313" s="8">
        <f>VLOOKUP($B313,'Product Info'!$A$1:$D$4,4,0)*D313</f>
        <v>13120</v>
      </c>
      <c r="H313" s="8">
        <f t="shared" si="13"/>
        <v>2880</v>
      </c>
      <c r="I313" s="8" t="str">
        <f t="shared" si="14"/>
        <v>Jun</v>
      </c>
      <c r="J313" s="7" t="str" cm="1">
        <f t="array" ref="J313:K313">VLOOKUP($C313,Herierchy!$A$1:$C$9,{2,3},0)</f>
        <v>Peter</v>
      </c>
      <c r="K313" s="7" t="str">
        <v>North</v>
      </c>
      <c r="L313" t="s">
        <v>70</v>
      </c>
    </row>
    <row r="314" spans="1:12" x14ac:dyDescent="0.25">
      <c r="A314" s="6">
        <v>45480</v>
      </c>
      <c r="B314" s="7" t="s">
        <v>28</v>
      </c>
      <c r="C314" s="7" t="s">
        <v>37</v>
      </c>
      <c r="D314" s="8">
        <v>11</v>
      </c>
      <c r="E314" s="8">
        <f>VLOOKUP($B314,'Product Info'!$A$1:$D$4,3,0)</f>
        <v>500</v>
      </c>
      <c r="F314" s="8">
        <f t="shared" si="12"/>
        <v>5500</v>
      </c>
      <c r="G314" s="8">
        <f>VLOOKUP($B314,'Product Info'!$A$1:$D$4,4,0)*D314</f>
        <v>4510</v>
      </c>
      <c r="H314" s="8">
        <f t="shared" si="13"/>
        <v>990</v>
      </c>
      <c r="I314" s="8" t="str">
        <f t="shared" si="14"/>
        <v>Jul</v>
      </c>
      <c r="J314" s="7" t="str" cm="1">
        <f t="array" ref="J314:K314">VLOOKUP($C314,Herierchy!$A$1:$C$9,{2,3},0)</f>
        <v>Ashley</v>
      </c>
      <c r="K314" s="7" t="str">
        <v>West</v>
      </c>
      <c r="L314" t="s">
        <v>69</v>
      </c>
    </row>
    <row r="315" spans="1:12" x14ac:dyDescent="0.25">
      <c r="A315" s="6">
        <v>45480</v>
      </c>
      <c r="B315" s="7" t="s">
        <v>27</v>
      </c>
      <c r="C315" s="7" t="s">
        <v>41</v>
      </c>
      <c r="D315" s="8">
        <v>12</v>
      </c>
      <c r="E315" s="8">
        <f>VLOOKUP($B315,'Product Info'!$A$1:$D$4,3,0)</f>
        <v>200</v>
      </c>
      <c r="F315" s="8">
        <f t="shared" si="12"/>
        <v>2400</v>
      </c>
      <c r="G315" s="8">
        <f>VLOOKUP($B315,'Product Info'!$A$1:$D$4,4,0)*D315</f>
        <v>2184</v>
      </c>
      <c r="H315" s="8">
        <f t="shared" si="13"/>
        <v>216</v>
      </c>
      <c r="I315" s="8" t="str">
        <f t="shared" si="14"/>
        <v>Jul</v>
      </c>
      <c r="J315" s="7" t="str" cm="1">
        <f t="array" ref="J315:K315">VLOOKUP($C315,Herierchy!$A$1:$C$9,{2,3},0)</f>
        <v>Ashley</v>
      </c>
      <c r="K315" s="7" t="str">
        <v>West</v>
      </c>
      <c r="L315" t="s">
        <v>69</v>
      </c>
    </row>
    <row r="316" spans="1:12" x14ac:dyDescent="0.25">
      <c r="A316" s="6">
        <v>45480</v>
      </c>
      <c r="B316" s="7" t="s">
        <v>29</v>
      </c>
      <c r="C316" s="7" t="s">
        <v>41</v>
      </c>
      <c r="D316" s="8">
        <v>37</v>
      </c>
      <c r="E316" s="8">
        <f>VLOOKUP($B316,'Product Info'!$A$1:$D$4,3,0)</f>
        <v>150</v>
      </c>
      <c r="F316" s="8">
        <f t="shared" si="12"/>
        <v>5550</v>
      </c>
      <c r="G316" s="8">
        <f>VLOOKUP($B316,'Product Info'!$A$1:$D$4,4,0)*D316</f>
        <v>5032</v>
      </c>
      <c r="H316" s="8">
        <f t="shared" si="13"/>
        <v>518</v>
      </c>
      <c r="I316" s="8" t="str">
        <f t="shared" si="14"/>
        <v>Jul</v>
      </c>
      <c r="J316" s="7" t="str" cm="1">
        <f t="array" ref="J316:K316">VLOOKUP($C316,Herierchy!$A$1:$C$9,{2,3},0)</f>
        <v>Ashley</v>
      </c>
      <c r="K316" s="7" t="str">
        <v>West</v>
      </c>
      <c r="L316" t="s">
        <v>69</v>
      </c>
    </row>
    <row r="317" spans="1:12" x14ac:dyDescent="0.25">
      <c r="A317" s="6">
        <v>45480</v>
      </c>
      <c r="B317" s="7" t="s">
        <v>27</v>
      </c>
      <c r="C317" s="7" t="s">
        <v>34</v>
      </c>
      <c r="D317" s="8">
        <v>49</v>
      </c>
      <c r="E317" s="8">
        <f>VLOOKUP($B317,'Product Info'!$A$1:$D$4,3,0)</f>
        <v>200</v>
      </c>
      <c r="F317" s="8">
        <f t="shared" si="12"/>
        <v>9800</v>
      </c>
      <c r="G317" s="8">
        <f>VLOOKUP($B317,'Product Info'!$A$1:$D$4,4,0)*D317</f>
        <v>8918</v>
      </c>
      <c r="H317" s="8">
        <f t="shared" si="13"/>
        <v>882</v>
      </c>
      <c r="I317" s="8" t="str">
        <f t="shared" si="14"/>
        <v>Jul</v>
      </c>
      <c r="J317" s="7" t="str" cm="1">
        <f t="array" ref="J317:K317">VLOOKUP($C317,Herierchy!$A$1:$C$9,{2,3},0)</f>
        <v>Russell</v>
      </c>
      <c r="K317" s="7" t="str">
        <v>East</v>
      </c>
      <c r="L317" t="s">
        <v>69</v>
      </c>
    </row>
    <row r="318" spans="1:12" x14ac:dyDescent="0.25">
      <c r="A318" s="6">
        <v>45480</v>
      </c>
      <c r="B318" s="7" t="s">
        <v>28</v>
      </c>
      <c r="C318" s="7" t="s">
        <v>38</v>
      </c>
      <c r="D318" s="8">
        <v>40</v>
      </c>
      <c r="E318" s="8">
        <f>VLOOKUP($B318,'Product Info'!$A$1:$D$4,3,0)</f>
        <v>500</v>
      </c>
      <c r="F318" s="8">
        <f t="shared" si="12"/>
        <v>20000</v>
      </c>
      <c r="G318" s="8">
        <f>VLOOKUP($B318,'Product Info'!$A$1:$D$4,4,0)*D318</f>
        <v>16400</v>
      </c>
      <c r="H318" s="8">
        <f t="shared" si="13"/>
        <v>3600</v>
      </c>
      <c r="I318" s="8" t="str">
        <f t="shared" si="14"/>
        <v>Jul</v>
      </c>
      <c r="J318" s="7" t="str" cm="1">
        <f t="array" ref="J318:K318">VLOOKUP($C318,Herierchy!$A$1:$C$9,{2,3},0)</f>
        <v>Russell</v>
      </c>
      <c r="K318" s="7" t="str">
        <v>East</v>
      </c>
      <c r="L318" t="s">
        <v>69</v>
      </c>
    </row>
    <row r="319" spans="1:12" x14ac:dyDescent="0.25">
      <c r="A319" s="6">
        <v>45480</v>
      </c>
      <c r="B319" s="7" t="s">
        <v>29</v>
      </c>
      <c r="C319" s="7" t="s">
        <v>39</v>
      </c>
      <c r="D319" s="8">
        <v>29</v>
      </c>
      <c r="E319" s="8">
        <f>VLOOKUP($B319,'Product Info'!$A$1:$D$4,3,0)</f>
        <v>150</v>
      </c>
      <c r="F319" s="8">
        <f t="shared" si="12"/>
        <v>4350</v>
      </c>
      <c r="G319" s="8">
        <f>VLOOKUP($B319,'Product Info'!$A$1:$D$4,4,0)*D319</f>
        <v>3944</v>
      </c>
      <c r="H319" s="8">
        <f t="shared" si="13"/>
        <v>406</v>
      </c>
      <c r="I319" s="8" t="str">
        <f t="shared" si="14"/>
        <v>Jul</v>
      </c>
      <c r="J319" s="7" t="str" cm="1">
        <f t="array" ref="J319:K319">VLOOKUP($C319,Herierchy!$A$1:$C$9,{2,3},0)</f>
        <v>Peter</v>
      </c>
      <c r="K319" s="7" t="str">
        <v>North</v>
      </c>
      <c r="L319" t="s">
        <v>69</v>
      </c>
    </row>
    <row r="320" spans="1:12" x14ac:dyDescent="0.25">
      <c r="A320" s="6">
        <v>45480</v>
      </c>
      <c r="B320" s="7" t="s">
        <v>28</v>
      </c>
      <c r="C320" s="7" t="s">
        <v>36</v>
      </c>
      <c r="D320" s="8">
        <v>46</v>
      </c>
      <c r="E320" s="8">
        <f>VLOOKUP($B320,'Product Info'!$A$1:$D$4,3,0)</f>
        <v>500</v>
      </c>
      <c r="F320" s="8">
        <f t="shared" si="12"/>
        <v>23000</v>
      </c>
      <c r="G320" s="8">
        <f>VLOOKUP($B320,'Product Info'!$A$1:$D$4,4,0)*D320</f>
        <v>18860</v>
      </c>
      <c r="H320" s="8">
        <f t="shared" si="13"/>
        <v>4140</v>
      </c>
      <c r="I320" s="8" t="str">
        <f t="shared" si="14"/>
        <v>Jul</v>
      </c>
      <c r="J320" s="7" t="str" cm="1">
        <f t="array" ref="J320:K320">VLOOKUP($C320,Herierchy!$A$1:$C$9,{2,3},0)</f>
        <v>Karen</v>
      </c>
      <c r="K320" s="7" t="str">
        <v>South</v>
      </c>
      <c r="L320" t="s">
        <v>69</v>
      </c>
    </row>
    <row r="321" spans="1:12" x14ac:dyDescent="0.25">
      <c r="A321" s="6">
        <v>45480</v>
      </c>
      <c r="B321" s="7" t="s">
        <v>27</v>
      </c>
      <c r="C321" s="7" t="s">
        <v>40</v>
      </c>
      <c r="D321" s="8">
        <v>17</v>
      </c>
      <c r="E321" s="8">
        <f>VLOOKUP($B321,'Product Info'!$A$1:$D$4,3,0)</f>
        <v>200</v>
      </c>
      <c r="F321" s="8">
        <f t="shared" si="12"/>
        <v>3400</v>
      </c>
      <c r="G321" s="8">
        <f>VLOOKUP($B321,'Product Info'!$A$1:$D$4,4,0)*D321</f>
        <v>3094</v>
      </c>
      <c r="H321" s="8">
        <f t="shared" si="13"/>
        <v>306</v>
      </c>
      <c r="I321" s="8" t="str">
        <f t="shared" si="14"/>
        <v>Jul</v>
      </c>
      <c r="J321" s="7" t="str" cm="1">
        <f t="array" ref="J321:K321">VLOOKUP($C321,Herierchy!$A$1:$C$9,{2,3},0)</f>
        <v>Karen</v>
      </c>
      <c r="K321" s="7" t="str">
        <v>South</v>
      </c>
      <c r="L321" t="s">
        <v>69</v>
      </c>
    </row>
    <row r="322" spans="1:12" x14ac:dyDescent="0.25">
      <c r="A322" s="6">
        <v>45480</v>
      </c>
      <c r="B322" s="7" t="s">
        <v>29</v>
      </c>
      <c r="C322" s="7" t="s">
        <v>40</v>
      </c>
      <c r="D322" s="8">
        <v>45</v>
      </c>
      <c r="E322" s="8">
        <f>VLOOKUP($B322,'Product Info'!$A$1:$D$4,3,0)</f>
        <v>150</v>
      </c>
      <c r="F322" s="8">
        <f t="shared" si="12"/>
        <v>6750</v>
      </c>
      <c r="G322" s="8">
        <f>VLOOKUP($B322,'Product Info'!$A$1:$D$4,4,0)*D322</f>
        <v>6120</v>
      </c>
      <c r="H322" s="8">
        <f t="shared" si="13"/>
        <v>630</v>
      </c>
      <c r="I322" s="8" t="str">
        <f t="shared" si="14"/>
        <v>Jul</v>
      </c>
      <c r="J322" s="7" t="str" cm="1">
        <f t="array" ref="J322:K322">VLOOKUP($C322,Herierchy!$A$1:$C$9,{2,3},0)</f>
        <v>Karen</v>
      </c>
      <c r="K322" s="7" t="str">
        <v>South</v>
      </c>
      <c r="L322" t="s">
        <v>69</v>
      </c>
    </row>
    <row r="323" spans="1:12" x14ac:dyDescent="0.25">
      <c r="A323" s="6">
        <v>45480</v>
      </c>
      <c r="B323" s="7" t="s">
        <v>28</v>
      </c>
      <c r="C323" s="7" t="s">
        <v>35</v>
      </c>
      <c r="D323" s="8">
        <v>39</v>
      </c>
      <c r="E323" s="8">
        <f>VLOOKUP($B323,'Product Info'!$A$1:$D$4,3,0)</f>
        <v>500</v>
      </c>
      <c r="F323" s="8">
        <f t="shared" ref="F323:F386" si="15">D323*E323</f>
        <v>19500</v>
      </c>
      <c r="G323" s="8">
        <f>VLOOKUP($B323,'Product Info'!$A$1:$D$4,4,0)*D323</f>
        <v>15990</v>
      </c>
      <c r="H323" s="8">
        <f t="shared" ref="H323:H386" si="16">F323-G323</f>
        <v>3510</v>
      </c>
      <c r="I323" s="8" t="str">
        <f t="shared" ref="I323:I386" si="17">TEXT(A323,"mmm")</f>
        <v>Jul</v>
      </c>
      <c r="J323" s="7" t="str" cm="1">
        <f t="array" ref="J323:K323">VLOOKUP($C323,Herierchy!$A$1:$C$9,{2,3},0)</f>
        <v>Peter</v>
      </c>
      <c r="K323" s="7" t="str">
        <v>North</v>
      </c>
      <c r="L323" t="s">
        <v>69</v>
      </c>
    </row>
    <row r="324" spans="1:12" x14ac:dyDescent="0.25">
      <c r="A324" s="6">
        <v>45480</v>
      </c>
      <c r="B324" s="7" t="s">
        <v>27</v>
      </c>
      <c r="C324" s="7" t="s">
        <v>36</v>
      </c>
      <c r="D324" s="8">
        <v>33</v>
      </c>
      <c r="E324" s="8">
        <f>VLOOKUP($B324,'Product Info'!$A$1:$D$4,3,0)</f>
        <v>200</v>
      </c>
      <c r="F324" s="8">
        <f t="shared" si="15"/>
        <v>6600</v>
      </c>
      <c r="G324" s="8">
        <f>VLOOKUP($B324,'Product Info'!$A$1:$D$4,4,0)*D324</f>
        <v>6006</v>
      </c>
      <c r="H324" s="8">
        <f t="shared" si="16"/>
        <v>594</v>
      </c>
      <c r="I324" s="8" t="str">
        <f t="shared" si="17"/>
        <v>Jul</v>
      </c>
      <c r="J324" s="7" t="str" cm="1">
        <f t="array" ref="J324:K324">VLOOKUP($C324,Herierchy!$A$1:$C$9,{2,3},0)</f>
        <v>Karen</v>
      </c>
      <c r="K324" s="7" t="str">
        <v>South</v>
      </c>
      <c r="L324" t="s">
        <v>69</v>
      </c>
    </row>
    <row r="325" spans="1:12" x14ac:dyDescent="0.25">
      <c r="A325" s="6">
        <v>45480</v>
      </c>
      <c r="B325" s="7" t="s">
        <v>29</v>
      </c>
      <c r="C325" s="7" t="s">
        <v>37</v>
      </c>
      <c r="D325" s="8">
        <v>31</v>
      </c>
      <c r="E325" s="8">
        <f>VLOOKUP($B325,'Product Info'!$A$1:$D$4,3,0)</f>
        <v>150</v>
      </c>
      <c r="F325" s="8">
        <f t="shared" si="15"/>
        <v>4650</v>
      </c>
      <c r="G325" s="8">
        <f>VLOOKUP($B325,'Product Info'!$A$1:$D$4,4,0)*D325</f>
        <v>4216</v>
      </c>
      <c r="H325" s="8">
        <f t="shared" si="16"/>
        <v>434</v>
      </c>
      <c r="I325" s="8" t="str">
        <f t="shared" si="17"/>
        <v>Jul</v>
      </c>
      <c r="J325" s="7" t="str" cm="1">
        <f t="array" ref="J325:K325">VLOOKUP($C325,Herierchy!$A$1:$C$9,{2,3},0)</f>
        <v>Ashley</v>
      </c>
      <c r="K325" s="7" t="str">
        <v>West</v>
      </c>
      <c r="L325" t="s">
        <v>69</v>
      </c>
    </row>
    <row r="326" spans="1:12" x14ac:dyDescent="0.25">
      <c r="A326" s="6">
        <v>45487</v>
      </c>
      <c r="B326" s="7" t="s">
        <v>27</v>
      </c>
      <c r="C326" s="7" t="s">
        <v>37</v>
      </c>
      <c r="D326" s="8">
        <v>11</v>
      </c>
      <c r="E326" s="8">
        <f>VLOOKUP($B326,'Product Info'!$A$1:$D$4,3,0)</f>
        <v>200</v>
      </c>
      <c r="F326" s="8">
        <f t="shared" si="15"/>
        <v>2200</v>
      </c>
      <c r="G326" s="8">
        <f>VLOOKUP($B326,'Product Info'!$A$1:$D$4,4,0)*D326</f>
        <v>2002</v>
      </c>
      <c r="H326" s="8">
        <f t="shared" si="16"/>
        <v>198</v>
      </c>
      <c r="I326" s="8" t="str">
        <f t="shared" si="17"/>
        <v>Jul</v>
      </c>
      <c r="J326" s="7" t="str" cm="1">
        <f t="array" ref="J326:K326">VLOOKUP($C326,Herierchy!$A$1:$C$9,{2,3},0)</f>
        <v>Ashley</v>
      </c>
      <c r="K326" s="7" t="str">
        <v>West</v>
      </c>
      <c r="L326" t="s">
        <v>69</v>
      </c>
    </row>
    <row r="327" spans="1:12" x14ac:dyDescent="0.25">
      <c r="A327" s="6">
        <v>45487</v>
      </c>
      <c r="B327" s="7" t="s">
        <v>28</v>
      </c>
      <c r="C327" s="7" t="s">
        <v>41</v>
      </c>
      <c r="D327" s="8">
        <v>27</v>
      </c>
      <c r="E327" s="8">
        <f>VLOOKUP($B327,'Product Info'!$A$1:$D$4,3,0)</f>
        <v>500</v>
      </c>
      <c r="F327" s="8">
        <f t="shared" si="15"/>
        <v>13500</v>
      </c>
      <c r="G327" s="8">
        <f>VLOOKUP($B327,'Product Info'!$A$1:$D$4,4,0)*D327</f>
        <v>11070</v>
      </c>
      <c r="H327" s="8">
        <f t="shared" si="16"/>
        <v>2430</v>
      </c>
      <c r="I327" s="8" t="str">
        <f t="shared" si="17"/>
        <v>Jul</v>
      </c>
      <c r="J327" s="7" t="str" cm="1">
        <f t="array" ref="J327:K327">VLOOKUP($C327,Herierchy!$A$1:$C$9,{2,3},0)</f>
        <v>Ashley</v>
      </c>
      <c r="K327" s="7" t="str">
        <v>West</v>
      </c>
      <c r="L327" t="s">
        <v>69</v>
      </c>
    </row>
    <row r="328" spans="1:12" x14ac:dyDescent="0.25">
      <c r="A328" s="6">
        <v>45487</v>
      </c>
      <c r="B328" s="7" t="s">
        <v>27</v>
      </c>
      <c r="C328" s="7" t="s">
        <v>34</v>
      </c>
      <c r="D328" s="8">
        <v>16</v>
      </c>
      <c r="E328" s="8">
        <f>VLOOKUP($B328,'Product Info'!$A$1:$D$4,3,0)</f>
        <v>200</v>
      </c>
      <c r="F328" s="8">
        <f t="shared" si="15"/>
        <v>3200</v>
      </c>
      <c r="G328" s="8">
        <f>VLOOKUP($B328,'Product Info'!$A$1:$D$4,4,0)*D328</f>
        <v>2912</v>
      </c>
      <c r="H328" s="8">
        <f t="shared" si="16"/>
        <v>288</v>
      </c>
      <c r="I328" s="8" t="str">
        <f t="shared" si="17"/>
        <v>Jul</v>
      </c>
      <c r="J328" s="7" t="str" cm="1">
        <f t="array" ref="J328:K328">VLOOKUP($C328,Herierchy!$A$1:$C$9,{2,3},0)</f>
        <v>Russell</v>
      </c>
      <c r="K328" s="7" t="str">
        <v>East</v>
      </c>
      <c r="L328" t="s">
        <v>69</v>
      </c>
    </row>
    <row r="329" spans="1:12" x14ac:dyDescent="0.25">
      <c r="A329" s="6">
        <v>45487</v>
      </c>
      <c r="B329" s="7" t="s">
        <v>29</v>
      </c>
      <c r="C329" s="7" t="s">
        <v>34</v>
      </c>
      <c r="D329" s="8">
        <v>38</v>
      </c>
      <c r="E329" s="8">
        <f>VLOOKUP($B329,'Product Info'!$A$1:$D$4,3,0)</f>
        <v>150</v>
      </c>
      <c r="F329" s="8">
        <f t="shared" si="15"/>
        <v>5700</v>
      </c>
      <c r="G329" s="8">
        <f>VLOOKUP($B329,'Product Info'!$A$1:$D$4,4,0)*D329</f>
        <v>5168</v>
      </c>
      <c r="H329" s="8">
        <f t="shared" si="16"/>
        <v>532</v>
      </c>
      <c r="I329" s="8" t="str">
        <f t="shared" si="17"/>
        <v>Jul</v>
      </c>
      <c r="J329" s="7" t="str" cm="1">
        <f t="array" ref="J329:K329">VLOOKUP($C329,Herierchy!$A$1:$C$9,{2,3},0)</f>
        <v>Russell</v>
      </c>
      <c r="K329" s="7" t="str">
        <v>East</v>
      </c>
      <c r="L329" t="s">
        <v>69</v>
      </c>
    </row>
    <row r="330" spans="1:12" x14ac:dyDescent="0.25">
      <c r="A330" s="6">
        <v>45487</v>
      </c>
      <c r="B330" s="7" t="s">
        <v>28</v>
      </c>
      <c r="C330" s="7" t="s">
        <v>38</v>
      </c>
      <c r="D330" s="8">
        <v>43</v>
      </c>
      <c r="E330" s="8">
        <f>VLOOKUP($B330,'Product Info'!$A$1:$D$4,3,0)</f>
        <v>500</v>
      </c>
      <c r="F330" s="8">
        <f t="shared" si="15"/>
        <v>21500</v>
      </c>
      <c r="G330" s="8">
        <f>VLOOKUP($B330,'Product Info'!$A$1:$D$4,4,0)*D330</f>
        <v>17630</v>
      </c>
      <c r="H330" s="8">
        <f t="shared" si="16"/>
        <v>3870</v>
      </c>
      <c r="I330" s="8" t="str">
        <f t="shared" si="17"/>
        <v>Jul</v>
      </c>
      <c r="J330" s="7" t="str" cm="1">
        <f t="array" ref="J330:K330">VLOOKUP($C330,Herierchy!$A$1:$C$9,{2,3},0)</f>
        <v>Russell</v>
      </c>
      <c r="K330" s="7" t="str">
        <v>East</v>
      </c>
      <c r="L330" t="s">
        <v>69</v>
      </c>
    </row>
    <row r="331" spans="1:12" x14ac:dyDescent="0.25">
      <c r="A331" s="6">
        <v>45487</v>
      </c>
      <c r="B331" s="7" t="s">
        <v>28</v>
      </c>
      <c r="C331" s="7" t="s">
        <v>39</v>
      </c>
      <c r="D331" s="8">
        <v>35</v>
      </c>
      <c r="E331" s="8">
        <f>VLOOKUP($B331,'Product Info'!$A$1:$D$4,3,0)</f>
        <v>500</v>
      </c>
      <c r="F331" s="8">
        <f t="shared" si="15"/>
        <v>17500</v>
      </c>
      <c r="G331" s="8">
        <f>VLOOKUP($B331,'Product Info'!$A$1:$D$4,4,0)*D331</f>
        <v>14350</v>
      </c>
      <c r="H331" s="8">
        <f t="shared" si="16"/>
        <v>3150</v>
      </c>
      <c r="I331" s="8" t="str">
        <f t="shared" si="17"/>
        <v>Jul</v>
      </c>
      <c r="J331" s="7" t="str" cm="1">
        <f t="array" ref="J331:K331">VLOOKUP($C331,Herierchy!$A$1:$C$9,{2,3},0)</f>
        <v>Peter</v>
      </c>
      <c r="K331" s="7" t="str">
        <v>North</v>
      </c>
      <c r="L331" t="s">
        <v>69</v>
      </c>
    </row>
    <row r="332" spans="1:12" x14ac:dyDescent="0.25">
      <c r="A332" s="6">
        <v>45487</v>
      </c>
      <c r="B332" s="7" t="s">
        <v>27</v>
      </c>
      <c r="C332" s="7" t="s">
        <v>36</v>
      </c>
      <c r="D332" s="8">
        <v>21</v>
      </c>
      <c r="E332" s="8">
        <f>VLOOKUP($B332,'Product Info'!$A$1:$D$4,3,0)</f>
        <v>200</v>
      </c>
      <c r="F332" s="8">
        <f t="shared" si="15"/>
        <v>4200</v>
      </c>
      <c r="G332" s="8">
        <f>VLOOKUP($B332,'Product Info'!$A$1:$D$4,4,0)*D332</f>
        <v>3822</v>
      </c>
      <c r="H332" s="8">
        <f t="shared" si="16"/>
        <v>378</v>
      </c>
      <c r="I332" s="8" t="str">
        <f t="shared" si="17"/>
        <v>Jul</v>
      </c>
      <c r="J332" s="7" t="str" cm="1">
        <f t="array" ref="J332:K332">VLOOKUP($C332,Herierchy!$A$1:$C$9,{2,3},0)</f>
        <v>Karen</v>
      </c>
      <c r="K332" s="7" t="str">
        <v>South</v>
      </c>
      <c r="L332" t="s">
        <v>69</v>
      </c>
    </row>
    <row r="333" spans="1:12" x14ac:dyDescent="0.25">
      <c r="A333" s="6">
        <v>45487</v>
      </c>
      <c r="B333" s="7" t="s">
        <v>29</v>
      </c>
      <c r="C333" s="7" t="s">
        <v>36</v>
      </c>
      <c r="D333" s="8">
        <v>29</v>
      </c>
      <c r="E333" s="8">
        <f>VLOOKUP($B333,'Product Info'!$A$1:$D$4,3,0)</f>
        <v>150</v>
      </c>
      <c r="F333" s="8">
        <f t="shared" si="15"/>
        <v>4350</v>
      </c>
      <c r="G333" s="8">
        <f>VLOOKUP($B333,'Product Info'!$A$1:$D$4,4,0)*D333</f>
        <v>3944</v>
      </c>
      <c r="H333" s="8">
        <f t="shared" si="16"/>
        <v>406</v>
      </c>
      <c r="I333" s="8" t="str">
        <f t="shared" si="17"/>
        <v>Jul</v>
      </c>
      <c r="J333" s="7" t="str" cm="1">
        <f t="array" ref="J333:K333">VLOOKUP($C333,Herierchy!$A$1:$C$9,{2,3},0)</f>
        <v>Karen</v>
      </c>
      <c r="K333" s="7" t="str">
        <v>South</v>
      </c>
      <c r="L333" t="s">
        <v>69</v>
      </c>
    </row>
    <row r="334" spans="1:12" x14ac:dyDescent="0.25">
      <c r="A334" s="6">
        <v>45487</v>
      </c>
      <c r="B334" s="7" t="s">
        <v>28</v>
      </c>
      <c r="C334" s="7" t="s">
        <v>40</v>
      </c>
      <c r="D334" s="8">
        <v>44</v>
      </c>
      <c r="E334" s="8">
        <f>VLOOKUP($B334,'Product Info'!$A$1:$D$4,3,0)</f>
        <v>500</v>
      </c>
      <c r="F334" s="8">
        <f t="shared" si="15"/>
        <v>22000</v>
      </c>
      <c r="G334" s="8">
        <f>VLOOKUP($B334,'Product Info'!$A$1:$D$4,4,0)*D334</f>
        <v>18040</v>
      </c>
      <c r="H334" s="8">
        <f t="shared" si="16"/>
        <v>3960</v>
      </c>
      <c r="I334" s="8" t="str">
        <f t="shared" si="17"/>
        <v>Jul</v>
      </c>
      <c r="J334" s="7" t="str" cm="1">
        <f t="array" ref="J334:K334">VLOOKUP($C334,Herierchy!$A$1:$C$9,{2,3},0)</f>
        <v>Karen</v>
      </c>
      <c r="K334" s="7" t="str">
        <v>South</v>
      </c>
      <c r="L334" t="s">
        <v>69</v>
      </c>
    </row>
    <row r="335" spans="1:12" x14ac:dyDescent="0.25">
      <c r="A335" s="6">
        <v>45487</v>
      </c>
      <c r="B335" s="7" t="s">
        <v>27</v>
      </c>
      <c r="C335" s="7" t="s">
        <v>35</v>
      </c>
      <c r="D335" s="8">
        <v>42</v>
      </c>
      <c r="E335" s="8">
        <f>VLOOKUP($B335,'Product Info'!$A$1:$D$4,3,0)</f>
        <v>200</v>
      </c>
      <c r="F335" s="8">
        <f t="shared" si="15"/>
        <v>8400</v>
      </c>
      <c r="G335" s="8">
        <f>VLOOKUP($B335,'Product Info'!$A$1:$D$4,4,0)*D335</f>
        <v>7644</v>
      </c>
      <c r="H335" s="8">
        <f t="shared" si="16"/>
        <v>756</v>
      </c>
      <c r="I335" s="8" t="str">
        <f t="shared" si="17"/>
        <v>Jul</v>
      </c>
      <c r="J335" s="7" t="str" cm="1">
        <f t="array" ref="J335:K335">VLOOKUP($C335,Herierchy!$A$1:$C$9,{2,3},0)</f>
        <v>Peter</v>
      </c>
      <c r="K335" s="7" t="str">
        <v>North</v>
      </c>
      <c r="L335" t="s">
        <v>69</v>
      </c>
    </row>
    <row r="336" spans="1:12" x14ac:dyDescent="0.25">
      <c r="A336" s="6">
        <v>45487</v>
      </c>
      <c r="B336" s="7" t="s">
        <v>29</v>
      </c>
      <c r="C336" s="7" t="s">
        <v>35</v>
      </c>
      <c r="D336" s="8">
        <v>40</v>
      </c>
      <c r="E336" s="8">
        <f>VLOOKUP($B336,'Product Info'!$A$1:$D$4,3,0)</f>
        <v>150</v>
      </c>
      <c r="F336" s="8">
        <f t="shared" si="15"/>
        <v>6000</v>
      </c>
      <c r="G336" s="8">
        <f>VLOOKUP($B336,'Product Info'!$A$1:$D$4,4,0)*D336</f>
        <v>5440</v>
      </c>
      <c r="H336" s="8">
        <f t="shared" si="16"/>
        <v>560</v>
      </c>
      <c r="I336" s="8" t="str">
        <f t="shared" si="17"/>
        <v>Jul</v>
      </c>
      <c r="J336" s="7" t="str" cm="1">
        <f t="array" ref="J336:K336">VLOOKUP($C336,Herierchy!$A$1:$C$9,{2,3},0)</f>
        <v>Peter</v>
      </c>
      <c r="K336" s="7" t="str">
        <v>North</v>
      </c>
      <c r="L336" t="s">
        <v>69</v>
      </c>
    </row>
    <row r="337" spans="1:12" x14ac:dyDescent="0.25">
      <c r="A337" s="6">
        <v>45487</v>
      </c>
      <c r="B337" s="7" t="s">
        <v>29</v>
      </c>
      <c r="C337" s="7" t="s">
        <v>38</v>
      </c>
      <c r="D337" s="8">
        <v>16</v>
      </c>
      <c r="E337" s="8">
        <f>VLOOKUP($B337,'Product Info'!$A$1:$D$4,3,0)</f>
        <v>150</v>
      </c>
      <c r="F337" s="8">
        <f t="shared" si="15"/>
        <v>2400</v>
      </c>
      <c r="G337" s="8">
        <f>VLOOKUP($B337,'Product Info'!$A$1:$D$4,4,0)*D337</f>
        <v>2176</v>
      </c>
      <c r="H337" s="8">
        <f t="shared" si="16"/>
        <v>224</v>
      </c>
      <c r="I337" s="8" t="str">
        <f t="shared" si="17"/>
        <v>Jul</v>
      </c>
      <c r="J337" s="7" t="str" cm="1">
        <f t="array" ref="J337:K337">VLOOKUP($C337,Herierchy!$A$1:$C$9,{2,3},0)</f>
        <v>Russell</v>
      </c>
      <c r="K337" s="7" t="str">
        <v>East</v>
      </c>
      <c r="L337" t="s">
        <v>69</v>
      </c>
    </row>
    <row r="338" spans="1:12" x14ac:dyDescent="0.25">
      <c r="A338" s="6">
        <v>45494</v>
      </c>
      <c r="B338" s="7" t="s">
        <v>27</v>
      </c>
      <c r="C338" s="7" t="s">
        <v>37</v>
      </c>
      <c r="D338" s="8">
        <v>34</v>
      </c>
      <c r="E338" s="8">
        <f>VLOOKUP($B338,'Product Info'!$A$1:$D$4,3,0)</f>
        <v>200</v>
      </c>
      <c r="F338" s="8">
        <f t="shared" si="15"/>
        <v>6800</v>
      </c>
      <c r="G338" s="8">
        <f>VLOOKUP($B338,'Product Info'!$A$1:$D$4,4,0)*D338</f>
        <v>6188</v>
      </c>
      <c r="H338" s="8">
        <f t="shared" si="16"/>
        <v>612</v>
      </c>
      <c r="I338" s="8" t="str">
        <f t="shared" si="17"/>
        <v>Jul</v>
      </c>
      <c r="J338" s="7" t="str" cm="1">
        <f t="array" ref="J338:K338">VLOOKUP($C338,Herierchy!$A$1:$C$9,{2,3},0)</f>
        <v>Ashley</v>
      </c>
      <c r="K338" s="7" t="str">
        <v>West</v>
      </c>
      <c r="L338" t="s">
        <v>69</v>
      </c>
    </row>
    <row r="339" spans="1:12" x14ac:dyDescent="0.25">
      <c r="A339" s="6">
        <v>45494</v>
      </c>
      <c r="B339" s="7" t="s">
        <v>29</v>
      </c>
      <c r="C339" s="7" t="s">
        <v>37</v>
      </c>
      <c r="D339" s="8">
        <v>14</v>
      </c>
      <c r="E339" s="8">
        <f>VLOOKUP($B339,'Product Info'!$A$1:$D$4,3,0)</f>
        <v>150</v>
      </c>
      <c r="F339" s="8">
        <f t="shared" si="15"/>
        <v>2100</v>
      </c>
      <c r="G339" s="8">
        <f>VLOOKUP($B339,'Product Info'!$A$1:$D$4,4,0)*D339</f>
        <v>1904</v>
      </c>
      <c r="H339" s="8">
        <f t="shared" si="16"/>
        <v>196</v>
      </c>
      <c r="I339" s="8" t="str">
        <f t="shared" si="17"/>
        <v>Jul</v>
      </c>
      <c r="J339" s="7" t="str" cm="1">
        <f t="array" ref="J339:K339">VLOOKUP($C339,Herierchy!$A$1:$C$9,{2,3},0)</f>
        <v>Ashley</v>
      </c>
      <c r="K339" s="7" t="str">
        <v>West</v>
      </c>
      <c r="L339" t="s">
        <v>69</v>
      </c>
    </row>
    <row r="340" spans="1:12" x14ac:dyDescent="0.25">
      <c r="A340" s="6">
        <v>45494</v>
      </c>
      <c r="B340" s="7" t="s">
        <v>28</v>
      </c>
      <c r="C340" s="7" t="s">
        <v>41</v>
      </c>
      <c r="D340" s="8">
        <v>11</v>
      </c>
      <c r="E340" s="8">
        <f>VLOOKUP($B340,'Product Info'!$A$1:$D$4,3,0)</f>
        <v>500</v>
      </c>
      <c r="F340" s="8">
        <f t="shared" si="15"/>
        <v>5500</v>
      </c>
      <c r="G340" s="8">
        <f>VLOOKUP($B340,'Product Info'!$A$1:$D$4,4,0)*D340</f>
        <v>4510</v>
      </c>
      <c r="H340" s="8">
        <f t="shared" si="16"/>
        <v>990</v>
      </c>
      <c r="I340" s="8" t="str">
        <f t="shared" si="17"/>
        <v>Jul</v>
      </c>
      <c r="J340" s="7" t="str" cm="1">
        <f t="array" ref="J340:K340">VLOOKUP($C340,Herierchy!$A$1:$C$9,{2,3},0)</f>
        <v>Ashley</v>
      </c>
      <c r="K340" s="7" t="str">
        <v>West</v>
      </c>
      <c r="L340" t="s">
        <v>69</v>
      </c>
    </row>
    <row r="341" spans="1:12" x14ac:dyDescent="0.25">
      <c r="A341" s="6">
        <v>45494</v>
      </c>
      <c r="B341" s="7" t="s">
        <v>28</v>
      </c>
      <c r="C341" s="7" t="s">
        <v>34</v>
      </c>
      <c r="D341" s="8">
        <v>39</v>
      </c>
      <c r="E341" s="8">
        <f>VLOOKUP($B341,'Product Info'!$A$1:$D$4,3,0)</f>
        <v>500</v>
      </c>
      <c r="F341" s="8">
        <f t="shared" si="15"/>
        <v>19500</v>
      </c>
      <c r="G341" s="8">
        <f>VLOOKUP($B341,'Product Info'!$A$1:$D$4,4,0)*D341</f>
        <v>15990</v>
      </c>
      <c r="H341" s="8">
        <f t="shared" si="16"/>
        <v>3510</v>
      </c>
      <c r="I341" s="8" t="str">
        <f t="shared" si="17"/>
        <v>Jul</v>
      </c>
      <c r="J341" s="7" t="str" cm="1">
        <f t="array" ref="J341:K341">VLOOKUP($C341,Herierchy!$A$1:$C$9,{2,3},0)</f>
        <v>Russell</v>
      </c>
      <c r="K341" s="7" t="str">
        <v>East</v>
      </c>
      <c r="L341" t="s">
        <v>69</v>
      </c>
    </row>
    <row r="342" spans="1:12" x14ac:dyDescent="0.25">
      <c r="A342" s="6">
        <v>45494</v>
      </c>
      <c r="B342" s="7" t="s">
        <v>27</v>
      </c>
      <c r="C342" s="7" t="s">
        <v>38</v>
      </c>
      <c r="D342" s="8">
        <v>23</v>
      </c>
      <c r="E342" s="8">
        <f>VLOOKUP($B342,'Product Info'!$A$1:$D$4,3,0)</f>
        <v>200</v>
      </c>
      <c r="F342" s="8">
        <f t="shared" si="15"/>
        <v>4600</v>
      </c>
      <c r="G342" s="8">
        <f>VLOOKUP($B342,'Product Info'!$A$1:$D$4,4,0)*D342</f>
        <v>4186</v>
      </c>
      <c r="H342" s="8">
        <f t="shared" si="16"/>
        <v>414</v>
      </c>
      <c r="I342" s="8" t="str">
        <f t="shared" si="17"/>
        <v>Jul</v>
      </c>
      <c r="J342" s="7" t="str" cm="1">
        <f t="array" ref="J342:K342">VLOOKUP($C342,Herierchy!$A$1:$C$9,{2,3},0)</f>
        <v>Russell</v>
      </c>
      <c r="K342" s="7" t="str">
        <v>East</v>
      </c>
      <c r="L342" t="s">
        <v>69</v>
      </c>
    </row>
    <row r="343" spans="1:12" x14ac:dyDescent="0.25">
      <c r="A343" s="6">
        <v>45494</v>
      </c>
      <c r="B343" s="7" t="s">
        <v>29</v>
      </c>
      <c r="C343" s="7" t="s">
        <v>38</v>
      </c>
      <c r="D343" s="8">
        <v>39</v>
      </c>
      <c r="E343" s="8">
        <f>VLOOKUP($B343,'Product Info'!$A$1:$D$4,3,0)</f>
        <v>150</v>
      </c>
      <c r="F343" s="8">
        <f t="shared" si="15"/>
        <v>5850</v>
      </c>
      <c r="G343" s="8">
        <f>VLOOKUP($B343,'Product Info'!$A$1:$D$4,4,0)*D343</f>
        <v>5304</v>
      </c>
      <c r="H343" s="8">
        <f t="shared" si="16"/>
        <v>546</v>
      </c>
      <c r="I343" s="8" t="str">
        <f t="shared" si="17"/>
        <v>Jul</v>
      </c>
      <c r="J343" s="7" t="str" cm="1">
        <f t="array" ref="J343:K343">VLOOKUP($C343,Herierchy!$A$1:$C$9,{2,3},0)</f>
        <v>Russell</v>
      </c>
      <c r="K343" s="7" t="str">
        <v>East</v>
      </c>
      <c r="L343" t="s">
        <v>69</v>
      </c>
    </row>
    <row r="344" spans="1:12" x14ac:dyDescent="0.25">
      <c r="A344" s="6">
        <v>45494</v>
      </c>
      <c r="B344" s="7" t="s">
        <v>27</v>
      </c>
      <c r="C344" s="7" t="s">
        <v>39</v>
      </c>
      <c r="D344" s="8">
        <v>29</v>
      </c>
      <c r="E344" s="8">
        <f>VLOOKUP($B344,'Product Info'!$A$1:$D$4,3,0)</f>
        <v>200</v>
      </c>
      <c r="F344" s="8">
        <f t="shared" si="15"/>
        <v>5800</v>
      </c>
      <c r="G344" s="8">
        <f>VLOOKUP($B344,'Product Info'!$A$1:$D$4,4,0)*D344</f>
        <v>5278</v>
      </c>
      <c r="H344" s="8">
        <f t="shared" si="16"/>
        <v>522</v>
      </c>
      <c r="I344" s="8" t="str">
        <f t="shared" si="17"/>
        <v>Jul</v>
      </c>
      <c r="J344" s="7" t="str" cm="1">
        <f t="array" ref="J344:K344">VLOOKUP($C344,Herierchy!$A$1:$C$9,{2,3},0)</f>
        <v>Peter</v>
      </c>
      <c r="K344" s="7" t="str">
        <v>North</v>
      </c>
      <c r="L344" t="s">
        <v>69</v>
      </c>
    </row>
    <row r="345" spans="1:12" x14ac:dyDescent="0.25">
      <c r="A345" s="6">
        <v>45494</v>
      </c>
      <c r="B345" s="7" t="s">
        <v>29</v>
      </c>
      <c r="C345" s="7" t="s">
        <v>39</v>
      </c>
      <c r="D345" s="8">
        <v>29</v>
      </c>
      <c r="E345" s="8">
        <f>VLOOKUP($B345,'Product Info'!$A$1:$D$4,3,0)</f>
        <v>150</v>
      </c>
      <c r="F345" s="8">
        <f t="shared" si="15"/>
        <v>4350</v>
      </c>
      <c r="G345" s="8">
        <f>VLOOKUP($B345,'Product Info'!$A$1:$D$4,4,0)*D345</f>
        <v>3944</v>
      </c>
      <c r="H345" s="8">
        <f t="shared" si="16"/>
        <v>406</v>
      </c>
      <c r="I345" s="8" t="str">
        <f t="shared" si="17"/>
        <v>Jul</v>
      </c>
      <c r="J345" s="7" t="str" cm="1">
        <f t="array" ref="J345:K345">VLOOKUP($C345,Herierchy!$A$1:$C$9,{2,3},0)</f>
        <v>Peter</v>
      </c>
      <c r="K345" s="7" t="str">
        <v>North</v>
      </c>
      <c r="L345" t="s">
        <v>69</v>
      </c>
    </row>
    <row r="346" spans="1:12" x14ac:dyDescent="0.25">
      <c r="A346" s="6">
        <v>45494</v>
      </c>
      <c r="B346" s="7" t="s">
        <v>29</v>
      </c>
      <c r="C346" s="7" t="s">
        <v>36</v>
      </c>
      <c r="D346" s="8">
        <v>28</v>
      </c>
      <c r="E346" s="8">
        <f>VLOOKUP($B346,'Product Info'!$A$1:$D$4,3,0)</f>
        <v>150</v>
      </c>
      <c r="F346" s="8">
        <f t="shared" si="15"/>
        <v>4200</v>
      </c>
      <c r="G346" s="8">
        <f>VLOOKUP($B346,'Product Info'!$A$1:$D$4,4,0)*D346</f>
        <v>3808</v>
      </c>
      <c r="H346" s="8">
        <f t="shared" si="16"/>
        <v>392</v>
      </c>
      <c r="I346" s="8" t="str">
        <f t="shared" si="17"/>
        <v>Jul</v>
      </c>
      <c r="J346" s="7" t="str" cm="1">
        <f t="array" ref="J346:K346">VLOOKUP($C346,Herierchy!$A$1:$C$9,{2,3},0)</f>
        <v>Karen</v>
      </c>
      <c r="K346" s="7" t="str">
        <v>South</v>
      </c>
      <c r="L346" t="s">
        <v>69</v>
      </c>
    </row>
    <row r="347" spans="1:12" x14ac:dyDescent="0.25">
      <c r="A347" s="6">
        <v>45494</v>
      </c>
      <c r="B347" s="7" t="s">
        <v>27</v>
      </c>
      <c r="C347" s="7" t="s">
        <v>40</v>
      </c>
      <c r="D347" s="8">
        <v>25</v>
      </c>
      <c r="E347" s="8">
        <f>VLOOKUP($B347,'Product Info'!$A$1:$D$4,3,0)</f>
        <v>200</v>
      </c>
      <c r="F347" s="8">
        <f t="shared" si="15"/>
        <v>5000</v>
      </c>
      <c r="G347" s="8">
        <f>VLOOKUP($B347,'Product Info'!$A$1:$D$4,4,0)*D347</f>
        <v>4550</v>
      </c>
      <c r="H347" s="8">
        <f t="shared" si="16"/>
        <v>450</v>
      </c>
      <c r="I347" s="8" t="str">
        <f t="shared" si="17"/>
        <v>Jul</v>
      </c>
      <c r="J347" s="7" t="str" cm="1">
        <f t="array" ref="J347:K347">VLOOKUP($C347,Herierchy!$A$1:$C$9,{2,3},0)</f>
        <v>Karen</v>
      </c>
      <c r="K347" s="7" t="str">
        <v>South</v>
      </c>
      <c r="L347" t="s">
        <v>69</v>
      </c>
    </row>
    <row r="348" spans="1:12" x14ac:dyDescent="0.25">
      <c r="A348" s="6">
        <v>45494</v>
      </c>
      <c r="B348" s="7" t="s">
        <v>28</v>
      </c>
      <c r="C348" s="7" t="s">
        <v>35</v>
      </c>
      <c r="D348" s="8">
        <v>27</v>
      </c>
      <c r="E348" s="8">
        <f>VLOOKUP($B348,'Product Info'!$A$1:$D$4,3,0)</f>
        <v>500</v>
      </c>
      <c r="F348" s="8">
        <f t="shared" si="15"/>
        <v>13500</v>
      </c>
      <c r="G348" s="8">
        <f>VLOOKUP($B348,'Product Info'!$A$1:$D$4,4,0)*D348</f>
        <v>11070</v>
      </c>
      <c r="H348" s="8">
        <f t="shared" si="16"/>
        <v>2430</v>
      </c>
      <c r="I348" s="8" t="str">
        <f t="shared" si="17"/>
        <v>Jul</v>
      </c>
      <c r="J348" s="7" t="str" cm="1">
        <f t="array" ref="J348:K348">VLOOKUP($C348,Herierchy!$A$1:$C$9,{2,3},0)</f>
        <v>Peter</v>
      </c>
      <c r="K348" s="7" t="str">
        <v>North</v>
      </c>
      <c r="L348" t="s">
        <v>69</v>
      </c>
    </row>
    <row r="349" spans="1:12" x14ac:dyDescent="0.25">
      <c r="A349" s="6">
        <v>45494</v>
      </c>
      <c r="B349" s="7" t="s">
        <v>28</v>
      </c>
      <c r="C349" s="7" t="s">
        <v>39</v>
      </c>
      <c r="D349" s="8">
        <v>42</v>
      </c>
      <c r="E349" s="8">
        <f>VLOOKUP($B349,'Product Info'!$A$1:$D$4,3,0)</f>
        <v>500</v>
      </c>
      <c r="F349" s="8">
        <f t="shared" si="15"/>
        <v>21000</v>
      </c>
      <c r="G349" s="8">
        <f>VLOOKUP($B349,'Product Info'!$A$1:$D$4,4,0)*D349</f>
        <v>17220</v>
      </c>
      <c r="H349" s="8">
        <f t="shared" si="16"/>
        <v>3780</v>
      </c>
      <c r="I349" s="8" t="str">
        <f t="shared" si="17"/>
        <v>Jul</v>
      </c>
      <c r="J349" s="7" t="str" cm="1">
        <f t="array" ref="J349:K349">VLOOKUP($C349,Herierchy!$A$1:$C$9,{2,3},0)</f>
        <v>Peter</v>
      </c>
      <c r="K349" s="7" t="str">
        <v>North</v>
      </c>
      <c r="L349" t="s">
        <v>69</v>
      </c>
    </row>
    <row r="350" spans="1:12" x14ac:dyDescent="0.25">
      <c r="A350" s="6">
        <v>45501</v>
      </c>
      <c r="B350" s="7" t="s">
        <v>28</v>
      </c>
      <c r="C350" s="7" t="s">
        <v>37</v>
      </c>
      <c r="D350" s="8">
        <v>35</v>
      </c>
      <c r="E350" s="8">
        <f>VLOOKUP($B350,'Product Info'!$A$1:$D$4,3,0)</f>
        <v>500</v>
      </c>
      <c r="F350" s="8">
        <f t="shared" si="15"/>
        <v>17500</v>
      </c>
      <c r="G350" s="8">
        <f>VLOOKUP($B350,'Product Info'!$A$1:$D$4,4,0)*D350</f>
        <v>14350</v>
      </c>
      <c r="H350" s="8">
        <f t="shared" si="16"/>
        <v>3150</v>
      </c>
      <c r="I350" s="8" t="str">
        <f t="shared" si="17"/>
        <v>Jul</v>
      </c>
      <c r="J350" s="7" t="str" cm="1">
        <f t="array" ref="J350:K350">VLOOKUP($C350,Herierchy!$A$1:$C$9,{2,3},0)</f>
        <v>Ashley</v>
      </c>
      <c r="K350" s="7" t="str">
        <v>West</v>
      </c>
      <c r="L350" t="s">
        <v>69</v>
      </c>
    </row>
    <row r="351" spans="1:12" x14ac:dyDescent="0.25">
      <c r="A351" s="6">
        <v>45501</v>
      </c>
      <c r="B351" s="7" t="s">
        <v>27</v>
      </c>
      <c r="C351" s="7" t="s">
        <v>41</v>
      </c>
      <c r="D351" s="8">
        <v>35</v>
      </c>
      <c r="E351" s="8">
        <f>VLOOKUP($B351,'Product Info'!$A$1:$D$4,3,0)</f>
        <v>200</v>
      </c>
      <c r="F351" s="8">
        <f t="shared" si="15"/>
        <v>7000</v>
      </c>
      <c r="G351" s="8">
        <f>VLOOKUP($B351,'Product Info'!$A$1:$D$4,4,0)*D351</f>
        <v>6370</v>
      </c>
      <c r="H351" s="8">
        <f t="shared" si="16"/>
        <v>630</v>
      </c>
      <c r="I351" s="8" t="str">
        <f t="shared" si="17"/>
        <v>Jul</v>
      </c>
      <c r="J351" s="7" t="str" cm="1">
        <f t="array" ref="J351:K351">VLOOKUP($C351,Herierchy!$A$1:$C$9,{2,3},0)</f>
        <v>Ashley</v>
      </c>
      <c r="K351" s="7" t="str">
        <v>West</v>
      </c>
      <c r="L351" t="s">
        <v>69</v>
      </c>
    </row>
    <row r="352" spans="1:12" x14ac:dyDescent="0.25">
      <c r="A352" s="6">
        <v>45501</v>
      </c>
      <c r="B352" s="7" t="s">
        <v>29</v>
      </c>
      <c r="C352" s="7" t="s">
        <v>41</v>
      </c>
      <c r="D352" s="8">
        <v>43</v>
      </c>
      <c r="E352" s="8">
        <f>VLOOKUP($B352,'Product Info'!$A$1:$D$4,3,0)</f>
        <v>150</v>
      </c>
      <c r="F352" s="8">
        <f t="shared" si="15"/>
        <v>6450</v>
      </c>
      <c r="G352" s="8">
        <f>VLOOKUP($B352,'Product Info'!$A$1:$D$4,4,0)*D352</f>
        <v>5848</v>
      </c>
      <c r="H352" s="8">
        <f t="shared" si="16"/>
        <v>602</v>
      </c>
      <c r="I352" s="8" t="str">
        <f t="shared" si="17"/>
        <v>Jul</v>
      </c>
      <c r="J352" s="7" t="str" cm="1">
        <f t="array" ref="J352:K352">VLOOKUP($C352,Herierchy!$A$1:$C$9,{2,3},0)</f>
        <v>Ashley</v>
      </c>
      <c r="K352" s="7" t="str">
        <v>West</v>
      </c>
      <c r="L352" t="s">
        <v>69</v>
      </c>
    </row>
    <row r="353" spans="1:12" x14ac:dyDescent="0.25">
      <c r="A353" s="6">
        <v>45501</v>
      </c>
      <c r="B353" s="7" t="s">
        <v>27</v>
      </c>
      <c r="C353" s="7" t="s">
        <v>34</v>
      </c>
      <c r="D353" s="8">
        <v>39</v>
      </c>
      <c r="E353" s="8">
        <f>VLOOKUP($B353,'Product Info'!$A$1:$D$4,3,0)</f>
        <v>200</v>
      </c>
      <c r="F353" s="8">
        <f t="shared" si="15"/>
        <v>7800</v>
      </c>
      <c r="G353" s="8">
        <f>VLOOKUP($B353,'Product Info'!$A$1:$D$4,4,0)*D353</f>
        <v>7098</v>
      </c>
      <c r="H353" s="8">
        <f t="shared" si="16"/>
        <v>702</v>
      </c>
      <c r="I353" s="8" t="str">
        <f t="shared" si="17"/>
        <v>Jul</v>
      </c>
      <c r="J353" s="7" t="str" cm="1">
        <f t="array" ref="J353:K353">VLOOKUP($C353,Herierchy!$A$1:$C$9,{2,3},0)</f>
        <v>Russell</v>
      </c>
      <c r="K353" s="7" t="str">
        <v>East</v>
      </c>
      <c r="L353" t="s">
        <v>69</v>
      </c>
    </row>
    <row r="354" spans="1:12" x14ac:dyDescent="0.25">
      <c r="A354" s="6">
        <v>45501</v>
      </c>
      <c r="B354" s="7" t="s">
        <v>28</v>
      </c>
      <c r="C354" s="7" t="s">
        <v>38</v>
      </c>
      <c r="D354" s="8">
        <v>29</v>
      </c>
      <c r="E354" s="8">
        <f>VLOOKUP($B354,'Product Info'!$A$1:$D$4,3,0)</f>
        <v>500</v>
      </c>
      <c r="F354" s="8">
        <f t="shared" si="15"/>
        <v>14500</v>
      </c>
      <c r="G354" s="8">
        <f>VLOOKUP($B354,'Product Info'!$A$1:$D$4,4,0)*D354</f>
        <v>11890</v>
      </c>
      <c r="H354" s="8">
        <f t="shared" si="16"/>
        <v>2610</v>
      </c>
      <c r="I354" s="8" t="str">
        <f t="shared" si="17"/>
        <v>Jul</v>
      </c>
      <c r="J354" s="7" t="str" cm="1">
        <f t="array" ref="J354:K354">VLOOKUP($C354,Herierchy!$A$1:$C$9,{2,3},0)</f>
        <v>Russell</v>
      </c>
      <c r="K354" s="7" t="str">
        <v>East</v>
      </c>
      <c r="L354" t="s">
        <v>69</v>
      </c>
    </row>
    <row r="355" spans="1:12" x14ac:dyDescent="0.25">
      <c r="A355" s="6">
        <v>45501</v>
      </c>
      <c r="B355" s="7" t="s">
        <v>29</v>
      </c>
      <c r="C355" s="7" t="s">
        <v>39</v>
      </c>
      <c r="D355" s="8">
        <v>31</v>
      </c>
      <c r="E355" s="8">
        <f>VLOOKUP($B355,'Product Info'!$A$1:$D$4,3,0)</f>
        <v>150</v>
      </c>
      <c r="F355" s="8">
        <f t="shared" si="15"/>
        <v>4650</v>
      </c>
      <c r="G355" s="8">
        <f>VLOOKUP($B355,'Product Info'!$A$1:$D$4,4,0)*D355</f>
        <v>4216</v>
      </c>
      <c r="H355" s="8">
        <f t="shared" si="16"/>
        <v>434</v>
      </c>
      <c r="I355" s="8" t="str">
        <f t="shared" si="17"/>
        <v>Jul</v>
      </c>
      <c r="J355" s="7" t="str" cm="1">
        <f t="array" ref="J355:K355">VLOOKUP($C355,Herierchy!$A$1:$C$9,{2,3},0)</f>
        <v>Peter</v>
      </c>
      <c r="K355" s="7" t="str">
        <v>North</v>
      </c>
      <c r="L355" t="s">
        <v>69</v>
      </c>
    </row>
    <row r="356" spans="1:12" x14ac:dyDescent="0.25">
      <c r="A356" s="6">
        <v>45501</v>
      </c>
      <c r="B356" s="7" t="s">
        <v>28</v>
      </c>
      <c r="C356" s="7" t="s">
        <v>36</v>
      </c>
      <c r="D356" s="8">
        <v>28</v>
      </c>
      <c r="E356" s="8">
        <f>VLOOKUP($B356,'Product Info'!$A$1:$D$4,3,0)</f>
        <v>500</v>
      </c>
      <c r="F356" s="8">
        <f t="shared" si="15"/>
        <v>14000</v>
      </c>
      <c r="G356" s="8">
        <f>VLOOKUP($B356,'Product Info'!$A$1:$D$4,4,0)*D356</f>
        <v>11480</v>
      </c>
      <c r="H356" s="8">
        <f t="shared" si="16"/>
        <v>2520</v>
      </c>
      <c r="I356" s="8" t="str">
        <f t="shared" si="17"/>
        <v>Jul</v>
      </c>
      <c r="J356" s="7" t="str" cm="1">
        <f t="array" ref="J356:K356">VLOOKUP($C356,Herierchy!$A$1:$C$9,{2,3},0)</f>
        <v>Karen</v>
      </c>
      <c r="K356" s="7" t="str">
        <v>South</v>
      </c>
      <c r="L356" t="s">
        <v>69</v>
      </c>
    </row>
    <row r="357" spans="1:12" x14ac:dyDescent="0.25">
      <c r="A357" s="6">
        <v>45501</v>
      </c>
      <c r="B357" s="7" t="s">
        <v>27</v>
      </c>
      <c r="C357" s="7" t="s">
        <v>40</v>
      </c>
      <c r="D357" s="8">
        <v>26</v>
      </c>
      <c r="E357" s="8">
        <f>VLOOKUP($B357,'Product Info'!$A$1:$D$4,3,0)</f>
        <v>200</v>
      </c>
      <c r="F357" s="8">
        <f t="shared" si="15"/>
        <v>5200</v>
      </c>
      <c r="G357" s="8">
        <f>VLOOKUP($B357,'Product Info'!$A$1:$D$4,4,0)*D357</f>
        <v>4732</v>
      </c>
      <c r="H357" s="8">
        <f t="shared" si="16"/>
        <v>468</v>
      </c>
      <c r="I357" s="8" t="str">
        <f t="shared" si="17"/>
        <v>Jul</v>
      </c>
      <c r="J357" s="7" t="str" cm="1">
        <f t="array" ref="J357:K357">VLOOKUP($C357,Herierchy!$A$1:$C$9,{2,3},0)</f>
        <v>Karen</v>
      </c>
      <c r="K357" s="7" t="str">
        <v>South</v>
      </c>
      <c r="L357" t="s">
        <v>69</v>
      </c>
    </row>
    <row r="358" spans="1:12" x14ac:dyDescent="0.25">
      <c r="A358" s="6">
        <v>45501</v>
      </c>
      <c r="B358" s="7" t="s">
        <v>29</v>
      </c>
      <c r="C358" s="7" t="s">
        <v>40</v>
      </c>
      <c r="D358" s="8">
        <v>24</v>
      </c>
      <c r="E358" s="8">
        <f>VLOOKUP($B358,'Product Info'!$A$1:$D$4,3,0)</f>
        <v>150</v>
      </c>
      <c r="F358" s="8">
        <f t="shared" si="15"/>
        <v>3600</v>
      </c>
      <c r="G358" s="8">
        <f>VLOOKUP($B358,'Product Info'!$A$1:$D$4,4,0)*D358</f>
        <v>3264</v>
      </c>
      <c r="H358" s="8">
        <f t="shared" si="16"/>
        <v>336</v>
      </c>
      <c r="I358" s="8" t="str">
        <f t="shared" si="17"/>
        <v>Jul</v>
      </c>
      <c r="J358" s="7" t="str" cm="1">
        <f t="array" ref="J358:K358">VLOOKUP($C358,Herierchy!$A$1:$C$9,{2,3},0)</f>
        <v>Karen</v>
      </c>
      <c r="K358" s="7" t="str">
        <v>South</v>
      </c>
      <c r="L358" t="s">
        <v>69</v>
      </c>
    </row>
    <row r="359" spans="1:12" x14ac:dyDescent="0.25">
      <c r="A359" s="6">
        <v>45501</v>
      </c>
      <c r="B359" s="7" t="s">
        <v>28</v>
      </c>
      <c r="C359" s="7" t="s">
        <v>35</v>
      </c>
      <c r="D359" s="8">
        <v>16</v>
      </c>
      <c r="E359" s="8">
        <f>VLOOKUP($B359,'Product Info'!$A$1:$D$4,3,0)</f>
        <v>500</v>
      </c>
      <c r="F359" s="8">
        <f t="shared" si="15"/>
        <v>8000</v>
      </c>
      <c r="G359" s="8">
        <f>VLOOKUP($B359,'Product Info'!$A$1:$D$4,4,0)*D359</f>
        <v>6560</v>
      </c>
      <c r="H359" s="8">
        <f t="shared" si="16"/>
        <v>1440</v>
      </c>
      <c r="I359" s="8" t="str">
        <f t="shared" si="17"/>
        <v>Jul</v>
      </c>
      <c r="J359" s="7" t="str" cm="1">
        <f t="array" ref="J359:K359">VLOOKUP($C359,Herierchy!$A$1:$C$9,{2,3},0)</f>
        <v>Peter</v>
      </c>
      <c r="K359" s="7" t="str">
        <v>North</v>
      </c>
      <c r="L359" t="s">
        <v>69</v>
      </c>
    </row>
    <row r="360" spans="1:12" x14ac:dyDescent="0.25">
      <c r="A360" s="6">
        <v>45501</v>
      </c>
      <c r="B360" s="7" t="s">
        <v>27</v>
      </c>
      <c r="C360" s="7" t="s">
        <v>40</v>
      </c>
      <c r="D360" s="8">
        <v>33</v>
      </c>
      <c r="E360" s="8">
        <f>VLOOKUP($B360,'Product Info'!$A$1:$D$4,3,0)</f>
        <v>200</v>
      </c>
      <c r="F360" s="8">
        <f t="shared" si="15"/>
        <v>6600</v>
      </c>
      <c r="G360" s="8">
        <f>VLOOKUP($B360,'Product Info'!$A$1:$D$4,4,0)*D360</f>
        <v>6006</v>
      </c>
      <c r="H360" s="8">
        <f t="shared" si="16"/>
        <v>594</v>
      </c>
      <c r="I360" s="8" t="str">
        <f t="shared" si="17"/>
        <v>Jul</v>
      </c>
      <c r="J360" s="7" t="str" cm="1">
        <f t="array" ref="J360:K360">VLOOKUP($C360,Herierchy!$A$1:$C$9,{2,3},0)</f>
        <v>Karen</v>
      </c>
      <c r="K360" s="7" t="str">
        <v>South</v>
      </c>
      <c r="L360" t="s">
        <v>69</v>
      </c>
    </row>
    <row r="361" spans="1:12" x14ac:dyDescent="0.25">
      <c r="A361" s="6">
        <v>45501</v>
      </c>
      <c r="B361" s="7" t="s">
        <v>29</v>
      </c>
      <c r="C361" s="7" t="s">
        <v>41</v>
      </c>
      <c r="D361" s="8">
        <v>26</v>
      </c>
      <c r="E361" s="8">
        <f>VLOOKUP($B361,'Product Info'!$A$1:$D$4,3,0)</f>
        <v>150</v>
      </c>
      <c r="F361" s="8">
        <f t="shared" si="15"/>
        <v>3900</v>
      </c>
      <c r="G361" s="8">
        <f>VLOOKUP($B361,'Product Info'!$A$1:$D$4,4,0)*D361</f>
        <v>3536</v>
      </c>
      <c r="H361" s="8">
        <f t="shared" si="16"/>
        <v>364</v>
      </c>
      <c r="I361" s="8" t="str">
        <f t="shared" si="17"/>
        <v>Jul</v>
      </c>
      <c r="J361" s="7" t="str" cm="1">
        <f t="array" ref="J361:K361">VLOOKUP($C361,Herierchy!$A$1:$C$9,{2,3},0)</f>
        <v>Ashley</v>
      </c>
      <c r="K361" s="7" t="str">
        <v>West</v>
      </c>
      <c r="L361" t="s">
        <v>69</v>
      </c>
    </row>
    <row r="362" spans="1:12" x14ac:dyDescent="0.25">
      <c r="A362" s="6">
        <v>45508</v>
      </c>
      <c r="B362" s="7" t="s">
        <v>27</v>
      </c>
      <c r="C362" s="7" t="s">
        <v>37</v>
      </c>
      <c r="D362" s="8">
        <v>33</v>
      </c>
      <c r="E362" s="8">
        <f>VLOOKUP($B362,'Product Info'!$A$1:$D$4,3,0)</f>
        <v>200</v>
      </c>
      <c r="F362" s="8">
        <f t="shared" si="15"/>
        <v>6600</v>
      </c>
      <c r="G362" s="8">
        <f>VLOOKUP($B362,'Product Info'!$A$1:$D$4,4,0)*D362</f>
        <v>6006</v>
      </c>
      <c r="H362" s="8">
        <f t="shared" si="16"/>
        <v>594</v>
      </c>
      <c r="I362" s="8" t="str">
        <f t="shared" si="17"/>
        <v>Aug</v>
      </c>
      <c r="J362" s="7" t="str" cm="1">
        <f t="array" ref="J362:K362">VLOOKUP($C362,Herierchy!$A$1:$C$9,{2,3},0)</f>
        <v>Ashley</v>
      </c>
      <c r="K362" s="7" t="str">
        <v>West</v>
      </c>
      <c r="L362" t="s">
        <v>69</v>
      </c>
    </row>
    <row r="363" spans="1:12" x14ac:dyDescent="0.25">
      <c r="A363" s="6">
        <v>45508</v>
      </c>
      <c r="B363" s="7" t="s">
        <v>28</v>
      </c>
      <c r="C363" s="7" t="s">
        <v>41</v>
      </c>
      <c r="D363" s="8">
        <v>18</v>
      </c>
      <c r="E363" s="8">
        <f>VLOOKUP($B363,'Product Info'!$A$1:$D$4,3,0)</f>
        <v>500</v>
      </c>
      <c r="F363" s="8">
        <f t="shared" si="15"/>
        <v>9000</v>
      </c>
      <c r="G363" s="8">
        <f>VLOOKUP($B363,'Product Info'!$A$1:$D$4,4,0)*D363</f>
        <v>7380</v>
      </c>
      <c r="H363" s="8">
        <f t="shared" si="16"/>
        <v>1620</v>
      </c>
      <c r="I363" s="8" t="str">
        <f t="shared" si="17"/>
        <v>Aug</v>
      </c>
      <c r="J363" s="7" t="str" cm="1">
        <f t="array" ref="J363:K363">VLOOKUP($C363,Herierchy!$A$1:$C$9,{2,3},0)</f>
        <v>Ashley</v>
      </c>
      <c r="K363" s="7" t="str">
        <v>West</v>
      </c>
      <c r="L363" t="s">
        <v>69</v>
      </c>
    </row>
    <row r="364" spans="1:12" x14ac:dyDescent="0.25">
      <c r="A364" s="6">
        <v>45508</v>
      </c>
      <c r="B364" s="7" t="s">
        <v>27</v>
      </c>
      <c r="C364" s="7" t="s">
        <v>34</v>
      </c>
      <c r="D364" s="8">
        <v>12</v>
      </c>
      <c r="E364" s="8">
        <f>VLOOKUP($B364,'Product Info'!$A$1:$D$4,3,0)</f>
        <v>200</v>
      </c>
      <c r="F364" s="8">
        <f t="shared" si="15"/>
        <v>2400</v>
      </c>
      <c r="G364" s="8">
        <f>VLOOKUP($B364,'Product Info'!$A$1:$D$4,4,0)*D364</f>
        <v>2184</v>
      </c>
      <c r="H364" s="8">
        <f t="shared" si="16"/>
        <v>216</v>
      </c>
      <c r="I364" s="8" t="str">
        <f t="shared" si="17"/>
        <v>Aug</v>
      </c>
      <c r="J364" s="7" t="str" cm="1">
        <f t="array" ref="J364:K364">VLOOKUP($C364,Herierchy!$A$1:$C$9,{2,3},0)</f>
        <v>Russell</v>
      </c>
      <c r="K364" s="7" t="str">
        <v>East</v>
      </c>
      <c r="L364" t="s">
        <v>69</v>
      </c>
    </row>
    <row r="365" spans="1:12" x14ac:dyDescent="0.25">
      <c r="A365" s="6">
        <v>45508</v>
      </c>
      <c r="B365" s="7" t="s">
        <v>29</v>
      </c>
      <c r="C365" s="7" t="s">
        <v>34</v>
      </c>
      <c r="D365" s="8">
        <v>39</v>
      </c>
      <c r="E365" s="8">
        <f>VLOOKUP($B365,'Product Info'!$A$1:$D$4,3,0)</f>
        <v>150</v>
      </c>
      <c r="F365" s="8">
        <f t="shared" si="15"/>
        <v>5850</v>
      </c>
      <c r="G365" s="8">
        <f>VLOOKUP($B365,'Product Info'!$A$1:$D$4,4,0)*D365</f>
        <v>5304</v>
      </c>
      <c r="H365" s="8">
        <f t="shared" si="16"/>
        <v>546</v>
      </c>
      <c r="I365" s="8" t="str">
        <f t="shared" si="17"/>
        <v>Aug</v>
      </c>
      <c r="J365" s="7" t="str" cm="1">
        <f t="array" ref="J365:K365">VLOOKUP($C365,Herierchy!$A$1:$C$9,{2,3},0)</f>
        <v>Russell</v>
      </c>
      <c r="K365" s="7" t="str">
        <v>East</v>
      </c>
      <c r="L365" t="s">
        <v>69</v>
      </c>
    </row>
    <row r="366" spans="1:12" x14ac:dyDescent="0.25">
      <c r="A366" s="6">
        <v>45508</v>
      </c>
      <c r="B366" s="7" t="s">
        <v>28</v>
      </c>
      <c r="C366" s="7" t="s">
        <v>38</v>
      </c>
      <c r="D366" s="8">
        <v>16</v>
      </c>
      <c r="E366" s="8">
        <f>VLOOKUP($B366,'Product Info'!$A$1:$D$4,3,0)</f>
        <v>500</v>
      </c>
      <c r="F366" s="8">
        <f t="shared" si="15"/>
        <v>8000</v>
      </c>
      <c r="G366" s="8">
        <f>VLOOKUP($B366,'Product Info'!$A$1:$D$4,4,0)*D366</f>
        <v>6560</v>
      </c>
      <c r="H366" s="8">
        <f t="shared" si="16"/>
        <v>1440</v>
      </c>
      <c r="I366" s="8" t="str">
        <f t="shared" si="17"/>
        <v>Aug</v>
      </c>
      <c r="J366" s="7" t="str" cm="1">
        <f t="array" ref="J366:K366">VLOOKUP($C366,Herierchy!$A$1:$C$9,{2,3},0)</f>
        <v>Russell</v>
      </c>
      <c r="K366" s="7" t="str">
        <v>East</v>
      </c>
      <c r="L366" t="s">
        <v>69</v>
      </c>
    </row>
    <row r="367" spans="1:12" x14ac:dyDescent="0.25">
      <c r="A367" s="6">
        <v>45508</v>
      </c>
      <c r="B367" s="7" t="s">
        <v>28</v>
      </c>
      <c r="C367" s="7" t="s">
        <v>39</v>
      </c>
      <c r="D367" s="8">
        <v>20</v>
      </c>
      <c r="E367" s="8">
        <f>VLOOKUP($B367,'Product Info'!$A$1:$D$4,3,0)</f>
        <v>500</v>
      </c>
      <c r="F367" s="8">
        <f t="shared" si="15"/>
        <v>10000</v>
      </c>
      <c r="G367" s="8">
        <f>VLOOKUP($B367,'Product Info'!$A$1:$D$4,4,0)*D367</f>
        <v>8200</v>
      </c>
      <c r="H367" s="8">
        <f t="shared" si="16"/>
        <v>1800</v>
      </c>
      <c r="I367" s="8" t="str">
        <f t="shared" si="17"/>
        <v>Aug</v>
      </c>
      <c r="J367" s="7" t="str" cm="1">
        <f t="array" ref="J367:K367">VLOOKUP($C367,Herierchy!$A$1:$C$9,{2,3},0)</f>
        <v>Peter</v>
      </c>
      <c r="K367" s="7" t="str">
        <v>North</v>
      </c>
      <c r="L367" t="s">
        <v>69</v>
      </c>
    </row>
    <row r="368" spans="1:12" x14ac:dyDescent="0.25">
      <c r="A368" s="6">
        <v>45508</v>
      </c>
      <c r="B368" s="7" t="s">
        <v>27</v>
      </c>
      <c r="C368" s="7" t="s">
        <v>36</v>
      </c>
      <c r="D368" s="8">
        <v>31</v>
      </c>
      <c r="E368" s="8">
        <f>VLOOKUP($B368,'Product Info'!$A$1:$D$4,3,0)</f>
        <v>200</v>
      </c>
      <c r="F368" s="8">
        <f t="shared" si="15"/>
        <v>6200</v>
      </c>
      <c r="G368" s="8">
        <f>VLOOKUP($B368,'Product Info'!$A$1:$D$4,4,0)*D368</f>
        <v>5642</v>
      </c>
      <c r="H368" s="8">
        <f t="shared" si="16"/>
        <v>558</v>
      </c>
      <c r="I368" s="8" t="str">
        <f t="shared" si="17"/>
        <v>Aug</v>
      </c>
      <c r="J368" s="7" t="str" cm="1">
        <f t="array" ref="J368:K368">VLOOKUP($C368,Herierchy!$A$1:$C$9,{2,3},0)</f>
        <v>Karen</v>
      </c>
      <c r="K368" s="7" t="str">
        <v>South</v>
      </c>
      <c r="L368" t="s">
        <v>69</v>
      </c>
    </row>
    <row r="369" spans="1:12" x14ac:dyDescent="0.25">
      <c r="A369" s="6">
        <v>45508</v>
      </c>
      <c r="B369" s="7" t="s">
        <v>29</v>
      </c>
      <c r="C369" s="7" t="s">
        <v>36</v>
      </c>
      <c r="D369" s="8">
        <v>33</v>
      </c>
      <c r="E369" s="8">
        <f>VLOOKUP($B369,'Product Info'!$A$1:$D$4,3,0)</f>
        <v>150</v>
      </c>
      <c r="F369" s="8">
        <f t="shared" si="15"/>
        <v>4950</v>
      </c>
      <c r="G369" s="8">
        <f>VLOOKUP($B369,'Product Info'!$A$1:$D$4,4,0)*D369</f>
        <v>4488</v>
      </c>
      <c r="H369" s="8">
        <f t="shared" si="16"/>
        <v>462</v>
      </c>
      <c r="I369" s="8" t="str">
        <f t="shared" si="17"/>
        <v>Aug</v>
      </c>
      <c r="J369" s="7" t="str" cm="1">
        <f t="array" ref="J369:K369">VLOOKUP($C369,Herierchy!$A$1:$C$9,{2,3},0)</f>
        <v>Karen</v>
      </c>
      <c r="K369" s="7" t="str">
        <v>South</v>
      </c>
      <c r="L369" t="s">
        <v>69</v>
      </c>
    </row>
    <row r="370" spans="1:12" x14ac:dyDescent="0.25">
      <c r="A370" s="6">
        <v>45508</v>
      </c>
      <c r="B370" s="7" t="s">
        <v>28</v>
      </c>
      <c r="C370" s="7" t="s">
        <v>40</v>
      </c>
      <c r="D370" s="8">
        <v>46</v>
      </c>
      <c r="E370" s="8">
        <f>VLOOKUP($B370,'Product Info'!$A$1:$D$4,3,0)</f>
        <v>500</v>
      </c>
      <c r="F370" s="8">
        <f t="shared" si="15"/>
        <v>23000</v>
      </c>
      <c r="G370" s="8">
        <f>VLOOKUP($B370,'Product Info'!$A$1:$D$4,4,0)*D370</f>
        <v>18860</v>
      </c>
      <c r="H370" s="8">
        <f t="shared" si="16"/>
        <v>4140</v>
      </c>
      <c r="I370" s="8" t="str">
        <f t="shared" si="17"/>
        <v>Aug</v>
      </c>
      <c r="J370" s="7" t="str" cm="1">
        <f t="array" ref="J370:K370">VLOOKUP($C370,Herierchy!$A$1:$C$9,{2,3},0)</f>
        <v>Karen</v>
      </c>
      <c r="K370" s="7" t="str">
        <v>South</v>
      </c>
      <c r="L370" t="s">
        <v>69</v>
      </c>
    </row>
    <row r="371" spans="1:12" x14ac:dyDescent="0.25">
      <c r="A371" s="6">
        <v>45508</v>
      </c>
      <c r="B371" s="7" t="s">
        <v>27</v>
      </c>
      <c r="C371" s="7" t="s">
        <v>35</v>
      </c>
      <c r="D371" s="8">
        <v>27</v>
      </c>
      <c r="E371" s="8">
        <f>VLOOKUP($B371,'Product Info'!$A$1:$D$4,3,0)</f>
        <v>200</v>
      </c>
      <c r="F371" s="8">
        <f t="shared" si="15"/>
        <v>5400</v>
      </c>
      <c r="G371" s="8">
        <f>VLOOKUP($B371,'Product Info'!$A$1:$D$4,4,0)*D371</f>
        <v>4914</v>
      </c>
      <c r="H371" s="8">
        <f t="shared" si="16"/>
        <v>486</v>
      </c>
      <c r="I371" s="8" t="str">
        <f t="shared" si="17"/>
        <v>Aug</v>
      </c>
      <c r="J371" s="7" t="str" cm="1">
        <f t="array" ref="J371:K371">VLOOKUP($C371,Herierchy!$A$1:$C$9,{2,3},0)</f>
        <v>Peter</v>
      </c>
      <c r="K371" s="7" t="str">
        <v>North</v>
      </c>
      <c r="L371" t="s">
        <v>69</v>
      </c>
    </row>
    <row r="372" spans="1:12" x14ac:dyDescent="0.25">
      <c r="A372" s="6">
        <v>45508</v>
      </c>
      <c r="B372" s="7" t="s">
        <v>29</v>
      </c>
      <c r="C372" s="7" t="s">
        <v>35</v>
      </c>
      <c r="D372" s="8">
        <v>23</v>
      </c>
      <c r="E372" s="8">
        <f>VLOOKUP($B372,'Product Info'!$A$1:$D$4,3,0)</f>
        <v>150</v>
      </c>
      <c r="F372" s="8">
        <f t="shared" si="15"/>
        <v>3450</v>
      </c>
      <c r="G372" s="8">
        <f>VLOOKUP($B372,'Product Info'!$A$1:$D$4,4,0)*D372</f>
        <v>3128</v>
      </c>
      <c r="H372" s="8">
        <f t="shared" si="16"/>
        <v>322</v>
      </c>
      <c r="I372" s="8" t="str">
        <f t="shared" si="17"/>
        <v>Aug</v>
      </c>
      <c r="J372" s="7" t="str" cm="1">
        <f t="array" ref="J372:K372">VLOOKUP($C372,Herierchy!$A$1:$C$9,{2,3},0)</f>
        <v>Peter</v>
      </c>
      <c r="K372" s="7" t="str">
        <v>North</v>
      </c>
      <c r="L372" t="s">
        <v>69</v>
      </c>
    </row>
    <row r="373" spans="1:12" x14ac:dyDescent="0.25">
      <c r="A373" s="6">
        <v>45508</v>
      </c>
      <c r="B373" s="7" t="s">
        <v>29</v>
      </c>
      <c r="C373" s="7" t="s">
        <v>34</v>
      </c>
      <c r="D373" s="8">
        <v>30</v>
      </c>
      <c r="E373" s="8">
        <f>VLOOKUP($B373,'Product Info'!$A$1:$D$4,3,0)</f>
        <v>150</v>
      </c>
      <c r="F373" s="8">
        <f t="shared" si="15"/>
        <v>4500</v>
      </c>
      <c r="G373" s="8">
        <f>VLOOKUP($B373,'Product Info'!$A$1:$D$4,4,0)*D373</f>
        <v>4080</v>
      </c>
      <c r="H373" s="8">
        <f t="shared" si="16"/>
        <v>420</v>
      </c>
      <c r="I373" s="8" t="str">
        <f t="shared" si="17"/>
        <v>Aug</v>
      </c>
      <c r="J373" s="7" t="str" cm="1">
        <f t="array" ref="J373:K373">VLOOKUP($C373,Herierchy!$A$1:$C$9,{2,3},0)</f>
        <v>Russell</v>
      </c>
      <c r="K373" s="7" t="str">
        <v>East</v>
      </c>
      <c r="L373" t="s">
        <v>69</v>
      </c>
    </row>
    <row r="374" spans="1:12" x14ac:dyDescent="0.25">
      <c r="A374" s="6">
        <v>45515</v>
      </c>
      <c r="B374" s="7" t="s">
        <v>27</v>
      </c>
      <c r="C374" s="7" t="s">
        <v>37</v>
      </c>
      <c r="D374" s="8">
        <v>47</v>
      </c>
      <c r="E374" s="8">
        <f>VLOOKUP($B374,'Product Info'!$A$1:$D$4,3,0)</f>
        <v>200</v>
      </c>
      <c r="F374" s="8">
        <f t="shared" si="15"/>
        <v>9400</v>
      </c>
      <c r="G374" s="8">
        <f>VLOOKUP($B374,'Product Info'!$A$1:$D$4,4,0)*D374</f>
        <v>8554</v>
      </c>
      <c r="H374" s="8">
        <f t="shared" si="16"/>
        <v>846</v>
      </c>
      <c r="I374" s="8" t="str">
        <f t="shared" si="17"/>
        <v>Aug</v>
      </c>
      <c r="J374" s="7" t="str" cm="1">
        <f t="array" ref="J374:K374">VLOOKUP($C374,Herierchy!$A$1:$C$9,{2,3},0)</f>
        <v>Ashley</v>
      </c>
      <c r="K374" s="7" t="str">
        <v>West</v>
      </c>
      <c r="L374" t="s">
        <v>69</v>
      </c>
    </row>
    <row r="375" spans="1:12" x14ac:dyDescent="0.25">
      <c r="A375" s="6">
        <v>45515</v>
      </c>
      <c r="B375" s="7" t="s">
        <v>29</v>
      </c>
      <c r="C375" s="7" t="s">
        <v>37</v>
      </c>
      <c r="D375" s="8">
        <v>38</v>
      </c>
      <c r="E375" s="8">
        <f>VLOOKUP($B375,'Product Info'!$A$1:$D$4,3,0)</f>
        <v>150</v>
      </c>
      <c r="F375" s="8">
        <f t="shared" si="15"/>
        <v>5700</v>
      </c>
      <c r="G375" s="8">
        <f>VLOOKUP($B375,'Product Info'!$A$1:$D$4,4,0)*D375</f>
        <v>5168</v>
      </c>
      <c r="H375" s="8">
        <f t="shared" si="16"/>
        <v>532</v>
      </c>
      <c r="I375" s="8" t="str">
        <f t="shared" si="17"/>
        <v>Aug</v>
      </c>
      <c r="J375" s="7" t="str" cm="1">
        <f t="array" ref="J375:K375">VLOOKUP($C375,Herierchy!$A$1:$C$9,{2,3},0)</f>
        <v>Ashley</v>
      </c>
      <c r="K375" s="7" t="str">
        <v>West</v>
      </c>
      <c r="L375" t="s">
        <v>69</v>
      </c>
    </row>
    <row r="376" spans="1:12" x14ac:dyDescent="0.25">
      <c r="A376" s="6">
        <v>45515</v>
      </c>
      <c r="B376" s="7" t="s">
        <v>28</v>
      </c>
      <c r="C376" s="7" t="s">
        <v>41</v>
      </c>
      <c r="D376" s="8">
        <v>40</v>
      </c>
      <c r="E376" s="8">
        <f>VLOOKUP($B376,'Product Info'!$A$1:$D$4,3,0)</f>
        <v>500</v>
      </c>
      <c r="F376" s="8">
        <f t="shared" si="15"/>
        <v>20000</v>
      </c>
      <c r="G376" s="8">
        <f>VLOOKUP($B376,'Product Info'!$A$1:$D$4,4,0)*D376</f>
        <v>16400</v>
      </c>
      <c r="H376" s="8">
        <f t="shared" si="16"/>
        <v>3600</v>
      </c>
      <c r="I376" s="8" t="str">
        <f t="shared" si="17"/>
        <v>Aug</v>
      </c>
      <c r="J376" s="7" t="str" cm="1">
        <f t="array" ref="J376:K376">VLOOKUP($C376,Herierchy!$A$1:$C$9,{2,3},0)</f>
        <v>Ashley</v>
      </c>
      <c r="K376" s="7" t="str">
        <v>West</v>
      </c>
      <c r="L376" t="s">
        <v>69</v>
      </c>
    </row>
    <row r="377" spans="1:12" x14ac:dyDescent="0.25">
      <c r="A377" s="6">
        <v>45515</v>
      </c>
      <c r="B377" s="7" t="s">
        <v>28</v>
      </c>
      <c r="C377" s="7" t="s">
        <v>34</v>
      </c>
      <c r="D377" s="8">
        <v>43</v>
      </c>
      <c r="E377" s="8">
        <f>VLOOKUP($B377,'Product Info'!$A$1:$D$4,3,0)</f>
        <v>500</v>
      </c>
      <c r="F377" s="8">
        <f t="shared" si="15"/>
        <v>21500</v>
      </c>
      <c r="G377" s="8">
        <f>VLOOKUP($B377,'Product Info'!$A$1:$D$4,4,0)*D377</f>
        <v>17630</v>
      </c>
      <c r="H377" s="8">
        <f t="shared" si="16"/>
        <v>3870</v>
      </c>
      <c r="I377" s="8" t="str">
        <f t="shared" si="17"/>
        <v>Aug</v>
      </c>
      <c r="J377" s="7" t="str" cm="1">
        <f t="array" ref="J377:K377">VLOOKUP($C377,Herierchy!$A$1:$C$9,{2,3},0)</f>
        <v>Russell</v>
      </c>
      <c r="K377" s="7" t="str">
        <v>East</v>
      </c>
      <c r="L377" t="s">
        <v>69</v>
      </c>
    </row>
    <row r="378" spans="1:12" x14ac:dyDescent="0.25">
      <c r="A378" s="6">
        <v>45515</v>
      </c>
      <c r="B378" s="7" t="s">
        <v>27</v>
      </c>
      <c r="C378" s="7" t="s">
        <v>38</v>
      </c>
      <c r="D378" s="8">
        <v>14</v>
      </c>
      <c r="E378" s="8">
        <f>VLOOKUP($B378,'Product Info'!$A$1:$D$4,3,0)</f>
        <v>200</v>
      </c>
      <c r="F378" s="8">
        <f t="shared" si="15"/>
        <v>2800</v>
      </c>
      <c r="G378" s="8">
        <f>VLOOKUP($B378,'Product Info'!$A$1:$D$4,4,0)*D378</f>
        <v>2548</v>
      </c>
      <c r="H378" s="8">
        <f t="shared" si="16"/>
        <v>252</v>
      </c>
      <c r="I378" s="8" t="str">
        <f t="shared" si="17"/>
        <v>Aug</v>
      </c>
      <c r="J378" s="7" t="str" cm="1">
        <f t="array" ref="J378:K378">VLOOKUP($C378,Herierchy!$A$1:$C$9,{2,3},0)</f>
        <v>Russell</v>
      </c>
      <c r="K378" s="7" t="str">
        <v>East</v>
      </c>
      <c r="L378" t="s">
        <v>69</v>
      </c>
    </row>
    <row r="379" spans="1:12" x14ac:dyDescent="0.25">
      <c r="A379" s="6">
        <v>45515</v>
      </c>
      <c r="B379" s="7" t="s">
        <v>29</v>
      </c>
      <c r="C379" s="7" t="s">
        <v>38</v>
      </c>
      <c r="D379" s="8">
        <v>32</v>
      </c>
      <c r="E379" s="8">
        <f>VLOOKUP($B379,'Product Info'!$A$1:$D$4,3,0)</f>
        <v>150</v>
      </c>
      <c r="F379" s="8">
        <f t="shared" si="15"/>
        <v>4800</v>
      </c>
      <c r="G379" s="8">
        <f>VLOOKUP($B379,'Product Info'!$A$1:$D$4,4,0)*D379</f>
        <v>4352</v>
      </c>
      <c r="H379" s="8">
        <f t="shared" si="16"/>
        <v>448</v>
      </c>
      <c r="I379" s="8" t="str">
        <f t="shared" si="17"/>
        <v>Aug</v>
      </c>
      <c r="J379" s="7" t="str" cm="1">
        <f t="array" ref="J379:K379">VLOOKUP($C379,Herierchy!$A$1:$C$9,{2,3},0)</f>
        <v>Russell</v>
      </c>
      <c r="K379" s="7" t="str">
        <v>East</v>
      </c>
      <c r="L379" t="s">
        <v>69</v>
      </c>
    </row>
    <row r="380" spans="1:12" x14ac:dyDescent="0.25">
      <c r="A380" s="6">
        <v>45515</v>
      </c>
      <c r="B380" s="7" t="s">
        <v>27</v>
      </c>
      <c r="C380" s="7" t="s">
        <v>39</v>
      </c>
      <c r="D380" s="8">
        <v>41</v>
      </c>
      <c r="E380" s="8">
        <f>VLOOKUP($B380,'Product Info'!$A$1:$D$4,3,0)</f>
        <v>200</v>
      </c>
      <c r="F380" s="8">
        <f t="shared" si="15"/>
        <v>8200</v>
      </c>
      <c r="G380" s="8">
        <f>VLOOKUP($B380,'Product Info'!$A$1:$D$4,4,0)*D380</f>
        <v>7462</v>
      </c>
      <c r="H380" s="8">
        <f t="shared" si="16"/>
        <v>738</v>
      </c>
      <c r="I380" s="8" t="str">
        <f t="shared" si="17"/>
        <v>Aug</v>
      </c>
      <c r="J380" s="7" t="str" cm="1">
        <f t="array" ref="J380:K380">VLOOKUP($C380,Herierchy!$A$1:$C$9,{2,3},0)</f>
        <v>Peter</v>
      </c>
      <c r="K380" s="7" t="str">
        <v>North</v>
      </c>
      <c r="L380" t="s">
        <v>69</v>
      </c>
    </row>
    <row r="381" spans="1:12" x14ac:dyDescent="0.25">
      <c r="A381" s="6">
        <v>45515</v>
      </c>
      <c r="B381" s="7" t="s">
        <v>29</v>
      </c>
      <c r="C381" s="7" t="s">
        <v>39</v>
      </c>
      <c r="D381" s="8">
        <v>21</v>
      </c>
      <c r="E381" s="8">
        <f>VLOOKUP($B381,'Product Info'!$A$1:$D$4,3,0)</f>
        <v>150</v>
      </c>
      <c r="F381" s="8">
        <f t="shared" si="15"/>
        <v>3150</v>
      </c>
      <c r="G381" s="8">
        <f>VLOOKUP($B381,'Product Info'!$A$1:$D$4,4,0)*D381</f>
        <v>2856</v>
      </c>
      <c r="H381" s="8">
        <f t="shared" si="16"/>
        <v>294</v>
      </c>
      <c r="I381" s="8" t="str">
        <f t="shared" si="17"/>
        <v>Aug</v>
      </c>
      <c r="J381" s="7" t="str" cm="1">
        <f t="array" ref="J381:K381">VLOOKUP($C381,Herierchy!$A$1:$C$9,{2,3},0)</f>
        <v>Peter</v>
      </c>
      <c r="K381" s="7" t="str">
        <v>North</v>
      </c>
      <c r="L381" t="s">
        <v>69</v>
      </c>
    </row>
    <row r="382" spans="1:12" x14ac:dyDescent="0.25">
      <c r="A382" s="6">
        <v>45515</v>
      </c>
      <c r="B382" s="7" t="s">
        <v>29</v>
      </c>
      <c r="C382" s="7" t="s">
        <v>36</v>
      </c>
      <c r="D382" s="8">
        <v>26</v>
      </c>
      <c r="E382" s="8">
        <f>VLOOKUP($B382,'Product Info'!$A$1:$D$4,3,0)</f>
        <v>150</v>
      </c>
      <c r="F382" s="8">
        <f t="shared" si="15"/>
        <v>3900</v>
      </c>
      <c r="G382" s="8">
        <f>VLOOKUP($B382,'Product Info'!$A$1:$D$4,4,0)*D382</f>
        <v>3536</v>
      </c>
      <c r="H382" s="8">
        <f t="shared" si="16"/>
        <v>364</v>
      </c>
      <c r="I382" s="8" t="str">
        <f t="shared" si="17"/>
        <v>Aug</v>
      </c>
      <c r="J382" s="7" t="str" cm="1">
        <f t="array" ref="J382:K382">VLOOKUP($C382,Herierchy!$A$1:$C$9,{2,3},0)</f>
        <v>Karen</v>
      </c>
      <c r="K382" s="7" t="str">
        <v>South</v>
      </c>
      <c r="L382" t="s">
        <v>69</v>
      </c>
    </row>
    <row r="383" spans="1:12" x14ac:dyDescent="0.25">
      <c r="A383" s="6">
        <v>45515</v>
      </c>
      <c r="B383" s="7" t="s">
        <v>27</v>
      </c>
      <c r="C383" s="7" t="s">
        <v>40</v>
      </c>
      <c r="D383" s="8">
        <v>21</v>
      </c>
      <c r="E383" s="8">
        <f>VLOOKUP($B383,'Product Info'!$A$1:$D$4,3,0)</f>
        <v>200</v>
      </c>
      <c r="F383" s="8">
        <f t="shared" si="15"/>
        <v>4200</v>
      </c>
      <c r="G383" s="8">
        <f>VLOOKUP($B383,'Product Info'!$A$1:$D$4,4,0)*D383</f>
        <v>3822</v>
      </c>
      <c r="H383" s="8">
        <f t="shared" si="16"/>
        <v>378</v>
      </c>
      <c r="I383" s="8" t="str">
        <f t="shared" si="17"/>
        <v>Aug</v>
      </c>
      <c r="J383" s="7" t="str" cm="1">
        <f t="array" ref="J383:K383">VLOOKUP($C383,Herierchy!$A$1:$C$9,{2,3},0)</f>
        <v>Karen</v>
      </c>
      <c r="K383" s="7" t="str">
        <v>South</v>
      </c>
      <c r="L383" t="s">
        <v>69</v>
      </c>
    </row>
    <row r="384" spans="1:12" x14ac:dyDescent="0.25">
      <c r="A384" s="6">
        <v>45515</v>
      </c>
      <c r="B384" s="7" t="s">
        <v>28</v>
      </c>
      <c r="C384" s="7" t="s">
        <v>35</v>
      </c>
      <c r="D384" s="8">
        <v>41</v>
      </c>
      <c r="E384" s="8">
        <f>VLOOKUP($B384,'Product Info'!$A$1:$D$4,3,0)</f>
        <v>500</v>
      </c>
      <c r="F384" s="8">
        <f t="shared" si="15"/>
        <v>20500</v>
      </c>
      <c r="G384" s="8">
        <f>VLOOKUP($B384,'Product Info'!$A$1:$D$4,4,0)*D384</f>
        <v>16810</v>
      </c>
      <c r="H384" s="8">
        <f t="shared" si="16"/>
        <v>3690</v>
      </c>
      <c r="I384" s="8" t="str">
        <f t="shared" si="17"/>
        <v>Aug</v>
      </c>
      <c r="J384" s="7" t="str" cm="1">
        <f t="array" ref="J384:K384">VLOOKUP($C384,Herierchy!$A$1:$C$9,{2,3},0)</f>
        <v>Peter</v>
      </c>
      <c r="K384" s="7" t="str">
        <v>North</v>
      </c>
      <c r="L384" t="s">
        <v>69</v>
      </c>
    </row>
    <row r="385" spans="1:12" x14ac:dyDescent="0.25">
      <c r="A385" s="6">
        <v>45515</v>
      </c>
      <c r="B385" s="7" t="s">
        <v>28</v>
      </c>
      <c r="C385" s="7" t="s">
        <v>35</v>
      </c>
      <c r="D385" s="8">
        <v>30</v>
      </c>
      <c r="E385" s="8">
        <f>VLOOKUP($B385,'Product Info'!$A$1:$D$4,3,0)</f>
        <v>500</v>
      </c>
      <c r="F385" s="8">
        <f t="shared" si="15"/>
        <v>15000</v>
      </c>
      <c r="G385" s="8">
        <f>VLOOKUP($B385,'Product Info'!$A$1:$D$4,4,0)*D385</f>
        <v>12300</v>
      </c>
      <c r="H385" s="8">
        <f t="shared" si="16"/>
        <v>2700</v>
      </c>
      <c r="I385" s="8" t="str">
        <f t="shared" si="17"/>
        <v>Aug</v>
      </c>
      <c r="J385" s="7" t="str" cm="1">
        <f t="array" ref="J385:K385">VLOOKUP($C385,Herierchy!$A$1:$C$9,{2,3},0)</f>
        <v>Peter</v>
      </c>
      <c r="K385" s="7" t="str">
        <v>North</v>
      </c>
      <c r="L385" t="s">
        <v>69</v>
      </c>
    </row>
    <row r="386" spans="1:12" x14ac:dyDescent="0.25">
      <c r="A386" s="6">
        <v>45522</v>
      </c>
      <c r="B386" s="7" t="s">
        <v>28</v>
      </c>
      <c r="C386" s="7" t="s">
        <v>37</v>
      </c>
      <c r="D386" s="8">
        <v>16</v>
      </c>
      <c r="E386" s="8">
        <f>VLOOKUP($B386,'Product Info'!$A$1:$D$4,3,0)</f>
        <v>500</v>
      </c>
      <c r="F386" s="8">
        <f t="shared" si="15"/>
        <v>8000</v>
      </c>
      <c r="G386" s="8">
        <f>VLOOKUP($B386,'Product Info'!$A$1:$D$4,4,0)*D386</f>
        <v>6560</v>
      </c>
      <c r="H386" s="8">
        <f t="shared" si="16"/>
        <v>1440</v>
      </c>
      <c r="I386" s="8" t="str">
        <f t="shared" si="17"/>
        <v>Aug</v>
      </c>
      <c r="J386" s="7" t="str" cm="1">
        <f t="array" ref="J386:K386">VLOOKUP($C386,Herierchy!$A$1:$C$9,{2,3},0)</f>
        <v>Ashley</v>
      </c>
      <c r="K386" s="7" t="str">
        <v>West</v>
      </c>
      <c r="L386" t="s">
        <v>69</v>
      </c>
    </row>
    <row r="387" spans="1:12" x14ac:dyDescent="0.25">
      <c r="A387" s="6">
        <v>45522</v>
      </c>
      <c r="B387" s="7" t="s">
        <v>27</v>
      </c>
      <c r="C387" s="7" t="s">
        <v>41</v>
      </c>
      <c r="D387" s="8">
        <v>31</v>
      </c>
      <c r="E387" s="8">
        <f>VLOOKUP($B387,'Product Info'!$A$1:$D$4,3,0)</f>
        <v>200</v>
      </c>
      <c r="F387" s="8">
        <f t="shared" ref="F387:F450" si="18">D387*E387</f>
        <v>6200</v>
      </c>
      <c r="G387" s="8">
        <f>VLOOKUP($B387,'Product Info'!$A$1:$D$4,4,0)*D387</f>
        <v>5642</v>
      </c>
      <c r="H387" s="8">
        <f t="shared" ref="H387:H450" si="19">F387-G387</f>
        <v>558</v>
      </c>
      <c r="I387" s="8" t="str">
        <f t="shared" ref="I387:I450" si="20">TEXT(A387,"mmm")</f>
        <v>Aug</v>
      </c>
      <c r="J387" s="7" t="str" cm="1">
        <f t="array" ref="J387:K387">VLOOKUP($C387,Herierchy!$A$1:$C$9,{2,3},0)</f>
        <v>Ashley</v>
      </c>
      <c r="K387" s="7" t="str">
        <v>West</v>
      </c>
      <c r="L387" t="s">
        <v>69</v>
      </c>
    </row>
    <row r="388" spans="1:12" x14ac:dyDescent="0.25">
      <c r="A388" s="6">
        <v>45522</v>
      </c>
      <c r="B388" s="7" t="s">
        <v>29</v>
      </c>
      <c r="C388" s="7" t="s">
        <v>41</v>
      </c>
      <c r="D388" s="8">
        <v>24</v>
      </c>
      <c r="E388" s="8">
        <f>VLOOKUP($B388,'Product Info'!$A$1:$D$4,3,0)</f>
        <v>150</v>
      </c>
      <c r="F388" s="8">
        <f t="shared" si="18"/>
        <v>3600</v>
      </c>
      <c r="G388" s="8">
        <f>VLOOKUP($B388,'Product Info'!$A$1:$D$4,4,0)*D388</f>
        <v>3264</v>
      </c>
      <c r="H388" s="8">
        <f t="shared" si="19"/>
        <v>336</v>
      </c>
      <c r="I388" s="8" t="str">
        <f t="shared" si="20"/>
        <v>Aug</v>
      </c>
      <c r="J388" s="7" t="str" cm="1">
        <f t="array" ref="J388:K388">VLOOKUP($C388,Herierchy!$A$1:$C$9,{2,3},0)</f>
        <v>Ashley</v>
      </c>
      <c r="K388" s="7" t="str">
        <v>West</v>
      </c>
      <c r="L388" t="s">
        <v>69</v>
      </c>
    </row>
    <row r="389" spans="1:12" x14ac:dyDescent="0.25">
      <c r="A389" s="6">
        <v>45522</v>
      </c>
      <c r="B389" s="7" t="s">
        <v>27</v>
      </c>
      <c r="C389" s="7" t="s">
        <v>34</v>
      </c>
      <c r="D389" s="8">
        <v>41</v>
      </c>
      <c r="E389" s="8">
        <f>VLOOKUP($B389,'Product Info'!$A$1:$D$4,3,0)</f>
        <v>200</v>
      </c>
      <c r="F389" s="8">
        <f t="shared" si="18"/>
        <v>8200</v>
      </c>
      <c r="G389" s="8">
        <f>VLOOKUP($B389,'Product Info'!$A$1:$D$4,4,0)*D389</f>
        <v>7462</v>
      </c>
      <c r="H389" s="8">
        <f t="shared" si="19"/>
        <v>738</v>
      </c>
      <c r="I389" s="8" t="str">
        <f t="shared" si="20"/>
        <v>Aug</v>
      </c>
      <c r="J389" s="7" t="str" cm="1">
        <f t="array" ref="J389:K389">VLOOKUP($C389,Herierchy!$A$1:$C$9,{2,3},0)</f>
        <v>Russell</v>
      </c>
      <c r="K389" s="7" t="str">
        <v>East</v>
      </c>
      <c r="L389" t="s">
        <v>69</v>
      </c>
    </row>
    <row r="390" spans="1:12" x14ac:dyDescent="0.25">
      <c r="A390" s="6">
        <v>45522</v>
      </c>
      <c r="B390" s="7" t="s">
        <v>28</v>
      </c>
      <c r="C390" s="7" t="s">
        <v>38</v>
      </c>
      <c r="D390" s="8">
        <v>15</v>
      </c>
      <c r="E390" s="8">
        <f>VLOOKUP($B390,'Product Info'!$A$1:$D$4,3,0)</f>
        <v>500</v>
      </c>
      <c r="F390" s="8">
        <f t="shared" si="18"/>
        <v>7500</v>
      </c>
      <c r="G390" s="8">
        <f>VLOOKUP($B390,'Product Info'!$A$1:$D$4,4,0)*D390</f>
        <v>6150</v>
      </c>
      <c r="H390" s="8">
        <f t="shared" si="19"/>
        <v>1350</v>
      </c>
      <c r="I390" s="8" t="str">
        <f t="shared" si="20"/>
        <v>Aug</v>
      </c>
      <c r="J390" s="7" t="str" cm="1">
        <f t="array" ref="J390:K390">VLOOKUP($C390,Herierchy!$A$1:$C$9,{2,3},0)</f>
        <v>Russell</v>
      </c>
      <c r="K390" s="7" t="str">
        <v>East</v>
      </c>
      <c r="L390" t="s">
        <v>69</v>
      </c>
    </row>
    <row r="391" spans="1:12" x14ac:dyDescent="0.25">
      <c r="A391" s="6">
        <v>45522</v>
      </c>
      <c r="B391" s="7" t="s">
        <v>29</v>
      </c>
      <c r="C391" s="7" t="s">
        <v>39</v>
      </c>
      <c r="D391" s="8">
        <v>26</v>
      </c>
      <c r="E391" s="8">
        <f>VLOOKUP($B391,'Product Info'!$A$1:$D$4,3,0)</f>
        <v>150</v>
      </c>
      <c r="F391" s="8">
        <f t="shared" si="18"/>
        <v>3900</v>
      </c>
      <c r="G391" s="8">
        <f>VLOOKUP($B391,'Product Info'!$A$1:$D$4,4,0)*D391</f>
        <v>3536</v>
      </c>
      <c r="H391" s="8">
        <f t="shared" si="19"/>
        <v>364</v>
      </c>
      <c r="I391" s="8" t="str">
        <f t="shared" si="20"/>
        <v>Aug</v>
      </c>
      <c r="J391" s="7" t="str" cm="1">
        <f t="array" ref="J391:K391">VLOOKUP($C391,Herierchy!$A$1:$C$9,{2,3},0)</f>
        <v>Peter</v>
      </c>
      <c r="K391" s="7" t="str">
        <v>North</v>
      </c>
      <c r="L391" t="s">
        <v>69</v>
      </c>
    </row>
    <row r="392" spans="1:12" x14ac:dyDescent="0.25">
      <c r="A392" s="6">
        <v>45522</v>
      </c>
      <c r="B392" s="7" t="s">
        <v>28</v>
      </c>
      <c r="C392" s="7" t="s">
        <v>36</v>
      </c>
      <c r="D392" s="8">
        <v>49</v>
      </c>
      <c r="E392" s="8">
        <f>VLOOKUP($B392,'Product Info'!$A$1:$D$4,3,0)</f>
        <v>500</v>
      </c>
      <c r="F392" s="8">
        <f t="shared" si="18"/>
        <v>24500</v>
      </c>
      <c r="G392" s="8">
        <f>VLOOKUP($B392,'Product Info'!$A$1:$D$4,4,0)*D392</f>
        <v>20090</v>
      </c>
      <c r="H392" s="8">
        <f t="shared" si="19"/>
        <v>4410</v>
      </c>
      <c r="I392" s="8" t="str">
        <f t="shared" si="20"/>
        <v>Aug</v>
      </c>
      <c r="J392" s="7" t="str" cm="1">
        <f t="array" ref="J392:K392">VLOOKUP($C392,Herierchy!$A$1:$C$9,{2,3},0)</f>
        <v>Karen</v>
      </c>
      <c r="K392" s="7" t="str">
        <v>South</v>
      </c>
      <c r="L392" t="s">
        <v>69</v>
      </c>
    </row>
    <row r="393" spans="1:12" x14ac:dyDescent="0.25">
      <c r="A393" s="6">
        <v>45522</v>
      </c>
      <c r="B393" s="7" t="s">
        <v>27</v>
      </c>
      <c r="C393" s="7" t="s">
        <v>40</v>
      </c>
      <c r="D393" s="8">
        <v>14</v>
      </c>
      <c r="E393" s="8">
        <f>VLOOKUP($B393,'Product Info'!$A$1:$D$4,3,0)</f>
        <v>200</v>
      </c>
      <c r="F393" s="8">
        <f t="shared" si="18"/>
        <v>2800</v>
      </c>
      <c r="G393" s="8">
        <f>VLOOKUP($B393,'Product Info'!$A$1:$D$4,4,0)*D393</f>
        <v>2548</v>
      </c>
      <c r="H393" s="8">
        <f t="shared" si="19"/>
        <v>252</v>
      </c>
      <c r="I393" s="8" t="str">
        <f t="shared" si="20"/>
        <v>Aug</v>
      </c>
      <c r="J393" s="7" t="str" cm="1">
        <f t="array" ref="J393:K393">VLOOKUP($C393,Herierchy!$A$1:$C$9,{2,3},0)</f>
        <v>Karen</v>
      </c>
      <c r="K393" s="7" t="str">
        <v>South</v>
      </c>
      <c r="L393" t="s">
        <v>69</v>
      </c>
    </row>
    <row r="394" spans="1:12" x14ac:dyDescent="0.25">
      <c r="A394" s="6">
        <v>45522</v>
      </c>
      <c r="B394" s="7" t="s">
        <v>29</v>
      </c>
      <c r="C394" s="7" t="s">
        <v>40</v>
      </c>
      <c r="D394" s="8">
        <v>24</v>
      </c>
      <c r="E394" s="8">
        <f>VLOOKUP($B394,'Product Info'!$A$1:$D$4,3,0)</f>
        <v>150</v>
      </c>
      <c r="F394" s="8">
        <f t="shared" si="18"/>
        <v>3600</v>
      </c>
      <c r="G394" s="8">
        <f>VLOOKUP($B394,'Product Info'!$A$1:$D$4,4,0)*D394</f>
        <v>3264</v>
      </c>
      <c r="H394" s="8">
        <f t="shared" si="19"/>
        <v>336</v>
      </c>
      <c r="I394" s="8" t="str">
        <f t="shared" si="20"/>
        <v>Aug</v>
      </c>
      <c r="J394" s="7" t="str" cm="1">
        <f t="array" ref="J394:K394">VLOOKUP($C394,Herierchy!$A$1:$C$9,{2,3},0)</f>
        <v>Karen</v>
      </c>
      <c r="K394" s="7" t="str">
        <v>South</v>
      </c>
      <c r="L394" t="s">
        <v>69</v>
      </c>
    </row>
    <row r="395" spans="1:12" x14ac:dyDescent="0.25">
      <c r="A395" s="6">
        <v>45522</v>
      </c>
      <c r="B395" s="7" t="s">
        <v>28</v>
      </c>
      <c r="C395" s="7" t="s">
        <v>35</v>
      </c>
      <c r="D395" s="8">
        <v>26</v>
      </c>
      <c r="E395" s="8">
        <f>VLOOKUP($B395,'Product Info'!$A$1:$D$4,3,0)</f>
        <v>500</v>
      </c>
      <c r="F395" s="8">
        <f t="shared" si="18"/>
        <v>13000</v>
      </c>
      <c r="G395" s="8">
        <f>VLOOKUP($B395,'Product Info'!$A$1:$D$4,4,0)*D395</f>
        <v>10660</v>
      </c>
      <c r="H395" s="8">
        <f t="shared" si="19"/>
        <v>2340</v>
      </c>
      <c r="I395" s="8" t="str">
        <f t="shared" si="20"/>
        <v>Aug</v>
      </c>
      <c r="J395" s="7" t="str" cm="1">
        <f t="array" ref="J395:K395">VLOOKUP($C395,Herierchy!$A$1:$C$9,{2,3},0)</f>
        <v>Peter</v>
      </c>
      <c r="K395" s="7" t="str">
        <v>North</v>
      </c>
      <c r="L395" t="s">
        <v>69</v>
      </c>
    </row>
    <row r="396" spans="1:12" x14ac:dyDescent="0.25">
      <c r="A396" s="6">
        <v>45522</v>
      </c>
      <c r="B396" s="7" t="s">
        <v>27</v>
      </c>
      <c r="C396" s="7" t="s">
        <v>36</v>
      </c>
      <c r="D396" s="8">
        <v>31</v>
      </c>
      <c r="E396" s="8">
        <f>VLOOKUP($B396,'Product Info'!$A$1:$D$4,3,0)</f>
        <v>200</v>
      </c>
      <c r="F396" s="8">
        <f t="shared" si="18"/>
        <v>6200</v>
      </c>
      <c r="G396" s="8">
        <f>VLOOKUP($B396,'Product Info'!$A$1:$D$4,4,0)*D396</f>
        <v>5642</v>
      </c>
      <c r="H396" s="8">
        <f t="shared" si="19"/>
        <v>558</v>
      </c>
      <c r="I396" s="8" t="str">
        <f t="shared" si="20"/>
        <v>Aug</v>
      </c>
      <c r="J396" s="7" t="str" cm="1">
        <f t="array" ref="J396:K396">VLOOKUP($C396,Herierchy!$A$1:$C$9,{2,3},0)</f>
        <v>Karen</v>
      </c>
      <c r="K396" s="7" t="str">
        <v>South</v>
      </c>
      <c r="L396" t="s">
        <v>69</v>
      </c>
    </row>
    <row r="397" spans="1:12" x14ac:dyDescent="0.25">
      <c r="A397" s="6">
        <v>45522</v>
      </c>
      <c r="B397" s="7" t="s">
        <v>29</v>
      </c>
      <c r="C397" s="7" t="s">
        <v>37</v>
      </c>
      <c r="D397" s="8">
        <v>11</v>
      </c>
      <c r="E397" s="8">
        <f>VLOOKUP($B397,'Product Info'!$A$1:$D$4,3,0)</f>
        <v>150</v>
      </c>
      <c r="F397" s="8">
        <f t="shared" si="18"/>
        <v>1650</v>
      </c>
      <c r="G397" s="8">
        <f>VLOOKUP($B397,'Product Info'!$A$1:$D$4,4,0)*D397</f>
        <v>1496</v>
      </c>
      <c r="H397" s="8">
        <f t="shared" si="19"/>
        <v>154</v>
      </c>
      <c r="I397" s="8" t="str">
        <f t="shared" si="20"/>
        <v>Aug</v>
      </c>
      <c r="J397" s="7" t="str" cm="1">
        <f t="array" ref="J397:K397">VLOOKUP($C397,Herierchy!$A$1:$C$9,{2,3},0)</f>
        <v>Ashley</v>
      </c>
      <c r="K397" s="7" t="str">
        <v>West</v>
      </c>
      <c r="L397" t="s">
        <v>69</v>
      </c>
    </row>
    <row r="398" spans="1:12" x14ac:dyDescent="0.25">
      <c r="A398" s="6">
        <v>45529</v>
      </c>
      <c r="B398" s="7" t="s">
        <v>27</v>
      </c>
      <c r="C398" s="7" t="s">
        <v>37</v>
      </c>
      <c r="D398" s="8">
        <v>41</v>
      </c>
      <c r="E398" s="8">
        <f>VLOOKUP($B398,'Product Info'!$A$1:$D$4,3,0)</f>
        <v>200</v>
      </c>
      <c r="F398" s="8">
        <f t="shared" si="18"/>
        <v>8200</v>
      </c>
      <c r="G398" s="8">
        <f>VLOOKUP($B398,'Product Info'!$A$1:$D$4,4,0)*D398</f>
        <v>7462</v>
      </c>
      <c r="H398" s="8">
        <f t="shared" si="19"/>
        <v>738</v>
      </c>
      <c r="I398" s="8" t="str">
        <f t="shared" si="20"/>
        <v>Aug</v>
      </c>
      <c r="J398" s="7" t="str" cm="1">
        <f t="array" ref="J398:K398">VLOOKUP($C398,Herierchy!$A$1:$C$9,{2,3},0)</f>
        <v>Ashley</v>
      </c>
      <c r="K398" s="7" t="str">
        <v>West</v>
      </c>
      <c r="L398" t="s">
        <v>69</v>
      </c>
    </row>
    <row r="399" spans="1:12" x14ac:dyDescent="0.25">
      <c r="A399" s="6">
        <v>45529</v>
      </c>
      <c r="B399" s="7" t="s">
        <v>28</v>
      </c>
      <c r="C399" s="7" t="s">
        <v>41</v>
      </c>
      <c r="D399" s="8">
        <v>32</v>
      </c>
      <c r="E399" s="8">
        <f>VLOOKUP($B399,'Product Info'!$A$1:$D$4,3,0)</f>
        <v>500</v>
      </c>
      <c r="F399" s="8">
        <f t="shared" si="18"/>
        <v>16000</v>
      </c>
      <c r="G399" s="8">
        <f>VLOOKUP($B399,'Product Info'!$A$1:$D$4,4,0)*D399</f>
        <v>13120</v>
      </c>
      <c r="H399" s="8">
        <f t="shared" si="19"/>
        <v>2880</v>
      </c>
      <c r="I399" s="8" t="str">
        <f t="shared" si="20"/>
        <v>Aug</v>
      </c>
      <c r="J399" s="7" t="str" cm="1">
        <f t="array" ref="J399:K399">VLOOKUP($C399,Herierchy!$A$1:$C$9,{2,3},0)</f>
        <v>Ashley</v>
      </c>
      <c r="K399" s="7" t="str">
        <v>West</v>
      </c>
      <c r="L399" t="s">
        <v>69</v>
      </c>
    </row>
    <row r="400" spans="1:12" x14ac:dyDescent="0.25">
      <c r="A400" s="6">
        <v>45529</v>
      </c>
      <c r="B400" s="7" t="s">
        <v>27</v>
      </c>
      <c r="C400" s="7" t="s">
        <v>34</v>
      </c>
      <c r="D400" s="8">
        <v>49</v>
      </c>
      <c r="E400" s="8">
        <f>VLOOKUP($B400,'Product Info'!$A$1:$D$4,3,0)</f>
        <v>200</v>
      </c>
      <c r="F400" s="8">
        <f t="shared" si="18"/>
        <v>9800</v>
      </c>
      <c r="G400" s="8">
        <f>VLOOKUP($B400,'Product Info'!$A$1:$D$4,4,0)*D400</f>
        <v>8918</v>
      </c>
      <c r="H400" s="8">
        <f t="shared" si="19"/>
        <v>882</v>
      </c>
      <c r="I400" s="8" t="str">
        <f t="shared" si="20"/>
        <v>Aug</v>
      </c>
      <c r="J400" s="7" t="str" cm="1">
        <f t="array" ref="J400:K400">VLOOKUP($C400,Herierchy!$A$1:$C$9,{2,3},0)</f>
        <v>Russell</v>
      </c>
      <c r="K400" s="7" t="str">
        <v>East</v>
      </c>
      <c r="L400" t="s">
        <v>69</v>
      </c>
    </row>
    <row r="401" spans="1:12" x14ac:dyDescent="0.25">
      <c r="A401" s="6">
        <v>45529</v>
      </c>
      <c r="B401" s="7" t="s">
        <v>29</v>
      </c>
      <c r="C401" s="7" t="s">
        <v>34</v>
      </c>
      <c r="D401" s="8">
        <v>39</v>
      </c>
      <c r="E401" s="8">
        <f>VLOOKUP($B401,'Product Info'!$A$1:$D$4,3,0)</f>
        <v>150</v>
      </c>
      <c r="F401" s="8">
        <f t="shared" si="18"/>
        <v>5850</v>
      </c>
      <c r="G401" s="8">
        <f>VLOOKUP($B401,'Product Info'!$A$1:$D$4,4,0)*D401</f>
        <v>5304</v>
      </c>
      <c r="H401" s="8">
        <f t="shared" si="19"/>
        <v>546</v>
      </c>
      <c r="I401" s="8" t="str">
        <f t="shared" si="20"/>
        <v>Aug</v>
      </c>
      <c r="J401" s="7" t="str" cm="1">
        <f t="array" ref="J401:K401">VLOOKUP($C401,Herierchy!$A$1:$C$9,{2,3},0)</f>
        <v>Russell</v>
      </c>
      <c r="K401" s="7" t="str">
        <v>East</v>
      </c>
      <c r="L401" t="s">
        <v>69</v>
      </c>
    </row>
    <row r="402" spans="1:12" x14ac:dyDescent="0.25">
      <c r="A402" s="6">
        <v>45529</v>
      </c>
      <c r="B402" s="7" t="s">
        <v>28</v>
      </c>
      <c r="C402" s="7" t="s">
        <v>38</v>
      </c>
      <c r="D402" s="8">
        <v>35</v>
      </c>
      <c r="E402" s="8">
        <f>VLOOKUP($B402,'Product Info'!$A$1:$D$4,3,0)</f>
        <v>500</v>
      </c>
      <c r="F402" s="8">
        <f t="shared" si="18"/>
        <v>17500</v>
      </c>
      <c r="G402" s="8">
        <f>VLOOKUP($B402,'Product Info'!$A$1:$D$4,4,0)*D402</f>
        <v>14350</v>
      </c>
      <c r="H402" s="8">
        <f t="shared" si="19"/>
        <v>3150</v>
      </c>
      <c r="I402" s="8" t="str">
        <f t="shared" si="20"/>
        <v>Aug</v>
      </c>
      <c r="J402" s="7" t="str" cm="1">
        <f t="array" ref="J402:K402">VLOOKUP($C402,Herierchy!$A$1:$C$9,{2,3},0)</f>
        <v>Russell</v>
      </c>
      <c r="K402" s="7" t="str">
        <v>East</v>
      </c>
      <c r="L402" t="s">
        <v>69</v>
      </c>
    </row>
    <row r="403" spans="1:12" x14ac:dyDescent="0.25">
      <c r="A403" s="6">
        <v>45529</v>
      </c>
      <c r="B403" s="7" t="s">
        <v>28</v>
      </c>
      <c r="C403" s="7" t="s">
        <v>39</v>
      </c>
      <c r="D403" s="8">
        <v>24</v>
      </c>
      <c r="E403" s="8">
        <f>VLOOKUP($B403,'Product Info'!$A$1:$D$4,3,0)</f>
        <v>500</v>
      </c>
      <c r="F403" s="8">
        <f t="shared" si="18"/>
        <v>12000</v>
      </c>
      <c r="G403" s="8">
        <f>VLOOKUP($B403,'Product Info'!$A$1:$D$4,4,0)*D403</f>
        <v>9840</v>
      </c>
      <c r="H403" s="8">
        <f t="shared" si="19"/>
        <v>2160</v>
      </c>
      <c r="I403" s="8" t="str">
        <f t="shared" si="20"/>
        <v>Aug</v>
      </c>
      <c r="J403" s="7" t="str" cm="1">
        <f t="array" ref="J403:K403">VLOOKUP($C403,Herierchy!$A$1:$C$9,{2,3},0)</f>
        <v>Peter</v>
      </c>
      <c r="K403" s="7" t="str">
        <v>North</v>
      </c>
      <c r="L403" t="s">
        <v>69</v>
      </c>
    </row>
    <row r="404" spans="1:12" x14ac:dyDescent="0.25">
      <c r="A404" s="6">
        <v>45529</v>
      </c>
      <c r="B404" s="7" t="s">
        <v>27</v>
      </c>
      <c r="C404" s="7" t="s">
        <v>36</v>
      </c>
      <c r="D404" s="8">
        <v>42</v>
      </c>
      <c r="E404" s="8">
        <f>VLOOKUP($B404,'Product Info'!$A$1:$D$4,3,0)</f>
        <v>200</v>
      </c>
      <c r="F404" s="8">
        <f t="shared" si="18"/>
        <v>8400</v>
      </c>
      <c r="G404" s="8">
        <f>VLOOKUP($B404,'Product Info'!$A$1:$D$4,4,0)*D404</f>
        <v>7644</v>
      </c>
      <c r="H404" s="8">
        <f t="shared" si="19"/>
        <v>756</v>
      </c>
      <c r="I404" s="8" t="str">
        <f t="shared" si="20"/>
        <v>Aug</v>
      </c>
      <c r="J404" s="7" t="str" cm="1">
        <f t="array" ref="J404:K404">VLOOKUP($C404,Herierchy!$A$1:$C$9,{2,3},0)</f>
        <v>Karen</v>
      </c>
      <c r="K404" s="7" t="str">
        <v>South</v>
      </c>
      <c r="L404" t="s">
        <v>69</v>
      </c>
    </row>
    <row r="405" spans="1:12" x14ac:dyDescent="0.25">
      <c r="A405" s="6">
        <v>45529</v>
      </c>
      <c r="B405" s="7" t="s">
        <v>29</v>
      </c>
      <c r="C405" s="7" t="s">
        <v>36</v>
      </c>
      <c r="D405" s="8">
        <v>18</v>
      </c>
      <c r="E405" s="8">
        <f>VLOOKUP($B405,'Product Info'!$A$1:$D$4,3,0)</f>
        <v>150</v>
      </c>
      <c r="F405" s="8">
        <f t="shared" si="18"/>
        <v>2700</v>
      </c>
      <c r="G405" s="8">
        <f>VLOOKUP($B405,'Product Info'!$A$1:$D$4,4,0)*D405</f>
        <v>2448</v>
      </c>
      <c r="H405" s="8">
        <f t="shared" si="19"/>
        <v>252</v>
      </c>
      <c r="I405" s="8" t="str">
        <f t="shared" si="20"/>
        <v>Aug</v>
      </c>
      <c r="J405" s="7" t="str" cm="1">
        <f t="array" ref="J405:K405">VLOOKUP($C405,Herierchy!$A$1:$C$9,{2,3},0)</f>
        <v>Karen</v>
      </c>
      <c r="K405" s="7" t="str">
        <v>South</v>
      </c>
      <c r="L405" t="s">
        <v>69</v>
      </c>
    </row>
    <row r="406" spans="1:12" x14ac:dyDescent="0.25">
      <c r="A406" s="6">
        <v>45529</v>
      </c>
      <c r="B406" s="7" t="s">
        <v>28</v>
      </c>
      <c r="C406" s="7" t="s">
        <v>40</v>
      </c>
      <c r="D406" s="8">
        <v>10</v>
      </c>
      <c r="E406" s="8">
        <f>VLOOKUP($B406,'Product Info'!$A$1:$D$4,3,0)</f>
        <v>500</v>
      </c>
      <c r="F406" s="8">
        <f t="shared" si="18"/>
        <v>5000</v>
      </c>
      <c r="G406" s="8">
        <f>VLOOKUP($B406,'Product Info'!$A$1:$D$4,4,0)*D406</f>
        <v>4100</v>
      </c>
      <c r="H406" s="8">
        <f t="shared" si="19"/>
        <v>900</v>
      </c>
      <c r="I406" s="8" t="str">
        <f t="shared" si="20"/>
        <v>Aug</v>
      </c>
      <c r="J406" s="7" t="str" cm="1">
        <f t="array" ref="J406:K406">VLOOKUP($C406,Herierchy!$A$1:$C$9,{2,3},0)</f>
        <v>Karen</v>
      </c>
      <c r="K406" s="7" t="str">
        <v>South</v>
      </c>
      <c r="L406" t="s">
        <v>69</v>
      </c>
    </row>
    <row r="407" spans="1:12" x14ac:dyDescent="0.25">
      <c r="A407" s="6">
        <v>45529</v>
      </c>
      <c r="B407" s="7" t="s">
        <v>27</v>
      </c>
      <c r="C407" s="7" t="s">
        <v>35</v>
      </c>
      <c r="D407" s="8">
        <v>12</v>
      </c>
      <c r="E407" s="8">
        <f>VLOOKUP($B407,'Product Info'!$A$1:$D$4,3,0)</f>
        <v>200</v>
      </c>
      <c r="F407" s="8">
        <f t="shared" si="18"/>
        <v>2400</v>
      </c>
      <c r="G407" s="8">
        <f>VLOOKUP($B407,'Product Info'!$A$1:$D$4,4,0)*D407</f>
        <v>2184</v>
      </c>
      <c r="H407" s="8">
        <f t="shared" si="19"/>
        <v>216</v>
      </c>
      <c r="I407" s="8" t="str">
        <f t="shared" si="20"/>
        <v>Aug</v>
      </c>
      <c r="J407" s="7" t="str" cm="1">
        <f t="array" ref="J407:K407">VLOOKUP($C407,Herierchy!$A$1:$C$9,{2,3},0)</f>
        <v>Peter</v>
      </c>
      <c r="K407" s="7" t="str">
        <v>North</v>
      </c>
      <c r="L407" t="s">
        <v>69</v>
      </c>
    </row>
    <row r="408" spans="1:12" x14ac:dyDescent="0.25">
      <c r="A408" s="6">
        <v>45529</v>
      </c>
      <c r="B408" s="7" t="s">
        <v>29</v>
      </c>
      <c r="C408" s="7" t="s">
        <v>35</v>
      </c>
      <c r="D408" s="8">
        <v>29</v>
      </c>
      <c r="E408" s="8">
        <f>VLOOKUP($B408,'Product Info'!$A$1:$D$4,3,0)</f>
        <v>150</v>
      </c>
      <c r="F408" s="8">
        <f t="shared" si="18"/>
        <v>4350</v>
      </c>
      <c r="G408" s="8">
        <f>VLOOKUP($B408,'Product Info'!$A$1:$D$4,4,0)*D408</f>
        <v>3944</v>
      </c>
      <c r="H408" s="8">
        <f t="shared" si="19"/>
        <v>406</v>
      </c>
      <c r="I408" s="8" t="str">
        <f t="shared" si="20"/>
        <v>Aug</v>
      </c>
      <c r="J408" s="7" t="str" cm="1">
        <f t="array" ref="J408:K408">VLOOKUP($C408,Herierchy!$A$1:$C$9,{2,3},0)</f>
        <v>Peter</v>
      </c>
      <c r="K408" s="7" t="str">
        <v>North</v>
      </c>
      <c r="L408" t="s">
        <v>69</v>
      </c>
    </row>
    <row r="409" spans="1:12" x14ac:dyDescent="0.25">
      <c r="A409" s="6">
        <v>45529</v>
      </c>
      <c r="B409" s="7" t="s">
        <v>29</v>
      </c>
      <c r="C409" s="7" t="s">
        <v>38</v>
      </c>
      <c r="D409" s="8">
        <v>28</v>
      </c>
      <c r="E409" s="8">
        <f>VLOOKUP($B409,'Product Info'!$A$1:$D$4,3,0)</f>
        <v>150</v>
      </c>
      <c r="F409" s="8">
        <f t="shared" si="18"/>
        <v>4200</v>
      </c>
      <c r="G409" s="8">
        <f>VLOOKUP($B409,'Product Info'!$A$1:$D$4,4,0)*D409</f>
        <v>3808</v>
      </c>
      <c r="H409" s="8">
        <f t="shared" si="19"/>
        <v>392</v>
      </c>
      <c r="I409" s="8" t="str">
        <f t="shared" si="20"/>
        <v>Aug</v>
      </c>
      <c r="J409" s="7" t="str" cm="1">
        <f t="array" ref="J409:K409">VLOOKUP($C409,Herierchy!$A$1:$C$9,{2,3},0)</f>
        <v>Russell</v>
      </c>
      <c r="K409" s="7" t="str">
        <v>East</v>
      </c>
      <c r="L409" t="s">
        <v>69</v>
      </c>
    </row>
    <row r="410" spans="1:12" x14ac:dyDescent="0.25">
      <c r="A410" s="6">
        <v>45536</v>
      </c>
      <c r="B410" s="7" t="s">
        <v>27</v>
      </c>
      <c r="C410" s="7" t="s">
        <v>37</v>
      </c>
      <c r="D410" s="8">
        <v>13</v>
      </c>
      <c r="E410" s="8">
        <f>VLOOKUP($B410,'Product Info'!$A$1:$D$4,3,0)</f>
        <v>200</v>
      </c>
      <c r="F410" s="8">
        <f t="shared" si="18"/>
        <v>2600</v>
      </c>
      <c r="G410" s="8">
        <f>VLOOKUP($B410,'Product Info'!$A$1:$D$4,4,0)*D410</f>
        <v>2366</v>
      </c>
      <c r="H410" s="8">
        <f t="shared" si="19"/>
        <v>234</v>
      </c>
      <c r="I410" s="8" t="str">
        <f t="shared" si="20"/>
        <v>Sep</v>
      </c>
      <c r="J410" s="7" t="str" cm="1">
        <f t="array" ref="J410:K410">VLOOKUP($C410,Herierchy!$A$1:$C$9,{2,3},0)</f>
        <v>Ashley</v>
      </c>
      <c r="K410" s="7" t="str">
        <v>West</v>
      </c>
      <c r="L410" t="s">
        <v>69</v>
      </c>
    </row>
    <row r="411" spans="1:12" x14ac:dyDescent="0.25">
      <c r="A411" s="6">
        <v>45536</v>
      </c>
      <c r="B411" s="7" t="s">
        <v>29</v>
      </c>
      <c r="C411" s="7" t="s">
        <v>37</v>
      </c>
      <c r="D411" s="8">
        <v>38</v>
      </c>
      <c r="E411" s="8">
        <f>VLOOKUP($B411,'Product Info'!$A$1:$D$4,3,0)</f>
        <v>150</v>
      </c>
      <c r="F411" s="8">
        <f t="shared" si="18"/>
        <v>5700</v>
      </c>
      <c r="G411" s="8">
        <f>VLOOKUP($B411,'Product Info'!$A$1:$D$4,4,0)*D411</f>
        <v>5168</v>
      </c>
      <c r="H411" s="8">
        <f t="shared" si="19"/>
        <v>532</v>
      </c>
      <c r="I411" s="8" t="str">
        <f t="shared" si="20"/>
        <v>Sep</v>
      </c>
      <c r="J411" s="7" t="str" cm="1">
        <f t="array" ref="J411:K411">VLOOKUP($C411,Herierchy!$A$1:$C$9,{2,3},0)</f>
        <v>Ashley</v>
      </c>
      <c r="K411" s="7" t="str">
        <v>West</v>
      </c>
      <c r="L411" t="s">
        <v>69</v>
      </c>
    </row>
    <row r="412" spans="1:12" x14ac:dyDescent="0.25">
      <c r="A412" s="6">
        <v>45536</v>
      </c>
      <c r="B412" s="7" t="s">
        <v>28</v>
      </c>
      <c r="C412" s="7" t="s">
        <v>41</v>
      </c>
      <c r="D412" s="8">
        <v>47</v>
      </c>
      <c r="E412" s="8">
        <f>VLOOKUP($B412,'Product Info'!$A$1:$D$4,3,0)</f>
        <v>500</v>
      </c>
      <c r="F412" s="8">
        <f t="shared" si="18"/>
        <v>23500</v>
      </c>
      <c r="G412" s="8">
        <f>VLOOKUP($B412,'Product Info'!$A$1:$D$4,4,0)*D412</f>
        <v>19270</v>
      </c>
      <c r="H412" s="8">
        <f t="shared" si="19"/>
        <v>4230</v>
      </c>
      <c r="I412" s="8" t="str">
        <f t="shared" si="20"/>
        <v>Sep</v>
      </c>
      <c r="J412" s="7" t="str" cm="1">
        <f t="array" ref="J412:K412">VLOOKUP($C412,Herierchy!$A$1:$C$9,{2,3},0)</f>
        <v>Ashley</v>
      </c>
      <c r="K412" s="7" t="str">
        <v>West</v>
      </c>
      <c r="L412" t="s">
        <v>69</v>
      </c>
    </row>
    <row r="413" spans="1:12" x14ac:dyDescent="0.25">
      <c r="A413" s="6">
        <v>45536</v>
      </c>
      <c r="B413" s="7" t="s">
        <v>28</v>
      </c>
      <c r="C413" s="7" t="s">
        <v>34</v>
      </c>
      <c r="D413" s="8">
        <v>27</v>
      </c>
      <c r="E413" s="8">
        <f>VLOOKUP($B413,'Product Info'!$A$1:$D$4,3,0)</f>
        <v>500</v>
      </c>
      <c r="F413" s="8">
        <f t="shared" si="18"/>
        <v>13500</v>
      </c>
      <c r="G413" s="8">
        <f>VLOOKUP($B413,'Product Info'!$A$1:$D$4,4,0)*D413</f>
        <v>11070</v>
      </c>
      <c r="H413" s="8">
        <f t="shared" si="19"/>
        <v>2430</v>
      </c>
      <c r="I413" s="8" t="str">
        <f t="shared" si="20"/>
        <v>Sep</v>
      </c>
      <c r="J413" s="7" t="str" cm="1">
        <f t="array" ref="J413:K413">VLOOKUP($C413,Herierchy!$A$1:$C$9,{2,3},0)</f>
        <v>Russell</v>
      </c>
      <c r="K413" s="7" t="str">
        <v>East</v>
      </c>
      <c r="L413" t="s">
        <v>69</v>
      </c>
    </row>
    <row r="414" spans="1:12" x14ac:dyDescent="0.25">
      <c r="A414" s="6">
        <v>45536</v>
      </c>
      <c r="B414" s="7" t="s">
        <v>27</v>
      </c>
      <c r="C414" s="7" t="s">
        <v>38</v>
      </c>
      <c r="D414" s="8">
        <v>47</v>
      </c>
      <c r="E414" s="8">
        <f>VLOOKUP($B414,'Product Info'!$A$1:$D$4,3,0)</f>
        <v>200</v>
      </c>
      <c r="F414" s="8">
        <f t="shared" si="18"/>
        <v>9400</v>
      </c>
      <c r="G414" s="8">
        <f>VLOOKUP($B414,'Product Info'!$A$1:$D$4,4,0)*D414</f>
        <v>8554</v>
      </c>
      <c r="H414" s="8">
        <f t="shared" si="19"/>
        <v>846</v>
      </c>
      <c r="I414" s="8" t="str">
        <f t="shared" si="20"/>
        <v>Sep</v>
      </c>
      <c r="J414" s="7" t="str" cm="1">
        <f t="array" ref="J414:K414">VLOOKUP($C414,Herierchy!$A$1:$C$9,{2,3},0)</f>
        <v>Russell</v>
      </c>
      <c r="K414" s="7" t="str">
        <v>East</v>
      </c>
      <c r="L414" t="s">
        <v>69</v>
      </c>
    </row>
    <row r="415" spans="1:12" x14ac:dyDescent="0.25">
      <c r="A415" s="6">
        <v>45536</v>
      </c>
      <c r="B415" s="7" t="s">
        <v>29</v>
      </c>
      <c r="C415" s="7" t="s">
        <v>38</v>
      </c>
      <c r="D415" s="8">
        <v>13</v>
      </c>
      <c r="E415" s="8">
        <f>VLOOKUP($B415,'Product Info'!$A$1:$D$4,3,0)</f>
        <v>150</v>
      </c>
      <c r="F415" s="8">
        <f t="shared" si="18"/>
        <v>1950</v>
      </c>
      <c r="G415" s="8">
        <f>VLOOKUP($B415,'Product Info'!$A$1:$D$4,4,0)*D415</f>
        <v>1768</v>
      </c>
      <c r="H415" s="8">
        <f t="shared" si="19"/>
        <v>182</v>
      </c>
      <c r="I415" s="8" t="str">
        <f t="shared" si="20"/>
        <v>Sep</v>
      </c>
      <c r="J415" s="7" t="str" cm="1">
        <f t="array" ref="J415:K415">VLOOKUP($C415,Herierchy!$A$1:$C$9,{2,3},0)</f>
        <v>Russell</v>
      </c>
      <c r="K415" s="7" t="str">
        <v>East</v>
      </c>
      <c r="L415" t="s">
        <v>69</v>
      </c>
    </row>
    <row r="416" spans="1:12" x14ac:dyDescent="0.25">
      <c r="A416" s="6">
        <v>45536</v>
      </c>
      <c r="B416" s="7" t="s">
        <v>27</v>
      </c>
      <c r="C416" s="7" t="s">
        <v>39</v>
      </c>
      <c r="D416" s="8">
        <v>38</v>
      </c>
      <c r="E416" s="8">
        <f>VLOOKUP($B416,'Product Info'!$A$1:$D$4,3,0)</f>
        <v>200</v>
      </c>
      <c r="F416" s="8">
        <f t="shared" si="18"/>
        <v>7600</v>
      </c>
      <c r="G416" s="8">
        <f>VLOOKUP($B416,'Product Info'!$A$1:$D$4,4,0)*D416</f>
        <v>6916</v>
      </c>
      <c r="H416" s="8">
        <f t="shared" si="19"/>
        <v>684</v>
      </c>
      <c r="I416" s="8" t="str">
        <f t="shared" si="20"/>
        <v>Sep</v>
      </c>
      <c r="J416" s="7" t="str" cm="1">
        <f t="array" ref="J416:K416">VLOOKUP($C416,Herierchy!$A$1:$C$9,{2,3},0)</f>
        <v>Peter</v>
      </c>
      <c r="K416" s="7" t="str">
        <v>North</v>
      </c>
      <c r="L416" t="s">
        <v>69</v>
      </c>
    </row>
    <row r="417" spans="1:12" x14ac:dyDescent="0.25">
      <c r="A417" s="6">
        <v>45536</v>
      </c>
      <c r="B417" s="7" t="s">
        <v>29</v>
      </c>
      <c r="C417" s="7" t="s">
        <v>39</v>
      </c>
      <c r="D417" s="8">
        <v>23</v>
      </c>
      <c r="E417" s="8">
        <f>VLOOKUP($B417,'Product Info'!$A$1:$D$4,3,0)</f>
        <v>150</v>
      </c>
      <c r="F417" s="8">
        <f t="shared" si="18"/>
        <v>3450</v>
      </c>
      <c r="G417" s="8">
        <f>VLOOKUP($B417,'Product Info'!$A$1:$D$4,4,0)*D417</f>
        <v>3128</v>
      </c>
      <c r="H417" s="8">
        <f t="shared" si="19"/>
        <v>322</v>
      </c>
      <c r="I417" s="8" t="str">
        <f t="shared" si="20"/>
        <v>Sep</v>
      </c>
      <c r="J417" s="7" t="str" cm="1">
        <f t="array" ref="J417:K417">VLOOKUP($C417,Herierchy!$A$1:$C$9,{2,3},0)</f>
        <v>Peter</v>
      </c>
      <c r="K417" s="7" t="str">
        <v>North</v>
      </c>
      <c r="L417" t="s">
        <v>69</v>
      </c>
    </row>
    <row r="418" spans="1:12" x14ac:dyDescent="0.25">
      <c r="A418" s="6">
        <v>45536</v>
      </c>
      <c r="B418" s="7" t="s">
        <v>29</v>
      </c>
      <c r="C418" s="7" t="s">
        <v>36</v>
      </c>
      <c r="D418" s="8">
        <v>26</v>
      </c>
      <c r="E418" s="8">
        <f>VLOOKUP($B418,'Product Info'!$A$1:$D$4,3,0)</f>
        <v>150</v>
      </c>
      <c r="F418" s="8">
        <f t="shared" si="18"/>
        <v>3900</v>
      </c>
      <c r="G418" s="8">
        <f>VLOOKUP($B418,'Product Info'!$A$1:$D$4,4,0)*D418</f>
        <v>3536</v>
      </c>
      <c r="H418" s="8">
        <f t="shared" si="19"/>
        <v>364</v>
      </c>
      <c r="I418" s="8" t="str">
        <f t="shared" si="20"/>
        <v>Sep</v>
      </c>
      <c r="J418" s="7" t="str" cm="1">
        <f t="array" ref="J418:K418">VLOOKUP($C418,Herierchy!$A$1:$C$9,{2,3},0)</f>
        <v>Karen</v>
      </c>
      <c r="K418" s="7" t="str">
        <v>South</v>
      </c>
      <c r="L418" t="s">
        <v>69</v>
      </c>
    </row>
    <row r="419" spans="1:12" x14ac:dyDescent="0.25">
      <c r="A419" s="6">
        <v>45536</v>
      </c>
      <c r="B419" s="7" t="s">
        <v>27</v>
      </c>
      <c r="C419" s="7" t="s">
        <v>40</v>
      </c>
      <c r="D419" s="8">
        <v>42</v>
      </c>
      <c r="E419" s="8">
        <f>VLOOKUP($B419,'Product Info'!$A$1:$D$4,3,0)</f>
        <v>200</v>
      </c>
      <c r="F419" s="8">
        <f t="shared" si="18"/>
        <v>8400</v>
      </c>
      <c r="G419" s="8">
        <f>VLOOKUP($B419,'Product Info'!$A$1:$D$4,4,0)*D419</f>
        <v>7644</v>
      </c>
      <c r="H419" s="8">
        <f t="shared" si="19"/>
        <v>756</v>
      </c>
      <c r="I419" s="8" t="str">
        <f t="shared" si="20"/>
        <v>Sep</v>
      </c>
      <c r="J419" s="7" t="str" cm="1">
        <f t="array" ref="J419:K419">VLOOKUP($C419,Herierchy!$A$1:$C$9,{2,3},0)</f>
        <v>Karen</v>
      </c>
      <c r="K419" s="7" t="str">
        <v>South</v>
      </c>
      <c r="L419" t="s">
        <v>69</v>
      </c>
    </row>
    <row r="420" spans="1:12" x14ac:dyDescent="0.25">
      <c r="A420" s="6">
        <v>45536</v>
      </c>
      <c r="B420" s="7" t="s">
        <v>28</v>
      </c>
      <c r="C420" s="7" t="s">
        <v>35</v>
      </c>
      <c r="D420" s="8">
        <v>11</v>
      </c>
      <c r="E420" s="8">
        <f>VLOOKUP($B420,'Product Info'!$A$1:$D$4,3,0)</f>
        <v>500</v>
      </c>
      <c r="F420" s="8">
        <f t="shared" si="18"/>
        <v>5500</v>
      </c>
      <c r="G420" s="8">
        <f>VLOOKUP($B420,'Product Info'!$A$1:$D$4,4,0)*D420</f>
        <v>4510</v>
      </c>
      <c r="H420" s="8">
        <f t="shared" si="19"/>
        <v>990</v>
      </c>
      <c r="I420" s="8" t="str">
        <f t="shared" si="20"/>
        <v>Sep</v>
      </c>
      <c r="J420" s="7" t="str" cm="1">
        <f t="array" ref="J420:K420">VLOOKUP($C420,Herierchy!$A$1:$C$9,{2,3},0)</f>
        <v>Peter</v>
      </c>
      <c r="K420" s="7" t="str">
        <v>North</v>
      </c>
      <c r="L420" t="s">
        <v>69</v>
      </c>
    </row>
    <row r="421" spans="1:12" x14ac:dyDescent="0.25">
      <c r="A421" s="6">
        <v>45536</v>
      </c>
      <c r="B421" s="7" t="s">
        <v>28</v>
      </c>
      <c r="C421" s="7" t="s">
        <v>39</v>
      </c>
      <c r="D421" s="8">
        <v>19</v>
      </c>
      <c r="E421" s="8">
        <f>VLOOKUP($B421,'Product Info'!$A$1:$D$4,3,0)</f>
        <v>500</v>
      </c>
      <c r="F421" s="8">
        <f t="shared" si="18"/>
        <v>9500</v>
      </c>
      <c r="G421" s="8">
        <f>VLOOKUP($B421,'Product Info'!$A$1:$D$4,4,0)*D421</f>
        <v>7790</v>
      </c>
      <c r="H421" s="8">
        <f t="shared" si="19"/>
        <v>1710</v>
      </c>
      <c r="I421" s="8" t="str">
        <f t="shared" si="20"/>
        <v>Sep</v>
      </c>
      <c r="J421" s="7" t="str" cm="1">
        <f t="array" ref="J421:K421">VLOOKUP($C421,Herierchy!$A$1:$C$9,{2,3},0)</f>
        <v>Peter</v>
      </c>
      <c r="K421" s="7" t="str">
        <v>North</v>
      </c>
      <c r="L421" t="s">
        <v>69</v>
      </c>
    </row>
    <row r="422" spans="1:12" x14ac:dyDescent="0.25">
      <c r="A422" s="6">
        <v>45543</v>
      </c>
      <c r="B422" s="7" t="s">
        <v>28</v>
      </c>
      <c r="C422" s="7" t="s">
        <v>37</v>
      </c>
      <c r="D422" s="8">
        <v>22</v>
      </c>
      <c r="E422" s="8">
        <f>VLOOKUP($B422,'Product Info'!$A$1:$D$4,3,0)</f>
        <v>500</v>
      </c>
      <c r="F422" s="8">
        <f t="shared" si="18"/>
        <v>11000</v>
      </c>
      <c r="G422" s="8">
        <f>VLOOKUP($B422,'Product Info'!$A$1:$D$4,4,0)*D422</f>
        <v>9020</v>
      </c>
      <c r="H422" s="8">
        <f t="shared" si="19"/>
        <v>1980</v>
      </c>
      <c r="I422" s="8" t="str">
        <f t="shared" si="20"/>
        <v>Sep</v>
      </c>
      <c r="J422" s="7" t="str" cm="1">
        <f t="array" ref="J422:K422">VLOOKUP($C422,Herierchy!$A$1:$C$9,{2,3},0)</f>
        <v>Ashley</v>
      </c>
      <c r="K422" s="7" t="str">
        <v>West</v>
      </c>
      <c r="L422" t="s">
        <v>69</v>
      </c>
    </row>
    <row r="423" spans="1:12" x14ac:dyDescent="0.25">
      <c r="A423" s="6">
        <v>45543</v>
      </c>
      <c r="B423" s="7" t="s">
        <v>27</v>
      </c>
      <c r="C423" s="7" t="s">
        <v>41</v>
      </c>
      <c r="D423" s="8">
        <v>49</v>
      </c>
      <c r="E423" s="8">
        <f>VLOOKUP($B423,'Product Info'!$A$1:$D$4,3,0)</f>
        <v>200</v>
      </c>
      <c r="F423" s="8">
        <f t="shared" si="18"/>
        <v>9800</v>
      </c>
      <c r="G423" s="8">
        <f>VLOOKUP($B423,'Product Info'!$A$1:$D$4,4,0)*D423</f>
        <v>8918</v>
      </c>
      <c r="H423" s="8">
        <f t="shared" si="19"/>
        <v>882</v>
      </c>
      <c r="I423" s="8" t="str">
        <f t="shared" si="20"/>
        <v>Sep</v>
      </c>
      <c r="J423" s="7" t="str" cm="1">
        <f t="array" ref="J423:K423">VLOOKUP($C423,Herierchy!$A$1:$C$9,{2,3},0)</f>
        <v>Ashley</v>
      </c>
      <c r="K423" s="7" t="str">
        <v>West</v>
      </c>
      <c r="L423" t="s">
        <v>69</v>
      </c>
    </row>
    <row r="424" spans="1:12" x14ac:dyDescent="0.25">
      <c r="A424" s="6">
        <v>45543</v>
      </c>
      <c r="B424" s="7" t="s">
        <v>29</v>
      </c>
      <c r="C424" s="7" t="s">
        <v>41</v>
      </c>
      <c r="D424" s="8">
        <v>37</v>
      </c>
      <c r="E424" s="8">
        <f>VLOOKUP($B424,'Product Info'!$A$1:$D$4,3,0)</f>
        <v>150</v>
      </c>
      <c r="F424" s="8">
        <f t="shared" si="18"/>
        <v>5550</v>
      </c>
      <c r="G424" s="8">
        <f>VLOOKUP($B424,'Product Info'!$A$1:$D$4,4,0)*D424</f>
        <v>5032</v>
      </c>
      <c r="H424" s="8">
        <f t="shared" si="19"/>
        <v>518</v>
      </c>
      <c r="I424" s="8" t="str">
        <f t="shared" si="20"/>
        <v>Sep</v>
      </c>
      <c r="J424" s="7" t="str" cm="1">
        <f t="array" ref="J424:K424">VLOOKUP($C424,Herierchy!$A$1:$C$9,{2,3},0)</f>
        <v>Ashley</v>
      </c>
      <c r="K424" s="7" t="str">
        <v>West</v>
      </c>
      <c r="L424" t="s">
        <v>69</v>
      </c>
    </row>
    <row r="425" spans="1:12" x14ac:dyDescent="0.25">
      <c r="A425" s="6">
        <v>45543</v>
      </c>
      <c r="B425" s="7" t="s">
        <v>27</v>
      </c>
      <c r="C425" s="7" t="s">
        <v>34</v>
      </c>
      <c r="D425" s="8">
        <v>29</v>
      </c>
      <c r="E425" s="8">
        <f>VLOOKUP($B425,'Product Info'!$A$1:$D$4,3,0)</f>
        <v>200</v>
      </c>
      <c r="F425" s="8">
        <f t="shared" si="18"/>
        <v>5800</v>
      </c>
      <c r="G425" s="8">
        <f>VLOOKUP($B425,'Product Info'!$A$1:$D$4,4,0)*D425</f>
        <v>5278</v>
      </c>
      <c r="H425" s="8">
        <f t="shared" si="19"/>
        <v>522</v>
      </c>
      <c r="I425" s="8" t="str">
        <f t="shared" si="20"/>
        <v>Sep</v>
      </c>
      <c r="J425" s="7" t="str" cm="1">
        <f t="array" ref="J425:K425">VLOOKUP($C425,Herierchy!$A$1:$C$9,{2,3},0)</f>
        <v>Russell</v>
      </c>
      <c r="K425" s="7" t="str">
        <v>East</v>
      </c>
      <c r="L425" t="s">
        <v>69</v>
      </c>
    </row>
    <row r="426" spans="1:12" x14ac:dyDescent="0.25">
      <c r="A426" s="6">
        <v>45543</v>
      </c>
      <c r="B426" s="7" t="s">
        <v>28</v>
      </c>
      <c r="C426" s="7" t="s">
        <v>38</v>
      </c>
      <c r="D426" s="8">
        <v>14</v>
      </c>
      <c r="E426" s="8">
        <f>VLOOKUP($B426,'Product Info'!$A$1:$D$4,3,0)</f>
        <v>500</v>
      </c>
      <c r="F426" s="8">
        <f t="shared" si="18"/>
        <v>7000</v>
      </c>
      <c r="G426" s="8">
        <f>VLOOKUP($B426,'Product Info'!$A$1:$D$4,4,0)*D426</f>
        <v>5740</v>
      </c>
      <c r="H426" s="8">
        <f t="shared" si="19"/>
        <v>1260</v>
      </c>
      <c r="I426" s="8" t="str">
        <f t="shared" si="20"/>
        <v>Sep</v>
      </c>
      <c r="J426" s="7" t="str" cm="1">
        <f t="array" ref="J426:K426">VLOOKUP($C426,Herierchy!$A$1:$C$9,{2,3},0)</f>
        <v>Russell</v>
      </c>
      <c r="K426" s="7" t="str">
        <v>East</v>
      </c>
      <c r="L426" t="s">
        <v>69</v>
      </c>
    </row>
    <row r="427" spans="1:12" x14ac:dyDescent="0.25">
      <c r="A427" s="6">
        <v>45543</v>
      </c>
      <c r="B427" s="7" t="s">
        <v>29</v>
      </c>
      <c r="C427" s="7" t="s">
        <v>39</v>
      </c>
      <c r="D427" s="8">
        <v>16</v>
      </c>
      <c r="E427" s="8">
        <f>VLOOKUP($B427,'Product Info'!$A$1:$D$4,3,0)</f>
        <v>150</v>
      </c>
      <c r="F427" s="8">
        <f t="shared" si="18"/>
        <v>2400</v>
      </c>
      <c r="G427" s="8">
        <f>VLOOKUP($B427,'Product Info'!$A$1:$D$4,4,0)*D427</f>
        <v>2176</v>
      </c>
      <c r="H427" s="8">
        <f t="shared" si="19"/>
        <v>224</v>
      </c>
      <c r="I427" s="8" t="str">
        <f t="shared" si="20"/>
        <v>Sep</v>
      </c>
      <c r="J427" s="7" t="str" cm="1">
        <f t="array" ref="J427:K427">VLOOKUP($C427,Herierchy!$A$1:$C$9,{2,3},0)</f>
        <v>Peter</v>
      </c>
      <c r="K427" s="7" t="str">
        <v>North</v>
      </c>
      <c r="L427" t="s">
        <v>69</v>
      </c>
    </row>
    <row r="428" spans="1:12" x14ac:dyDescent="0.25">
      <c r="A428" s="6">
        <v>45543</v>
      </c>
      <c r="B428" s="7" t="s">
        <v>28</v>
      </c>
      <c r="C428" s="7" t="s">
        <v>36</v>
      </c>
      <c r="D428" s="8">
        <v>21</v>
      </c>
      <c r="E428" s="8">
        <f>VLOOKUP($B428,'Product Info'!$A$1:$D$4,3,0)</f>
        <v>500</v>
      </c>
      <c r="F428" s="8">
        <f t="shared" si="18"/>
        <v>10500</v>
      </c>
      <c r="G428" s="8">
        <f>VLOOKUP($B428,'Product Info'!$A$1:$D$4,4,0)*D428</f>
        <v>8610</v>
      </c>
      <c r="H428" s="8">
        <f t="shared" si="19"/>
        <v>1890</v>
      </c>
      <c r="I428" s="8" t="str">
        <f t="shared" si="20"/>
        <v>Sep</v>
      </c>
      <c r="J428" s="7" t="str" cm="1">
        <f t="array" ref="J428:K428">VLOOKUP($C428,Herierchy!$A$1:$C$9,{2,3},0)</f>
        <v>Karen</v>
      </c>
      <c r="K428" s="7" t="str">
        <v>South</v>
      </c>
      <c r="L428" t="s">
        <v>69</v>
      </c>
    </row>
    <row r="429" spans="1:12" x14ac:dyDescent="0.25">
      <c r="A429" s="6">
        <v>45543</v>
      </c>
      <c r="B429" s="7" t="s">
        <v>27</v>
      </c>
      <c r="C429" s="7" t="s">
        <v>40</v>
      </c>
      <c r="D429" s="8">
        <v>18</v>
      </c>
      <c r="E429" s="8">
        <f>VLOOKUP($B429,'Product Info'!$A$1:$D$4,3,0)</f>
        <v>200</v>
      </c>
      <c r="F429" s="8">
        <f t="shared" si="18"/>
        <v>3600</v>
      </c>
      <c r="G429" s="8">
        <f>VLOOKUP($B429,'Product Info'!$A$1:$D$4,4,0)*D429</f>
        <v>3276</v>
      </c>
      <c r="H429" s="8">
        <f t="shared" si="19"/>
        <v>324</v>
      </c>
      <c r="I429" s="8" t="str">
        <f t="shared" si="20"/>
        <v>Sep</v>
      </c>
      <c r="J429" s="7" t="str" cm="1">
        <f t="array" ref="J429:K429">VLOOKUP($C429,Herierchy!$A$1:$C$9,{2,3},0)</f>
        <v>Karen</v>
      </c>
      <c r="K429" s="7" t="str">
        <v>South</v>
      </c>
      <c r="L429" t="s">
        <v>69</v>
      </c>
    </row>
    <row r="430" spans="1:12" x14ac:dyDescent="0.25">
      <c r="A430" s="6">
        <v>45543</v>
      </c>
      <c r="B430" s="7" t="s">
        <v>29</v>
      </c>
      <c r="C430" s="7" t="s">
        <v>40</v>
      </c>
      <c r="D430" s="8">
        <v>41</v>
      </c>
      <c r="E430" s="8">
        <f>VLOOKUP($B430,'Product Info'!$A$1:$D$4,3,0)</f>
        <v>150</v>
      </c>
      <c r="F430" s="8">
        <f t="shared" si="18"/>
        <v>6150</v>
      </c>
      <c r="G430" s="8">
        <f>VLOOKUP($B430,'Product Info'!$A$1:$D$4,4,0)*D430</f>
        <v>5576</v>
      </c>
      <c r="H430" s="8">
        <f t="shared" si="19"/>
        <v>574</v>
      </c>
      <c r="I430" s="8" t="str">
        <f t="shared" si="20"/>
        <v>Sep</v>
      </c>
      <c r="J430" s="7" t="str" cm="1">
        <f t="array" ref="J430:K430">VLOOKUP($C430,Herierchy!$A$1:$C$9,{2,3},0)</f>
        <v>Karen</v>
      </c>
      <c r="K430" s="7" t="str">
        <v>South</v>
      </c>
      <c r="L430" t="s">
        <v>69</v>
      </c>
    </row>
    <row r="431" spans="1:12" x14ac:dyDescent="0.25">
      <c r="A431" s="6">
        <v>45543</v>
      </c>
      <c r="B431" s="7" t="s">
        <v>28</v>
      </c>
      <c r="C431" s="7" t="s">
        <v>35</v>
      </c>
      <c r="D431" s="8">
        <v>24</v>
      </c>
      <c r="E431" s="8">
        <f>VLOOKUP($B431,'Product Info'!$A$1:$D$4,3,0)</f>
        <v>500</v>
      </c>
      <c r="F431" s="8">
        <f t="shared" si="18"/>
        <v>12000</v>
      </c>
      <c r="G431" s="8">
        <f>VLOOKUP($B431,'Product Info'!$A$1:$D$4,4,0)*D431</f>
        <v>9840</v>
      </c>
      <c r="H431" s="8">
        <f t="shared" si="19"/>
        <v>2160</v>
      </c>
      <c r="I431" s="8" t="str">
        <f t="shared" si="20"/>
        <v>Sep</v>
      </c>
      <c r="J431" s="7" t="str" cm="1">
        <f t="array" ref="J431:K431">VLOOKUP($C431,Herierchy!$A$1:$C$9,{2,3},0)</f>
        <v>Peter</v>
      </c>
      <c r="K431" s="7" t="str">
        <v>North</v>
      </c>
      <c r="L431" t="s">
        <v>69</v>
      </c>
    </row>
    <row r="432" spans="1:12" x14ac:dyDescent="0.25">
      <c r="A432" s="6">
        <v>45543</v>
      </c>
      <c r="B432" s="7" t="s">
        <v>27</v>
      </c>
      <c r="C432" s="7" t="s">
        <v>40</v>
      </c>
      <c r="D432" s="8">
        <v>25</v>
      </c>
      <c r="E432" s="8">
        <f>VLOOKUP($B432,'Product Info'!$A$1:$D$4,3,0)</f>
        <v>200</v>
      </c>
      <c r="F432" s="8">
        <f t="shared" si="18"/>
        <v>5000</v>
      </c>
      <c r="G432" s="8">
        <f>VLOOKUP($B432,'Product Info'!$A$1:$D$4,4,0)*D432</f>
        <v>4550</v>
      </c>
      <c r="H432" s="8">
        <f t="shared" si="19"/>
        <v>450</v>
      </c>
      <c r="I432" s="8" t="str">
        <f t="shared" si="20"/>
        <v>Sep</v>
      </c>
      <c r="J432" s="7" t="str" cm="1">
        <f t="array" ref="J432:K432">VLOOKUP($C432,Herierchy!$A$1:$C$9,{2,3},0)</f>
        <v>Karen</v>
      </c>
      <c r="K432" s="7" t="str">
        <v>South</v>
      </c>
      <c r="L432" t="s">
        <v>69</v>
      </c>
    </row>
    <row r="433" spans="1:12" x14ac:dyDescent="0.25">
      <c r="A433" s="6">
        <v>45543</v>
      </c>
      <c r="B433" s="7" t="s">
        <v>29</v>
      </c>
      <c r="C433" s="7" t="s">
        <v>41</v>
      </c>
      <c r="D433" s="8">
        <v>14</v>
      </c>
      <c r="E433" s="8">
        <f>VLOOKUP($B433,'Product Info'!$A$1:$D$4,3,0)</f>
        <v>150</v>
      </c>
      <c r="F433" s="8">
        <f t="shared" si="18"/>
        <v>2100</v>
      </c>
      <c r="G433" s="8">
        <f>VLOOKUP($B433,'Product Info'!$A$1:$D$4,4,0)*D433</f>
        <v>1904</v>
      </c>
      <c r="H433" s="8">
        <f t="shared" si="19"/>
        <v>196</v>
      </c>
      <c r="I433" s="8" t="str">
        <f t="shared" si="20"/>
        <v>Sep</v>
      </c>
      <c r="J433" s="7" t="str" cm="1">
        <f t="array" ref="J433:K433">VLOOKUP($C433,Herierchy!$A$1:$C$9,{2,3},0)</f>
        <v>Ashley</v>
      </c>
      <c r="K433" s="7" t="str">
        <v>West</v>
      </c>
      <c r="L433" t="s">
        <v>69</v>
      </c>
    </row>
    <row r="434" spans="1:12" x14ac:dyDescent="0.25">
      <c r="A434" s="6">
        <v>45550</v>
      </c>
      <c r="B434" s="7" t="s">
        <v>27</v>
      </c>
      <c r="C434" s="7" t="s">
        <v>37</v>
      </c>
      <c r="D434" s="8">
        <v>44</v>
      </c>
      <c r="E434" s="8">
        <f>VLOOKUP($B434,'Product Info'!$A$1:$D$4,3,0)</f>
        <v>200</v>
      </c>
      <c r="F434" s="8">
        <f t="shared" si="18"/>
        <v>8800</v>
      </c>
      <c r="G434" s="8">
        <f>VLOOKUP($B434,'Product Info'!$A$1:$D$4,4,0)*D434</f>
        <v>8008</v>
      </c>
      <c r="H434" s="8">
        <f t="shared" si="19"/>
        <v>792</v>
      </c>
      <c r="I434" s="8" t="str">
        <f t="shared" si="20"/>
        <v>Sep</v>
      </c>
      <c r="J434" s="7" t="str" cm="1">
        <f t="array" ref="J434:K434">VLOOKUP($C434,Herierchy!$A$1:$C$9,{2,3},0)</f>
        <v>Ashley</v>
      </c>
      <c r="K434" s="7" t="str">
        <v>West</v>
      </c>
      <c r="L434" t="s">
        <v>69</v>
      </c>
    </row>
    <row r="435" spans="1:12" x14ac:dyDescent="0.25">
      <c r="A435" s="6">
        <v>45550</v>
      </c>
      <c r="B435" s="7" t="s">
        <v>28</v>
      </c>
      <c r="C435" s="7" t="s">
        <v>41</v>
      </c>
      <c r="D435" s="8">
        <v>30</v>
      </c>
      <c r="E435" s="8">
        <f>VLOOKUP($B435,'Product Info'!$A$1:$D$4,3,0)</f>
        <v>500</v>
      </c>
      <c r="F435" s="8">
        <f t="shared" si="18"/>
        <v>15000</v>
      </c>
      <c r="G435" s="8">
        <f>VLOOKUP($B435,'Product Info'!$A$1:$D$4,4,0)*D435</f>
        <v>12300</v>
      </c>
      <c r="H435" s="8">
        <f t="shared" si="19"/>
        <v>2700</v>
      </c>
      <c r="I435" s="8" t="str">
        <f t="shared" si="20"/>
        <v>Sep</v>
      </c>
      <c r="J435" s="7" t="str" cm="1">
        <f t="array" ref="J435:K435">VLOOKUP($C435,Herierchy!$A$1:$C$9,{2,3},0)</f>
        <v>Ashley</v>
      </c>
      <c r="K435" s="7" t="str">
        <v>West</v>
      </c>
      <c r="L435" t="s">
        <v>69</v>
      </c>
    </row>
    <row r="436" spans="1:12" x14ac:dyDescent="0.25">
      <c r="A436" s="6">
        <v>45550</v>
      </c>
      <c r="B436" s="7" t="s">
        <v>27</v>
      </c>
      <c r="C436" s="7" t="s">
        <v>34</v>
      </c>
      <c r="D436" s="8">
        <v>19</v>
      </c>
      <c r="E436" s="8">
        <f>VLOOKUP($B436,'Product Info'!$A$1:$D$4,3,0)</f>
        <v>200</v>
      </c>
      <c r="F436" s="8">
        <f t="shared" si="18"/>
        <v>3800</v>
      </c>
      <c r="G436" s="8">
        <f>VLOOKUP($B436,'Product Info'!$A$1:$D$4,4,0)*D436</f>
        <v>3458</v>
      </c>
      <c r="H436" s="8">
        <f t="shared" si="19"/>
        <v>342</v>
      </c>
      <c r="I436" s="8" t="str">
        <f t="shared" si="20"/>
        <v>Sep</v>
      </c>
      <c r="J436" s="7" t="str" cm="1">
        <f t="array" ref="J436:K436">VLOOKUP($C436,Herierchy!$A$1:$C$9,{2,3},0)</f>
        <v>Russell</v>
      </c>
      <c r="K436" s="7" t="str">
        <v>East</v>
      </c>
      <c r="L436" t="s">
        <v>69</v>
      </c>
    </row>
    <row r="437" spans="1:12" x14ac:dyDescent="0.25">
      <c r="A437" s="6">
        <v>45550</v>
      </c>
      <c r="B437" s="7" t="s">
        <v>29</v>
      </c>
      <c r="C437" s="7" t="s">
        <v>34</v>
      </c>
      <c r="D437" s="8">
        <v>44</v>
      </c>
      <c r="E437" s="8">
        <f>VLOOKUP($B437,'Product Info'!$A$1:$D$4,3,0)</f>
        <v>150</v>
      </c>
      <c r="F437" s="8">
        <f t="shared" si="18"/>
        <v>6600</v>
      </c>
      <c r="G437" s="8">
        <f>VLOOKUP($B437,'Product Info'!$A$1:$D$4,4,0)*D437</f>
        <v>5984</v>
      </c>
      <c r="H437" s="8">
        <f t="shared" si="19"/>
        <v>616</v>
      </c>
      <c r="I437" s="8" t="str">
        <f t="shared" si="20"/>
        <v>Sep</v>
      </c>
      <c r="J437" s="7" t="str" cm="1">
        <f t="array" ref="J437:K437">VLOOKUP($C437,Herierchy!$A$1:$C$9,{2,3},0)</f>
        <v>Russell</v>
      </c>
      <c r="K437" s="7" t="str">
        <v>East</v>
      </c>
      <c r="L437" t="s">
        <v>69</v>
      </c>
    </row>
    <row r="438" spans="1:12" x14ac:dyDescent="0.25">
      <c r="A438" s="6">
        <v>45550</v>
      </c>
      <c r="B438" s="7" t="s">
        <v>28</v>
      </c>
      <c r="C438" s="7" t="s">
        <v>38</v>
      </c>
      <c r="D438" s="8">
        <v>20</v>
      </c>
      <c r="E438" s="8">
        <f>VLOOKUP($B438,'Product Info'!$A$1:$D$4,3,0)</f>
        <v>500</v>
      </c>
      <c r="F438" s="8">
        <f t="shared" si="18"/>
        <v>10000</v>
      </c>
      <c r="G438" s="8">
        <f>VLOOKUP($B438,'Product Info'!$A$1:$D$4,4,0)*D438</f>
        <v>8200</v>
      </c>
      <c r="H438" s="8">
        <f t="shared" si="19"/>
        <v>1800</v>
      </c>
      <c r="I438" s="8" t="str">
        <f t="shared" si="20"/>
        <v>Sep</v>
      </c>
      <c r="J438" s="7" t="str" cm="1">
        <f t="array" ref="J438:K438">VLOOKUP($C438,Herierchy!$A$1:$C$9,{2,3},0)</f>
        <v>Russell</v>
      </c>
      <c r="K438" s="7" t="str">
        <v>East</v>
      </c>
      <c r="L438" t="s">
        <v>69</v>
      </c>
    </row>
    <row r="439" spans="1:12" x14ac:dyDescent="0.25">
      <c r="A439" s="6">
        <v>45550</v>
      </c>
      <c r="B439" s="7" t="s">
        <v>28</v>
      </c>
      <c r="C439" s="7" t="s">
        <v>39</v>
      </c>
      <c r="D439" s="8">
        <v>37</v>
      </c>
      <c r="E439" s="8">
        <f>VLOOKUP($B439,'Product Info'!$A$1:$D$4,3,0)</f>
        <v>500</v>
      </c>
      <c r="F439" s="8">
        <f t="shared" si="18"/>
        <v>18500</v>
      </c>
      <c r="G439" s="8">
        <f>VLOOKUP($B439,'Product Info'!$A$1:$D$4,4,0)*D439</f>
        <v>15170</v>
      </c>
      <c r="H439" s="8">
        <f t="shared" si="19"/>
        <v>3330</v>
      </c>
      <c r="I439" s="8" t="str">
        <f t="shared" si="20"/>
        <v>Sep</v>
      </c>
      <c r="J439" s="7" t="str" cm="1">
        <f t="array" ref="J439:K439">VLOOKUP($C439,Herierchy!$A$1:$C$9,{2,3},0)</f>
        <v>Peter</v>
      </c>
      <c r="K439" s="7" t="str">
        <v>North</v>
      </c>
      <c r="L439" t="s">
        <v>69</v>
      </c>
    </row>
    <row r="440" spans="1:12" x14ac:dyDescent="0.25">
      <c r="A440" s="6">
        <v>45550</v>
      </c>
      <c r="B440" s="7" t="s">
        <v>27</v>
      </c>
      <c r="C440" s="7" t="s">
        <v>36</v>
      </c>
      <c r="D440" s="8">
        <v>14</v>
      </c>
      <c r="E440" s="8">
        <f>VLOOKUP($B440,'Product Info'!$A$1:$D$4,3,0)</f>
        <v>200</v>
      </c>
      <c r="F440" s="8">
        <f t="shared" si="18"/>
        <v>2800</v>
      </c>
      <c r="G440" s="8">
        <f>VLOOKUP($B440,'Product Info'!$A$1:$D$4,4,0)*D440</f>
        <v>2548</v>
      </c>
      <c r="H440" s="8">
        <f t="shared" si="19"/>
        <v>252</v>
      </c>
      <c r="I440" s="8" t="str">
        <f t="shared" si="20"/>
        <v>Sep</v>
      </c>
      <c r="J440" s="7" t="str" cm="1">
        <f t="array" ref="J440:K440">VLOOKUP($C440,Herierchy!$A$1:$C$9,{2,3},0)</f>
        <v>Karen</v>
      </c>
      <c r="K440" s="7" t="str">
        <v>South</v>
      </c>
      <c r="L440" t="s">
        <v>69</v>
      </c>
    </row>
    <row r="441" spans="1:12" x14ac:dyDescent="0.25">
      <c r="A441" s="6">
        <v>45550</v>
      </c>
      <c r="B441" s="7" t="s">
        <v>29</v>
      </c>
      <c r="C441" s="7" t="s">
        <v>36</v>
      </c>
      <c r="D441" s="8">
        <v>34</v>
      </c>
      <c r="E441" s="8">
        <f>VLOOKUP($B441,'Product Info'!$A$1:$D$4,3,0)</f>
        <v>150</v>
      </c>
      <c r="F441" s="8">
        <f t="shared" si="18"/>
        <v>5100</v>
      </c>
      <c r="G441" s="8">
        <f>VLOOKUP($B441,'Product Info'!$A$1:$D$4,4,0)*D441</f>
        <v>4624</v>
      </c>
      <c r="H441" s="8">
        <f t="shared" si="19"/>
        <v>476</v>
      </c>
      <c r="I441" s="8" t="str">
        <f t="shared" si="20"/>
        <v>Sep</v>
      </c>
      <c r="J441" s="7" t="str" cm="1">
        <f t="array" ref="J441:K441">VLOOKUP($C441,Herierchy!$A$1:$C$9,{2,3},0)</f>
        <v>Karen</v>
      </c>
      <c r="K441" s="7" t="str">
        <v>South</v>
      </c>
      <c r="L441" t="s">
        <v>69</v>
      </c>
    </row>
    <row r="442" spans="1:12" x14ac:dyDescent="0.25">
      <c r="A442" s="6">
        <v>45550</v>
      </c>
      <c r="B442" s="7" t="s">
        <v>28</v>
      </c>
      <c r="C442" s="7" t="s">
        <v>40</v>
      </c>
      <c r="D442" s="8">
        <v>26</v>
      </c>
      <c r="E442" s="8">
        <f>VLOOKUP($B442,'Product Info'!$A$1:$D$4,3,0)</f>
        <v>500</v>
      </c>
      <c r="F442" s="8">
        <f t="shared" si="18"/>
        <v>13000</v>
      </c>
      <c r="G442" s="8">
        <f>VLOOKUP($B442,'Product Info'!$A$1:$D$4,4,0)*D442</f>
        <v>10660</v>
      </c>
      <c r="H442" s="8">
        <f t="shared" si="19"/>
        <v>2340</v>
      </c>
      <c r="I442" s="8" t="str">
        <f t="shared" si="20"/>
        <v>Sep</v>
      </c>
      <c r="J442" s="7" t="str" cm="1">
        <f t="array" ref="J442:K442">VLOOKUP($C442,Herierchy!$A$1:$C$9,{2,3},0)</f>
        <v>Karen</v>
      </c>
      <c r="K442" s="7" t="str">
        <v>South</v>
      </c>
      <c r="L442" t="s">
        <v>69</v>
      </c>
    </row>
    <row r="443" spans="1:12" x14ac:dyDescent="0.25">
      <c r="A443" s="6">
        <v>45550</v>
      </c>
      <c r="B443" s="7" t="s">
        <v>27</v>
      </c>
      <c r="C443" s="7" t="s">
        <v>35</v>
      </c>
      <c r="D443" s="8">
        <v>49</v>
      </c>
      <c r="E443" s="8">
        <f>VLOOKUP($B443,'Product Info'!$A$1:$D$4,3,0)</f>
        <v>200</v>
      </c>
      <c r="F443" s="8">
        <f t="shared" si="18"/>
        <v>9800</v>
      </c>
      <c r="G443" s="8">
        <f>VLOOKUP($B443,'Product Info'!$A$1:$D$4,4,0)*D443</f>
        <v>8918</v>
      </c>
      <c r="H443" s="8">
        <f t="shared" si="19"/>
        <v>882</v>
      </c>
      <c r="I443" s="8" t="str">
        <f t="shared" si="20"/>
        <v>Sep</v>
      </c>
      <c r="J443" s="7" t="str" cm="1">
        <f t="array" ref="J443:K443">VLOOKUP($C443,Herierchy!$A$1:$C$9,{2,3},0)</f>
        <v>Peter</v>
      </c>
      <c r="K443" s="7" t="str">
        <v>North</v>
      </c>
      <c r="L443" t="s">
        <v>69</v>
      </c>
    </row>
    <row r="444" spans="1:12" x14ac:dyDescent="0.25">
      <c r="A444" s="6">
        <v>45550</v>
      </c>
      <c r="B444" s="7" t="s">
        <v>29</v>
      </c>
      <c r="C444" s="7" t="s">
        <v>35</v>
      </c>
      <c r="D444" s="8">
        <v>15</v>
      </c>
      <c r="E444" s="8">
        <f>VLOOKUP($B444,'Product Info'!$A$1:$D$4,3,0)</f>
        <v>150</v>
      </c>
      <c r="F444" s="8">
        <f t="shared" si="18"/>
        <v>2250</v>
      </c>
      <c r="G444" s="8">
        <f>VLOOKUP($B444,'Product Info'!$A$1:$D$4,4,0)*D444</f>
        <v>2040</v>
      </c>
      <c r="H444" s="8">
        <f t="shared" si="19"/>
        <v>210</v>
      </c>
      <c r="I444" s="8" t="str">
        <f t="shared" si="20"/>
        <v>Sep</v>
      </c>
      <c r="J444" s="7" t="str" cm="1">
        <f t="array" ref="J444:K444">VLOOKUP($C444,Herierchy!$A$1:$C$9,{2,3},0)</f>
        <v>Peter</v>
      </c>
      <c r="K444" s="7" t="str">
        <v>North</v>
      </c>
      <c r="L444" t="s">
        <v>69</v>
      </c>
    </row>
    <row r="445" spans="1:12" x14ac:dyDescent="0.25">
      <c r="A445" s="6">
        <v>45550</v>
      </c>
      <c r="B445" s="7" t="s">
        <v>29</v>
      </c>
      <c r="C445" s="7" t="s">
        <v>34</v>
      </c>
      <c r="D445" s="8">
        <v>32</v>
      </c>
      <c r="E445" s="8">
        <f>VLOOKUP($B445,'Product Info'!$A$1:$D$4,3,0)</f>
        <v>150</v>
      </c>
      <c r="F445" s="8">
        <f t="shared" si="18"/>
        <v>4800</v>
      </c>
      <c r="G445" s="8">
        <f>VLOOKUP($B445,'Product Info'!$A$1:$D$4,4,0)*D445</f>
        <v>4352</v>
      </c>
      <c r="H445" s="8">
        <f t="shared" si="19"/>
        <v>448</v>
      </c>
      <c r="I445" s="8" t="str">
        <f t="shared" si="20"/>
        <v>Sep</v>
      </c>
      <c r="J445" s="7" t="str" cm="1">
        <f t="array" ref="J445:K445">VLOOKUP($C445,Herierchy!$A$1:$C$9,{2,3},0)</f>
        <v>Russell</v>
      </c>
      <c r="K445" s="7" t="str">
        <v>East</v>
      </c>
      <c r="L445" t="s">
        <v>69</v>
      </c>
    </row>
    <row r="446" spans="1:12" x14ac:dyDescent="0.25">
      <c r="A446" s="6">
        <v>45557</v>
      </c>
      <c r="B446" s="7" t="s">
        <v>27</v>
      </c>
      <c r="C446" s="7" t="s">
        <v>37</v>
      </c>
      <c r="D446" s="8">
        <v>27</v>
      </c>
      <c r="E446" s="8">
        <f>VLOOKUP($B446,'Product Info'!$A$1:$D$4,3,0)</f>
        <v>200</v>
      </c>
      <c r="F446" s="8">
        <f t="shared" si="18"/>
        <v>5400</v>
      </c>
      <c r="G446" s="8">
        <f>VLOOKUP($B446,'Product Info'!$A$1:$D$4,4,0)*D446</f>
        <v>4914</v>
      </c>
      <c r="H446" s="8">
        <f t="shared" si="19"/>
        <v>486</v>
      </c>
      <c r="I446" s="8" t="str">
        <f t="shared" si="20"/>
        <v>Sep</v>
      </c>
      <c r="J446" s="7" t="str" cm="1">
        <f t="array" ref="J446:K446">VLOOKUP($C446,Herierchy!$A$1:$C$9,{2,3},0)</f>
        <v>Ashley</v>
      </c>
      <c r="K446" s="7" t="str">
        <v>West</v>
      </c>
      <c r="L446" t="s">
        <v>69</v>
      </c>
    </row>
    <row r="447" spans="1:12" x14ac:dyDescent="0.25">
      <c r="A447" s="6">
        <v>45557</v>
      </c>
      <c r="B447" s="7" t="s">
        <v>29</v>
      </c>
      <c r="C447" s="7" t="s">
        <v>37</v>
      </c>
      <c r="D447" s="8">
        <v>19</v>
      </c>
      <c r="E447" s="8">
        <f>VLOOKUP($B447,'Product Info'!$A$1:$D$4,3,0)</f>
        <v>150</v>
      </c>
      <c r="F447" s="8">
        <f t="shared" si="18"/>
        <v>2850</v>
      </c>
      <c r="G447" s="8">
        <f>VLOOKUP($B447,'Product Info'!$A$1:$D$4,4,0)*D447</f>
        <v>2584</v>
      </c>
      <c r="H447" s="8">
        <f t="shared" si="19"/>
        <v>266</v>
      </c>
      <c r="I447" s="8" t="str">
        <f t="shared" si="20"/>
        <v>Sep</v>
      </c>
      <c r="J447" s="7" t="str" cm="1">
        <f t="array" ref="J447:K447">VLOOKUP($C447,Herierchy!$A$1:$C$9,{2,3},0)</f>
        <v>Ashley</v>
      </c>
      <c r="K447" s="7" t="str">
        <v>West</v>
      </c>
      <c r="L447" t="s">
        <v>69</v>
      </c>
    </row>
    <row r="448" spans="1:12" x14ac:dyDescent="0.25">
      <c r="A448" s="6">
        <v>45557</v>
      </c>
      <c r="B448" s="7" t="s">
        <v>28</v>
      </c>
      <c r="C448" s="7" t="s">
        <v>41</v>
      </c>
      <c r="D448" s="8">
        <v>43</v>
      </c>
      <c r="E448" s="8">
        <f>VLOOKUP($B448,'Product Info'!$A$1:$D$4,3,0)</f>
        <v>500</v>
      </c>
      <c r="F448" s="8">
        <f t="shared" si="18"/>
        <v>21500</v>
      </c>
      <c r="G448" s="8">
        <f>VLOOKUP($B448,'Product Info'!$A$1:$D$4,4,0)*D448</f>
        <v>17630</v>
      </c>
      <c r="H448" s="8">
        <f t="shared" si="19"/>
        <v>3870</v>
      </c>
      <c r="I448" s="8" t="str">
        <f t="shared" si="20"/>
        <v>Sep</v>
      </c>
      <c r="J448" s="7" t="str" cm="1">
        <f t="array" ref="J448:K448">VLOOKUP($C448,Herierchy!$A$1:$C$9,{2,3},0)</f>
        <v>Ashley</v>
      </c>
      <c r="K448" s="7" t="str">
        <v>West</v>
      </c>
      <c r="L448" t="s">
        <v>69</v>
      </c>
    </row>
    <row r="449" spans="1:12" x14ac:dyDescent="0.25">
      <c r="A449" s="6">
        <v>45557</v>
      </c>
      <c r="B449" s="7" t="s">
        <v>28</v>
      </c>
      <c r="C449" s="7" t="s">
        <v>34</v>
      </c>
      <c r="D449" s="8">
        <v>46</v>
      </c>
      <c r="E449" s="8">
        <f>VLOOKUP($B449,'Product Info'!$A$1:$D$4,3,0)</f>
        <v>500</v>
      </c>
      <c r="F449" s="8">
        <f t="shared" si="18"/>
        <v>23000</v>
      </c>
      <c r="G449" s="8">
        <f>VLOOKUP($B449,'Product Info'!$A$1:$D$4,4,0)*D449</f>
        <v>18860</v>
      </c>
      <c r="H449" s="8">
        <f t="shared" si="19"/>
        <v>4140</v>
      </c>
      <c r="I449" s="8" t="str">
        <f t="shared" si="20"/>
        <v>Sep</v>
      </c>
      <c r="J449" s="7" t="str" cm="1">
        <f t="array" ref="J449:K449">VLOOKUP($C449,Herierchy!$A$1:$C$9,{2,3},0)</f>
        <v>Russell</v>
      </c>
      <c r="K449" s="7" t="str">
        <v>East</v>
      </c>
      <c r="L449" t="s">
        <v>69</v>
      </c>
    </row>
    <row r="450" spans="1:12" x14ac:dyDescent="0.25">
      <c r="A450" s="6">
        <v>45557</v>
      </c>
      <c r="B450" s="7" t="s">
        <v>27</v>
      </c>
      <c r="C450" s="7" t="s">
        <v>38</v>
      </c>
      <c r="D450" s="8">
        <v>43</v>
      </c>
      <c r="E450" s="8">
        <f>VLOOKUP($B450,'Product Info'!$A$1:$D$4,3,0)</f>
        <v>200</v>
      </c>
      <c r="F450" s="8">
        <f t="shared" si="18"/>
        <v>8600</v>
      </c>
      <c r="G450" s="8">
        <f>VLOOKUP($B450,'Product Info'!$A$1:$D$4,4,0)*D450</f>
        <v>7826</v>
      </c>
      <c r="H450" s="8">
        <f t="shared" si="19"/>
        <v>774</v>
      </c>
      <c r="I450" s="8" t="str">
        <f t="shared" si="20"/>
        <v>Sep</v>
      </c>
      <c r="J450" s="7" t="str" cm="1">
        <f t="array" ref="J450:K450">VLOOKUP($C450,Herierchy!$A$1:$C$9,{2,3},0)</f>
        <v>Russell</v>
      </c>
      <c r="K450" s="7" t="str">
        <v>East</v>
      </c>
      <c r="L450" t="s">
        <v>69</v>
      </c>
    </row>
    <row r="451" spans="1:12" x14ac:dyDescent="0.25">
      <c r="A451" s="6">
        <v>45557</v>
      </c>
      <c r="B451" s="7" t="s">
        <v>29</v>
      </c>
      <c r="C451" s="7" t="s">
        <v>38</v>
      </c>
      <c r="D451" s="8">
        <v>25</v>
      </c>
      <c r="E451" s="8">
        <f>VLOOKUP($B451,'Product Info'!$A$1:$D$4,3,0)</f>
        <v>150</v>
      </c>
      <c r="F451" s="8">
        <f t="shared" ref="F451:F514" si="21">D451*E451</f>
        <v>3750</v>
      </c>
      <c r="G451" s="8">
        <f>VLOOKUP($B451,'Product Info'!$A$1:$D$4,4,0)*D451</f>
        <v>3400</v>
      </c>
      <c r="H451" s="8">
        <f t="shared" ref="H451:H514" si="22">F451-G451</f>
        <v>350</v>
      </c>
      <c r="I451" s="8" t="str">
        <f t="shared" ref="I451:I514" si="23">TEXT(A451,"mmm")</f>
        <v>Sep</v>
      </c>
      <c r="J451" s="7" t="str" cm="1">
        <f t="array" ref="J451:K451">VLOOKUP($C451,Herierchy!$A$1:$C$9,{2,3},0)</f>
        <v>Russell</v>
      </c>
      <c r="K451" s="7" t="str">
        <v>East</v>
      </c>
      <c r="L451" t="s">
        <v>69</v>
      </c>
    </row>
    <row r="452" spans="1:12" x14ac:dyDescent="0.25">
      <c r="A452" s="6">
        <v>45557</v>
      </c>
      <c r="B452" s="7" t="s">
        <v>27</v>
      </c>
      <c r="C452" s="7" t="s">
        <v>39</v>
      </c>
      <c r="D452" s="8">
        <v>30</v>
      </c>
      <c r="E452" s="8">
        <f>VLOOKUP($B452,'Product Info'!$A$1:$D$4,3,0)</f>
        <v>200</v>
      </c>
      <c r="F452" s="8">
        <f t="shared" si="21"/>
        <v>6000</v>
      </c>
      <c r="G452" s="8">
        <f>VLOOKUP($B452,'Product Info'!$A$1:$D$4,4,0)*D452</f>
        <v>5460</v>
      </c>
      <c r="H452" s="8">
        <f t="shared" si="22"/>
        <v>540</v>
      </c>
      <c r="I452" s="8" t="str">
        <f t="shared" si="23"/>
        <v>Sep</v>
      </c>
      <c r="J452" s="7" t="str" cm="1">
        <f t="array" ref="J452:K452">VLOOKUP($C452,Herierchy!$A$1:$C$9,{2,3},0)</f>
        <v>Peter</v>
      </c>
      <c r="K452" s="7" t="str">
        <v>North</v>
      </c>
      <c r="L452" t="s">
        <v>69</v>
      </c>
    </row>
    <row r="453" spans="1:12" x14ac:dyDescent="0.25">
      <c r="A453" s="6">
        <v>45557</v>
      </c>
      <c r="B453" s="7" t="s">
        <v>29</v>
      </c>
      <c r="C453" s="7" t="s">
        <v>39</v>
      </c>
      <c r="D453" s="8">
        <v>14</v>
      </c>
      <c r="E453" s="8">
        <f>VLOOKUP($B453,'Product Info'!$A$1:$D$4,3,0)</f>
        <v>150</v>
      </c>
      <c r="F453" s="8">
        <f t="shared" si="21"/>
        <v>2100</v>
      </c>
      <c r="G453" s="8">
        <f>VLOOKUP($B453,'Product Info'!$A$1:$D$4,4,0)*D453</f>
        <v>1904</v>
      </c>
      <c r="H453" s="8">
        <f t="shared" si="22"/>
        <v>196</v>
      </c>
      <c r="I453" s="8" t="str">
        <f t="shared" si="23"/>
        <v>Sep</v>
      </c>
      <c r="J453" s="7" t="str" cm="1">
        <f t="array" ref="J453:K453">VLOOKUP($C453,Herierchy!$A$1:$C$9,{2,3},0)</f>
        <v>Peter</v>
      </c>
      <c r="K453" s="7" t="str">
        <v>North</v>
      </c>
      <c r="L453" t="s">
        <v>69</v>
      </c>
    </row>
    <row r="454" spans="1:12" x14ac:dyDescent="0.25">
      <c r="A454" s="6">
        <v>45557</v>
      </c>
      <c r="B454" s="7" t="s">
        <v>29</v>
      </c>
      <c r="C454" s="7" t="s">
        <v>36</v>
      </c>
      <c r="D454" s="8">
        <v>39</v>
      </c>
      <c r="E454" s="8">
        <f>VLOOKUP($B454,'Product Info'!$A$1:$D$4,3,0)</f>
        <v>150</v>
      </c>
      <c r="F454" s="8">
        <f t="shared" si="21"/>
        <v>5850</v>
      </c>
      <c r="G454" s="8">
        <f>VLOOKUP($B454,'Product Info'!$A$1:$D$4,4,0)*D454</f>
        <v>5304</v>
      </c>
      <c r="H454" s="8">
        <f t="shared" si="22"/>
        <v>546</v>
      </c>
      <c r="I454" s="8" t="str">
        <f t="shared" si="23"/>
        <v>Sep</v>
      </c>
      <c r="J454" s="7" t="str" cm="1">
        <f t="array" ref="J454:K454">VLOOKUP($C454,Herierchy!$A$1:$C$9,{2,3},0)</f>
        <v>Karen</v>
      </c>
      <c r="K454" s="7" t="str">
        <v>South</v>
      </c>
      <c r="L454" t="s">
        <v>69</v>
      </c>
    </row>
    <row r="455" spans="1:12" x14ac:dyDescent="0.25">
      <c r="A455" s="6">
        <v>45557</v>
      </c>
      <c r="B455" s="7" t="s">
        <v>27</v>
      </c>
      <c r="C455" s="7" t="s">
        <v>40</v>
      </c>
      <c r="D455" s="8">
        <v>12</v>
      </c>
      <c r="E455" s="8">
        <f>VLOOKUP($B455,'Product Info'!$A$1:$D$4,3,0)</f>
        <v>200</v>
      </c>
      <c r="F455" s="8">
        <f t="shared" si="21"/>
        <v>2400</v>
      </c>
      <c r="G455" s="8">
        <f>VLOOKUP($B455,'Product Info'!$A$1:$D$4,4,0)*D455</f>
        <v>2184</v>
      </c>
      <c r="H455" s="8">
        <f t="shared" si="22"/>
        <v>216</v>
      </c>
      <c r="I455" s="8" t="str">
        <f t="shared" si="23"/>
        <v>Sep</v>
      </c>
      <c r="J455" s="7" t="str" cm="1">
        <f t="array" ref="J455:K455">VLOOKUP($C455,Herierchy!$A$1:$C$9,{2,3},0)</f>
        <v>Karen</v>
      </c>
      <c r="K455" s="7" t="str">
        <v>South</v>
      </c>
      <c r="L455" t="s">
        <v>69</v>
      </c>
    </row>
    <row r="456" spans="1:12" x14ac:dyDescent="0.25">
      <c r="A456" s="6">
        <v>45557</v>
      </c>
      <c r="B456" s="7" t="s">
        <v>28</v>
      </c>
      <c r="C456" s="7" t="s">
        <v>35</v>
      </c>
      <c r="D456" s="8">
        <v>33</v>
      </c>
      <c r="E456" s="8">
        <f>VLOOKUP($B456,'Product Info'!$A$1:$D$4,3,0)</f>
        <v>500</v>
      </c>
      <c r="F456" s="8">
        <f t="shared" si="21"/>
        <v>16500</v>
      </c>
      <c r="G456" s="8">
        <f>VLOOKUP($B456,'Product Info'!$A$1:$D$4,4,0)*D456</f>
        <v>13530</v>
      </c>
      <c r="H456" s="8">
        <f t="shared" si="22"/>
        <v>2970</v>
      </c>
      <c r="I456" s="8" t="str">
        <f t="shared" si="23"/>
        <v>Sep</v>
      </c>
      <c r="J456" s="7" t="str" cm="1">
        <f t="array" ref="J456:K456">VLOOKUP($C456,Herierchy!$A$1:$C$9,{2,3},0)</f>
        <v>Peter</v>
      </c>
      <c r="K456" s="7" t="str">
        <v>North</v>
      </c>
      <c r="L456" t="s">
        <v>69</v>
      </c>
    </row>
    <row r="457" spans="1:12" x14ac:dyDescent="0.25">
      <c r="A457" s="6">
        <v>45557</v>
      </c>
      <c r="B457" s="7" t="s">
        <v>28</v>
      </c>
      <c r="C457" s="7" t="s">
        <v>35</v>
      </c>
      <c r="D457" s="8">
        <v>17</v>
      </c>
      <c r="E457" s="8">
        <f>VLOOKUP($B457,'Product Info'!$A$1:$D$4,3,0)</f>
        <v>500</v>
      </c>
      <c r="F457" s="8">
        <f t="shared" si="21"/>
        <v>8500</v>
      </c>
      <c r="G457" s="8">
        <f>VLOOKUP($B457,'Product Info'!$A$1:$D$4,4,0)*D457</f>
        <v>6970</v>
      </c>
      <c r="H457" s="8">
        <f t="shared" si="22"/>
        <v>1530</v>
      </c>
      <c r="I457" s="8" t="str">
        <f t="shared" si="23"/>
        <v>Sep</v>
      </c>
      <c r="J457" s="7" t="str" cm="1">
        <f t="array" ref="J457:K457">VLOOKUP($C457,Herierchy!$A$1:$C$9,{2,3},0)</f>
        <v>Peter</v>
      </c>
      <c r="K457" s="7" t="str">
        <v>North</v>
      </c>
      <c r="L457" t="s">
        <v>69</v>
      </c>
    </row>
    <row r="458" spans="1:12" x14ac:dyDescent="0.25">
      <c r="A458" s="6">
        <v>45564</v>
      </c>
      <c r="B458" s="7" t="s">
        <v>28</v>
      </c>
      <c r="C458" s="7" t="s">
        <v>37</v>
      </c>
      <c r="D458" s="8">
        <v>22</v>
      </c>
      <c r="E458" s="8">
        <f>VLOOKUP($B458,'Product Info'!$A$1:$D$4,3,0)</f>
        <v>500</v>
      </c>
      <c r="F458" s="8">
        <f t="shared" si="21"/>
        <v>11000</v>
      </c>
      <c r="G458" s="8">
        <f>VLOOKUP($B458,'Product Info'!$A$1:$D$4,4,0)*D458</f>
        <v>9020</v>
      </c>
      <c r="H458" s="8">
        <f t="shared" si="22"/>
        <v>1980</v>
      </c>
      <c r="I458" s="8" t="str">
        <f t="shared" si="23"/>
        <v>Sep</v>
      </c>
      <c r="J458" s="7" t="str" cm="1">
        <f t="array" ref="J458:K458">VLOOKUP($C458,Herierchy!$A$1:$C$9,{2,3},0)</f>
        <v>Ashley</v>
      </c>
      <c r="K458" s="7" t="str">
        <v>West</v>
      </c>
      <c r="L458" t="s">
        <v>69</v>
      </c>
    </row>
    <row r="459" spans="1:12" x14ac:dyDescent="0.25">
      <c r="A459" s="6">
        <v>45564</v>
      </c>
      <c r="B459" s="7" t="s">
        <v>27</v>
      </c>
      <c r="C459" s="7" t="s">
        <v>41</v>
      </c>
      <c r="D459" s="8">
        <v>49</v>
      </c>
      <c r="E459" s="8">
        <f>VLOOKUP($B459,'Product Info'!$A$1:$D$4,3,0)</f>
        <v>200</v>
      </c>
      <c r="F459" s="8">
        <f t="shared" si="21"/>
        <v>9800</v>
      </c>
      <c r="G459" s="8">
        <f>VLOOKUP($B459,'Product Info'!$A$1:$D$4,4,0)*D459</f>
        <v>8918</v>
      </c>
      <c r="H459" s="8">
        <f t="shared" si="22"/>
        <v>882</v>
      </c>
      <c r="I459" s="8" t="str">
        <f t="shared" si="23"/>
        <v>Sep</v>
      </c>
      <c r="J459" s="7" t="str" cm="1">
        <f t="array" ref="J459:K459">VLOOKUP($C459,Herierchy!$A$1:$C$9,{2,3},0)</f>
        <v>Ashley</v>
      </c>
      <c r="K459" s="7" t="str">
        <v>West</v>
      </c>
      <c r="L459" t="s">
        <v>69</v>
      </c>
    </row>
    <row r="460" spans="1:12" x14ac:dyDescent="0.25">
      <c r="A460" s="6">
        <v>45564</v>
      </c>
      <c r="B460" s="7" t="s">
        <v>29</v>
      </c>
      <c r="C460" s="7" t="s">
        <v>41</v>
      </c>
      <c r="D460" s="8">
        <v>42</v>
      </c>
      <c r="E460" s="8">
        <f>VLOOKUP($B460,'Product Info'!$A$1:$D$4,3,0)</f>
        <v>150</v>
      </c>
      <c r="F460" s="8">
        <f t="shared" si="21"/>
        <v>6300</v>
      </c>
      <c r="G460" s="8">
        <f>VLOOKUP($B460,'Product Info'!$A$1:$D$4,4,0)*D460</f>
        <v>5712</v>
      </c>
      <c r="H460" s="8">
        <f t="shared" si="22"/>
        <v>588</v>
      </c>
      <c r="I460" s="8" t="str">
        <f t="shared" si="23"/>
        <v>Sep</v>
      </c>
      <c r="J460" s="7" t="str" cm="1">
        <f t="array" ref="J460:K460">VLOOKUP($C460,Herierchy!$A$1:$C$9,{2,3},0)</f>
        <v>Ashley</v>
      </c>
      <c r="K460" s="7" t="str">
        <v>West</v>
      </c>
      <c r="L460" t="s">
        <v>69</v>
      </c>
    </row>
    <row r="461" spans="1:12" x14ac:dyDescent="0.25">
      <c r="A461" s="6">
        <v>45564</v>
      </c>
      <c r="B461" s="7" t="s">
        <v>27</v>
      </c>
      <c r="C461" s="7" t="s">
        <v>34</v>
      </c>
      <c r="D461" s="8">
        <v>16</v>
      </c>
      <c r="E461" s="8">
        <f>VLOOKUP($B461,'Product Info'!$A$1:$D$4,3,0)</f>
        <v>200</v>
      </c>
      <c r="F461" s="8">
        <f t="shared" si="21"/>
        <v>3200</v>
      </c>
      <c r="G461" s="8">
        <f>VLOOKUP($B461,'Product Info'!$A$1:$D$4,4,0)*D461</f>
        <v>2912</v>
      </c>
      <c r="H461" s="8">
        <f t="shared" si="22"/>
        <v>288</v>
      </c>
      <c r="I461" s="8" t="str">
        <f t="shared" si="23"/>
        <v>Sep</v>
      </c>
      <c r="J461" s="7" t="str" cm="1">
        <f t="array" ref="J461:K461">VLOOKUP($C461,Herierchy!$A$1:$C$9,{2,3},0)</f>
        <v>Russell</v>
      </c>
      <c r="K461" s="7" t="str">
        <v>East</v>
      </c>
      <c r="L461" t="s">
        <v>69</v>
      </c>
    </row>
    <row r="462" spans="1:12" x14ac:dyDescent="0.25">
      <c r="A462" s="6">
        <v>45564</v>
      </c>
      <c r="B462" s="7" t="s">
        <v>28</v>
      </c>
      <c r="C462" s="7" t="s">
        <v>38</v>
      </c>
      <c r="D462" s="8">
        <v>41</v>
      </c>
      <c r="E462" s="8">
        <f>VLOOKUP($B462,'Product Info'!$A$1:$D$4,3,0)</f>
        <v>500</v>
      </c>
      <c r="F462" s="8">
        <f t="shared" si="21"/>
        <v>20500</v>
      </c>
      <c r="G462" s="8">
        <f>VLOOKUP($B462,'Product Info'!$A$1:$D$4,4,0)*D462</f>
        <v>16810</v>
      </c>
      <c r="H462" s="8">
        <f t="shared" si="22"/>
        <v>3690</v>
      </c>
      <c r="I462" s="8" t="str">
        <f t="shared" si="23"/>
        <v>Sep</v>
      </c>
      <c r="J462" s="7" t="str" cm="1">
        <f t="array" ref="J462:K462">VLOOKUP($C462,Herierchy!$A$1:$C$9,{2,3},0)</f>
        <v>Russell</v>
      </c>
      <c r="K462" s="7" t="str">
        <v>East</v>
      </c>
      <c r="L462" t="s">
        <v>69</v>
      </c>
    </row>
    <row r="463" spans="1:12" x14ac:dyDescent="0.25">
      <c r="A463" s="6">
        <v>45564</v>
      </c>
      <c r="B463" s="7" t="s">
        <v>29</v>
      </c>
      <c r="C463" s="7" t="s">
        <v>39</v>
      </c>
      <c r="D463" s="8">
        <v>45</v>
      </c>
      <c r="E463" s="8">
        <f>VLOOKUP($B463,'Product Info'!$A$1:$D$4,3,0)</f>
        <v>150</v>
      </c>
      <c r="F463" s="8">
        <f t="shared" si="21"/>
        <v>6750</v>
      </c>
      <c r="G463" s="8">
        <f>VLOOKUP($B463,'Product Info'!$A$1:$D$4,4,0)*D463</f>
        <v>6120</v>
      </c>
      <c r="H463" s="8">
        <f t="shared" si="22"/>
        <v>630</v>
      </c>
      <c r="I463" s="8" t="str">
        <f t="shared" si="23"/>
        <v>Sep</v>
      </c>
      <c r="J463" s="7" t="str" cm="1">
        <f t="array" ref="J463:K463">VLOOKUP($C463,Herierchy!$A$1:$C$9,{2,3},0)</f>
        <v>Peter</v>
      </c>
      <c r="K463" s="7" t="str">
        <v>North</v>
      </c>
      <c r="L463" t="s">
        <v>69</v>
      </c>
    </row>
    <row r="464" spans="1:12" x14ac:dyDescent="0.25">
      <c r="A464" s="6">
        <v>45564</v>
      </c>
      <c r="B464" s="7" t="s">
        <v>28</v>
      </c>
      <c r="C464" s="7" t="s">
        <v>36</v>
      </c>
      <c r="D464" s="8">
        <v>15</v>
      </c>
      <c r="E464" s="8">
        <f>VLOOKUP($B464,'Product Info'!$A$1:$D$4,3,0)</f>
        <v>500</v>
      </c>
      <c r="F464" s="8">
        <f t="shared" si="21"/>
        <v>7500</v>
      </c>
      <c r="G464" s="8">
        <f>VLOOKUP($B464,'Product Info'!$A$1:$D$4,4,0)*D464</f>
        <v>6150</v>
      </c>
      <c r="H464" s="8">
        <f t="shared" si="22"/>
        <v>1350</v>
      </c>
      <c r="I464" s="8" t="str">
        <f t="shared" si="23"/>
        <v>Sep</v>
      </c>
      <c r="J464" s="7" t="str" cm="1">
        <f t="array" ref="J464:K464">VLOOKUP($C464,Herierchy!$A$1:$C$9,{2,3},0)</f>
        <v>Karen</v>
      </c>
      <c r="K464" s="7" t="str">
        <v>South</v>
      </c>
      <c r="L464" t="s">
        <v>69</v>
      </c>
    </row>
    <row r="465" spans="1:12" x14ac:dyDescent="0.25">
      <c r="A465" s="6">
        <v>45564</v>
      </c>
      <c r="B465" s="7" t="s">
        <v>27</v>
      </c>
      <c r="C465" s="7" t="s">
        <v>40</v>
      </c>
      <c r="D465" s="8">
        <v>40</v>
      </c>
      <c r="E465" s="8">
        <f>VLOOKUP($B465,'Product Info'!$A$1:$D$4,3,0)</f>
        <v>200</v>
      </c>
      <c r="F465" s="8">
        <f t="shared" si="21"/>
        <v>8000</v>
      </c>
      <c r="G465" s="8">
        <f>VLOOKUP($B465,'Product Info'!$A$1:$D$4,4,0)*D465</f>
        <v>7280</v>
      </c>
      <c r="H465" s="8">
        <f t="shared" si="22"/>
        <v>720</v>
      </c>
      <c r="I465" s="8" t="str">
        <f t="shared" si="23"/>
        <v>Sep</v>
      </c>
      <c r="J465" s="7" t="str" cm="1">
        <f t="array" ref="J465:K465">VLOOKUP($C465,Herierchy!$A$1:$C$9,{2,3},0)</f>
        <v>Karen</v>
      </c>
      <c r="K465" s="7" t="str">
        <v>South</v>
      </c>
      <c r="L465" t="s">
        <v>69</v>
      </c>
    </row>
    <row r="466" spans="1:12" x14ac:dyDescent="0.25">
      <c r="A466" s="6">
        <v>45564</v>
      </c>
      <c r="B466" s="7" t="s">
        <v>29</v>
      </c>
      <c r="C466" s="7" t="s">
        <v>40</v>
      </c>
      <c r="D466" s="8">
        <v>10</v>
      </c>
      <c r="E466" s="8">
        <f>VLOOKUP($B466,'Product Info'!$A$1:$D$4,3,0)</f>
        <v>150</v>
      </c>
      <c r="F466" s="8">
        <f t="shared" si="21"/>
        <v>1500</v>
      </c>
      <c r="G466" s="8">
        <f>VLOOKUP($B466,'Product Info'!$A$1:$D$4,4,0)*D466</f>
        <v>1360</v>
      </c>
      <c r="H466" s="8">
        <f t="shared" si="22"/>
        <v>140</v>
      </c>
      <c r="I466" s="8" t="str">
        <f t="shared" si="23"/>
        <v>Sep</v>
      </c>
      <c r="J466" s="7" t="str" cm="1">
        <f t="array" ref="J466:K466">VLOOKUP($C466,Herierchy!$A$1:$C$9,{2,3},0)</f>
        <v>Karen</v>
      </c>
      <c r="K466" s="7" t="str">
        <v>South</v>
      </c>
      <c r="L466" t="s">
        <v>69</v>
      </c>
    </row>
    <row r="467" spans="1:12" x14ac:dyDescent="0.25">
      <c r="A467" s="6">
        <v>45564</v>
      </c>
      <c r="B467" s="7" t="s">
        <v>28</v>
      </c>
      <c r="C467" s="7" t="s">
        <v>35</v>
      </c>
      <c r="D467" s="8">
        <v>45</v>
      </c>
      <c r="E467" s="8">
        <f>VLOOKUP($B467,'Product Info'!$A$1:$D$4,3,0)</f>
        <v>500</v>
      </c>
      <c r="F467" s="8">
        <f t="shared" si="21"/>
        <v>22500</v>
      </c>
      <c r="G467" s="8">
        <f>VLOOKUP($B467,'Product Info'!$A$1:$D$4,4,0)*D467</f>
        <v>18450</v>
      </c>
      <c r="H467" s="8">
        <f t="shared" si="22"/>
        <v>4050</v>
      </c>
      <c r="I467" s="8" t="str">
        <f t="shared" si="23"/>
        <v>Sep</v>
      </c>
      <c r="J467" s="7" t="str" cm="1">
        <f t="array" ref="J467:K467">VLOOKUP($C467,Herierchy!$A$1:$C$9,{2,3},0)</f>
        <v>Peter</v>
      </c>
      <c r="K467" s="7" t="str">
        <v>North</v>
      </c>
      <c r="L467" t="s">
        <v>69</v>
      </c>
    </row>
    <row r="468" spans="1:12" x14ac:dyDescent="0.25">
      <c r="A468" s="6">
        <v>45564</v>
      </c>
      <c r="B468" s="7" t="s">
        <v>27</v>
      </c>
      <c r="C468" s="7" t="s">
        <v>36</v>
      </c>
      <c r="D468" s="8">
        <v>18</v>
      </c>
      <c r="E468" s="8">
        <f>VLOOKUP($B468,'Product Info'!$A$1:$D$4,3,0)</f>
        <v>200</v>
      </c>
      <c r="F468" s="8">
        <f t="shared" si="21"/>
        <v>3600</v>
      </c>
      <c r="G468" s="8">
        <f>VLOOKUP($B468,'Product Info'!$A$1:$D$4,4,0)*D468</f>
        <v>3276</v>
      </c>
      <c r="H468" s="8">
        <f t="shared" si="22"/>
        <v>324</v>
      </c>
      <c r="I468" s="8" t="str">
        <f t="shared" si="23"/>
        <v>Sep</v>
      </c>
      <c r="J468" s="7" t="str" cm="1">
        <f t="array" ref="J468:K468">VLOOKUP($C468,Herierchy!$A$1:$C$9,{2,3},0)</f>
        <v>Karen</v>
      </c>
      <c r="K468" s="7" t="str">
        <v>South</v>
      </c>
      <c r="L468" t="s">
        <v>69</v>
      </c>
    </row>
    <row r="469" spans="1:12" x14ac:dyDescent="0.25">
      <c r="A469" s="6">
        <v>45564</v>
      </c>
      <c r="B469" s="7" t="s">
        <v>29</v>
      </c>
      <c r="C469" s="7" t="s">
        <v>37</v>
      </c>
      <c r="D469" s="8">
        <v>22</v>
      </c>
      <c r="E469" s="8">
        <f>VLOOKUP($B469,'Product Info'!$A$1:$D$4,3,0)</f>
        <v>150</v>
      </c>
      <c r="F469" s="8">
        <f t="shared" si="21"/>
        <v>3300</v>
      </c>
      <c r="G469" s="8">
        <f>VLOOKUP($B469,'Product Info'!$A$1:$D$4,4,0)*D469</f>
        <v>2992</v>
      </c>
      <c r="H469" s="8">
        <f t="shared" si="22"/>
        <v>308</v>
      </c>
      <c r="I469" s="8" t="str">
        <f t="shared" si="23"/>
        <v>Sep</v>
      </c>
      <c r="J469" s="7" t="str" cm="1">
        <f t="array" ref="J469:K469">VLOOKUP($C469,Herierchy!$A$1:$C$9,{2,3},0)</f>
        <v>Ashley</v>
      </c>
      <c r="K469" s="7" t="str">
        <v>West</v>
      </c>
      <c r="L469" t="s">
        <v>69</v>
      </c>
    </row>
    <row r="470" spans="1:12" x14ac:dyDescent="0.25">
      <c r="A470" s="6">
        <v>45571</v>
      </c>
      <c r="B470" s="7" t="s">
        <v>27</v>
      </c>
      <c r="C470" s="7" t="s">
        <v>37</v>
      </c>
      <c r="D470" s="8">
        <v>44</v>
      </c>
      <c r="E470" s="8">
        <f>VLOOKUP($B470,'Product Info'!$A$1:$D$4,3,0)</f>
        <v>200</v>
      </c>
      <c r="F470" s="8">
        <f t="shared" si="21"/>
        <v>8800</v>
      </c>
      <c r="G470" s="8">
        <f>VLOOKUP($B470,'Product Info'!$A$1:$D$4,4,0)*D470</f>
        <v>8008</v>
      </c>
      <c r="H470" s="8">
        <f t="shared" si="22"/>
        <v>792</v>
      </c>
      <c r="I470" s="8" t="str">
        <f t="shared" si="23"/>
        <v>Oct</v>
      </c>
      <c r="J470" s="7" t="str" cm="1">
        <f t="array" ref="J470:K470">VLOOKUP($C470,Herierchy!$A$1:$C$9,{2,3},0)</f>
        <v>Ashley</v>
      </c>
      <c r="K470" s="7" t="str">
        <v>West</v>
      </c>
      <c r="L470" t="s">
        <v>69</v>
      </c>
    </row>
    <row r="471" spans="1:12" x14ac:dyDescent="0.25">
      <c r="A471" s="6">
        <v>45571</v>
      </c>
      <c r="B471" s="7" t="s">
        <v>28</v>
      </c>
      <c r="C471" s="7" t="s">
        <v>41</v>
      </c>
      <c r="D471" s="8">
        <v>27</v>
      </c>
      <c r="E471" s="8">
        <f>VLOOKUP($B471,'Product Info'!$A$1:$D$4,3,0)</f>
        <v>500</v>
      </c>
      <c r="F471" s="8">
        <f t="shared" si="21"/>
        <v>13500</v>
      </c>
      <c r="G471" s="8">
        <f>VLOOKUP($B471,'Product Info'!$A$1:$D$4,4,0)*D471</f>
        <v>11070</v>
      </c>
      <c r="H471" s="8">
        <f t="shared" si="22"/>
        <v>2430</v>
      </c>
      <c r="I471" s="8" t="str">
        <f t="shared" si="23"/>
        <v>Oct</v>
      </c>
      <c r="J471" s="7" t="str" cm="1">
        <f t="array" ref="J471:K471">VLOOKUP($C471,Herierchy!$A$1:$C$9,{2,3},0)</f>
        <v>Ashley</v>
      </c>
      <c r="K471" s="7" t="str">
        <v>West</v>
      </c>
      <c r="L471" t="s">
        <v>69</v>
      </c>
    </row>
    <row r="472" spans="1:12" x14ac:dyDescent="0.25">
      <c r="A472" s="6">
        <v>45571</v>
      </c>
      <c r="B472" s="7" t="s">
        <v>27</v>
      </c>
      <c r="C472" s="7" t="s">
        <v>34</v>
      </c>
      <c r="D472" s="8">
        <v>32</v>
      </c>
      <c r="E472" s="8">
        <f>VLOOKUP($B472,'Product Info'!$A$1:$D$4,3,0)</f>
        <v>200</v>
      </c>
      <c r="F472" s="8">
        <f t="shared" si="21"/>
        <v>6400</v>
      </c>
      <c r="G472" s="8">
        <f>VLOOKUP($B472,'Product Info'!$A$1:$D$4,4,0)*D472</f>
        <v>5824</v>
      </c>
      <c r="H472" s="8">
        <f t="shared" si="22"/>
        <v>576</v>
      </c>
      <c r="I472" s="8" t="str">
        <f t="shared" si="23"/>
        <v>Oct</v>
      </c>
      <c r="J472" s="7" t="str" cm="1">
        <f t="array" ref="J472:K472">VLOOKUP($C472,Herierchy!$A$1:$C$9,{2,3},0)</f>
        <v>Russell</v>
      </c>
      <c r="K472" s="7" t="str">
        <v>East</v>
      </c>
      <c r="L472" t="s">
        <v>69</v>
      </c>
    </row>
    <row r="473" spans="1:12" x14ac:dyDescent="0.25">
      <c r="A473" s="6">
        <v>45571</v>
      </c>
      <c r="B473" s="7" t="s">
        <v>29</v>
      </c>
      <c r="C473" s="7" t="s">
        <v>34</v>
      </c>
      <c r="D473" s="8">
        <v>33</v>
      </c>
      <c r="E473" s="8">
        <f>VLOOKUP($B473,'Product Info'!$A$1:$D$4,3,0)</f>
        <v>150</v>
      </c>
      <c r="F473" s="8">
        <f t="shared" si="21"/>
        <v>4950</v>
      </c>
      <c r="G473" s="8">
        <f>VLOOKUP($B473,'Product Info'!$A$1:$D$4,4,0)*D473</f>
        <v>4488</v>
      </c>
      <c r="H473" s="8">
        <f t="shared" si="22"/>
        <v>462</v>
      </c>
      <c r="I473" s="8" t="str">
        <f t="shared" si="23"/>
        <v>Oct</v>
      </c>
      <c r="J473" s="7" t="str" cm="1">
        <f t="array" ref="J473:K473">VLOOKUP($C473,Herierchy!$A$1:$C$9,{2,3},0)</f>
        <v>Russell</v>
      </c>
      <c r="K473" s="7" t="str">
        <v>East</v>
      </c>
      <c r="L473" t="s">
        <v>69</v>
      </c>
    </row>
    <row r="474" spans="1:12" x14ac:dyDescent="0.25">
      <c r="A474" s="6">
        <v>45571</v>
      </c>
      <c r="B474" s="7" t="s">
        <v>28</v>
      </c>
      <c r="C474" s="7" t="s">
        <v>38</v>
      </c>
      <c r="D474" s="8">
        <v>35</v>
      </c>
      <c r="E474" s="8">
        <f>VLOOKUP($B474,'Product Info'!$A$1:$D$4,3,0)</f>
        <v>500</v>
      </c>
      <c r="F474" s="8">
        <f t="shared" si="21"/>
        <v>17500</v>
      </c>
      <c r="G474" s="8">
        <f>VLOOKUP($B474,'Product Info'!$A$1:$D$4,4,0)*D474</f>
        <v>14350</v>
      </c>
      <c r="H474" s="8">
        <f t="shared" si="22"/>
        <v>3150</v>
      </c>
      <c r="I474" s="8" t="str">
        <f t="shared" si="23"/>
        <v>Oct</v>
      </c>
      <c r="J474" s="7" t="str" cm="1">
        <f t="array" ref="J474:K474">VLOOKUP($C474,Herierchy!$A$1:$C$9,{2,3},0)</f>
        <v>Russell</v>
      </c>
      <c r="K474" s="7" t="str">
        <v>East</v>
      </c>
      <c r="L474" t="s">
        <v>69</v>
      </c>
    </row>
    <row r="475" spans="1:12" x14ac:dyDescent="0.25">
      <c r="A475" s="6">
        <v>45571</v>
      </c>
      <c r="B475" s="7" t="s">
        <v>28</v>
      </c>
      <c r="C475" s="7" t="s">
        <v>39</v>
      </c>
      <c r="D475" s="8">
        <v>31</v>
      </c>
      <c r="E475" s="8">
        <f>VLOOKUP($B475,'Product Info'!$A$1:$D$4,3,0)</f>
        <v>500</v>
      </c>
      <c r="F475" s="8">
        <f t="shared" si="21"/>
        <v>15500</v>
      </c>
      <c r="G475" s="8">
        <f>VLOOKUP($B475,'Product Info'!$A$1:$D$4,4,0)*D475</f>
        <v>12710</v>
      </c>
      <c r="H475" s="8">
        <f t="shared" si="22"/>
        <v>2790</v>
      </c>
      <c r="I475" s="8" t="str">
        <f t="shared" si="23"/>
        <v>Oct</v>
      </c>
      <c r="J475" s="7" t="str" cm="1">
        <f t="array" ref="J475:K475">VLOOKUP($C475,Herierchy!$A$1:$C$9,{2,3},0)</f>
        <v>Peter</v>
      </c>
      <c r="K475" s="7" t="str">
        <v>North</v>
      </c>
      <c r="L475" t="s">
        <v>69</v>
      </c>
    </row>
    <row r="476" spans="1:12" x14ac:dyDescent="0.25">
      <c r="A476" s="6">
        <v>45571</v>
      </c>
      <c r="B476" s="7" t="s">
        <v>27</v>
      </c>
      <c r="C476" s="7" t="s">
        <v>36</v>
      </c>
      <c r="D476" s="8">
        <v>20</v>
      </c>
      <c r="E476" s="8">
        <f>VLOOKUP($B476,'Product Info'!$A$1:$D$4,3,0)</f>
        <v>200</v>
      </c>
      <c r="F476" s="8">
        <f t="shared" si="21"/>
        <v>4000</v>
      </c>
      <c r="G476" s="8">
        <f>VLOOKUP($B476,'Product Info'!$A$1:$D$4,4,0)*D476</f>
        <v>3640</v>
      </c>
      <c r="H476" s="8">
        <f t="shared" si="22"/>
        <v>360</v>
      </c>
      <c r="I476" s="8" t="str">
        <f t="shared" si="23"/>
        <v>Oct</v>
      </c>
      <c r="J476" s="7" t="str" cm="1">
        <f t="array" ref="J476:K476">VLOOKUP($C476,Herierchy!$A$1:$C$9,{2,3},0)</f>
        <v>Karen</v>
      </c>
      <c r="K476" s="7" t="str">
        <v>South</v>
      </c>
      <c r="L476" t="s">
        <v>69</v>
      </c>
    </row>
    <row r="477" spans="1:12" x14ac:dyDescent="0.25">
      <c r="A477" s="6">
        <v>45571</v>
      </c>
      <c r="B477" s="7" t="s">
        <v>29</v>
      </c>
      <c r="C477" s="7" t="s">
        <v>36</v>
      </c>
      <c r="D477" s="8">
        <v>35</v>
      </c>
      <c r="E477" s="8">
        <f>VLOOKUP($B477,'Product Info'!$A$1:$D$4,3,0)</f>
        <v>150</v>
      </c>
      <c r="F477" s="8">
        <f t="shared" si="21"/>
        <v>5250</v>
      </c>
      <c r="G477" s="8">
        <f>VLOOKUP($B477,'Product Info'!$A$1:$D$4,4,0)*D477</f>
        <v>4760</v>
      </c>
      <c r="H477" s="8">
        <f t="shared" si="22"/>
        <v>490</v>
      </c>
      <c r="I477" s="8" t="str">
        <f t="shared" si="23"/>
        <v>Oct</v>
      </c>
      <c r="J477" s="7" t="str" cm="1">
        <f t="array" ref="J477:K477">VLOOKUP($C477,Herierchy!$A$1:$C$9,{2,3},0)</f>
        <v>Karen</v>
      </c>
      <c r="K477" s="7" t="str">
        <v>South</v>
      </c>
      <c r="L477" t="s">
        <v>69</v>
      </c>
    </row>
    <row r="478" spans="1:12" x14ac:dyDescent="0.25">
      <c r="A478" s="6">
        <v>45571</v>
      </c>
      <c r="B478" s="7" t="s">
        <v>28</v>
      </c>
      <c r="C478" s="7" t="s">
        <v>40</v>
      </c>
      <c r="D478" s="8">
        <v>49</v>
      </c>
      <c r="E478" s="8">
        <f>VLOOKUP($B478,'Product Info'!$A$1:$D$4,3,0)</f>
        <v>500</v>
      </c>
      <c r="F478" s="8">
        <f t="shared" si="21"/>
        <v>24500</v>
      </c>
      <c r="G478" s="8">
        <f>VLOOKUP($B478,'Product Info'!$A$1:$D$4,4,0)*D478</f>
        <v>20090</v>
      </c>
      <c r="H478" s="8">
        <f t="shared" si="22"/>
        <v>4410</v>
      </c>
      <c r="I478" s="8" t="str">
        <f t="shared" si="23"/>
        <v>Oct</v>
      </c>
      <c r="J478" s="7" t="str" cm="1">
        <f t="array" ref="J478:K478">VLOOKUP($C478,Herierchy!$A$1:$C$9,{2,3},0)</f>
        <v>Karen</v>
      </c>
      <c r="K478" s="7" t="str">
        <v>South</v>
      </c>
      <c r="L478" t="s">
        <v>69</v>
      </c>
    </row>
    <row r="479" spans="1:12" x14ac:dyDescent="0.25">
      <c r="A479" s="6">
        <v>45571</v>
      </c>
      <c r="B479" s="7" t="s">
        <v>27</v>
      </c>
      <c r="C479" s="7" t="s">
        <v>35</v>
      </c>
      <c r="D479" s="8">
        <v>35</v>
      </c>
      <c r="E479" s="8">
        <f>VLOOKUP($B479,'Product Info'!$A$1:$D$4,3,0)</f>
        <v>200</v>
      </c>
      <c r="F479" s="8">
        <f t="shared" si="21"/>
        <v>7000</v>
      </c>
      <c r="G479" s="8">
        <f>VLOOKUP($B479,'Product Info'!$A$1:$D$4,4,0)*D479</f>
        <v>6370</v>
      </c>
      <c r="H479" s="8">
        <f t="shared" si="22"/>
        <v>630</v>
      </c>
      <c r="I479" s="8" t="str">
        <f t="shared" si="23"/>
        <v>Oct</v>
      </c>
      <c r="J479" s="7" t="str" cm="1">
        <f t="array" ref="J479:K479">VLOOKUP($C479,Herierchy!$A$1:$C$9,{2,3},0)</f>
        <v>Peter</v>
      </c>
      <c r="K479" s="7" t="str">
        <v>North</v>
      </c>
      <c r="L479" t="s">
        <v>69</v>
      </c>
    </row>
    <row r="480" spans="1:12" x14ac:dyDescent="0.25">
      <c r="A480" s="6">
        <v>45571</v>
      </c>
      <c r="B480" s="7" t="s">
        <v>29</v>
      </c>
      <c r="C480" s="7" t="s">
        <v>35</v>
      </c>
      <c r="D480" s="8">
        <v>44</v>
      </c>
      <c r="E480" s="8">
        <f>VLOOKUP($B480,'Product Info'!$A$1:$D$4,3,0)</f>
        <v>150</v>
      </c>
      <c r="F480" s="8">
        <f t="shared" si="21"/>
        <v>6600</v>
      </c>
      <c r="G480" s="8">
        <f>VLOOKUP($B480,'Product Info'!$A$1:$D$4,4,0)*D480</f>
        <v>5984</v>
      </c>
      <c r="H480" s="8">
        <f t="shared" si="22"/>
        <v>616</v>
      </c>
      <c r="I480" s="8" t="str">
        <f t="shared" si="23"/>
        <v>Oct</v>
      </c>
      <c r="J480" s="7" t="str" cm="1">
        <f t="array" ref="J480:K480">VLOOKUP($C480,Herierchy!$A$1:$C$9,{2,3},0)</f>
        <v>Peter</v>
      </c>
      <c r="K480" s="7" t="str">
        <v>North</v>
      </c>
      <c r="L480" t="s">
        <v>69</v>
      </c>
    </row>
    <row r="481" spans="1:12" x14ac:dyDescent="0.25">
      <c r="A481" s="6">
        <v>45571</v>
      </c>
      <c r="B481" s="7" t="s">
        <v>29</v>
      </c>
      <c r="C481" s="7" t="s">
        <v>38</v>
      </c>
      <c r="D481" s="8">
        <v>20</v>
      </c>
      <c r="E481" s="8">
        <f>VLOOKUP($B481,'Product Info'!$A$1:$D$4,3,0)</f>
        <v>150</v>
      </c>
      <c r="F481" s="8">
        <f t="shared" si="21"/>
        <v>3000</v>
      </c>
      <c r="G481" s="8">
        <f>VLOOKUP($B481,'Product Info'!$A$1:$D$4,4,0)*D481</f>
        <v>2720</v>
      </c>
      <c r="H481" s="8">
        <f t="shared" si="22"/>
        <v>280</v>
      </c>
      <c r="I481" s="8" t="str">
        <f t="shared" si="23"/>
        <v>Oct</v>
      </c>
      <c r="J481" s="7" t="str" cm="1">
        <f t="array" ref="J481:K481">VLOOKUP($C481,Herierchy!$A$1:$C$9,{2,3},0)</f>
        <v>Russell</v>
      </c>
      <c r="K481" s="7" t="str">
        <v>East</v>
      </c>
      <c r="L481" t="s">
        <v>69</v>
      </c>
    </row>
    <row r="482" spans="1:12" x14ac:dyDescent="0.25">
      <c r="A482" s="6">
        <v>45578</v>
      </c>
      <c r="B482" s="7" t="s">
        <v>27</v>
      </c>
      <c r="C482" s="7" t="s">
        <v>37</v>
      </c>
      <c r="D482" s="8">
        <v>13</v>
      </c>
      <c r="E482" s="8">
        <f>VLOOKUP($B482,'Product Info'!$A$1:$D$4,3,0)</f>
        <v>200</v>
      </c>
      <c r="F482" s="8">
        <f t="shared" si="21"/>
        <v>2600</v>
      </c>
      <c r="G482" s="8">
        <f>VLOOKUP($B482,'Product Info'!$A$1:$D$4,4,0)*D482</f>
        <v>2366</v>
      </c>
      <c r="H482" s="8">
        <f t="shared" si="22"/>
        <v>234</v>
      </c>
      <c r="I482" s="8" t="str">
        <f t="shared" si="23"/>
        <v>Oct</v>
      </c>
      <c r="J482" s="7" t="str" cm="1">
        <f t="array" ref="J482:K482">VLOOKUP($C482,Herierchy!$A$1:$C$9,{2,3},0)</f>
        <v>Ashley</v>
      </c>
      <c r="K482" s="7" t="str">
        <v>West</v>
      </c>
      <c r="L482" t="s">
        <v>69</v>
      </c>
    </row>
    <row r="483" spans="1:12" x14ac:dyDescent="0.25">
      <c r="A483" s="6">
        <v>45578</v>
      </c>
      <c r="B483" s="7" t="s">
        <v>29</v>
      </c>
      <c r="C483" s="7" t="s">
        <v>37</v>
      </c>
      <c r="D483" s="8">
        <v>19</v>
      </c>
      <c r="E483" s="8">
        <f>VLOOKUP($B483,'Product Info'!$A$1:$D$4,3,0)</f>
        <v>150</v>
      </c>
      <c r="F483" s="8">
        <f t="shared" si="21"/>
        <v>2850</v>
      </c>
      <c r="G483" s="8">
        <f>VLOOKUP($B483,'Product Info'!$A$1:$D$4,4,0)*D483</f>
        <v>2584</v>
      </c>
      <c r="H483" s="8">
        <f t="shared" si="22"/>
        <v>266</v>
      </c>
      <c r="I483" s="8" t="str">
        <f t="shared" si="23"/>
        <v>Oct</v>
      </c>
      <c r="J483" s="7" t="str" cm="1">
        <f t="array" ref="J483:K483">VLOOKUP($C483,Herierchy!$A$1:$C$9,{2,3},0)</f>
        <v>Ashley</v>
      </c>
      <c r="K483" s="7" t="str">
        <v>West</v>
      </c>
      <c r="L483" t="s">
        <v>69</v>
      </c>
    </row>
    <row r="484" spans="1:12" x14ac:dyDescent="0.25">
      <c r="A484" s="6">
        <v>45578</v>
      </c>
      <c r="B484" s="7" t="s">
        <v>28</v>
      </c>
      <c r="C484" s="7" t="s">
        <v>41</v>
      </c>
      <c r="D484" s="8">
        <v>16</v>
      </c>
      <c r="E484" s="8">
        <f>VLOOKUP($B484,'Product Info'!$A$1:$D$4,3,0)</f>
        <v>500</v>
      </c>
      <c r="F484" s="8">
        <f t="shared" si="21"/>
        <v>8000</v>
      </c>
      <c r="G484" s="8">
        <f>VLOOKUP($B484,'Product Info'!$A$1:$D$4,4,0)*D484</f>
        <v>6560</v>
      </c>
      <c r="H484" s="8">
        <f t="shared" si="22"/>
        <v>1440</v>
      </c>
      <c r="I484" s="8" t="str">
        <f t="shared" si="23"/>
        <v>Oct</v>
      </c>
      <c r="J484" s="7" t="str" cm="1">
        <f t="array" ref="J484:K484">VLOOKUP($C484,Herierchy!$A$1:$C$9,{2,3},0)</f>
        <v>Ashley</v>
      </c>
      <c r="K484" s="7" t="str">
        <v>West</v>
      </c>
      <c r="L484" t="s">
        <v>69</v>
      </c>
    </row>
    <row r="485" spans="1:12" x14ac:dyDescent="0.25">
      <c r="A485" s="6">
        <v>45578</v>
      </c>
      <c r="B485" s="7" t="s">
        <v>28</v>
      </c>
      <c r="C485" s="7" t="s">
        <v>34</v>
      </c>
      <c r="D485" s="8">
        <v>21</v>
      </c>
      <c r="E485" s="8">
        <f>VLOOKUP($B485,'Product Info'!$A$1:$D$4,3,0)</f>
        <v>500</v>
      </c>
      <c r="F485" s="8">
        <f t="shared" si="21"/>
        <v>10500</v>
      </c>
      <c r="G485" s="8">
        <f>VLOOKUP($B485,'Product Info'!$A$1:$D$4,4,0)*D485</f>
        <v>8610</v>
      </c>
      <c r="H485" s="8">
        <f t="shared" si="22"/>
        <v>1890</v>
      </c>
      <c r="I485" s="8" t="str">
        <f t="shared" si="23"/>
        <v>Oct</v>
      </c>
      <c r="J485" s="7" t="str" cm="1">
        <f t="array" ref="J485:K485">VLOOKUP($C485,Herierchy!$A$1:$C$9,{2,3},0)</f>
        <v>Russell</v>
      </c>
      <c r="K485" s="7" t="str">
        <v>East</v>
      </c>
      <c r="L485" t="s">
        <v>69</v>
      </c>
    </row>
    <row r="486" spans="1:12" x14ac:dyDescent="0.25">
      <c r="A486" s="6">
        <v>45578</v>
      </c>
      <c r="B486" s="7" t="s">
        <v>27</v>
      </c>
      <c r="C486" s="7" t="s">
        <v>38</v>
      </c>
      <c r="D486" s="8">
        <v>11</v>
      </c>
      <c r="E486" s="8">
        <f>VLOOKUP($B486,'Product Info'!$A$1:$D$4,3,0)</f>
        <v>200</v>
      </c>
      <c r="F486" s="8">
        <f t="shared" si="21"/>
        <v>2200</v>
      </c>
      <c r="G486" s="8">
        <f>VLOOKUP($B486,'Product Info'!$A$1:$D$4,4,0)*D486</f>
        <v>2002</v>
      </c>
      <c r="H486" s="8">
        <f t="shared" si="22"/>
        <v>198</v>
      </c>
      <c r="I486" s="8" t="str">
        <f t="shared" si="23"/>
        <v>Oct</v>
      </c>
      <c r="J486" s="7" t="str" cm="1">
        <f t="array" ref="J486:K486">VLOOKUP($C486,Herierchy!$A$1:$C$9,{2,3},0)</f>
        <v>Russell</v>
      </c>
      <c r="K486" s="7" t="str">
        <v>East</v>
      </c>
      <c r="L486" t="s">
        <v>69</v>
      </c>
    </row>
    <row r="487" spans="1:12" x14ac:dyDescent="0.25">
      <c r="A487" s="6">
        <v>45578</v>
      </c>
      <c r="B487" s="7" t="s">
        <v>29</v>
      </c>
      <c r="C487" s="7" t="s">
        <v>38</v>
      </c>
      <c r="D487" s="8">
        <v>39</v>
      </c>
      <c r="E487" s="8">
        <f>VLOOKUP($B487,'Product Info'!$A$1:$D$4,3,0)</f>
        <v>150</v>
      </c>
      <c r="F487" s="8">
        <f t="shared" si="21"/>
        <v>5850</v>
      </c>
      <c r="G487" s="8">
        <f>VLOOKUP($B487,'Product Info'!$A$1:$D$4,4,0)*D487</f>
        <v>5304</v>
      </c>
      <c r="H487" s="8">
        <f t="shared" si="22"/>
        <v>546</v>
      </c>
      <c r="I487" s="8" t="str">
        <f t="shared" si="23"/>
        <v>Oct</v>
      </c>
      <c r="J487" s="7" t="str" cm="1">
        <f t="array" ref="J487:K487">VLOOKUP($C487,Herierchy!$A$1:$C$9,{2,3},0)</f>
        <v>Russell</v>
      </c>
      <c r="K487" s="7" t="str">
        <v>East</v>
      </c>
      <c r="L487" t="s">
        <v>69</v>
      </c>
    </row>
    <row r="488" spans="1:12" x14ac:dyDescent="0.25">
      <c r="A488" s="6">
        <v>45578</v>
      </c>
      <c r="B488" s="7" t="s">
        <v>27</v>
      </c>
      <c r="C488" s="7" t="s">
        <v>39</v>
      </c>
      <c r="D488" s="8">
        <v>16</v>
      </c>
      <c r="E488" s="8">
        <f>VLOOKUP($B488,'Product Info'!$A$1:$D$4,3,0)</f>
        <v>200</v>
      </c>
      <c r="F488" s="8">
        <f t="shared" si="21"/>
        <v>3200</v>
      </c>
      <c r="G488" s="8">
        <f>VLOOKUP($B488,'Product Info'!$A$1:$D$4,4,0)*D488</f>
        <v>2912</v>
      </c>
      <c r="H488" s="8">
        <f t="shared" si="22"/>
        <v>288</v>
      </c>
      <c r="I488" s="8" t="str">
        <f t="shared" si="23"/>
        <v>Oct</v>
      </c>
      <c r="J488" s="7" t="str" cm="1">
        <f t="array" ref="J488:K488">VLOOKUP($C488,Herierchy!$A$1:$C$9,{2,3},0)</f>
        <v>Peter</v>
      </c>
      <c r="K488" s="7" t="str">
        <v>North</v>
      </c>
      <c r="L488" t="s">
        <v>69</v>
      </c>
    </row>
    <row r="489" spans="1:12" x14ac:dyDescent="0.25">
      <c r="A489" s="6">
        <v>45578</v>
      </c>
      <c r="B489" s="7" t="s">
        <v>29</v>
      </c>
      <c r="C489" s="7" t="s">
        <v>39</v>
      </c>
      <c r="D489" s="8">
        <v>30</v>
      </c>
      <c r="E489" s="8">
        <f>VLOOKUP($B489,'Product Info'!$A$1:$D$4,3,0)</f>
        <v>150</v>
      </c>
      <c r="F489" s="8">
        <f t="shared" si="21"/>
        <v>4500</v>
      </c>
      <c r="G489" s="8">
        <f>VLOOKUP($B489,'Product Info'!$A$1:$D$4,4,0)*D489</f>
        <v>4080</v>
      </c>
      <c r="H489" s="8">
        <f t="shared" si="22"/>
        <v>420</v>
      </c>
      <c r="I489" s="8" t="str">
        <f t="shared" si="23"/>
        <v>Oct</v>
      </c>
      <c r="J489" s="7" t="str" cm="1">
        <f t="array" ref="J489:K489">VLOOKUP($C489,Herierchy!$A$1:$C$9,{2,3},0)</f>
        <v>Peter</v>
      </c>
      <c r="K489" s="7" t="str">
        <v>North</v>
      </c>
      <c r="L489" t="s">
        <v>69</v>
      </c>
    </row>
    <row r="490" spans="1:12" x14ac:dyDescent="0.25">
      <c r="A490" s="6">
        <v>45578</v>
      </c>
      <c r="B490" s="7" t="s">
        <v>29</v>
      </c>
      <c r="C490" s="7" t="s">
        <v>36</v>
      </c>
      <c r="D490" s="8">
        <v>33</v>
      </c>
      <c r="E490" s="8">
        <f>VLOOKUP($B490,'Product Info'!$A$1:$D$4,3,0)</f>
        <v>150</v>
      </c>
      <c r="F490" s="8">
        <f t="shared" si="21"/>
        <v>4950</v>
      </c>
      <c r="G490" s="8">
        <f>VLOOKUP($B490,'Product Info'!$A$1:$D$4,4,0)*D490</f>
        <v>4488</v>
      </c>
      <c r="H490" s="8">
        <f t="shared" si="22"/>
        <v>462</v>
      </c>
      <c r="I490" s="8" t="str">
        <f t="shared" si="23"/>
        <v>Oct</v>
      </c>
      <c r="J490" s="7" t="str" cm="1">
        <f t="array" ref="J490:K490">VLOOKUP($C490,Herierchy!$A$1:$C$9,{2,3},0)</f>
        <v>Karen</v>
      </c>
      <c r="K490" s="7" t="str">
        <v>South</v>
      </c>
      <c r="L490" t="s">
        <v>69</v>
      </c>
    </row>
    <row r="491" spans="1:12" x14ac:dyDescent="0.25">
      <c r="A491" s="6">
        <v>45578</v>
      </c>
      <c r="B491" s="7" t="s">
        <v>27</v>
      </c>
      <c r="C491" s="7" t="s">
        <v>40</v>
      </c>
      <c r="D491" s="8">
        <v>41</v>
      </c>
      <c r="E491" s="8">
        <f>VLOOKUP($B491,'Product Info'!$A$1:$D$4,3,0)</f>
        <v>200</v>
      </c>
      <c r="F491" s="8">
        <f t="shared" si="21"/>
        <v>8200</v>
      </c>
      <c r="G491" s="8">
        <f>VLOOKUP($B491,'Product Info'!$A$1:$D$4,4,0)*D491</f>
        <v>7462</v>
      </c>
      <c r="H491" s="8">
        <f t="shared" si="22"/>
        <v>738</v>
      </c>
      <c r="I491" s="8" t="str">
        <f t="shared" si="23"/>
        <v>Oct</v>
      </c>
      <c r="J491" s="7" t="str" cm="1">
        <f t="array" ref="J491:K491">VLOOKUP($C491,Herierchy!$A$1:$C$9,{2,3},0)</f>
        <v>Karen</v>
      </c>
      <c r="K491" s="7" t="str">
        <v>South</v>
      </c>
      <c r="L491" t="s">
        <v>69</v>
      </c>
    </row>
    <row r="492" spans="1:12" x14ac:dyDescent="0.25">
      <c r="A492" s="6">
        <v>45578</v>
      </c>
      <c r="B492" s="7" t="s">
        <v>28</v>
      </c>
      <c r="C492" s="7" t="s">
        <v>35</v>
      </c>
      <c r="D492" s="8">
        <v>11</v>
      </c>
      <c r="E492" s="8">
        <f>VLOOKUP($B492,'Product Info'!$A$1:$D$4,3,0)</f>
        <v>500</v>
      </c>
      <c r="F492" s="8">
        <f t="shared" si="21"/>
        <v>5500</v>
      </c>
      <c r="G492" s="8">
        <f>VLOOKUP($B492,'Product Info'!$A$1:$D$4,4,0)*D492</f>
        <v>4510</v>
      </c>
      <c r="H492" s="8">
        <f t="shared" si="22"/>
        <v>990</v>
      </c>
      <c r="I492" s="8" t="str">
        <f t="shared" si="23"/>
        <v>Oct</v>
      </c>
      <c r="J492" s="7" t="str" cm="1">
        <f t="array" ref="J492:K492">VLOOKUP($C492,Herierchy!$A$1:$C$9,{2,3},0)</f>
        <v>Peter</v>
      </c>
      <c r="K492" s="7" t="str">
        <v>North</v>
      </c>
      <c r="L492" t="s">
        <v>69</v>
      </c>
    </row>
    <row r="493" spans="1:12" x14ac:dyDescent="0.25">
      <c r="A493" s="6">
        <v>45578</v>
      </c>
      <c r="B493" s="7" t="s">
        <v>28</v>
      </c>
      <c r="C493" s="7" t="s">
        <v>39</v>
      </c>
      <c r="D493" s="8">
        <v>19</v>
      </c>
      <c r="E493" s="8">
        <f>VLOOKUP($B493,'Product Info'!$A$1:$D$4,3,0)</f>
        <v>500</v>
      </c>
      <c r="F493" s="8">
        <f t="shared" si="21"/>
        <v>9500</v>
      </c>
      <c r="G493" s="8">
        <f>VLOOKUP($B493,'Product Info'!$A$1:$D$4,4,0)*D493</f>
        <v>7790</v>
      </c>
      <c r="H493" s="8">
        <f t="shared" si="22"/>
        <v>1710</v>
      </c>
      <c r="I493" s="8" t="str">
        <f t="shared" si="23"/>
        <v>Oct</v>
      </c>
      <c r="J493" s="7" t="str" cm="1">
        <f t="array" ref="J493:K493">VLOOKUP($C493,Herierchy!$A$1:$C$9,{2,3},0)</f>
        <v>Peter</v>
      </c>
      <c r="K493" s="7" t="str">
        <v>North</v>
      </c>
      <c r="L493" t="s">
        <v>69</v>
      </c>
    </row>
    <row r="494" spans="1:12" x14ac:dyDescent="0.25">
      <c r="A494" s="6">
        <v>45585</v>
      </c>
      <c r="B494" s="7" t="s">
        <v>28</v>
      </c>
      <c r="C494" s="7" t="s">
        <v>37</v>
      </c>
      <c r="D494" s="8">
        <v>27</v>
      </c>
      <c r="E494" s="8">
        <f>VLOOKUP($B494,'Product Info'!$A$1:$D$4,3,0)</f>
        <v>500</v>
      </c>
      <c r="F494" s="8">
        <f t="shared" si="21"/>
        <v>13500</v>
      </c>
      <c r="G494" s="8">
        <f>VLOOKUP($B494,'Product Info'!$A$1:$D$4,4,0)*D494</f>
        <v>11070</v>
      </c>
      <c r="H494" s="8">
        <f t="shared" si="22"/>
        <v>2430</v>
      </c>
      <c r="I494" s="8" t="str">
        <f t="shared" si="23"/>
        <v>Oct</v>
      </c>
      <c r="J494" s="7" t="str" cm="1">
        <f t="array" ref="J494:K494">VLOOKUP($C494,Herierchy!$A$1:$C$9,{2,3},0)</f>
        <v>Ashley</v>
      </c>
      <c r="K494" s="7" t="str">
        <v>West</v>
      </c>
      <c r="L494" t="s">
        <v>69</v>
      </c>
    </row>
    <row r="495" spans="1:12" x14ac:dyDescent="0.25">
      <c r="A495" s="6">
        <v>45585</v>
      </c>
      <c r="B495" s="7" t="s">
        <v>27</v>
      </c>
      <c r="C495" s="7" t="s">
        <v>41</v>
      </c>
      <c r="D495" s="8">
        <v>43</v>
      </c>
      <c r="E495" s="8">
        <f>VLOOKUP($B495,'Product Info'!$A$1:$D$4,3,0)</f>
        <v>200</v>
      </c>
      <c r="F495" s="8">
        <f t="shared" si="21"/>
        <v>8600</v>
      </c>
      <c r="G495" s="8">
        <f>VLOOKUP($B495,'Product Info'!$A$1:$D$4,4,0)*D495</f>
        <v>7826</v>
      </c>
      <c r="H495" s="8">
        <f t="shared" si="22"/>
        <v>774</v>
      </c>
      <c r="I495" s="8" t="str">
        <f t="shared" si="23"/>
        <v>Oct</v>
      </c>
      <c r="J495" s="7" t="str" cm="1">
        <f t="array" ref="J495:K495">VLOOKUP($C495,Herierchy!$A$1:$C$9,{2,3},0)</f>
        <v>Ashley</v>
      </c>
      <c r="K495" s="7" t="str">
        <v>West</v>
      </c>
      <c r="L495" t="s">
        <v>69</v>
      </c>
    </row>
    <row r="496" spans="1:12" x14ac:dyDescent="0.25">
      <c r="A496" s="6">
        <v>45585</v>
      </c>
      <c r="B496" s="7" t="s">
        <v>29</v>
      </c>
      <c r="C496" s="7" t="s">
        <v>41</v>
      </c>
      <c r="D496" s="8">
        <v>28</v>
      </c>
      <c r="E496" s="8">
        <f>VLOOKUP($B496,'Product Info'!$A$1:$D$4,3,0)</f>
        <v>150</v>
      </c>
      <c r="F496" s="8">
        <f t="shared" si="21"/>
        <v>4200</v>
      </c>
      <c r="G496" s="8">
        <f>VLOOKUP($B496,'Product Info'!$A$1:$D$4,4,0)*D496</f>
        <v>3808</v>
      </c>
      <c r="H496" s="8">
        <f t="shared" si="22"/>
        <v>392</v>
      </c>
      <c r="I496" s="8" t="str">
        <f t="shared" si="23"/>
        <v>Oct</v>
      </c>
      <c r="J496" s="7" t="str" cm="1">
        <f t="array" ref="J496:K496">VLOOKUP($C496,Herierchy!$A$1:$C$9,{2,3},0)</f>
        <v>Ashley</v>
      </c>
      <c r="K496" s="7" t="str">
        <v>West</v>
      </c>
      <c r="L496" t="s">
        <v>69</v>
      </c>
    </row>
    <row r="497" spans="1:12" x14ac:dyDescent="0.25">
      <c r="A497" s="6">
        <v>45585</v>
      </c>
      <c r="B497" s="7" t="s">
        <v>27</v>
      </c>
      <c r="C497" s="7" t="s">
        <v>34</v>
      </c>
      <c r="D497" s="8">
        <v>11</v>
      </c>
      <c r="E497" s="8">
        <f>VLOOKUP($B497,'Product Info'!$A$1:$D$4,3,0)</f>
        <v>200</v>
      </c>
      <c r="F497" s="8">
        <f t="shared" si="21"/>
        <v>2200</v>
      </c>
      <c r="G497" s="8">
        <f>VLOOKUP($B497,'Product Info'!$A$1:$D$4,4,0)*D497</f>
        <v>2002</v>
      </c>
      <c r="H497" s="8">
        <f t="shared" si="22"/>
        <v>198</v>
      </c>
      <c r="I497" s="8" t="str">
        <f t="shared" si="23"/>
        <v>Oct</v>
      </c>
      <c r="J497" s="7" t="str" cm="1">
        <f t="array" ref="J497:K497">VLOOKUP($C497,Herierchy!$A$1:$C$9,{2,3},0)</f>
        <v>Russell</v>
      </c>
      <c r="K497" s="7" t="str">
        <v>East</v>
      </c>
      <c r="L497" t="s">
        <v>69</v>
      </c>
    </row>
    <row r="498" spans="1:12" x14ac:dyDescent="0.25">
      <c r="A498" s="6">
        <v>45585</v>
      </c>
      <c r="B498" s="7" t="s">
        <v>28</v>
      </c>
      <c r="C498" s="7" t="s">
        <v>38</v>
      </c>
      <c r="D498" s="8">
        <v>36</v>
      </c>
      <c r="E498" s="8">
        <f>VLOOKUP($B498,'Product Info'!$A$1:$D$4,3,0)</f>
        <v>500</v>
      </c>
      <c r="F498" s="8">
        <f t="shared" si="21"/>
        <v>18000</v>
      </c>
      <c r="G498" s="8">
        <f>VLOOKUP($B498,'Product Info'!$A$1:$D$4,4,0)*D498</f>
        <v>14760</v>
      </c>
      <c r="H498" s="8">
        <f t="shared" si="22"/>
        <v>3240</v>
      </c>
      <c r="I498" s="8" t="str">
        <f t="shared" si="23"/>
        <v>Oct</v>
      </c>
      <c r="J498" s="7" t="str" cm="1">
        <f t="array" ref="J498:K498">VLOOKUP($C498,Herierchy!$A$1:$C$9,{2,3},0)</f>
        <v>Russell</v>
      </c>
      <c r="K498" s="7" t="str">
        <v>East</v>
      </c>
      <c r="L498" t="s">
        <v>69</v>
      </c>
    </row>
    <row r="499" spans="1:12" x14ac:dyDescent="0.25">
      <c r="A499" s="6">
        <v>45585</v>
      </c>
      <c r="B499" s="7" t="s">
        <v>29</v>
      </c>
      <c r="C499" s="7" t="s">
        <v>39</v>
      </c>
      <c r="D499" s="8">
        <v>15</v>
      </c>
      <c r="E499" s="8">
        <f>VLOOKUP($B499,'Product Info'!$A$1:$D$4,3,0)</f>
        <v>150</v>
      </c>
      <c r="F499" s="8">
        <f t="shared" si="21"/>
        <v>2250</v>
      </c>
      <c r="G499" s="8">
        <f>VLOOKUP($B499,'Product Info'!$A$1:$D$4,4,0)*D499</f>
        <v>2040</v>
      </c>
      <c r="H499" s="8">
        <f t="shared" si="22"/>
        <v>210</v>
      </c>
      <c r="I499" s="8" t="str">
        <f t="shared" si="23"/>
        <v>Oct</v>
      </c>
      <c r="J499" s="7" t="str" cm="1">
        <f t="array" ref="J499:K499">VLOOKUP($C499,Herierchy!$A$1:$C$9,{2,3},0)</f>
        <v>Peter</v>
      </c>
      <c r="K499" s="7" t="str">
        <v>North</v>
      </c>
      <c r="L499" t="s">
        <v>69</v>
      </c>
    </row>
    <row r="500" spans="1:12" x14ac:dyDescent="0.25">
      <c r="A500" s="6">
        <v>45585</v>
      </c>
      <c r="B500" s="7" t="s">
        <v>28</v>
      </c>
      <c r="C500" s="7" t="s">
        <v>36</v>
      </c>
      <c r="D500" s="8">
        <v>28</v>
      </c>
      <c r="E500" s="8">
        <f>VLOOKUP($B500,'Product Info'!$A$1:$D$4,3,0)</f>
        <v>500</v>
      </c>
      <c r="F500" s="8">
        <f t="shared" si="21"/>
        <v>14000</v>
      </c>
      <c r="G500" s="8">
        <f>VLOOKUP($B500,'Product Info'!$A$1:$D$4,4,0)*D500</f>
        <v>11480</v>
      </c>
      <c r="H500" s="8">
        <f t="shared" si="22"/>
        <v>2520</v>
      </c>
      <c r="I500" s="8" t="str">
        <f t="shared" si="23"/>
        <v>Oct</v>
      </c>
      <c r="J500" s="7" t="str" cm="1">
        <f t="array" ref="J500:K500">VLOOKUP($C500,Herierchy!$A$1:$C$9,{2,3},0)</f>
        <v>Karen</v>
      </c>
      <c r="K500" s="7" t="str">
        <v>South</v>
      </c>
      <c r="L500" t="s">
        <v>69</v>
      </c>
    </row>
    <row r="501" spans="1:12" x14ac:dyDescent="0.25">
      <c r="A501" s="6">
        <v>45585</v>
      </c>
      <c r="B501" s="7" t="s">
        <v>27</v>
      </c>
      <c r="C501" s="7" t="s">
        <v>40</v>
      </c>
      <c r="D501" s="8">
        <v>21</v>
      </c>
      <c r="E501" s="8">
        <f>VLOOKUP($B501,'Product Info'!$A$1:$D$4,3,0)</f>
        <v>200</v>
      </c>
      <c r="F501" s="8">
        <f t="shared" si="21"/>
        <v>4200</v>
      </c>
      <c r="G501" s="8">
        <f>VLOOKUP($B501,'Product Info'!$A$1:$D$4,4,0)*D501</f>
        <v>3822</v>
      </c>
      <c r="H501" s="8">
        <f t="shared" si="22"/>
        <v>378</v>
      </c>
      <c r="I501" s="8" t="str">
        <f t="shared" si="23"/>
        <v>Oct</v>
      </c>
      <c r="J501" s="7" t="str" cm="1">
        <f t="array" ref="J501:K501">VLOOKUP($C501,Herierchy!$A$1:$C$9,{2,3},0)</f>
        <v>Karen</v>
      </c>
      <c r="K501" s="7" t="str">
        <v>South</v>
      </c>
      <c r="L501" t="s">
        <v>69</v>
      </c>
    </row>
    <row r="502" spans="1:12" x14ac:dyDescent="0.25">
      <c r="A502" s="6">
        <v>45585</v>
      </c>
      <c r="B502" s="7" t="s">
        <v>29</v>
      </c>
      <c r="C502" s="7" t="s">
        <v>40</v>
      </c>
      <c r="D502" s="8">
        <v>23</v>
      </c>
      <c r="E502" s="8">
        <f>VLOOKUP($B502,'Product Info'!$A$1:$D$4,3,0)</f>
        <v>150</v>
      </c>
      <c r="F502" s="8">
        <f t="shared" si="21"/>
        <v>3450</v>
      </c>
      <c r="G502" s="8">
        <f>VLOOKUP($B502,'Product Info'!$A$1:$D$4,4,0)*D502</f>
        <v>3128</v>
      </c>
      <c r="H502" s="8">
        <f t="shared" si="22"/>
        <v>322</v>
      </c>
      <c r="I502" s="8" t="str">
        <f t="shared" si="23"/>
        <v>Oct</v>
      </c>
      <c r="J502" s="7" t="str" cm="1">
        <f t="array" ref="J502:K502">VLOOKUP($C502,Herierchy!$A$1:$C$9,{2,3},0)</f>
        <v>Karen</v>
      </c>
      <c r="K502" s="7" t="str">
        <v>South</v>
      </c>
      <c r="L502" t="s">
        <v>69</v>
      </c>
    </row>
    <row r="503" spans="1:12" x14ac:dyDescent="0.25">
      <c r="A503" s="6">
        <v>45585</v>
      </c>
      <c r="B503" s="7" t="s">
        <v>28</v>
      </c>
      <c r="C503" s="7" t="s">
        <v>35</v>
      </c>
      <c r="D503" s="8">
        <v>30</v>
      </c>
      <c r="E503" s="8">
        <f>VLOOKUP($B503,'Product Info'!$A$1:$D$4,3,0)</f>
        <v>500</v>
      </c>
      <c r="F503" s="8">
        <f t="shared" si="21"/>
        <v>15000</v>
      </c>
      <c r="G503" s="8">
        <f>VLOOKUP($B503,'Product Info'!$A$1:$D$4,4,0)*D503</f>
        <v>12300</v>
      </c>
      <c r="H503" s="8">
        <f t="shared" si="22"/>
        <v>2700</v>
      </c>
      <c r="I503" s="8" t="str">
        <f t="shared" si="23"/>
        <v>Oct</v>
      </c>
      <c r="J503" s="7" t="str" cm="1">
        <f t="array" ref="J503:K503">VLOOKUP($C503,Herierchy!$A$1:$C$9,{2,3},0)</f>
        <v>Peter</v>
      </c>
      <c r="K503" s="7" t="str">
        <v>North</v>
      </c>
      <c r="L503" t="s">
        <v>69</v>
      </c>
    </row>
    <row r="504" spans="1:12" x14ac:dyDescent="0.25">
      <c r="A504" s="6">
        <v>45585</v>
      </c>
      <c r="B504" s="7" t="s">
        <v>27</v>
      </c>
      <c r="C504" s="7" t="s">
        <v>40</v>
      </c>
      <c r="D504" s="8">
        <v>43</v>
      </c>
      <c r="E504" s="8">
        <f>VLOOKUP($B504,'Product Info'!$A$1:$D$4,3,0)</f>
        <v>200</v>
      </c>
      <c r="F504" s="8">
        <f t="shared" si="21"/>
        <v>8600</v>
      </c>
      <c r="G504" s="8">
        <f>VLOOKUP($B504,'Product Info'!$A$1:$D$4,4,0)*D504</f>
        <v>7826</v>
      </c>
      <c r="H504" s="8">
        <f t="shared" si="22"/>
        <v>774</v>
      </c>
      <c r="I504" s="8" t="str">
        <f t="shared" si="23"/>
        <v>Oct</v>
      </c>
      <c r="J504" s="7" t="str" cm="1">
        <f t="array" ref="J504:K504">VLOOKUP($C504,Herierchy!$A$1:$C$9,{2,3},0)</f>
        <v>Karen</v>
      </c>
      <c r="K504" s="7" t="str">
        <v>South</v>
      </c>
      <c r="L504" t="s">
        <v>69</v>
      </c>
    </row>
    <row r="505" spans="1:12" x14ac:dyDescent="0.25">
      <c r="A505" s="6">
        <v>45585</v>
      </c>
      <c r="B505" s="7" t="s">
        <v>29</v>
      </c>
      <c r="C505" s="7" t="s">
        <v>41</v>
      </c>
      <c r="D505" s="8">
        <v>37</v>
      </c>
      <c r="E505" s="8">
        <f>VLOOKUP($B505,'Product Info'!$A$1:$D$4,3,0)</f>
        <v>150</v>
      </c>
      <c r="F505" s="8">
        <f t="shared" si="21"/>
        <v>5550</v>
      </c>
      <c r="G505" s="8">
        <f>VLOOKUP($B505,'Product Info'!$A$1:$D$4,4,0)*D505</f>
        <v>5032</v>
      </c>
      <c r="H505" s="8">
        <f t="shared" si="22"/>
        <v>518</v>
      </c>
      <c r="I505" s="8" t="str">
        <f t="shared" si="23"/>
        <v>Oct</v>
      </c>
      <c r="J505" s="7" t="str" cm="1">
        <f t="array" ref="J505:K505">VLOOKUP($C505,Herierchy!$A$1:$C$9,{2,3},0)</f>
        <v>Ashley</v>
      </c>
      <c r="K505" s="7" t="str">
        <v>West</v>
      </c>
      <c r="L505" t="s">
        <v>69</v>
      </c>
    </row>
    <row r="506" spans="1:12" x14ac:dyDescent="0.25">
      <c r="A506" s="6">
        <v>45592</v>
      </c>
      <c r="B506" s="7" t="s">
        <v>27</v>
      </c>
      <c r="C506" s="7" t="s">
        <v>37</v>
      </c>
      <c r="D506" s="8">
        <v>39</v>
      </c>
      <c r="E506" s="8">
        <f>VLOOKUP($B506,'Product Info'!$A$1:$D$4,3,0)</f>
        <v>200</v>
      </c>
      <c r="F506" s="8">
        <f t="shared" si="21"/>
        <v>7800</v>
      </c>
      <c r="G506" s="8">
        <f>VLOOKUP($B506,'Product Info'!$A$1:$D$4,4,0)*D506</f>
        <v>7098</v>
      </c>
      <c r="H506" s="8">
        <f t="shared" si="22"/>
        <v>702</v>
      </c>
      <c r="I506" s="8" t="str">
        <f t="shared" si="23"/>
        <v>Oct</v>
      </c>
      <c r="J506" s="7" t="str" cm="1">
        <f t="array" ref="J506:K506">VLOOKUP($C506,Herierchy!$A$1:$C$9,{2,3},0)</f>
        <v>Ashley</v>
      </c>
      <c r="K506" s="7" t="str">
        <v>West</v>
      </c>
      <c r="L506" t="s">
        <v>69</v>
      </c>
    </row>
    <row r="507" spans="1:12" x14ac:dyDescent="0.25">
      <c r="A507" s="6">
        <v>45592</v>
      </c>
      <c r="B507" s="7" t="s">
        <v>28</v>
      </c>
      <c r="C507" s="7" t="s">
        <v>41</v>
      </c>
      <c r="D507" s="8">
        <v>11</v>
      </c>
      <c r="E507" s="8">
        <f>VLOOKUP($B507,'Product Info'!$A$1:$D$4,3,0)</f>
        <v>500</v>
      </c>
      <c r="F507" s="8">
        <f t="shared" si="21"/>
        <v>5500</v>
      </c>
      <c r="G507" s="8">
        <f>VLOOKUP($B507,'Product Info'!$A$1:$D$4,4,0)*D507</f>
        <v>4510</v>
      </c>
      <c r="H507" s="8">
        <f t="shared" si="22"/>
        <v>990</v>
      </c>
      <c r="I507" s="8" t="str">
        <f t="shared" si="23"/>
        <v>Oct</v>
      </c>
      <c r="J507" s="7" t="str" cm="1">
        <f t="array" ref="J507:K507">VLOOKUP($C507,Herierchy!$A$1:$C$9,{2,3},0)</f>
        <v>Ashley</v>
      </c>
      <c r="K507" s="7" t="str">
        <v>West</v>
      </c>
      <c r="L507" t="s">
        <v>69</v>
      </c>
    </row>
    <row r="508" spans="1:12" x14ac:dyDescent="0.25">
      <c r="A508" s="6">
        <v>45592</v>
      </c>
      <c r="B508" s="7" t="s">
        <v>27</v>
      </c>
      <c r="C508" s="7" t="s">
        <v>34</v>
      </c>
      <c r="D508" s="8">
        <v>48</v>
      </c>
      <c r="E508" s="8">
        <f>VLOOKUP($B508,'Product Info'!$A$1:$D$4,3,0)</f>
        <v>200</v>
      </c>
      <c r="F508" s="8">
        <f t="shared" si="21"/>
        <v>9600</v>
      </c>
      <c r="G508" s="8">
        <f>VLOOKUP($B508,'Product Info'!$A$1:$D$4,4,0)*D508</f>
        <v>8736</v>
      </c>
      <c r="H508" s="8">
        <f t="shared" si="22"/>
        <v>864</v>
      </c>
      <c r="I508" s="8" t="str">
        <f t="shared" si="23"/>
        <v>Oct</v>
      </c>
      <c r="J508" s="7" t="str" cm="1">
        <f t="array" ref="J508:K508">VLOOKUP($C508,Herierchy!$A$1:$C$9,{2,3},0)</f>
        <v>Russell</v>
      </c>
      <c r="K508" s="7" t="str">
        <v>East</v>
      </c>
      <c r="L508" t="s">
        <v>69</v>
      </c>
    </row>
    <row r="509" spans="1:12" x14ac:dyDescent="0.25">
      <c r="A509" s="6">
        <v>45592</v>
      </c>
      <c r="B509" s="7" t="s">
        <v>29</v>
      </c>
      <c r="C509" s="7" t="s">
        <v>34</v>
      </c>
      <c r="D509" s="8">
        <v>24</v>
      </c>
      <c r="E509" s="8">
        <f>VLOOKUP($B509,'Product Info'!$A$1:$D$4,3,0)</f>
        <v>150</v>
      </c>
      <c r="F509" s="8">
        <f t="shared" si="21"/>
        <v>3600</v>
      </c>
      <c r="G509" s="8">
        <f>VLOOKUP($B509,'Product Info'!$A$1:$D$4,4,0)*D509</f>
        <v>3264</v>
      </c>
      <c r="H509" s="8">
        <f t="shared" si="22"/>
        <v>336</v>
      </c>
      <c r="I509" s="8" t="str">
        <f t="shared" si="23"/>
        <v>Oct</v>
      </c>
      <c r="J509" s="7" t="str" cm="1">
        <f t="array" ref="J509:K509">VLOOKUP($C509,Herierchy!$A$1:$C$9,{2,3},0)</f>
        <v>Russell</v>
      </c>
      <c r="K509" s="7" t="str">
        <v>East</v>
      </c>
      <c r="L509" t="s">
        <v>69</v>
      </c>
    </row>
    <row r="510" spans="1:12" x14ac:dyDescent="0.25">
      <c r="A510" s="6">
        <v>45592</v>
      </c>
      <c r="B510" s="7" t="s">
        <v>28</v>
      </c>
      <c r="C510" s="7" t="s">
        <v>38</v>
      </c>
      <c r="D510" s="8">
        <v>26</v>
      </c>
      <c r="E510" s="8">
        <f>VLOOKUP($B510,'Product Info'!$A$1:$D$4,3,0)</f>
        <v>500</v>
      </c>
      <c r="F510" s="8">
        <f t="shared" si="21"/>
        <v>13000</v>
      </c>
      <c r="G510" s="8">
        <f>VLOOKUP($B510,'Product Info'!$A$1:$D$4,4,0)*D510</f>
        <v>10660</v>
      </c>
      <c r="H510" s="8">
        <f t="shared" si="22"/>
        <v>2340</v>
      </c>
      <c r="I510" s="8" t="str">
        <f t="shared" si="23"/>
        <v>Oct</v>
      </c>
      <c r="J510" s="7" t="str" cm="1">
        <f t="array" ref="J510:K510">VLOOKUP($C510,Herierchy!$A$1:$C$9,{2,3},0)</f>
        <v>Russell</v>
      </c>
      <c r="K510" s="7" t="str">
        <v>East</v>
      </c>
      <c r="L510" t="s">
        <v>69</v>
      </c>
    </row>
    <row r="511" spans="1:12" x14ac:dyDescent="0.25">
      <c r="A511" s="6">
        <v>45592</v>
      </c>
      <c r="B511" s="7" t="s">
        <v>28</v>
      </c>
      <c r="C511" s="7" t="s">
        <v>39</v>
      </c>
      <c r="D511" s="8">
        <v>40</v>
      </c>
      <c r="E511" s="8">
        <f>VLOOKUP($B511,'Product Info'!$A$1:$D$4,3,0)</f>
        <v>500</v>
      </c>
      <c r="F511" s="8">
        <f t="shared" si="21"/>
        <v>20000</v>
      </c>
      <c r="G511" s="8">
        <f>VLOOKUP($B511,'Product Info'!$A$1:$D$4,4,0)*D511</f>
        <v>16400</v>
      </c>
      <c r="H511" s="8">
        <f t="shared" si="22"/>
        <v>3600</v>
      </c>
      <c r="I511" s="8" t="str">
        <f t="shared" si="23"/>
        <v>Oct</v>
      </c>
      <c r="J511" s="7" t="str" cm="1">
        <f t="array" ref="J511:K511">VLOOKUP($C511,Herierchy!$A$1:$C$9,{2,3},0)</f>
        <v>Peter</v>
      </c>
      <c r="K511" s="7" t="str">
        <v>North</v>
      </c>
      <c r="L511" t="s">
        <v>69</v>
      </c>
    </row>
    <row r="512" spans="1:12" x14ac:dyDescent="0.25">
      <c r="A512" s="6">
        <v>45592</v>
      </c>
      <c r="B512" s="7" t="s">
        <v>27</v>
      </c>
      <c r="C512" s="7" t="s">
        <v>36</v>
      </c>
      <c r="D512" s="8">
        <v>43</v>
      </c>
      <c r="E512" s="8">
        <f>VLOOKUP($B512,'Product Info'!$A$1:$D$4,3,0)</f>
        <v>200</v>
      </c>
      <c r="F512" s="8">
        <f t="shared" si="21"/>
        <v>8600</v>
      </c>
      <c r="G512" s="8">
        <f>VLOOKUP($B512,'Product Info'!$A$1:$D$4,4,0)*D512</f>
        <v>7826</v>
      </c>
      <c r="H512" s="8">
        <f t="shared" si="22"/>
        <v>774</v>
      </c>
      <c r="I512" s="8" t="str">
        <f t="shared" si="23"/>
        <v>Oct</v>
      </c>
      <c r="J512" s="7" t="str" cm="1">
        <f t="array" ref="J512:K512">VLOOKUP($C512,Herierchy!$A$1:$C$9,{2,3},0)</f>
        <v>Karen</v>
      </c>
      <c r="K512" s="7" t="str">
        <v>South</v>
      </c>
      <c r="L512" t="s">
        <v>69</v>
      </c>
    </row>
    <row r="513" spans="1:12" x14ac:dyDescent="0.25">
      <c r="A513" s="6">
        <v>45592</v>
      </c>
      <c r="B513" s="7" t="s">
        <v>29</v>
      </c>
      <c r="C513" s="7" t="s">
        <v>36</v>
      </c>
      <c r="D513" s="8">
        <v>41</v>
      </c>
      <c r="E513" s="8">
        <f>VLOOKUP($B513,'Product Info'!$A$1:$D$4,3,0)</f>
        <v>150</v>
      </c>
      <c r="F513" s="8">
        <f t="shared" si="21"/>
        <v>6150</v>
      </c>
      <c r="G513" s="8">
        <f>VLOOKUP($B513,'Product Info'!$A$1:$D$4,4,0)*D513</f>
        <v>5576</v>
      </c>
      <c r="H513" s="8">
        <f t="shared" si="22"/>
        <v>574</v>
      </c>
      <c r="I513" s="8" t="str">
        <f t="shared" si="23"/>
        <v>Oct</v>
      </c>
      <c r="J513" s="7" t="str" cm="1">
        <f t="array" ref="J513:K513">VLOOKUP($C513,Herierchy!$A$1:$C$9,{2,3},0)</f>
        <v>Karen</v>
      </c>
      <c r="K513" s="7" t="str">
        <v>South</v>
      </c>
      <c r="L513" t="s">
        <v>69</v>
      </c>
    </row>
    <row r="514" spans="1:12" x14ac:dyDescent="0.25">
      <c r="A514" s="6">
        <v>45592</v>
      </c>
      <c r="B514" s="7" t="s">
        <v>28</v>
      </c>
      <c r="C514" s="7" t="s">
        <v>40</v>
      </c>
      <c r="D514" s="8">
        <v>47</v>
      </c>
      <c r="E514" s="8">
        <f>VLOOKUP($B514,'Product Info'!$A$1:$D$4,3,0)</f>
        <v>500</v>
      </c>
      <c r="F514" s="8">
        <f t="shared" si="21"/>
        <v>23500</v>
      </c>
      <c r="G514" s="8">
        <f>VLOOKUP($B514,'Product Info'!$A$1:$D$4,4,0)*D514</f>
        <v>19270</v>
      </c>
      <c r="H514" s="8">
        <f t="shared" si="22"/>
        <v>4230</v>
      </c>
      <c r="I514" s="8" t="str">
        <f t="shared" si="23"/>
        <v>Oct</v>
      </c>
      <c r="J514" s="7" t="str" cm="1">
        <f t="array" ref="J514:K514">VLOOKUP($C514,Herierchy!$A$1:$C$9,{2,3},0)</f>
        <v>Karen</v>
      </c>
      <c r="K514" s="7" t="str">
        <v>South</v>
      </c>
      <c r="L514" t="s">
        <v>69</v>
      </c>
    </row>
    <row r="515" spans="1:12" x14ac:dyDescent="0.25">
      <c r="A515" s="6">
        <v>45592</v>
      </c>
      <c r="B515" s="7" t="s">
        <v>27</v>
      </c>
      <c r="C515" s="7" t="s">
        <v>35</v>
      </c>
      <c r="D515" s="8">
        <v>16</v>
      </c>
      <c r="E515" s="8">
        <f>VLOOKUP($B515,'Product Info'!$A$1:$D$4,3,0)</f>
        <v>200</v>
      </c>
      <c r="F515" s="8">
        <f t="shared" ref="F515:F578" si="24">D515*E515</f>
        <v>3200</v>
      </c>
      <c r="G515" s="8">
        <f>VLOOKUP($B515,'Product Info'!$A$1:$D$4,4,0)*D515</f>
        <v>2912</v>
      </c>
      <c r="H515" s="8">
        <f t="shared" ref="H515:H578" si="25">F515-G515</f>
        <v>288</v>
      </c>
      <c r="I515" s="8" t="str">
        <f t="shared" ref="I515:I578" si="26">TEXT(A515,"mmm")</f>
        <v>Oct</v>
      </c>
      <c r="J515" s="7" t="str" cm="1">
        <f t="array" ref="J515:K515">VLOOKUP($C515,Herierchy!$A$1:$C$9,{2,3},0)</f>
        <v>Peter</v>
      </c>
      <c r="K515" s="7" t="str">
        <v>North</v>
      </c>
      <c r="L515" t="s">
        <v>69</v>
      </c>
    </row>
    <row r="516" spans="1:12" x14ac:dyDescent="0.25">
      <c r="A516" s="6">
        <v>45592</v>
      </c>
      <c r="B516" s="7" t="s">
        <v>29</v>
      </c>
      <c r="C516" s="7" t="s">
        <v>35</v>
      </c>
      <c r="D516" s="8">
        <v>17</v>
      </c>
      <c r="E516" s="8">
        <f>VLOOKUP($B516,'Product Info'!$A$1:$D$4,3,0)</f>
        <v>150</v>
      </c>
      <c r="F516" s="8">
        <f t="shared" si="24"/>
        <v>2550</v>
      </c>
      <c r="G516" s="8">
        <f>VLOOKUP($B516,'Product Info'!$A$1:$D$4,4,0)*D516</f>
        <v>2312</v>
      </c>
      <c r="H516" s="8">
        <f t="shared" si="25"/>
        <v>238</v>
      </c>
      <c r="I516" s="8" t="str">
        <f t="shared" si="26"/>
        <v>Oct</v>
      </c>
      <c r="J516" s="7" t="str" cm="1">
        <f t="array" ref="J516:K516">VLOOKUP($C516,Herierchy!$A$1:$C$9,{2,3},0)</f>
        <v>Peter</v>
      </c>
      <c r="K516" s="7" t="str">
        <v>North</v>
      </c>
      <c r="L516" t="s">
        <v>69</v>
      </c>
    </row>
    <row r="517" spans="1:12" x14ac:dyDescent="0.25">
      <c r="A517" s="6">
        <v>45592</v>
      </c>
      <c r="B517" s="7" t="s">
        <v>29</v>
      </c>
      <c r="C517" s="7" t="s">
        <v>34</v>
      </c>
      <c r="D517" s="8">
        <v>35</v>
      </c>
      <c r="E517" s="8">
        <f>VLOOKUP($B517,'Product Info'!$A$1:$D$4,3,0)</f>
        <v>150</v>
      </c>
      <c r="F517" s="8">
        <f t="shared" si="24"/>
        <v>5250</v>
      </c>
      <c r="G517" s="8">
        <f>VLOOKUP($B517,'Product Info'!$A$1:$D$4,4,0)*D517</f>
        <v>4760</v>
      </c>
      <c r="H517" s="8">
        <f t="shared" si="25"/>
        <v>490</v>
      </c>
      <c r="I517" s="8" t="str">
        <f t="shared" si="26"/>
        <v>Oct</v>
      </c>
      <c r="J517" s="7" t="str" cm="1">
        <f t="array" ref="J517:K517">VLOOKUP($C517,Herierchy!$A$1:$C$9,{2,3},0)</f>
        <v>Russell</v>
      </c>
      <c r="K517" s="7" t="str">
        <v>East</v>
      </c>
      <c r="L517" t="s">
        <v>69</v>
      </c>
    </row>
    <row r="518" spans="1:12" x14ac:dyDescent="0.25">
      <c r="A518" s="6">
        <v>45599</v>
      </c>
      <c r="B518" s="7" t="s">
        <v>27</v>
      </c>
      <c r="C518" s="7" t="s">
        <v>37</v>
      </c>
      <c r="D518" s="8">
        <v>44</v>
      </c>
      <c r="E518" s="8">
        <f>VLOOKUP($B518,'Product Info'!$A$1:$D$4,3,0)</f>
        <v>200</v>
      </c>
      <c r="F518" s="8">
        <f t="shared" si="24"/>
        <v>8800</v>
      </c>
      <c r="G518" s="8">
        <f>VLOOKUP($B518,'Product Info'!$A$1:$D$4,4,0)*D518</f>
        <v>8008</v>
      </c>
      <c r="H518" s="8">
        <f t="shared" si="25"/>
        <v>792</v>
      </c>
      <c r="I518" s="8" t="str">
        <f t="shared" si="26"/>
        <v>Nov</v>
      </c>
      <c r="J518" s="7" t="str" cm="1">
        <f t="array" ref="J518:K518">VLOOKUP($C518,Herierchy!$A$1:$C$9,{2,3},0)</f>
        <v>Ashley</v>
      </c>
      <c r="K518" s="7" t="str">
        <v>West</v>
      </c>
      <c r="L518" t="s">
        <v>69</v>
      </c>
    </row>
    <row r="519" spans="1:12" x14ac:dyDescent="0.25">
      <c r="A519" s="6">
        <v>45599</v>
      </c>
      <c r="B519" s="7" t="s">
        <v>29</v>
      </c>
      <c r="C519" s="7" t="s">
        <v>37</v>
      </c>
      <c r="D519" s="8">
        <v>28</v>
      </c>
      <c r="E519" s="8">
        <f>VLOOKUP($B519,'Product Info'!$A$1:$D$4,3,0)</f>
        <v>150</v>
      </c>
      <c r="F519" s="8">
        <f t="shared" si="24"/>
        <v>4200</v>
      </c>
      <c r="G519" s="8">
        <f>VLOOKUP($B519,'Product Info'!$A$1:$D$4,4,0)*D519</f>
        <v>3808</v>
      </c>
      <c r="H519" s="8">
        <f t="shared" si="25"/>
        <v>392</v>
      </c>
      <c r="I519" s="8" t="str">
        <f t="shared" si="26"/>
        <v>Nov</v>
      </c>
      <c r="J519" s="7" t="str" cm="1">
        <f t="array" ref="J519:K519">VLOOKUP($C519,Herierchy!$A$1:$C$9,{2,3},0)</f>
        <v>Ashley</v>
      </c>
      <c r="K519" s="7" t="str">
        <v>West</v>
      </c>
      <c r="L519" t="s">
        <v>69</v>
      </c>
    </row>
    <row r="520" spans="1:12" x14ac:dyDescent="0.25">
      <c r="A520" s="6">
        <v>45599</v>
      </c>
      <c r="B520" s="7" t="s">
        <v>28</v>
      </c>
      <c r="C520" s="7" t="s">
        <v>41</v>
      </c>
      <c r="D520" s="8">
        <v>41</v>
      </c>
      <c r="E520" s="8">
        <f>VLOOKUP($B520,'Product Info'!$A$1:$D$4,3,0)</f>
        <v>500</v>
      </c>
      <c r="F520" s="8">
        <f t="shared" si="24"/>
        <v>20500</v>
      </c>
      <c r="G520" s="8">
        <f>VLOOKUP($B520,'Product Info'!$A$1:$D$4,4,0)*D520</f>
        <v>16810</v>
      </c>
      <c r="H520" s="8">
        <f t="shared" si="25"/>
        <v>3690</v>
      </c>
      <c r="I520" s="8" t="str">
        <f t="shared" si="26"/>
        <v>Nov</v>
      </c>
      <c r="J520" s="7" t="str" cm="1">
        <f t="array" ref="J520:K520">VLOOKUP($C520,Herierchy!$A$1:$C$9,{2,3},0)</f>
        <v>Ashley</v>
      </c>
      <c r="K520" s="7" t="str">
        <v>West</v>
      </c>
      <c r="L520" t="s">
        <v>69</v>
      </c>
    </row>
    <row r="521" spans="1:12" x14ac:dyDescent="0.25">
      <c r="A521" s="6">
        <v>45599</v>
      </c>
      <c r="B521" s="7" t="s">
        <v>28</v>
      </c>
      <c r="C521" s="7" t="s">
        <v>34</v>
      </c>
      <c r="D521" s="8">
        <v>27</v>
      </c>
      <c r="E521" s="8">
        <f>VLOOKUP($B521,'Product Info'!$A$1:$D$4,3,0)</f>
        <v>500</v>
      </c>
      <c r="F521" s="8">
        <f t="shared" si="24"/>
        <v>13500</v>
      </c>
      <c r="G521" s="8">
        <f>VLOOKUP($B521,'Product Info'!$A$1:$D$4,4,0)*D521</f>
        <v>11070</v>
      </c>
      <c r="H521" s="8">
        <f t="shared" si="25"/>
        <v>2430</v>
      </c>
      <c r="I521" s="8" t="str">
        <f t="shared" si="26"/>
        <v>Nov</v>
      </c>
      <c r="J521" s="7" t="str" cm="1">
        <f t="array" ref="J521:K521">VLOOKUP($C521,Herierchy!$A$1:$C$9,{2,3},0)</f>
        <v>Russell</v>
      </c>
      <c r="K521" s="7" t="str">
        <v>East</v>
      </c>
      <c r="L521" t="s">
        <v>69</v>
      </c>
    </row>
    <row r="522" spans="1:12" x14ac:dyDescent="0.25">
      <c r="A522" s="6">
        <v>45599</v>
      </c>
      <c r="B522" s="7" t="s">
        <v>27</v>
      </c>
      <c r="C522" s="7" t="s">
        <v>38</v>
      </c>
      <c r="D522" s="8">
        <v>48</v>
      </c>
      <c r="E522" s="8">
        <f>VLOOKUP($B522,'Product Info'!$A$1:$D$4,3,0)</f>
        <v>200</v>
      </c>
      <c r="F522" s="8">
        <f t="shared" si="24"/>
        <v>9600</v>
      </c>
      <c r="G522" s="8">
        <f>VLOOKUP($B522,'Product Info'!$A$1:$D$4,4,0)*D522</f>
        <v>8736</v>
      </c>
      <c r="H522" s="8">
        <f t="shared" si="25"/>
        <v>864</v>
      </c>
      <c r="I522" s="8" t="str">
        <f t="shared" si="26"/>
        <v>Nov</v>
      </c>
      <c r="J522" s="7" t="str" cm="1">
        <f t="array" ref="J522:K522">VLOOKUP($C522,Herierchy!$A$1:$C$9,{2,3},0)</f>
        <v>Russell</v>
      </c>
      <c r="K522" s="7" t="str">
        <v>East</v>
      </c>
      <c r="L522" t="s">
        <v>69</v>
      </c>
    </row>
    <row r="523" spans="1:12" x14ac:dyDescent="0.25">
      <c r="A523" s="6">
        <v>45599</v>
      </c>
      <c r="B523" s="7" t="s">
        <v>29</v>
      </c>
      <c r="C523" s="7" t="s">
        <v>38</v>
      </c>
      <c r="D523" s="8">
        <v>28</v>
      </c>
      <c r="E523" s="8">
        <f>VLOOKUP($B523,'Product Info'!$A$1:$D$4,3,0)</f>
        <v>150</v>
      </c>
      <c r="F523" s="8">
        <f t="shared" si="24"/>
        <v>4200</v>
      </c>
      <c r="G523" s="8">
        <f>VLOOKUP($B523,'Product Info'!$A$1:$D$4,4,0)*D523</f>
        <v>3808</v>
      </c>
      <c r="H523" s="8">
        <f t="shared" si="25"/>
        <v>392</v>
      </c>
      <c r="I523" s="8" t="str">
        <f t="shared" si="26"/>
        <v>Nov</v>
      </c>
      <c r="J523" s="7" t="str" cm="1">
        <f t="array" ref="J523:K523">VLOOKUP($C523,Herierchy!$A$1:$C$9,{2,3},0)</f>
        <v>Russell</v>
      </c>
      <c r="K523" s="7" t="str">
        <v>East</v>
      </c>
      <c r="L523" t="s">
        <v>69</v>
      </c>
    </row>
    <row r="524" spans="1:12" x14ac:dyDescent="0.25">
      <c r="A524" s="6">
        <v>45599</v>
      </c>
      <c r="B524" s="7" t="s">
        <v>27</v>
      </c>
      <c r="C524" s="7" t="s">
        <v>39</v>
      </c>
      <c r="D524" s="8">
        <v>12</v>
      </c>
      <c r="E524" s="8">
        <f>VLOOKUP($B524,'Product Info'!$A$1:$D$4,3,0)</f>
        <v>200</v>
      </c>
      <c r="F524" s="8">
        <f t="shared" si="24"/>
        <v>2400</v>
      </c>
      <c r="G524" s="8">
        <f>VLOOKUP($B524,'Product Info'!$A$1:$D$4,4,0)*D524</f>
        <v>2184</v>
      </c>
      <c r="H524" s="8">
        <f t="shared" si="25"/>
        <v>216</v>
      </c>
      <c r="I524" s="8" t="str">
        <f t="shared" si="26"/>
        <v>Nov</v>
      </c>
      <c r="J524" s="7" t="str" cm="1">
        <f t="array" ref="J524:K524">VLOOKUP($C524,Herierchy!$A$1:$C$9,{2,3},0)</f>
        <v>Peter</v>
      </c>
      <c r="K524" s="7" t="str">
        <v>North</v>
      </c>
      <c r="L524" t="s">
        <v>69</v>
      </c>
    </row>
    <row r="525" spans="1:12" x14ac:dyDescent="0.25">
      <c r="A525" s="6">
        <v>45599</v>
      </c>
      <c r="B525" s="7" t="s">
        <v>29</v>
      </c>
      <c r="C525" s="7" t="s">
        <v>39</v>
      </c>
      <c r="D525" s="8">
        <v>19</v>
      </c>
      <c r="E525" s="8">
        <f>VLOOKUP($B525,'Product Info'!$A$1:$D$4,3,0)</f>
        <v>150</v>
      </c>
      <c r="F525" s="8">
        <f t="shared" si="24"/>
        <v>2850</v>
      </c>
      <c r="G525" s="8">
        <f>VLOOKUP($B525,'Product Info'!$A$1:$D$4,4,0)*D525</f>
        <v>2584</v>
      </c>
      <c r="H525" s="8">
        <f t="shared" si="25"/>
        <v>266</v>
      </c>
      <c r="I525" s="8" t="str">
        <f t="shared" si="26"/>
        <v>Nov</v>
      </c>
      <c r="J525" s="7" t="str" cm="1">
        <f t="array" ref="J525:K525">VLOOKUP($C525,Herierchy!$A$1:$C$9,{2,3},0)</f>
        <v>Peter</v>
      </c>
      <c r="K525" s="7" t="str">
        <v>North</v>
      </c>
      <c r="L525" t="s">
        <v>69</v>
      </c>
    </row>
    <row r="526" spans="1:12" x14ac:dyDescent="0.25">
      <c r="A526" s="6">
        <v>45599</v>
      </c>
      <c r="B526" s="7" t="s">
        <v>29</v>
      </c>
      <c r="C526" s="7" t="s">
        <v>36</v>
      </c>
      <c r="D526" s="8">
        <v>15</v>
      </c>
      <c r="E526" s="8">
        <f>VLOOKUP($B526,'Product Info'!$A$1:$D$4,3,0)</f>
        <v>150</v>
      </c>
      <c r="F526" s="8">
        <f t="shared" si="24"/>
        <v>2250</v>
      </c>
      <c r="G526" s="8">
        <f>VLOOKUP($B526,'Product Info'!$A$1:$D$4,4,0)*D526</f>
        <v>2040</v>
      </c>
      <c r="H526" s="8">
        <f t="shared" si="25"/>
        <v>210</v>
      </c>
      <c r="I526" s="8" t="str">
        <f t="shared" si="26"/>
        <v>Nov</v>
      </c>
      <c r="J526" s="7" t="str" cm="1">
        <f t="array" ref="J526:K526">VLOOKUP($C526,Herierchy!$A$1:$C$9,{2,3},0)</f>
        <v>Karen</v>
      </c>
      <c r="K526" s="7" t="str">
        <v>South</v>
      </c>
      <c r="L526" t="s">
        <v>69</v>
      </c>
    </row>
    <row r="527" spans="1:12" x14ac:dyDescent="0.25">
      <c r="A527" s="6">
        <v>45599</v>
      </c>
      <c r="B527" s="7" t="s">
        <v>27</v>
      </c>
      <c r="C527" s="7" t="s">
        <v>40</v>
      </c>
      <c r="D527" s="8">
        <v>42</v>
      </c>
      <c r="E527" s="8">
        <f>VLOOKUP($B527,'Product Info'!$A$1:$D$4,3,0)</f>
        <v>200</v>
      </c>
      <c r="F527" s="8">
        <f t="shared" si="24"/>
        <v>8400</v>
      </c>
      <c r="G527" s="8">
        <f>VLOOKUP($B527,'Product Info'!$A$1:$D$4,4,0)*D527</f>
        <v>7644</v>
      </c>
      <c r="H527" s="8">
        <f t="shared" si="25"/>
        <v>756</v>
      </c>
      <c r="I527" s="8" t="str">
        <f t="shared" si="26"/>
        <v>Nov</v>
      </c>
      <c r="J527" s="7" t="str" cm="1">
        <f t="array" ref="J527:K527">VLOOKUP($C527,Herierchy!$A$1:$C$9,{2,3},0)</f>
        <v>Karen</v>
      </c>
      <c r="K527" s="7" t="str">
        <v>South</v>
      </c>
      <c r="L527" t="s">
        <v>69</v>
      </c>
    </row>
    <row r="528" spans="1:12" x14ac:dyDescent="0.25">
      <c r="A528" s="6">
        <v>45599</v>
      </c>
      <c r="B528" s="7" t="s">
        <v>28</v>
      </c>
      <c r="C528" s="7" t="s">
        <v>35</v>
      </c>
      <c r="D528" s="8">
        <v>38</v>
      </c>
      <c r="E528" s="8">
        <f>VLOOKUP($B528,'Product Info'!$A$1:$D$4,3,0)</f>
        <v>500</v>
      </c>
      <c r="F528" s="8">
        <f t="shared" si="24"/>
        <v>19000</v>
      </c>
      <c r="G528" s="8">
        <f>VLOOKUP($B528,'Product Info'!$A$1:$D$4,4,0)*D528</f>
        <v>15580</v>
      </c>
      <c r="H528" s="8">
        <f t="shared" si="25"/>
        <v>3420</v>
      </c>
      <c r="I528" s="8" t="str">
        <f t="shared" si="26"/>
        <v>Nov</v>
      </c>
      <c r="J528" s="7" t="str" cm="1">
        <f t="array" ref="J528:K528">VLOOKUP($C528,Herierchy!$A$1:$C$9,{2,3},0)</f>
        <v>Peter</v>
      </c>
      <c r="K528" s="7" t="str">
        <v>North</v>
      </c>
      <c r="L528" t="s">
        <v>69</v>
      </c>
    </row>
    <row r="529" spans="1:12" x14ac:dyDescent="0.25">
      <c r="A529" s="6">
        <v>45599</v>
      </c>
      <c r="B529" s="7" t="s">
        <v>28</v>
      </c>
      <c r="C529" s="7" t="s">
        <v>35</v>
      </c>
      <c r="D529" s="8">
        <v>25</v>
      </c>
      <c r="E529" s="8">
        <f>VLOOKUP($B529,'Product Info'!$A$1:$D$4,3,0)</f>
        <v>500</v>
      </c>
      <c r="F529" s="8">
        <f t="shared" si="24"/>
        <v>12500</v>
      </c>
      <c r="G529" s="8">
        <f>VLOOKUP($B529,'Product Info'!$A$1:$D$4,4,0)*D529</f>
        <v>10250</v>
      </c>
      <c r="H529" s="8">
        <f t="shared" si="25"/>
        <v>2250</v>
      </c>
      <c r="I529" s="8" t="str">
        <f t="shared" si="26"/>
        <v>Nov</v>
      </c>
      <c r="J529" s="7" t="str" cm="1">
        <f t="array" ref="J529:K529">VLOOKUP($C529,Herierchy!$A$1:$C$9,{2,3},0)</f>
        <v>Peter</v>
      </c>
      <c r="K529" s="7" t="str">
        <v>North</v>
      </c>
      <c r="L529" t="s">
        <v>69</v>
      </c>
    </row>
    <row r="530" spans="1:12" x14ac:dyDescent="0.25">
      <c r="A530" s="6">
        <v>45606</v>
      </c>
      <c r="B530" s="7" t="s">
        <v>28</v>
      </c>
      <c r="C530" s="7" t="s">
        <v>37</v>
      </c>
      <c r="D530" s="8">
        <v>10</v>
      </c>
      <c r="E530" s="8">
        <f>VLOOKUP($B530,'Product Info'!$A$1:$D$4,3,0)</f>
        <v>500</v>
      </c>
      <c r="F530" s="8">
        <f t="shared" si="24"/>
        <v>5000</v>
      </c>
      <c r="G530" s="8">
        <f>VLOOKUP($B530,'Product Info'!$A$1:$D$4,4,0)*D530</f>
        <v>4100</v>
      </c>
      <c r="H530" s="8">
        <f t="shared" si="25"/>
        <v>900</v>
      </c>
      <c r="I530" s="8" t="str">
        <f t="shared" si="26"/>
        <v>Nov</v>
      </c>
      <c r="J530" s="7" t="str" cm="1">
        <f t="array" ref="J530:K530">VLOOKUP($C530,Herierchy!$A$1:$C$9,{2,3},0)</f>
        <v>Ashley</v>
      </c>
      <c r="K530" s="7" t="str">
        <v>West</v>
      </c>
      <c r="L530" t="s">
        <v>69</v>
      </c>
    </row>
    <row r="531" spans="1:12" x14ac:dyDescent="0.25">
      <c r="A531" s="6">
        <v>45606</v>
      </c>
      <c r="B531" s="7" t="s">
        <v>27</v>
      </c>
      <c r="C531" s="7" t="s">
        <v>41</v>
      </c>
      <c r="D531" s="8">
        <v>15</v>
      </c>
      <c r="E531" s="8">
        <f>VLOOKUP($B531,'Product Info'!$A$1:$D$4,3,0)</f>
        <v>200</v>
      </c>
      <c r="F531" s="8">
        <f t="shared" si="24"/>
        <v>3000</v>
      </c>
      <c r="G531" s="8">
        <f>VLOOKUP($B531,'Product Info'!$A$1:$D$4,4,0)*D531</f>
        <v>2730</v>
      </c>
      <c r="H531" s="8">
        <f t="shared" si="25"/>
        <v>270</v>
      </c>
      <c r="I531" s="8" t="str">
        <f t="shared" si="26"/>
        <v>Nov</v>
      </c>
      <c r="J531" s="7" t="str" cm="1">
        <f t="array" ref="J531:K531">VLOOKUP($C531,Herierchy!$A$1:$C$9,{2,3},0)</f>
        <v>Ashley</v>
      </c>
      <c r="K531" s="7" t="str">
        <v>West</v>
      </c>
      <c r="L531" t="s">
        <v>69</v>
      </c>
    </row>
    <row r="532" spans="1:12" x14ac:dyDescent="0.25">
      <c r="A532" s="6">
        <v>45606</v>
      </c>
      <c r="B532" s="7" t="s">
        <v>29</v>
      </c>
      <c r="C532" s="7" t="s">
        <v>41</v>
      </c>
      <c r="D532" s="8">
        <v>48</v>
      </c>
      <c r="E532" s="8">
        <f>VLOOKUP($B532,'Product Info'!$A$1:$D$4,3,0)</f>
        <v>150</v>
      </c>
      <c r="F532" s="8">
        <f t="shared" si="24"/>
        <v>7200</v>
      </c>
      <c r="G532" s="8">
        <f>VLOOKUP($B532,'Product Info'!$A$1:$D$4,4,0)*D532</f>
        <v>6528</v>
      </c>
      <c r="H532" s="8">
        <f t="shared" si="25"/>
        <v>672</v>
      </c>
      <c r="I532" s="8" t="str">
        <f t="shared" si="26"/>
        <v>Nov</v>
      </c>
      <c r="J532" s="7" t="str" cm="1">
        <f t="array" ref="J532:K532">VLOOKUP($C532,Herierchy!$A$1:$C$9,{2,3},0)</f>
        <v>Ashley</v>
      </c>
      <c r="K532" s="7" t="str">
        <v>West</v>
      </c>
      <c r="L532" t="s">
        <v>69</v>
      </c>
    </row>
    <row r="533" spans="1:12" x14ac:dyDescent="0.25">
      <c r="A533" s="6">
        <v>45606</v>
      </c>
      <c r="B533" s="7" t="s">
        <v>27</v>
      </c>
      <c r="C533" s="7" t="s">
        <v>34</v>
      </c>
      <c r="D533" s="8">
        <v>25</v>
      </c>
      <c r="E533" s="8">
        <f>VLOOKUP($B533,'Product Info'!$A$1:$D$4,3,0)</f>
        <v>200</v>
      </c>
      <c r="F533" s="8">
        <f t="shared" si="24"/>
        <v>5000</v>
      </c>
      <c r="G533" s="8">
        <f>VLOOKUP($B533,'Product Info'!$A$1:$D$4,4,0)*D533</f>
        <v>4550</v>
      </c>
      <c r="H533" s="8">
        <f t="shared" si="25"/>
        <v>450</v>
      </c>
      <c r="I533" s="8" t="str">
        <f t="shared" si="26"/>
        <v>Nov</v>
      </c>
      <c r="J533" s="7" t="str" cm="1">
        <f t="array" ref="J533:K533">VLOOKUP($C533,Herierchy!$A$1:$C$9,{2,3},0)</f>
        <v>Russell</v>
      </c>
      <c r="K533" s="7" t="str">
        <v>East</v>
      </c>
      <c r="L533" t="s">
        <v>69</v>
      </c>
    </row>
    <row r="534" spans="1:12" x14ac:dyDescent="0.25">
      <c r="A534" s="6">
        <v>45606</v>
      </c>
      <c r="B534" s="7" t="s">
        <v>28</v>
      </c>
      <c r="C534" s="7" t="s">
        <v>38</v>
      </c>
      <c r="D534" s="8">
        <v>16</v>
      </c>
      <c r="E534" s="8">
        <f>VLOOKUP($B534,'Product Info'!$A$1:$D$4,3,0)</f>
        <v>500</v>
      </c>
      <c r="F534" s="8">
        <f t="shared" si="24"/>
        <v>8000</v>
      </c>
      <c r="G534" s="8">
        <f>VLOOKUP($B534,'Product Info'!$A$1:$D$4,4,0)*D534</f>
        <v>6560</v>
      </c>
      <c r="H534" s="8">
        <f t="shared" si="25"/>
        <v>1440</v>
      </c>
      <c r="I534" s="8" t="str">
        <f t="shared" si="26"/>
        <v>Nov</v>
      </c>
      <c r="J534" s="7" t="str" cm="1">
        <f t="array" ref="J534:K534">VLOOKUP($C534,Herierchy!$A$1:$C$9,{2,3},0)</f>
        <v>Russell</v>
      </c>
      <c r="K534" s="7" t="str">
        <v>East</v>
      </c>
      <c r="L534" t="s">
        <v>69</v>
      </c>
    </row>
    <row r="535" spans="1:12" x14ac:dyDescent="0.25">
      <c r="A535" s="6">
        <v>45606</v>
      </c>
      <c r="B535" s="7" t="s">
        <v>29</v>
      </c>
      <c r="C535" s="7" t="s">
        <v>39</v>
      </c>
      <c r="D535" s="8">
        <v>10</v>
      </c>
      <c r="E535" s="8">
        <f>VLOOKUP($B535,'Product Info'!$A$1:$D$4,3,0)</f>
        <v>150</v>
      </c>
      <c r="F535" s="8">
        <f t="shared" si="24"/>
        <v>1500</v>
      </c>
      <c r="G535" s="8">
        <f>VLOOKUP($B535,'Product Info'!$A$1:$D$4,4,0)*D535</f>
        <v>1360</v>
      </c>
      <c r="H535" s="8">
        <f t="shared" si="25"/>
        <v>140</v>
      </c>
      <c r="I535" s="8" t="str">
        <f t="shared" si="26"/>
        <v>Nov</v>
      </c>
      <c r="J535" s="7" t="str" cm="1">
        <f t="array" ref="J535:K535">VLOOKUP($C535,Herierchy!$A$1:$C$9,{2,3},0)</f>
        <v>Peter</v>
      </c>
      <c r="K535" s="7" t="str">
        <v>North</v>
      </c>
      <c r="L535" t="s">
        <v>69</v>
      </c>
    </row>
    <row r="536" spans="1:12" x14ac:dyDescent="0.25">
      <c r="A536" s="6">
        <v>45606</v>
      </c>
      <c r="B536" s="7" t="s">
        <v>28</v>
      </c>
      <c r="C536" s="7" t="s">
        <v>36</v>
      </c>
      <c r="D536" s="8">
        <v>48</v>
      </c>
      <c r="E536" s="8">
        <f>VLOOKUP($B536,'Product Info'!$A$1:$D$4,3,0)</f>
        <v>500</v>
      </c>
      <c r="F536" s="8">
        <f t="shared" si="24"/>
        <v>24000</v>
      </c>
      <c r="G536" s="8">
        <f>VLOOKUP($B536,'Product Info'!$A$1:$D$4,4,0)*D536</f>
        <v>19680</v>
      </c>
      <c r="H536" s="8">
        <f t="shared" si="25"/>
        <v>4320</v>
      </c>
      <c r="I536" s="8" t="str">
        <f t="shared" si="26"/>
        <v>Nov</v>
      </c>
      <c r="J536" s="7" t="str" cm="1">
        <f t="array" ref="J536:K536">VLOOKUP($C536,Herierchy!$A$1:$C$9,{2,3},0)</f>
        <v>Karen</v>
      </c>
      <c r="K536" s="7" t="str">
        <v>South</v>
      </c>
      <c r="L536" t="s">
        <v>69</v>
      </c>
    </row>
    <row r="537" spans="1:12" x14ac:dyDescent="0.25">
      <c r="A537" s="6">
        <v>45606</v>
      </c>
      <c r="B537" s="7" t="s">
        <v>27</v>
      </c>
      <c r="C537" s="7" t="s">
        <v>40</v>
      </c>
      <c r="D537" s="8">
        <v>34</v>
      </c>
      <c r="E537" s="8">
        <f>VLOOKUP($B537,'Product Info'!$A$1:$D$4,3,0)</f>
        <v>200</v>
      </c>
      <c r="F537" s="8">
        <f t="shared" si="24"/>
        <v>6800</v>
      </c>
      <c r="G537" s="8">
        <f>VLOOKUP($B537,'Product Info'!$A$1:$D$4,4,0)*D537</f>
        <v>6188</v>
      </c>
      <c r="H537" s="8">
        <f t="shared" si="25"/>
        <v>612</v>
      </c>
      <c r="I537" s="8" t="str">
        <f t="shared" si="26"/>
        <v>Nov</v>
      </c>
      <c r="J537" s="7" t="str" cm="1">
        <f t="array" ref="J537:K537">VLOOKUP($C537,Herierchy!$A$1:$C$9,{2,3},0)</f>
        <v>Karen</v>
      </c>
      <c r="K537" s="7" t="str">
        <v>South</v>
      </c>
      <c r="L537" t="s">
        <v>69</v>
      </c>
    </row>
    <row r="538" spans="1:12" x14ac:dyDescent="0.25">
      <c r="A538" s="6">
        <v>45606</v>
      </c>
      <c r="B538" s="7" t="s">
        <v>29</v>
      </c>
      <c r="C538" s="7" t="s">
        <v>40</v>
      </c>
      <c r="D538" s="8">
        <v>33</v>
      </c>
      <c r="E538" s="8">
        <f>VLOOKUP($B538,'Product Info'!$A$1:$D$4,3,0)</f>
        <v>150</v>
      </c>
      <c r="F538" s="8">
        <f t="shared" si="24"/>
        <v>4950</v>
      </c>
      <c r="G538" s="8">
        <f>VLOOKUP($B538,'Product Info'!$A$1:$D$4,4,0)*D538</f>
        <v>4488</v>
      </c>
      <c r="H538" s="8">
        <f t="shared" si="25"/>
        <v>462</v>
      </c>
      <c r="I538" s="8" t="str">
        <f t="shared" si="26"/>
        <v>Nov</v>
      </c>
      <c r="J538" s="7" t="str" cm="1">
        <f t="array" ref="J538:K538">VLOOKUP($C538,Herierchy!$A$1:$C$9,{2,3},0)</f>
        <v>Karen</v>
      </c>
      <c r="K538" s="7" t="str">
        <v>South</v>
      </c>
      <c r="L538" t="s">
        <v>69</v>
      </c>
    </row>
    <row r="539" spans="1:12" x14ac:dyDescent="0.25">
      <c r="A539" s="6">
        <v>45606</v>
      </c>
      <c r="B539" s="7" t="s">
        <v>28</v>
      </c>
      <c r="C539" s="7" t="s">
        <v>35</v>
      </c>
      <c r="D539" s="8">
        <v>39</v>
      </c>
      <c r="E539" s="8">
        <f>VLOOKUP($B539,'Product Info'!$A$1:$D$4,3,0)</f>
        <v>500</v>
      </c>
      <c r="F539" s="8">
        <f t="shared" si="24"/>
        <v>19500</v>
      </c>
      <c r="G539" s="8">
        <f>VLOOKUP($B539,'Product Info'!$A$1:$D$4,4,0)*D539</f>
        <v>15990</v>
      </c>
      <c r="H539" s="8">
        <f t="shared" si="25"/>
        <v>3510</v>
      </c>
      <c r="I539" s="8" t="str">
        <f t="shared" si="26"/>
        <v>Nov</v>
      </c>
      <c r="J539" s="7" t="str" cm="1">
        <f t="array" ref="J539:K539">VLOOKUP($C539,Herierchy!$A$1:$C$9,{2,3},0)</f>
        <v>Peter</v>
      </c>
      <c r="K539" s="7" t="str">
        <v>North</v>
      </c>
      <c r="L539" t="s">
        <v>69</v>
      </c>
    </row>
    <row r="540" spans="1:12" x14ac:dyDescent="0.25">
      <c r="A540" s="6">
        <v>45606</v>
      </c>
      <c r="B540" s="7" t="s">
        <v>27</v>
      </c>
      <c r="C540" s="7" t="s">
        <v>36</v>
      </c>
      <c r="D540" s="8">
        <v>38</v>
      </c>
      <c r="E540" s="8">
        <f>VLOOKUP($B540,'Product Info'!$A$1:$D$4,3,0)</f>
        <v>200</v>
      </c>
      <c r="F540" s="8">
        <f t="shared" si="24"/>
        <v>7600</v>
      </c>
      <c r="G540" s="8">
        <f>VLOOKUP($B540,'Product Info'!$A$1:$D$4,4,0)*D540</f>
        <v>6916</v>
      </c>
      <c r="H540" s="8">
        <f t="shared" si="25"/>
        <v>684</v>
      </c>
      <c r="I540" s="8" t="str">
        <f t="shared" si="26"/>
        <v>Nov</v>
      </c>
      <c r="J540" s="7" t="str" cm="1">
        <f t="array" ref="J540:K540">VLOOKUP($C540,Herierchy!$A$1:$C$9,{2,3},0)</f>
        <v>Karen</v>
      </c>
      <c r="K540" s="7" t="str">
        <v>South</v>
      </c>
      <c r="L540" t="s">
        <v>69</v>
      </c>
    </row>
    <row r="541" spans="1:12" x14ac:dyDescent="0.25">
      <c r="A541" s="6">
        <v>45606</v>
      </c>
      <c r="B541" s="7" t="s">
        <v>29</v>
      </c>
      <c r="C541" s="7" t="s">
        <v>37</v>
      </c>
      <c r="D541" s="8">
        <v>35</v>
      </c>
      <c r="E541" s="8">
        <f>VLOOKUP($B541,'Product Info'!$A$1:$D$4,3,0)</f>
        <v>150</v>
      </c>
      <c r="F541" s="8">
        <f t="shared" si="24"/>
        <v>5250</v>
      </c>
      <c r="G541" s="8">
        <f>VLOOKUP($B541,'Product Info'!$A$1:$D$4,4,0)*D541</f>
        <v>4760</v>
      </c>
      <c r="H541" s="8">
        <f t="shared" si="25"/>
        <v>490</v>
      </c>
      <c r="I541" s="8" t="str">
        <f t="shared" si="26"/>
        <v>Nov</v>
      </c>
      <c r="J541" s="7" t="str" cm="1">
        <f t="array" ref="J541:K541">VLOOKUP($C541,Herierchy!$A$1:$C$9,{2,3},0)</f>
        <v>Ashley</v>
      </c>
      <c r="K541" s="7" t="str">
        <v>West</v>
      </c>
      <c r="L541" t="s">
        <v>69</v>
      </c>
    </row>
    <row r="542" spans="1:12" x14ac:dyDescent="0.25">
      <c r="A542" s="6">
        <v>45613</v>
      </c>
      <c r="B542" s="7" t="s">
        <v>27</v>
      </c>
      <c r="C542" s="7" t="s">
        <v>37</v>
      </c>
      <c r="D542" s="8">
        <v>29</v>
      </c>
      <c r="E542" s="8">
        <f>VLOOKUP($B542,'Product Info'!$A$1:$D$4,3,0)</f>
        <v>200</v>
      </c>
      <c r="F542" s="8">
        <f t="shared" si="24"/>
        <v>5800</v>
      </c>
      <c r="G542" s="8">
        <f>VLOOKUP($B542,'Product Info'!$A$1:$D$4,4,0)*D542</f>
        <v>5278</v>
      </c>
      <c r="H542" s="8">
        <f t="shared" si="25"/>
        <v>522</v>
      </c>
      <c r="I542" s="8" t="str">
        <f t="shared" si="26"/>
        <v>Nov</v>
      </c>
      <c r="J542" s="7" t="str" cm="1">
        <f t="array" ref="J542:K542">VLOOKUP($C542,Herierchy!$A$1:$C$9,{2,3},0)</f>
        <v>Ashley</v>
      </c>
      <c r="K542" s="7" t="str">
        <v>West</v>
      </c>
      <c r="L542" t="s">
        <v>69</v>
      </c>
    </row>
    <row r="543" spans="1:12" x14ac:dyDescent="0.25">
      <c r="A543" s="6">
        <v>45613</v>
      </c>
      <c r="B543" s="7" t="s">
        <v>28</v>
      </c>
      <c r="C543" s="7" t="s">
        <v>41</v>
      </c>
      <c r="D543" s="8">
        <v>44</v>
      </c>
      <c r="E543" s="8">
        <f>VLOOKUP($B543,'Product Info'!$A$1:$D$4,3,0)</f>
        <v>500</v>
      </c>
      <c r="F543" s="8">
        <f t="shared" si="24"/>
        <v>22000</v>
      </c>
      <c r="G543" s="8">
        <f>VLOOKUP($B543,'Product Info'!$A$1:$D$4,4,0)*D543</f>
        <v>18040</v>
      </c>
      <c r="H543" s="8">
        <f t="shared" si="25"/>
        <v>3960</v>
      </c>
      <c r="I543" s="8" t="str">
        <f t="shared" si="26"/>
        <v>Nov</v>
      </c>
      <c r="J543" s="7" t="str" cm="1">
        <f t="array" ref="J543:K543">VLOOKUP($C543,Herierchy!$A$1:$C$9,{2,3},0)</f>
        <v>Ashley</v>
      </c>
      <c r="K543" s="7" t="str">
        <v>West</v>
      </c>
      <c r="L543" t="s">
        <v>69</v>
      </c>
    </row>
    <row r="544" spans="1:12" x14ac:dyDescent="0.25">
      <c r="A544" s="6">
        <v>45613</v>
      </c>
      <c r="B544" s="7" t="s">
        <v>27</v>
      </c>
      <c r="C544" s="7" t="s">
        <v>34</v>
      </c>
      <c r="D544" s="8">
        <v>13</v>
      </c>
      <c r="E544" s="8">
        <f>VLOOKUP($B544,'Product Info'!$A$1:$D$4,3,0)</f>
        <v>200</v>
      </c>
      <c r="F544" s="8">
        <f t="shared" si="24"/>
        <v>2600</v>
      </c>
      <c r="G544" s="8">
        <f>VLOOKUP($B544,'Product Info'!$A$1:$D$4,4,0)*D544</f>
        <v>2366</v>
      </c>
      <c r="H544" s="8">
        <f t="shared" si="25"/>
        <v>234</v>
      </c>
      <c r="I544" s="8" t="str">
        <f t="shared" si="26"/>
        <v>Nov</v>
      </c>
      <c r="J544" s="7" t="str" cm="1">
        <f t="array" ref="J544:K544">VLOOKUP($C544,Herierchy!$A$1:$C$9,{2,3},0)</f>
        <v>Russell</v>
      </c>
      <c r="K544" s="7" t="str">
        <v>East</v>
      </c>
      <c r="L544" t="s">
        <v>69</v>
      </c>
    </row>
    <row r="545" spans="1:12" x14ac:dyDescent="0.25">
      <c r="A545" s="6">
        <v>45613</v>
      </c>
      <c r="B545" s="7" t="s">
        <v>29</v>
      </c>
      <c r="C545" s="7" t="s">
        <v>34</v>
      </c>
      <c r="D545" s="8">
        <v>28</v>
      </c>
      <c r="E545" s="8">
        <f>VLOOKUP($B545,'Product Info'!$A$1:$D$4,3,0)</f>
        <v>150</v>
      </c>
      <c r="F545" s="8">
        <f t="shared" si="24"/>
        <v>4200</v>
      </c>
      <c r="G545" s="8">
        <f>VLOOKUP($B545,'Product Info'!$A$1:$D$4,4,0)*D545</f>
        <v>3808</v>
      </c>
      <c r="H545" s="8">
        <f t="shared" si="25"/>
        <v>392</v>
      </c>
      <c r="I545" s="8" t="str">
        <f t="shared" si="26"/>
        <v>Nov</v>
      </c>
      <c r="J545" s="7" t="str" cm="1">
        <f t="array" ref="J545:K545">VLOOKUP($C545,Herierchy!$A$1:$C$9,{2,3},0)</f>
        <v>Russell</v>
      </c>
      <c r="K545" s="7" t="str">
        <v>East</v>
      </c>
      <c r="L545" t="s">
        <v>69</v>
      </c>
    </row>
    <row r="546" spans="1:12" x14ac:dyDescent="0.25">
      <c r="A546" s="6">
        <v>45613</v>
      </c>
      <c r="B546" s="7" t="s">
        <v>28</v>
      </c>
      <c r="C546" s="7" t="s">
        <v>38</v>
      </c>
      <c r="D546" s="8">
        <v>35</v>
      </c>
      <c r="E546" s="8">
        <f>VLOOKUP($B546,'Product Info'!$A$1:$D$4,3,0)</f>
        <v>500</v>
      </c>
      <c r="F546" s="8">
        <f t="shared" si="24"/>
        <v>17500</v>
      </c>
      <c r="G546" s="8">
        <f>VLOOKUP($B546,'Product Info'!$A$1:$D$4,4,0)*D546</f>
        <v>14350</v>
      </c>
      <c r="H546" s="8">
        <f t="shared" si="25"/>
        <v>3150</v>
      </c>
      <c r="I546" s="8" t="str">
        <f t="shared" si="26"/>
        <v>Nov</v>
      </c>
      <c r="J546" s="7" t="str" cm="1">
        <f t="array" ref="J546:K546">VLOOKUP($C546,Herierchy!$A$1:$C$9,{2,3},0)</f>
        <v>Russell</v>
      </c>
      <c r="K546" s="7" t="str">
        <v>East</v>
      </c>
      <c r="L546" t="s">
        <v>69</v>
      </c>
    </row>
    <row r="547" spans="1:12" x14ac:dyDescent="0.25">
      <c r="A547" s="6">
        <v>45613</v>
      </c>
      <c r="B547" s="7" t="s">
        <v>28</v>
      </c>
      <c r="C547" s="7" t="s">
        <v>39</v>
      </c>
      <c r="D547" s="8">
        <v>21</v>
      </c>
      <c r="E547" s="8">
        <f>VLOOKUP($B547,'Product Info'!$A$1:$D$4,3,0)</f>
        <v>500</v>
      </c>
      <c r="F547" s="8">
        <f t="shared" si="24"/>
        <v>10500</v>
      </c>
      <c r="G547" s="8">
        <f>VLOOKUP($B547,'Product Info'!$A$1:$D$4,4,0)*D547</f>
        <v>8610</v>
      </c>
      <c r="H547" s="8">
        <f t="shared" si="25"/>
        <v>1890</v>
      </c>
      <c r="I547" s="8" t="str">
        <f t="shared" si="26"/>
        <v>Nov</v>
      </c>
      <c r="J547" s="7" t="str" cm="1">
        <f t="array" ref="J547:K547">VLOOKUP($C547,Herierchy!$A$1:$C$9,{2,3},0)</f>
        <v>Peter</v>
      </c>
      <c r="K547" s="7" t="str">
        <v>North</v>
      </c>
      <c r="L547" t="s">
        <v>69</v>
      </c>
    </row>
    <row r="548" spans="1:12" x14ac:dyDescent="0.25">
      <c r="A548" s="6">
        <v>45613</v>
      </c>
      <c r="B548" s="7" t="s">
        <v>27</v>
      </c>
      <c r="C548" s="7" t="s">
        <v>36</v>
      </c>
      <c r="D548" s="8">
        <v>19</v>
      </c>
      <c r="E548" s="8">
        <f>VLOOKUP($B548,'Product Info'!$A$1:$D$4,3,0)</f>
        <v>200</v>
      </c>
      <c r="F548" s="8">
        <f t="shared" si="24"/>
        <v>3800</v>
      </c>
      <c r="G548" s="8">
        <f>VLOOKUP($B548,'Product Info'!$A$1:$D$4,4,0)*D548</f>
        <v>3458</v>
      </c>
      <c r="H548" s="8">
        <f t="shared" si="25"/>
        <v>342</v>
      </c>
      <c r="I548" s="8" t="str">
        <f t="shared" si="26"/>
        <v>Nov</v>
      </c>
      <c r="J548" s="7" t="str" cm="1">
        <f t="array" ref="J548:K548">VLOOKUP($C548,Herierchy!$A$1:$C$9,{2,3},0)</f>
        <v>Karen</v>
      </c>
      <c r="K548" s="7" t="str">
        <v>South</v>
      </c>
      <c r="L548" t="s">
        <v>69</v>
      </c>
    </row>
    <row r="549" spans="1:12" x14ac:dyDescent="0.25">
      <c r="A549" s="6">
        <v>45613</v>
      </c>
      <c r="B549" s="7" t="s">
        <v>29</v>
      </c>
      <c r="C549" s="7" t="s">
        <v>36</v>
      </c>
      <c r="D549" s="8">
        <v>29</v>
      </c>
      <c r="E549" s="8">
        <f>VLOOKUP($B549,'Product Info'!$A$1:$D$4,3,0)</f>
        <v>150</v>
      </c>
      <c r="F549" s="8">
        <f t="shared" si="24"/>
        <v>4350</v>
      </c>
      <c r="G549" s="8">
        <f>VLOOKUP($B549,'Product Info'!$A$1:$D$4,4,0)*D549</f>
        <v>3944</v>
      </c>
      <c r="H549" s="8">
        <f t="shared" si="25"/>
        <v>406</v>
      </c>
      <c r="I549" s="8" t="str">
        <f t="shared" si="26"/>
        <v>Nov</v>
      </c>
      <c r="J549" s="7" t="str" cm="1">
        <f t="array" ref="J549:K549">VLOOKUP($C549,Herierchy!$A$1:$C$9,{2,3},0)</f>
        <v>Karen</v>
      </c>
      <c r="K549" s="7" t="str">
        <v>South</v>
      </c>
      <c r="L549" t="s">
        <v>69</v>
      </c>
    </row>
    <row r="550" spans="1:12" x14ac:dyDescent="0.25">
      <c r="A550" s="6">
        <v>45613</v>
      </c>
      <c r="B550" s="7" t="s">
        <v>28</v>
      </c>
      <c r="C550" s="7" t="s">
        <v>40</v>
      </c>
      <c r="D550" s="8">
        <v>21</v>
      </c>
      <c r="E550" s="8">
        <f>VLOOKUP($B550,'Product Info'!$A$1:$D$4,3,0)</f>
        <v>500</v>
      </c>
      <c r="F550" s="8">
        <f t="shared" si="24"/>
        <v>10500</v>
      </c>
      <c r="G550" s="8">
        <f>VLOOKUP($B550,'Product Info'!$A$1:$D$4,4,0)*D550</f>
        <v>8610</v>
      </c>
      <c r="H550" s="8">
        <f t="shared" si="25"/>
        <v>1890</v>
      </c>
      <c r="I550" s="8" t="str">
        <f t="shared" si="26"/>
        <v>Nov</v>
      </c>
      <c r="J550" s="7" t="str" cm="1">
        <f t="array" ref="J550:K550">VLOOKUP($C550,Herierchy!$A$1:$C$9,{2,3},0)</f>
        <v>Karen</v>
      </c>
      <c r="K550" s="7" t="str">
        <v>South</v>
      </c>
      <c r="L550" t="s">
        <v>69</v>
      </c>
    </row>
    <row r="551" spans="1:12" x14ac:dyDescent="0.25">
      <c r="A551" s="6">
        <v>45613</v>
      </c>
      <c r="B551" s="7" t="s">
        <v>27</v>
      </c>
      <c r="C551" s="7" t="s">
        <v>35</v>
      </c>
      <c r="D551" s="8">
        <v>37</v>
      </c>
      <c r="E551" s="8">
        <f>VLOOKUP($B551,'Product Info'!$A$1:$D$4,3,0)</f>
        <v>200</v>
      </c>
      <c r="F551" s="8">
        <f t="shared" si="24"/>
        <v>7400</v>
      </c>
      <c r="G551" s="8">
        <f>VLOOKUP($B551,'Product Info'!$A$1:$D$4,4,0)*D551</f>
        <v>6734</v>
      </c>
      <c r="H551" s="8">
        <f t="shared" si="25"/>
        <v>666</v>
      </c>
      <c r="I551" s="8" t="str">
        <f t="shared" si="26"/>
        <v>Nov</v>
      </c>
      <c r="J551" s="7" t="str" cm="1">
        <f t="array" ref="J551:K551">VLOOKUP($C551,Herierchy!$A$1:$C$9,{2,3},0)</f>
        <v>Peter</v>
      </c>
      <c r="K551" s="7" t="str">
        <v>North</v>
      </c>
      <c r="L551" t="s">
        <v>69</v>
      </c>
    </row>
    <row r="552" spans="1:12" x14ac:dyDescent="0.25">
      <c r="A552" s="6">
        <v>45613</v>
      </c>
      <c r="B552" s="7" t="s">
        <v>29</v>
      </c>
      <c r="C552" s="7" t="s">
        <v>35</v>
      </c>
      <c r="D552" s="8">
        <v>37</v>
      </c>
      <c r="E552" s="8">
        <f>VLOOKUP($B552,'Product Info'!$A$1:$D$4,3,0)</f>
        <v>150</v>
      </c>
      <c r="F552" s="8">
        <f t="shared" si="24"/>
        <v>5550</v>
      </c>
      <c r="G552" s="8">
        <f>VLOOKUP($B552,'Product Info'!$A$1:$D$4,4,0)*D552</f>
        <v>5032</v>
      </c>
      <c r="H552" s="8">
        <f t="shared" si="25"/>
        <v>518</v>
      </c>
      <c r="I552" s="8" t="str">
        <f t="shared" si="26"/>
        <v>Nov</v>
      </c>
      <c r="J552" s="7" t="str" cm="1">
        <f t="array" ref="J552:K552">VLOOKUP($C552,Herierchy!$A$1:$C$9,{2,3},0)</f>
        <v>Peter</v>
      </c>
      <c r="K552" s="7" t="str">
        <v>North</v>
      </c>
      <c r="L552" t="s">
        <v>69</v>
      </c>
    </row>
    <row r="553" spans="1:12" x14ac:dyDescent="0.25">
      <c r="A553" s="6">
        <v>45613</v>
      </c>
      <c r="B553" s="7" t="s">
        <v>29</v>
      </c>
      <c r="C553" s="7" t="s">
        <v>38</v>
      </c>
      <c r="D553" s="8">
        <v>18</v>
      </c>
      <c r="E553" s="8">
        <f>VLOOKUP($B553,'Product Info'!$A$1:$D$4,3,0)</f>
        <v>150</v>
      </c>
      <c r="F553" s="8">
        <f t="shared" si="24"/>
        <v>2700</v>
      </c>
      <c r="G553" s="8">
        <f>VLOOKUP($B553,'Product Info'!$A$1:$D$4,4,0)*D553</f>
        <v>2448</v>
      </c>
      <c r="H553" s="8">
        <f t="shared" si="25"/>
        <v>252</v>
      </c>
      <c r="I553" s="8" t="str">
        <f t="shared" si="26"/>
        <v>Nov</v>
      </c>
      <c r="J553" s="7" t="str" cm="1">
        <f t="array" ref="J553:K553">VLOOKUP($C553,Herierchy!$A$1:$C$9,{2,3},0)</f>
        <v>Russell</v>
      </c>
      <c r="K553" s="7" t="str">
        <v>East</v>
      </c>
      <c r="L553" t="s">
        <v>69</v>
      </c>
    </row>
    <row r="554" spans="1:12" x14ac:dyDescent="0.25">
      <c r="A554" s="6">
        <v>45620</v>
      </c>
      <c r="B554" s="7" t="s">
        <v>27</v>
      </c>
      <c r="C554" s="7" t="s">
        <v>37</v>
      </c>
      <c r="D554" s="8">
        <v>18</v>
      </c>
      <c r="E554" s="8">
        <f>VLOOKUP($B554,'Product Info'!$A$1:$D$4,3,0)</f>
        <v>200</v>
      </c>
      <c r="F554" s="8">
        <f t="shared" si="24"/>
        <v>3600</v>
      </c>
      <c r="G554" s="8">
        <f>VLOOKUP($B554,'Product Info'!$A$1:$D$4,4,0)*D554</f>
        <v>3276</v>
      </c>
      <c r="H554" s="8">
        <f t="shared" si="25"/>
        <v>324</v>
      </c>
      <c r="I554" s="8" t="str">
        <f t="shared" si="26"/>
        <v>Nov</v>
      </c>
      <c r="J554" s="7" t="str" cm="1">
        <f t="array" ref="J554:K554">VLOOKUP($C554,Herierchy!$A$1:$C$9,{2,3},0)</f>
        <v>Ashley</v>
      </c>
      <c r="K554" s="7" t="str">
        <v>West</v>
      </c>
      <c r="L554" t="s">
        <v>69</v>
      </c>
    </row>
    <row r="555" spans="1:12" x14ac:dyDescent="0.25">
      <c r="A555" s="6">
        <v>45620</v>
      </c>
      <c r="B555" s="7" t="s">
        <v>29</v>
      </c>
      <c r="C555" s="7" t="s">
        <v>37</v>
      </c>
      <c r="D555" s="8">
        <v>36</v>
      </c>
      <c r="E555" s="8">
        <f>VLOOKUP($B555,'Product Info'!$A$1:$D$4,3,0)</f>
        <v>150</v>
      </c>
      <c r="F555" s="8">
        <f t="shared" si="24"/>
        <v>5400</v>
      </c>
      <c r="G555" s="8">
        <f>VLOOKUP($B555,'Product Info'!$A$1:$D$4,4,0)*D555</f>
        <v>4896</v>
      </c>
      <c r="H555" s="8">
        <f t="shared" si="25"/>
        <v>504</v>
      </c>
      <c r="I555" s="8" t="str">
        <f t="shared" si="26"/>
        <v>Nov</v>
      </c>
      <c r="J555" s="7" t="str" cm="1">
        <f t="array" ref="J555:K555">VLOOKUP($C555,Herierchy!$A$1:$C$9,{2,3},0)</f>
        <v>Ashley</v>
      </c>
      <c r="K555" s="7" t="str">
        <v>West</v>
      </c>
      <c r="L555" t="s">
        <v>69</v>
      </c>
    </row>
    <row r="556" spans="1:12" x14ac:dyDescent="0.25">
      <c r="A556" s="6">
        <v>45620</v>
      </c>
      <c r="B556" s="7" t="s">
        <v>28</v>
      </c>
      <c r="C556" s="7" t="s">
        <v>41</v>
      </c>
      <c r="D556" s="8">
        <v>15</v>
      </c>
      <c r="E556" s="8">
        <f>VLOOKUP($B556,'Product Info'!$A$1:$D$4,3,0)</f>
        <v>500</v>
      </c>
      <c r="F556" s="8">
        <f t="shared" si="24"/>
        <v>7500</v>
      </c>
      <c r="G556" s="8">
        <f>VLOOKUP($B556,'Product Info'!$A$1:$D$4,4,0)*D556</f>
        <v>6150</v>
      </c>
      <c r="H556" s="8">
        <f t="shared" si="25"/>
        <v>1350</v>
      </c>
      <c r="I556" s="8" t="str">
        <f t="shared" si="26"/>
        <v>Nov</v>
      </c>
      <c r="J556" s="7" t="str" cm="1">
        <f t="array" ref="J556:K556">VLOOKUP($C556,Herierchy!$A$1:$C$9,{2,3},0)</f>
        <v>Ashley</v>
      </c>
      <c r="K556" s="7" t="str">
        <v>West</v>
      </c>
      <c r="L556" t="s">
        <v>69</v>
      </c>
    </row>
    <row r="557" spans="1:12" x14ac:dyDescent="0.25">
      <c r="A557" s="6">
        <v>45620</v>
      </c>
      <c r="B557" s="7" t="s">
        <v>28</v>
      </c>
      <c r="C557" s="7" t="s">
        <v>34</v>
      </c>
      <c r="D557" s="8">
        <v>21</v>
      </c>
      <c r="E557" s="8">
        <f>VLOOKUP($B557,'Product Info'!$A$1:$D$4,3,0)</f>
        <v>500</v>
      </c>
      <c r="F557" s="8">
        <f t="shared" si="24"/>
        <v>10500</v>
      </c>
      <c r="G557" s="8">
        <f>VLOOKUP($B557,'Product Info'!$A$1:$D$4,4,0)*D557</f>
        <v>8610</v>
      </c>
      <c r="H557" s="8">
        <f t="shared" si="25"/>
        <v>1890</v>
      </c>
      <c r="I557" s="8" t="str">
        <f t="shared" si="26"/>
        <v>Nov</v>
      </c>
      <c r="J557" s="7" t="str" cm="1">
        <f t="array" ref="J557:K557">VLOOKUP($C557,Herierchy!$A$1:$C$9,{2,3},0)</f>
        <v>Russell</v>
      </c>
      <c r="K557" s="7" t="str">
        <v>East</v>
      </c>
      <c r="L557" t="s">
        <v>69</v>
      </c>
    </row>
    <row r="558" spans="1:12" x14ac:dyDescent="0.25">
      <c r="A558" s="6">
        <v>45620</v>
      </c>
      <c r="B558" s="7" t="s">
        <v>27</v>
      </c>
      <c r="C558" s="7" t="s">
        <v>38</v>
      </c>
      <c r="D558" s="8">
        <v>10</v>
      </c>
      <c r="E558" s="8">
        <f>VLOOKUP($B558,'Product Info'!$A$1:$D$4,3,0)</f>
        <v>200</v>
      </c>
      <c r="F558" s="8">
        <f t="shared" si="24"/>
        <v>2000</v>
      </c>
      <c r="G558" s="8">
        <f>VLOOKUP($B558,'Product Info'!$A$1:$D$4,4,0)*D558</f>
        <v>1820</v>
      </c>
      <c r="H558" s="8">
        <f t="shared" si="25"/>
        <v>180</v>
      </c>
      <c r="I558" s="8" t="str">
        <f t="shared" si="26"/>
        <v>Nov</v>
      </c>
      <c r="J558" s="7" t="str" cm="1">
        <f t="array" ref="J558:K558">VLOOKUP($C558,Herierchy!$A$1:$C$9,{2,3},0)</f>
        <v>Russell</v>
      </c>
      <c r="K558" s="7" t="str">
        <v>East</v>
      </c>
      <c r="L558" t="s">
        <v>69</v>
      </c>
    </row>
    <row r="559" spans="1:12" x14ac:dyDescent="0.25">
      <c r="A559" s="6">
        <v>45620</v>
      </c>
      <c r="B559" s="7" t="s">
        <v>29</v>
      </c>
      <c r="C559" s="7" t="s">
        <v>38</v>
      </c>
      <c r="D559" s="8">
        <v>44</v>
      </c>
      <c r="E559" s="8">
        <f>VLOOKUP($B559,'Product Info'!$A$1:$D$4,3,0)</f>
        <v>150</v>
      </c>
      <c r="F559" s="8">
        <f t="shared" si="24"/>
        <v>6600</v>
      </c>
      <c r="G559" s="8">
        <f>VLOOKUP($B559,'Product Info'!$A$1:$D$4,4,0)*D559</f>
        <v>5984</v>
      </c>
      <c r="H559" s="8">
        <f t="shared" si="25"/>
        <v>616</v>
      </c>
      <c r="I559" s="8" t="str">
        <f t="shared" si="26"/>
        <v>Nov</v>
      </c>
      <c r="J559" s="7" t="str" cm="1">
        <f t="array" ref="J559:K559">VLOOKUP($C559,Herierchy!$A$1:$C$9,{2,3},0)</f>
        <v>Russell</v>
      </c>
      <c r="K559" s="7" t="str">
        <v>East</v>
      </c>
      <c r="L559" t="s">
        <v>69</v>
      </c>
    </row>
    <row r="560" spans="1:12" x14ac:dyDescent="0.25">
      <c r="A560" s="6">
        <v>45620</v>
      </c>
      <c r="B560" s="7" t="s">
        <v>27</v>
      </c>
      <c r="C560" s="7" t="s">
        <v>39</v>
      </c>
      <c r="D560" s="8">
        <v>47</v>
      </c>
      <c r="E560" s="8">
        <f>VLOOKUP($B560,'Product Info'!$A$1:$D$4,3,0)</f>
        <v>200</v>
      </c>
      <c r="F560" s="8">
        <f t="shared" si="24"/>
        <v>9400</v>
      </c>
      <c r="G560" s="8">
        <f>VLOOKUP($B560,'Product Info'!$A$1:$D$4,4,0)*D560</f>
        <v>8554</v>
      </c>
      <c r="H560" s="8">
        <f t="shared" si="25"/>
        <v>846</v>
      </c>
      <c r="I560" s="8" t="str">
        <f t="shared" si="26"/>
        <v>Nov</v>
      </c>
      <c r="J560" s="7" t="str" cm="1">
        <f t="array" ref="J560:K560">VLOOKUP($C560,Herierchy!$A$1:$C$9,{2,3},0)</f>
        <v>Peter</v>
      </c>
      <c r="K560" s="7" t="str">
        <v>North</v>
      </c>
      <c r="L560" t="s">
        <v>69</v>
      </c>
    </row>
    <row r="561" spans="1:12" x14ac:dyDescent="0.25">
      <c r="A561" s="6">
        <v>45620</v>
      </c>
      <c r="B561" s="7" t="s">
        <v>29</v>
      </c>
      <c r="C561" s="7" t="s">
        <v>39</v>
      </c>
      <c r="D561" s="8">
        <v>33</v>
      </c>
      <c r="E561" s="8">
        <f>VLOOKUP($B561,'Product Info'!$A$1:$D$4,3,0)</f>
        <v>150</v>
      </c>
      <c r="F561" s="8">
        <f t="shared" si="24"/>
        <v>4950</v>
      </c>
      <c r="G561" s="8">
        <f>VLOOKUP($B561,'Product Info'!$A$1:$D$4,4,0)*D561</f>
        <v>4488</v>
      </c>
      <c r="H561" s="8">
        <f t="shared" si="25"/>
        <v>462</v>
      </c>
      <c r="I561" s="8" t="str">
        <f t="shared" si="26"/>
        <v>Nov</v>
      </c>
      <c r="J561" s="7" t="str" cm="1">
        <f t="array" ref="J561:K561">VLOOKUP($C561,Herierchy!$A$1:$C$9,{2,3},0)</f>
        <v>Peter</v>
      </c>
      <c r="K561" s="7" t="str">
        <v>North</v>
      </c>
      <c r="L561" t="s">
        <v>69</v>
      </c>
    </row>
    <row r="562" spans="1:12" x14ac:dyDescent="0.25">
      <c r="A562" s="6">
        <v>45620</v>
      </c>
      <c r="B562" s="7" t="s">
        <v>29</v>
      </c>
      <c r="C562" s="7" t="s">
        <v>36</v>
      </c>
      <c r="D562" s="8">
        <v>33</v>
      </c>
      <c r="E562" s="8">
        <f>VLOOKUP($B562,'Product Info'!$A$1:$D$4,3,0)</f>
        <v>150</v>
      </c>
      <c r="F562" s="8">
        <f t="shared" si="24"/>
        <v>4950</v>
      </c>
      <c r="G562" s="8">
        <f>VLOOKUP($B562,'Product Info'!$A$1:$D$4,4,0)*D562</f>
        <v>4488</v>
      </c>
      <c r="H562" s="8">
        <f t="shared" si="25"/>
        <v>462</v>
      </c>
      <c r="I562" s="8" t="str">
        <f t="shared" si="26"/>
        <v>Nov</v>
      </c>
      <c r="J562" s="7" t="str" cm="1">
        <f t="array" ref="J562:K562">VLOOKUP($C562,Herierchy!$A$1:$C$9,{2,3},0)</f>
        <v>Karen</v>
      </c>
      <c r="K562" s="7" t="str">
        <v>South</v>
      </c>
      <c r="L562" t="s">
        <v>69</v>
      </c>
    </row>
    <row r="563" spans="1:12" x14ac:dyDescent="0.25">
      <c r="A563" s="6">
        <v>45620</v>
      </c>
      <c r="B563" s="7" t="s">
        <v>27</v>
      </c>
      <c r="C563" s="7" t="s">
        <v>40</v>
      </c>
      <c r="D563" s="8">
        <v>47</v>
      </c>
      <c r="E563" s="8">
        <f>VLOOKUP($B563,'Product Info'!$A$1:$D$4,3,0)</f>
        <v>200</v>
      </c>
      <c r="F563" s="8">
        <f t="shared" si="24"/>
        <v>9400</v>
      </c>
      <c r="G563" s="8">
        <f>VLOOKUP($B563,'Product Info'!$A$1:$D$4,4,0)*D563</f>
        <v>8554</v>
      </c>
      <c r="H563" s="8">
        <f t="shared" si="25"/>
        <v>846</v>
      </c>
      <c r="I563" s="8" t="str">
        <f t="shared" si="26"/>
        <v>Nov</v>
      </c>
      <c r="J563" s="7" t="str" cm="1">
        <f t="array" ref="J563:K563">VLOOKUP($C563,Herierchy!$A$1:$C$9,{2,3},0)</f>
        <v>Karen</v>
      </c>
      <c r="K563" s="7" t="str">
        <v>South</v>
      </c>
      <c r="L563" t="s">
        <v>69</v>
      </c>
    </row>
    <row r="564" spans="1:12" x14ac:dyDescent="0.25">
      <c r="A564" s="6">
        <v>45620</v>
      </c>
      <c r="B564" s="7" t="s">
        <v>28</v>
      </c>
      <c r="C564" s="7" t="s">
        <v>35</v>
      </c>
      <c r="D564" s="8">
        <v>31</v>
      </c>
      <c r="E564" s="8">
        <f>VLOOKUP($B564,'Product Info'!$A$1:$D$4,3,0)</f>
        <v>500</v>
      </c>
      <c r="F564" s="8">
        <f t="shared" si="24"/>
        <v>15500</v>
      </c>
      <c r="G564" s="8">
        <f>VLOOKUP($B564,'Product Info'!$A$1:$D$4,4,0)*D564</f>
        <v>12710</v>
      </c>
      <c r="H564" s="8">
        <f t="shared" si="25"/>
        <v>2790</v>
      </c>
      <c r="I564" s="8" t="str">
        <f t="shared" si="26"/>
        <v>Nov</v>
      </c>
      <c r="J564" s="7" t="str" cm="1">
        <f t="array" ref="J564:K564">VLOOKUP($C564,Herierchy!$A$1:$C$9,{2,3},0)</f>
        <v>Peter</v>
      </c>
      <c r="K564" s="7" t="str">
        <v>North</v>
      </c>
      <c r="L564" t="s">
        <v>69</v>
      </c>
    </row>
    <row r="565" spans="1:12" x14ac:dyDescent="0.25">
      <c r="A565" s="6">
        <v>45620</v>
      </c>
      <c r="B565" s="7" t="s">
        <v>28</v>
      </c>
      <c r="C565" s="7" t="s">
        <v>39</v>
      </c>
      <c r="D565" s="8">
        <v>42</v>
      </c>
      <c r="E565" s="8">
        <f>VLOOKUP($B565,'Product Info'!$A$1:$D$4,3,0)</f>
        <v>500</v>
      </c>
      <c r="F565" s="8">
        <f t="shared" si="24"/>
        <v>21000</v>
      </c>
      <c r="G565" s="8">
        <f>VLOOKUP($B565,'Product Info'!$A$1:$D$4,4,0)*D565</f>
        <v>17220</v>
      </c>
      <c r="H565" s="8">
        <f t="shared" si="25"/>
        <v>3780</v>
      </c>
      <c r="I565" s="8" t="str">
        <f t="shared" si="26"/>
        <v>Nov</v>
      </c>
      <c r="J565" s="7" t="str" cm="1">
        <f t="array" ref="J565:K565">VLOOKUP($C565,Herierchy!$A$1:$C$9,{2,3},0)</f>
        <v>Peter</v>
      </c>
      <c r="K565" s="7" t="str">
        <v>North</v>
      </c>
      <c r="L565" t="s">
        <v>69</v>
      </c>
    </row>
    <row r="566" spans="1:12" x14ac:dyDescent="0.25">
      <c r="A566" s="6">
        <v>45627</v>
      </c>
      <c r="B566" s="7" t="s">
        <v>28</v>
      </c>
      <c r="C566" s="7" t="s">
        <v>37</v>
      </c>
      <c r="D566" s="8">
        <v>34</v>
      </c>
      <c r="E566" s="8">
        <f>VLOOKUP($B566,'Product Info'!$A$1:$D$4,3,0)</f>
        <v>500</v>
      </c>
      <c r="F566" s="8">
        <f t="shared" si="24"/>
        <v>17000</v>
      </c>
      <c r="G566" s="8">
        <f>VLOOKUP($B566,'Product Info'!$A$1:$D$4,4,0)*D566</f>
        <v>13940</v>
      </c>
      <c r="H566" s="8">
        <f t="shared" si="25"/>
        <v>3060</v>
      </c>
      <c r="I566" s="8" t="str">
        <f t="shared" si="26"/>
        <v>Dec</v>
      </c>
      <c r="J566" s="7" t="str" cm="1">
        <f t="array" ref="J566:K566">VLOOKUP($C566,Herierchy!$A$1:$C$9,{2,3},0)</f>
        <v>Ashley</v>
      </c>
      <c r="K566" s="7" t="str">
        <v>West</v>
      </c>
      <c r="L566" t="s">
        <v>69</v>
      </c>
    </row>
    <row r="567" spans="1:12" x14ac:dyDescent="0.25">
      <c r="A567" s="6">
        <v>45627</v>
      </c>
      <c r="B567" s="7" t="s">
        <v>27</v>
      </c>
      <c r="C567" s="7" t="s">
        <v>41</v>
      </c>
      <c r="D567" s="8">
        <v>16</v>
      </c>
      <c r="E567" s="8">
        <f>VLOOKUP($B567,'Product Info'!$A$1:$D$4,3,0)</f>
        <v>200</v>
      </c>
      <c r="F567" s="8">
        <f t="shared" si="24"/>
        <v>3200</v>
      </c>
      <c r="G567" s="8">
        <f>VLOOKUP($B567,'Product Info'!$A$1:$D$4,4,0)*D567</f>
        <v>2912</v>
      </c>
      <c r="H567" s="8">
        <f t="shared" si="25"/>
        <v>288</v>
      </c>
      <c r="I567" s="8" t="str">
        <f t="shared" si="26"/>
        <v>Dec</v>
      </c>
      <c r="J567" s="7" t="str" cm="1">
        <f t="array" ref="J567:K567">VLOOKUP($C567,Herierchy!$A$1:$C$9,{2,3},0)</f>
        <v>Ashley</v>
      </c>
      <c r="K567" s="7" t="str">
        <v>West</v>
      </c>
      <c r="L567" t="s">
        <v>69</v>
      </c>
    </row>
    <row r="568" spans="1:12" x14ac:dyDescent="0.25">
      <c r="A568" s="6">
        <v>45627</v>
      </c>
      <c r="B568" s="7" t="s">
        <v>29</v>
      </c>
      <c r="C568" s="7" t="s">
        <v>41</v>
      </c>
      <c r="D568" s="8">
        <v>41</v>
      </c>
      <c r="E568" s="8">
        <f>VLOOKUP($B568,'Product Info'!$A$1:$D$4,3,0)</f>
        <v>150</v>
      </c>
      <c r="F568" s="8">
        <f t="shared" si="24"/>
        <v>6150</v>
      </c>
      <c r="G568" s="8">
        <f>VLOOKUP($B568,'Product Info'!$A$1:$D$4,4,0)*D568</f>
        <v>5576</v>
      </c>
      <c r="H568" s="8">
        <f t="shared" si="25"/>
        <v>574</v>
      </c>
      <c r="I568" s="8" t="str">
        <f t="shared" si="26"/>
        <v>Dec</v>
      </c>
      <c r="J568" s="7" t="str" cm="1">
        <f t="array" ref="J568:K568">VLOOKUP($C568,Herierchy!$A$1:$C$9,{2,3},0)</f>
        <v>Ashley</v>
      </c>
      <c r="K568" s="7" t="str">
        <v>West</v>
      </c>
      <c r="L568" t="s">
        <v>69</v>
      </c>
    </row>
    <row r="569" spans="1:12" x14ac:dyDescent="0.25">
      <c r="A569" s="6">
        <v>45627</v>
      </c>
      <c r="B569" s="7" t="s">
        <v>27</v>
      </c>
      <c r="C569" s="7" t="s">
        <v>34</v>
      </c>
      <c r="D569" s="8">
        <v>48</v>
      </c>
      <c r="E569" s="8">
        <f>VLOOKUP($B569,'Product Info'!$A$1:$D$4,3,0)</f>
        <v>200</v>
      </c>
      <c r="F569" s="8">
        <f t="shared" si="24"/>
        <v>9600</v>
      </c>
      <c r="G569" s="8">
        <f>VLOOKUP($B569,'Product Info'!$A$1:$D$4,4,0)*D569</f>
        <v>8736</v>
      </c>
      <c r="H569" s="8">
        <f t="shared" si="25"/>
        <v>864</v>
      </c>
      <c r="I569" s="8" t="str">
        <f t="shared" si="26"/>
        <v>Dec</v>
      </c>
      <c r="J569" s="7" t="str" cm="1">
        <f t="array" ref="J569:K569">VLOOKUP($C569,Herierchy!$A$1:$C$9,{2,3},0)</f>
        <v>Russell</v>
      </c>
      <c r="K569" s="7" t="str">
        <v>East</v>
      </c>
      <c r="L569" t="s">
        <v>69</v>
      </c>
    </row>
    <row r="570" spans="1:12" x14ac:dyDescent="0.25">
      <c r="A570" s="6">
        <v>45627</v>
      </c>
      <c r="B570" s="7" t="s">
        <v>28</v>
      </c>
      <c r="C570" s="7" t="s">
        <v>38</v>
      </c>
      <c r="D570" s="8">
        <v>36</v>
      </c>
      <c r="E570" s="8">
        <f>VLOOKUP($B570,'Product Info'!$A$1:$D$4,3,0)</f>
        <v>500</v>
      </c>
      <c r="F570" s="8">
        <f t="shared" si="24"/>
        <v>18000</v>
      </c>
      <c r="G570" s="8">
        <f>VLOOKUP($B570,'Product Info'!$A$1:$D$4,4,0)*D570</f>
        <v>14760</v>
      </c>
      <c r="H570" s="8">
        <f t="shared" si="25"/>
        <v>3240</v>
      </c>
      <c r="I570" s="8" t="str">
        <f t="shared" si="26"/>
        <v>Dec</v>
      </c>
      <c r="J570" s="7" t="str" cm="1">
        <f t="array" ref="J570:K570">VLOOKUP($C570,Herierchy!$A$1:$C$9,{2,3},0)</f>
        <v>Russell</v>
      </c>
      <c r="K570" s="7" t="str">
        <v>East</v>
      </c>
      <c r="L570" t="s">
        <v>69</v>
      </c>
    </row>
    <row r="571" spans="1:12" x14ac:dyDescent="0.25">
      <c r="A571" s="6">
        <v>45627</v>
      </c>
      <c r="B571" s="7" t="s">
        <v>29</v>
      </c>
      <c r="C571" s="7" t="s">
        <v>39</v>
      </c>
      <c r="D571" s="8">
        <v>40</v>
      </c>
      <c r="E571" s="8">
        <f>VLOOKUP($B571,'Product Info'!$A$1:$D$4,3,0)</f>
        <v>150</v>
      </c>
      <c r="F571" s="8">
        <f t="shared" si="24"/>
        <v>6000</v>
      </c>
      <c r="G571" s="8">
        <f>VLOOKUP($B571,'Product Info'!$A$1:$D$4,4,0)*D571</f>
        <v>5440</v>
      </c>
      <c r="H571" s="8">
        <f t="shared" si="25"/>
        <v>560</v>
      </c>
      <c r="I571" s="8" t="str">
        <f t="shared" si="26"/>
        <v>Dec</v>
      </c>
      <c r="J571" s="7" t="str" cm="1">
        <f t="array" ref="J571:K571">VLOOKUP($C571,Herierchy!$A$1:$C$9,{2,3},0)</f>
        <v>Peter</v>
      </c>
      <c r="K571" s="7" t="str">
        <v>North</v>
      </c>
      <c r="L571" t="s">
        <v>69</v>
      </c>
    </row>
    <row r="572" spans="1:12" x14ac:dyDescent="0.25">
      <c r="A572" s="6">
        <v>45627</v>
      </c>
      <c r="B572" s="7" t="s">
        <v>28</v>
      </c>
      <c r="C572" s="7" t="s">
        <v>36</v>
      </c>
      <c r="D572" s="8">
        <v>40</v>
      </c>
      <c r="E572" s="8">
        <f>VLOOKUP($B572,'Product Info'!$A$1:$D$4,3,0)</f>
        <v>500</v>
      </c>
      <c r="F572" s="8">
        <f t="shared" si="24"/>
        <v>20000</v>
      </c>
      <c r="G572" s="8">
        <f>VLOOKUP($B572,'Product Info'!$A$1:$D$4,4,0)*D572</f>
        <v>16400</v>
      </c>
      <c r="H572" s="8">
        <f t="shared" si="25"/>
        <v>3600</v>
      </c>
      <c r="I572" s="8" t="str">
        <f t="shared" si="26"/>
        <v>Dec</v>
      </c>
      <c r="J572" s="7" t="str" cm="1">
        <f t="array" ref="J572:K572">VLOOKUP($C572,Herierchy!$A$1:$C$9,{2,3},0)</f>
        <v>Karen</v>
      </c>
      <c r="K572" s="7" t="str">
        <v>South</v>
      </c>
      <c r="L572" t="s">
        <v>69</v>
      </c>
    </row>
    <row r="573" spans="1:12" x14ac:dyDescent="0.25">
      <c r="A573" s="6">
        <v>45627</v>
      </c>
      <c r="B573" s="7" t="s">
        <v>27</v>
      </c>
      <c r="C573" s="7" t="s">
        <v>40</v>
      </c>
      <c r="D573" s="8">
        <v>27</v>
      </c>
      <c r="E573" s="8">
        <f>VLOOKUP($B573,'Product Info'!$A$1:$D$4,3,0)</f>
        <v>200</v>
      </c>
      <c r="F573" s="8">
        <f t="shared" si="24"/>
        <v>5400</v>
      </c>
      <c r="G573" s="8">
        <f>VLOOKUP($B573,'Product Info'!$A$1:$D$4,4,0)*D573</f>
        <v>4914</v>
      </c>
      <c r="H573" s="8">
        <f t="shared" si="25"/>
        <v>486</v>
      </c>
      <c r="I573" s="8" t="str">
        <f t="shared" si="26"/>
        <v>Dec</v>
      </c>
      <c r="J573" s="7" t="str" cm="1">
        <f t="array" ref="J573:K573">VLOOKUP($C573,Herierchy!$A$1:$C$9,{2,3},0)</f>
        <v>Karen</v>
      </c>
      <c r="K573" s="7" t="str">
        <v>South</v>
      </c>
      <c r="L573" t="s">
        <v>69</v>
      </c>
    </row>
    <row r="574" spans="1:12" x14ac:dyDescent="0.25">
      <c r="A574" s="6">
        <v>45627</v>
      </c>
      <c r="B574" s="7" t="s">
        <v>29</v>
      </c>
      <c r="C574" s="7" t="s">
        <v>40</v>
      </c>
      <c r="D574" s="8">
        <v>33</v>
      </c>
      <c r="E574" s="8">
        <f>VLOOKUP($B574,'Product Info'!$A$1:$D$4,3,0)</f>
        <v>150</v>
      </c>
      <c r="F574" s="8">
        <f t="shared" si="24"/>
        <v>4950</v>
      </c>
      <c r="G574" s="8">
        <f>VLOOKUP($B574,'Product Info'!$A$1:$D$4,4,0)*D574</f>
        <v>4488</v>
      </c>
      <c r="H574" s="8">
        <f t="shared" si="25"/>
        <v>462</v>
      </c>
      <c r="I574" s="8" t="str">
        <f t="shared" si="26"/>
        <v>Dec</v>
      </c>
      <c r="J574" s="7" t="str" cm="1">
        <f t="array" ref="J574:K574">VLOOKUP($C574,Herierchy!$A$1:$C$9,{2,3},0)</f>
        <v>Karen</v>
      </c>
      <c r="K574" s="7" t="str">
        <v>South</v>
      </c>
      <c r="L574" t="s">
        <v>69</v>
      </c>
    </row>
    <row r="575" spans="1:12" x14ac:dyDescent="0.25">
      <c r="A575" s="6">
        <v>45627</v>
      </c>
      <c r="B575" s="7" t="s">
        <v>28</v>
      </c>
      <c r="C575" s="7" t="s">
        <v>35</v>
      </c>
      <c r="D575" s="8">
        <v>20</v>
      </c>
      <c r="E575" s="8">
        <f>VLOOKUP($B575,'Product Info'!$A$1:$D$4,3,0)</f>
        <v>500</v>
      </c>
      <c r="F575" s="8">
        <f t="shared" si="24"/>
        <v>10000</v>
      </c>
      <c r="G575" s="8">
        <f>VLOOKUP($B575,'Product Info'!$A$1:$D$4,4,0)*D575</f>
        <v>8200</v>
      </c>
      <c r="H575" s="8">
        <f t="shared" si="25"/>
        <v>1800</v>
      </c>
      <c r="I575" s="8" t="str">
        <f t="shared" si="26"/>
        <v>Dec</v>
      </c>
      <c r="J575" s="7" t="str" cm="1">
        <f t="array" ref="J575:K575">VLOOKUP($C575,Herierchy!$A$1:$C$9,{2,3},0)</f>
        <v>Peter</v>
      </c>
      <c r="K575" s="7" t="str">
        <v>North</v>
      </c>
      <c r="L575" t="s">
        <v>69</v>
      </c>
    </row>
    <row r="576" spans="1:12" x14ac:dyDescent="0.25">
      <c r="A576" s="6">
        <v>45627</v>
      </c>
      <c r="B576" s="7" t="s">
        <v>27</v>
      </c>
      <c r="C576" s="7" t="s">
        <v>40</v>
      </c>
      <c r="D576" s="8">
        <v>18</v>
      </c>
      <c r="E576" s="8">
        <f>VLOOKUP($B576,'Product Info'!$A$1:$D$4,3,0)</f>
        <v>200</v>
      </c>
      <c r="F576" s="8">
        <f t="shared" si="24"/>
        <v>3600</v>
      </c>
      <c r="G576" s="8">
        <f>VLOOKUP($B576,'Product Info'!$A$1:$D$4,4,0)*D576</f>
        <v>3276</v>
      </c>
      <c r="H576" s="8">
        <f t="shared" si="25"/>
        <v>324</v>
      </c>
      <c r="I576" s="8" t="str">
        <f t="shared" si="26"/>
        <v>Dec</v>
      </c>
      <c r="J576" s="7" t="str" cm="1">
        <f t="array" ref="J576:K576">VLOOKUP($C576,Herierchy!$A$1:$C$9,{2,3},0)</f>
        <v>Karen</v>
      </c>
      <c r="K576" s="7" t="str">
        <v>South</v>
      </c>
      <c r="L576" t="s">
        <v>69</v>
      </c>
    </row>
    <row r="577" spans="1:12" x14ac:dyDescent="0.25">
      <c r="A577" s="6">
        <v>45627</v>
      </c>
      <c r="B577" s="7" t="s">
        <v>29</v>
      </c>
      <c r="C577" s="7" t="s">
        <v>41</v>
      </c>
      <c r="D577" s="8">
        <v>25</v>
      </c>
      <c r="E577" s="8">
        <f>VLOOKUP($B577,'Product Info'!$A$1:$D$4,3,0)</f>
        <v>150</v>
      </c>
      <c r="F577" s="8">
        <f t="shared" si="24"/>
        <v>3750</v>
      </c>
      <c r="G577" s="8">
        <f>VLOOKUP($B577,'Product Info'!$A$1:$D$4,4,0)*D577</f>
        <v>3400</v>
      </c>
      <c r="H577" s="8">
        <f t="shared" si="25"/>
        <v>350</v>
      </c>
      <c r="I577" s="8" t="str">
        <f t="shared" si="26"/>
        <v>Dec</v>
      </c>
      <c r="J577" s="7" t="str" cm="1">
        <f t="array" ref="J577:K577">VLOOKUP($C577,Herierchy!$A$1:$C$9,{2,3},0)</f>
        <v>Ashley</v>
      </c>
      <c r="K577" s="7" t="str">
        <v>West</v>
      </c>
      <c r="L577" t="s">
        <v>69</v>
      </c>
    </row>
    <row r="578" spans="1:12" x14ac:dyDescent="0.25">
      <c r="A578" s="6">
        <v>45634</v>
      </c>
      <c r="B578" s="7" t="s">
        <v>27</v>
      </c>
      <c r="C578" s="7" t="s">
        <v>37</v>
      </c>
      <c r="D578" s="8">
        <v>21</v>
      </c>
      <c r="E578" s="8">
        <f>VLOOKUP($B578,'Product Info'!$A$1:$D$4,3,0)</f>
        <v>200</v>
      </c>
      <c r="F578" s="8">
        <f t="shared" si="24"/>
        <v>4200</v>
      </c>
      <c r="G578" s="8">
        <f>VLOOKUP($B578,'Product Info'!$A$1:$D$4,4,0)*D578</f>
        <v>3822</v>
      </c>
      <c r="H578" s="8">
        <f t="shared" si="25"/>
        <v>378</v>
      </c>
      <c r="I578" s="8" t="str">
        <f t="shared" si="26"/>
        <v>Dec</v>
      </c>
      <c r="J578" s="7" t="str" cm="1">
        <f t="array" ref="J578:K578">VLOOKUP($C578,Herierchy!$A$1:$C$9,{2,3},0)</f>
        <v>Ashley</v>
      </c>
      <c r="K578" s="7" t="str">
        <v>West</v>
      </c>
      <c r="L578" t="s">
        <v>69</v>
      </c>
    </row>
    <row r="579" spans="1:12" x14ac:dyDescent="0.25">
      <c r="A579" s="6">
        <v>45634</v>
      </c>
      <c r="B579" s="7" t="s">
        <v>28</v>
      </c>
      <c r="C579" s="7" t="s">
        <v>41</v>
      </c>
      <c r="D579" s="8">
        <v>19</v>
      </c>
      <c r="E579" s="8">
        <f>VLOOKUP($B579,'Product Info'!$A$1:$D$4,3,0)</f>
        <v>500</v>
      </c>
      <c r="F579" s="8">
        <f t="shared" ref="F579:F625" si="27">D579*E579</f>
        <v>9500</v>
      </c>
      <c r="G579" s="8">
        <f>VLOOKUP($B579,'Product Info'!$A$1:$D$4,4,0)*D579</f>
        <v>7790</v>
      </c>
      <c r="H579" s="8">
        <f t="shared" ref="H579:H625" si="28">F579-G579</f>
        <v>1710</v>
      </c>
      <c r="I579" s="8" t="str">
        <f t="shared" ref="I579:I625" si="29">TEXT(A579,"mmm")</f>
        <v>Dec</v>
      </c>
      <c r="J579" s="7" t="str" cm="1">
        <f t="array" ref="J579:K579">VLOOKUP($C579,Herierchy!$A$1:$C$9,{2,3},0)</f>
        <v>Ashley</v>
      </c>
      <c r="K579" s="7" t="str">
        <v>West</v>
      </c>
      <c r="L579" t="s">
        <v>69</v>
      </c>
    </row>
    <row r="580" spans="1:12" x14ac:dyDescent="0.25">
      <c r="A580" s="6">
        <v>45634</v>
      </c>
      <c r="B580" s="7" t="s">
        <v>27</v>
      </c>
      <c r="C580" s="7" t="s">
        <v>34</v>
      </c>
      <c r="D580" s="8">
        <v>40</v>
      </c>
      <c r="E580" s="8">
        <f>VLOOKUP($B580,'Product Info'!$A$1:$D$4,3,0)</f>
        <v>200</v>
      </c>
      <c r="F580" s="8">
        <f t="shared" si="27"/>
        <v>8000</v>
      </c>
      <c r="G580" s="8">
        <f>VLOOKUP($B580,'Product Info'!$A$1:$D$4,4,0)*D580</f>
        <v>7280</v>
      </c>
      <c r="H580" s="8">
        <f t="shared" si="28"/>
        <v>720</v>
      </c>
      <c r="I580" s="8" t="str">
        <f t="shared" si="29"/>
        <v>Dec</v>
      </c>
      <c r="J580" s="7" t="str" cm="1">
        <f t="array" ref="J580:K580">VLOOKUP($C580,Herierchy!$A$1:$C$9,{2,3},0)</f>
        <v>Russell</v>
      </c>
      <c r="K580" s="7" t="str">
        <v>East</v>
      </c>
      <c r="L580" t="s">
        <v>69</v>
      </c>
    </row>
    <row r="581" spans="1:12" x14ac:dyDescent="0.25">
      <c r="A581" s="6">
        <v>45634</v>
      </c>
      <c r="B581" s="7" t="s">
        <v>29</v>
      </c>
      <c r="C581" s="7" t="s">
        <v>34</v>
      </c>
      <c r="D581" s="8">
        <v>44</v>
      </c>
      <c r="E581" s="8">
        <f>VLOOKUP($B581,'Product Info'!$A$1:$D$4,3,0)</f>
        <v>150</v>
      </c>
      <c r="F581" s="8">
        <f t="shared" si="27"/>
        <v>6600</v>
      </c>
      <c r="G581" s="8">
        <f>VLOOKUP($B581,'Product Info'!$A$1:$D$4,4,0)*D581</f>
        <v>5984</v>
      </c>
      <c r="H581" s="8">
        <f t="shared" si="28"/>
        <v>616</v>
      </c>
      <c r="I581" s="8" t="str">
        <f t="shared" si="29"/>
        <v>Dec</v>
      </c>
      <c r="J581" s="7" t="str" cm="1">
        <f t="array" ref="J581:K581">VLOOKUP($C581,Herierchy!$A$1:$C$9,{2,3},0)</f>
        <v>Russell</v>
      </c>
      <c r="K581" s="7" t="str">
        <v>East</v>
      </c>
      <c r="L581" t="s">
        <v>69</v>
      </c>
    </row>
    <row r="582" spans="1:12" x14ac:dyDescent="0.25">
      <c r="A582" s="6">
        <v>45634</v>
      </c>
      <c r="B582" s="7" t="s">
        <v>28</v>
      </c>
      <c r="C582" s="7" t="s">
        <v>38</v>
      </c>
      <c r="D582" s="8">
        <v>22</v>
      </c>
      <c r="E582" s="8">
        <f>VLOOKUP($B582,'Product Info'!$A$1:$D$4,3,0)</f>
        <v>500</v>
      </c>
      <c r="F582" s="8">
        <f t="shared" si="27"/>
        <v>11000</v>
      </c>
      <c r="G582" s="8">
        <f>VLOOKUP($B582,'Product Info'!$A$1:$D$4,4,0)*D582</f>
        <v>9020</v>
      </c>
      <c r="H582" s="8">
        <f t="shared" si="28"/>
        <v>1980</v>
      </c>
      <c r="I582" s="8" t="str">
        <f t="shared" si="29"/>
        <v>Dec</v>
      </c>
      <c r="J582" s="7" t="str" cm="1">
        <f t="array" ref="J582:K582">VLOOKUP($C582,Herierchy!$A$1:$C$9,{2,3},0)</f>
        <v>Russell</v>
      </c>
      <c r="K582" s="7" t="str">
        <v>East</v>
      </c>
      <c r="L582" t="s">
        <v>69</v>
      </c>
    </row>
    <row r="583" spans="1:12" x14ac:dyDescent="0.25">
      <c r="A583" s="6">
        <v>45634</v>
      </c>
      <c r="B583" s="7" t="s">
        <v>28</v>
      </c>
      <c r="C583" s="7" t="s">
        <v>39</v>
      </c>
      <c r="D583" s="8">
        <v>17</v>
      </c>
      <c r="E583" s="8">
        <f>VLOOKUP($B583,'Product Info'!$A$1:$D$4,3,0)</f>
        <v>500</v>
      </c>
      <c r="F583" s="8">
        <f t="shared" si="27"/>
        <v>8500</v>
      </c>
      <c r="G583" s="8">
        <f>VLOOKUP($B583,'Product Info'!$A$1:$D$4,4,0)*D583</f>
        <v>6970</v>
      </c>
      <c r="H583" s="8">
        <f t="shared" si="28"/>
        <v>1530</v>
      </c>
      <c r="I583" s="8" t="str">
        <f t="shared" si="29"/>
        <v>Dec</v>
      </c>
      <c r="J583" s="7" t="str" cm="1">
        <f t="array" ref="J583:K583">VLOOKUP($C583,Herierchy!$A$1:$C$9,{2,3},0)</f>
        <v>Peter</v>
      </c>
      <c r="K583" s="7" t="str">
        <v>North</v>
      </c>
      <c r="L583" t="s">
        <v>69</v>
      </c>
    </row>
    <row r="584" spans="1:12" x14ac:dyDescent="0.25">
      <c r="A584" s="6">
        <v>45634</v>
      </c>
      <c r="B584" s="7" t="s">
        <v>27</v>
      </c>
      <c r="C584" s="7" t="s">
        <v>36</v>
      </c>
      <c r="D584" s="8">
        <v>10</v>
      </c>
      <c r="E584" s="8">
        <f>VLOOKUP($B584,'Product Info'!$A$1:$D$4,3,0)</f>
        <v>200</v>
      </c>
      <c r="F584" s="8">
        <f t="shared" si="27"/>
        <v>2000</v>
      </c>
      <c r="G584" s="8">
        <f>VLOOKUP($B584,'Product Info'!$A$1:$D$4,4,0)*D584</f>
        <v>1820</v>
      </c>
      <c r="H584" s="8">
        <f t="shared" si="28"/>
        <v>180</v>
      </c>
      <c r="I584" s="8" t="str">
        <f t="shared" si="29"/>
        <v>Dec</v>
      </c>
      <c r="J584" s="7" t="str" cm="1">
        <f t="array" ref="J584:K584">VLOOKUP($C584,Herierchy!$A$1:$C$9,{2,3},0)</f>
        <v>Karen</v>
      </c>
      <c r="K584" s="7" t="str">
        <v>South</v>
      </c>
      <c r="L584" t="s">
        <v>69</v>
      </c>
    </row>
    <row r="585" spans="1:12" x14ac:dyDescent="0.25">
      <c r="A585" s="6">
        <v>45634</v>
      </c>
      <c r="B585" s="7" t="s">
        <v>29</v>
      </c>
      <c r="C585" s="7" t="s">
        <v>36</v>
      </c>
      <c r="D585" s="8">
        <v>39</v>
      </c>
      <c r="E585" s="8">
        <f>VLOOKUP($B585,'Product Info'!$A$1:$D$4,3,0)</f>
        <v>150</v>
      </c>
      <c r="F585" s="8">
        <f t="shared" si="27"/>
        <v>5850</v>
      </c>
      <c r="G585" s="8">
        <f>VLOOKUP($B585,'Product Info'!$A$1:$D$4,4,0)*D585</f>
        <v>5304</v>
      </c>
      <c r="H585" s="8">
        <f t="shared" si="28"/>
        <v>546</v>
      </c>
      <c r="I585" s="8" t="str">
        <f t="shared" si="29"/>
        <v>Dec</v>
      </c>
      <c r="J585" s="7" t="str" cm="1">
        <f t="array" ref="J585:K585">VLOOKUP($C585,Herierchy!$A$1:$C$9,{2,3},0)</f>
        <v>Karen</v>
      </c>
      <c r="K585" s="7" t="str">
        <v>South</v>
      </c>
      <c r="L585" t="s">
        <v>69</v>
      </c>
    </row>
    <row r="586" spans="1:12" x14ac:dyDescent="0.25">
      <c r="A586" s="6">
        <v>45634</v>
      </c>
      <c r="B586" s="7" t="s">
        <v>28</v>
      </c>
      <c r="C586" s="7" t="s">
        <v>40</v>
      </c>
      <c r="D586" s="8">
        <v>18</v>
      </c>
      <c r="E586" s="8">
        <f>VLOOKUP($B586,'Product Info'!$A$1:$D$4,3,0)</f>
        <v>500</v>
      </c>
      <c r="F586" s="8">
        <f t="shared" si="27"/>
        <v>9000</v>
      </c>
      <c r="G586" s="8">
        <f>VLOOKUP($B586,'Product Info'!$A$1:$D$4,4,0)*D586</f>
        <v>7380</v>
      </c>
      <c r="H586" s="8">
        <f t="shared" si="28"/>
        <v>1620</v>
      </c>
      <c r="I586" s="8" t="str">
        <f t="shared" si="29"/>
        <v>Dec</v>
      </c>
      <c r="J586" s="7" t="str" cm="1">
        <f t="array" ref="J586:K586">VLOOKUP($C586,Herierchy!$A$1:$C$9,{2,3},0)</f>
        <v>Karen</v>
      </c>
      <c r="K586" s="7" t="str">
        <v>South</v>
      </c>
      <c r="L586" t="s">
        <v>69</v>
      </c>
    </row>
    <row r="587" spans="1:12" x14ac:dyDescent="0.25">
      <c r="A587" s="6">
        <v>45634</v>
      </c>
      <c r="B587" s="7" t="s">
        <v>27</v>
      </c>
      <c r="C587" s="7" t="s">
        <v>35</v>
      </c>
      <c r="D587" s="8">
        <v>46</v>
      </c>
      <c r="E587" s="8">
        <f>VLOOKUP($B587,'Product Info'!$A$1:$D$4,3,0)</f>
        <v>200</v>
      </c>
      <c r="F587" s="8">
        <f t="shared" si="27"/>
        <v>9200</v>
      </c>
      <c r="G587" s="8">
        <f>VLOOKUP($B587,'Product Info'!$A$1:$D$4,4,0)*D587</f>
        <v>8372</v>
      </c>
      <c r="H587" s="8">
        <f t="shared" si="28"/>
        <v>828</v>
      </c>
      <c r="I587" s="8" t="str">
        <f t="shared" si="29"/>
        <v>Dec</v>
      </c>
      <c r="J587" s="7" t="str" cm="1">
        <f t="array" ref="J587:K587">VLOOKUP($C587,Herierchy!$A$1:$C$9,{2,3},0)</f>
        <v>Peter</v>
      </c>
      <c r="K587" s="7" t="str">
        <v>North</v>
      </c>
      <c r="L587" t="s">
        <v>69</v>
      </c>
    </row>
    <row r="588" spans="1:12" x14ac:dyDescent="0.25">
      <c r="A588" s="6">
        <v>45634</v>
      </c>
      <c r="B588" s="7" t="s">
        <v>29</v>
      </c>
      <c r="C588" s="7" t="s">
        <v>35</v>
      </c>
      <c r="D588" s="8">
        <v>10</v>
      </c>
      <c r="E588" s="8">
        <f>VLOOKUP($B588,'Product Info'!$A$1:$D$4,3,0)</f>
        <v>150</v>
      </c>
      <c r="F588" s="8">
        <f t="shared" si="27"/>
        <v>1500</v>
      </c>
      <c r="G588" s="8">
        <f>VLOOKUP($B588,'Product Info'!$A$1:$D$4,4,0)*D588</f>
        <v>1360</v>
      </c>
      <c r="H588" s="8">
        <f t="shared" si="28"/>
        <v>140</v>
      </c>
      <c r="I588" s="8" t="str">
        <f t="shared" si="29"/>
        <v>Dec</v>
      </c>
      <c r="J588" s="7" t="str" cm="1">
        <f t="array" ref="J588:K588">VLOOKUP($C588,Herierchy!$A$1:$C$9,{2,3},0)</f>
        <v>Peter</v>
      </c>
      <c r="K588" s="7" t="str">
        <v>North</v>
      </c>
      <c r="L588" t="s">
        <v>69</v>
      </c>
    </row>
    <row r="589" spans="1:12" x14ac:dyDescent="0.25">
      <c r="A589" s="6">
        <v>45634</v>
      </c>
      <c r="B589" s="7" t="s">
        <v>29</v>
      </c>
      <c r="C589" s="7" t="s">
        <v>34</v>
      </c>
      <c r="D589" s="8">
        <v>39</v>
      </c>
      <c r="E589" s="8">
        <f>VLOOKUP($B589,'Product Info'!$A$1:$D$4,3,0)</f>
        <v>150</v>
      </c>
      <c r="F589" s="8">
        <f t="shared" si="27"/>
        <v>5850</v>
      </c>
      <c r="G589" s="8">
        <f>VLOOKUP($B589,'Product Info'!$A$1:$D$4,4,0)*D589</f>
        <v>5304</v>
      </c>
      <c r="H589" s="8">
        <f t="shared" si="28"/>
        <v>546</v>
      </c>
      <c r="I589" s="8" t="str">
        <f t="shared" si="29"/>
        <v>Dec</v>
      </c>
      <c r="J589" s="7" t="str" cm="1">
        <f t="array" ref="J589:K589">VLOOKUP($C589,Herierchy!$A$1:$C$9,{2,3},0)</f>
        <v>Russell</v>
      </c>
      <c r="K589" s="7" t="str">
        <v>East</v>
      </c>
      <c r="L589" t="s">
        <v>69</v>
      </c>
    </row>
    <row r="590" spans="1:12" x14ac:dyDescent="0.25">
      <c r="A590" s="6">
        <v>45641</v>
      </c>
      <c r="B590" s="7" t="s">
        <v>27</v>
      </c>
      <c r="C590" s="7" t="s">
        <v>37</v>
      </c>
      <c r="D590" s="8">
        <v>38</v>
      </c>
      <c r="E590" s="8">
        <f>VLOOKUP($B590,'Product Info'!$A$1:$D$4,3,0)</f>
        <v>200</v>
      </c>
      <c r="F590" s="8">
        <f t="shared" si="27"/>
        <v>7600</v>
      </c>
      <c r="G590" s="8">
        <f>VLOOKUP($B590,'Product Info'!$A$1:$D$4,4,0)*D590</f>
        <v>6916</v>
      </c>
      <c r="H590" s="8">
        <f t="shared" si="28"/>
        <v>684</v>
      </c>
      <c r="I590" s="8" t="str">
        <f t="shared" si="29"/>
        <v>Dec</v>
      </c>
      <c r="J590" s="7" t="str" cm="1">
        <f t="array" ref="J590:K590">VLOOKUP($C590,Herierchy!$A$1:$C$9,{2,3},0)</f>
        <v>Ashley</v>
      </c>
      <c r="K590" s="7" t="str">
        <v>West</v>
      </c>
      <c r="L590" t="s">
        <v>69</v>
      </c>
    </row>
    <row r="591" spans="1:12" x14ac:dyDescent="0.25">
      <c r="A591" s="6">
        <v>45641</v>
      </c>
      <c r="B591" s="7" t="s">
        <v>29</v>
      </c>
      <c r="C591" s="7" t="s">
        <v>37</v>
      </c>
      <c r="D591" s="8">
        <v>26</v>
      </c>
      <c r="E591" s="8">
        <f>VLOOKUP($B591,'Product Info'!$A$1:$D$4,3,0)</f>
        <v>150</v>
      </c>
      <c r="F591" s="8">
        <f t="shared" si="27"/>
        <v>3900</v>
      </c>
      <c r="G591" s="8">
        <f>VLOOKUP($B591,'Product Info'!$A$1:$D$4,4,0)*D591</f>
        <v>3536</v>
      </c>
      <c r="H591" s="8">
        <f t="shared" si="28"/>
        <v>364</v>
      </c>
      <c r="I591" s="8" t="str">
        <f t="shared" si="29"/>
        <v>Dec</v>
      </c>
      <c r="J591" s="7" t="str" cm="1">
        <f t="array" ref="J591:K591">VLOOKUP($C591,Herierchy!$A$1:$C$9,{2,3},0)</f>
        <v>Ashley</v>
      </c>
      <c r="K591" s="7" t="str">
        <v>West</v>
      </c>
      <c r="L591" t="s">
        <v>69</v>
      </c>
    </row>
    <row r="592" spans="1:12" x14ac:dyDescent="0.25">
      <c r="A592" s="6">
        <v>45641</v>
      </c>
      <c r="B592" s="7" t="s">
        <v>28</v>
      </c>
      <c r="C592" s="7" t="s">
        <v>41</v>
      </c>
      <c r="D592" s="8">
        <v>12</v>
      </c>
      <c r="E592" s="8">
        <f>VLOOKUP($B592,'Product Info'!$A$1:$D$4,3,0)</f>
        <v>500</v>
      </c>
      <c r="F592" s="8">
        <f t="shared" si="27"/>
        <v>6000</v>
      </c>
      <c r="G592" s="8">
        <f>VLOOKUP($B592,'Product Info'!$A$1:$D$4,4,0)*D592</f>
        <v>4920</v>
      </c>
      <c r="H592" s="8">
        <f t="shared" si="28"/>
        <v>1080</v>
      </c>
      <c r="I592" s="8" t="str">
        <f t="shared" si="29"/>
        <v>Dec</v>
      </c>
      <c r="J592" s="7" t="str" cm="1">
        <f t="array" ref="J592:K592">VLOOKUP($C592,Herierchy!$A$1:$C$9,{2,3},0)</f>
        <v>Ashley</v>
      </c>
      <c r="K592" s="7" t="str">
        <v>West</v>
      </c>
      <c r="L592" t="s">
        <v>69</v>
      </c>
    </row>
    <row r="593" spans="1:12" x14ac:dyDescent="0.25">
      <c r="A593" s="6">
        <v>45641</v>
      </c>
      <c r="B593" s="7" t="s">
        <v>28</v>
      </c>
      <c r="C593" s="7" t="s">
        <v>34</v>
      </c>
      <c r="D593" s="8">
        <v>16</v>
      </c>
      <c r="E593" s="8">
        <f>VLOOKUP($B593,'Product Info'!$A$1:$D$4,3,0)</f>
        <v>500</v>
      </c>
      <c r="F593" s="8">
        <f t="shared" si="27"/>
        <v>8000</v>
      </c>
      <c r="G593" s="8">
        <f>VLOOKUP($B593,'Product Info'!$A$1:$D$4,4,0)*D593</f>
        <v>6560</v>
      </c>
      <c r="H593" s="8">
        <f t="shared" si="28"/>
        <v>1440</v>
      </c>
      <c r="I593" s="8" t="str">
        <f t="shared" si="29"/>
        <v>Dec</v>
      </c>
      <c r="J593" s="7" t="str" cm="1">
        <f t="array" ref="J593:K593">VLOOKUP($C593,Herierchy!$A$1:$C$9,{2,3},0)</f>
        <v>Russell</v>
      </c>
      <c r="K593" s="7" t="str">
        <v>East</v>
      </c>
      <c r="L593" t="s">
        <v>69</v>
      </c>
    </row>
    <row r="594" spans="1:12" x14ac:dyDescent="0.25">
      <c r="A594" s="6">
        <v>45641</v>
      </c>
      <c r="B594" s="7" t="s">
        <v>27</v>
      </c>
      <c r="C594" s="7" t="s">
        <v>38</v>
      </c>
      <c r="D594" s="8">
        <v>39</v>
      </c>
      <c r="E594" s="8">
        <f>VLOOKUP($B594,'Product Info'!$A$1:$D$4,3,0)</f>
        <v>200</v>
      </c>
      <c r="F594" s="8">
        <f t="shared" si="27"/>
        <v>7800</v>
      </c>
      <c r="G594" s="8">
        <f>VLOOKUP($B594,'Product Info'!$A$1:$D$4,4,0)*D594</f>
        <v>7098</v>
      </c>
      <c r="H594" s="8">
        <f t="shared" si="28"/>
        <v>702</v>
      </c>
      <c r="I594" s="8" t="str">
        <f t="shared" si="29"/>
        <v>Dec</v>
      </c>
      <c r="J594" s="7" t="str" cm="1">
        <f t="array" ref="J594:K594">VLOOKUP($C594,Herierchy!$A$1:$C$9,{2,3},0)</f>
        <v>Russell</v>
      </c>
      <c r="K594" s="7" t="str">
        <v>East</v>
      </c>
      <c r="L594" t="s">
        <v>69</v>
      </c>
    </row>
    <row r="595" spans="1:12" x14ac:dyDescent="0.25">
      <c r="A595" s="6">
        <v>45641</v>
      </c>
      <c r="B595" s="7" t="s">
        <v>29</v>
      </c>
      <c r="C595" s="7" t="s">
        <v>38</v>
      </c>
      <c r="D595" s="8">
        <v>16</v>
      </c>
      <c r="E595" s="8">
        <f>VLOOKUP($B595,'Product Info'!$A$1:$D$4,3,0)</f>
        <v>150</v>
      </c>
      <c r="F595" s="8">
        <f t="shared" si="27"/>
        <v>2400</v>
      </c>
      <c r="G595" s="8">
        <f>VLOOKUP($B595,'Product Info'!$A$1:$D$4,4,0)*D595</f>
        <v>2176</v>
      </c>
      <c r="H595" s="8">
        <f t="shared" si="28"/>
        <v>224</v>
      </c>
      <c r="I595" s="8" t="str">
        <f t="shared" si="29"/>
        <v>Dec</v>
      </c>
      <c r="J595" s="7" t="str" cm="1">
        <f t="array" ref="J595:K595">VLOOKUP($C595,Herierchy!$A$1:$C$9,{2,3},0)</f>
        <v>Russell</v>
      </c>
      <c r="K595" s="7" t="str">
        <v>East</v>
      </c>
      <c r="L595" t="s">
        <v>69</v>
      </c>
    </row>
    <row r="596" spans="1:12" x14ac:dyDescent="0.25">
      <c r="A596" s="6">
        <v>45641</v>
      </c>
      <c r="B596" s="7" t="s">
        <v>27</v>
      </c>
      <c r="C596" s="7" t="s">
        <v>39</v>
      </c>
      <c r="D596" s="8">
        <v>48</v>
      </c>
      <c r="E596" s="8">
        <f>VLOOKUP($B596,'Product Info'!$A$1:$D$4,3,0)</f>
        <v>200</v>
      </c>
      <c r="F596" s="8">
        <f t="shared" si="27"/>
        <v>9600</v>
      </c>
      <c r="G596" s="8">
        <f>VLOOKUP($B596,'Product Info'!$A$1:$D$4,4,0)*D596</f>
        <v>8736</v>
      </c>
      <c r="H596" s="8">
        <f t="shared" si="28"/>
        <v>864</v>
      </c>
      <c r="I596" s="8" t="str">
        <f t="shared" si="29"/>
        <v>Dec</v>
      </c>
      <c r="J596" s="7" t="str" cm="1">
        <f t="array" ref="J596:K596">VLOOKUP($C596,Herierchy!$A$1:$C$9,{2,3},0)</f>
        <v>Peter</v>
      </c>
      <c r="K596" s="7" t="str">
        <v>North</v>
      </c>
      <c r="L596" t="s">
        <v>69</v>
      </c>
    </row>
    <row r="597" spans="1:12" x14ac:dyDescent="0.25">
      <c r="A597" s="6">
        <v>45641</v>
      </c>
      <c r="B597" s="7" t="s">
        <v>29</v>
      </c>
      <c r="C597" s="7" t="s">
        <v>39</v>
      </c>
      <c r="D597" s="8">
        <v>11</v>
      </c>
      <c r="E597" s="8">
        <f>VLOOKUP($B597,'Product Info'!$A$1:$D$4,3,0)</f>
        <v>150</v>
      </c>
      <c r="F597" s="8">
        <f t="shared" si="27"/>
        <v>1650</v>
      </c>
      <c r="G597" s="8">
        <f>VLOOKUP($B597,'Product Info'!$A$1:$D$4,4,0)*D597</f>
        <v>1496</v>
      </c>
      <c r="H597" s="8">
        <f t="shared" si="28"/>
        <v>154</v>
      </c>
      <c r="I597" s="8" t="str">
        <f t="shared" si="29"/>
        <v>Dec</v>
      </c>
      <c r="J597" s="7" t="str" cm="1">
        <f t="array" ref="J597:K597">VLOOKUP($C597,Herierchy!$A$1:$C$9,{2,3},0)</f>
        <v>Peter</v>
      </c>
      <c r="K597" s="7" t="str">
        <v>North</v>
      </c>
      <c r="L597" t="s">
        <v>69</v>
      </c>
    </row>
    <row r="598" spans="1:12" x14ac:dyDescent="0.25">
      <c r="A598" s="6">
        <v>45641</v>
      </c>
      <c r="B598" s="7" t="s">
        <v>29</v>
      </c>
      <c r="C598" s="7" t="s">
        <v>36</v>
      </c>
      <c r="D598" s="8">
        <v>26</v>
      </c>
      <c r="E598" s="8">
        <f>VLOOKUP($B598,'Product Info'!$A$1:$D$4,3,0)</f>
        <v>150</v>
      </c>
      <c r="F598" s="8">
        <f t="shared" si="27"/>
        <v>3900</v>
      </c>
      <c r="G598" s="8">
        <f>VLOOKUP($B598,'Product Info'!$A$1:$D$4,4,0)*D598</f>
        <v>3536</v>
      </c>
      <c r="H598" s="8">
        <f t="shared" si="28"/>
        <v>364</v>
      </c>
      <c r="I598" s="8" t="str">
        <f t="shared" si="29"/>
        <v>Dec</v>
      </c>
      <c r="J598" s="7" t="str" cm="1">
        <f t="array" ref="J598:K598">VLOOKUP($C598,Herierchy!$A$1:$C$9,{2,3},0)</f>
        <v>Karen</v>
      </c>
      <c r="K598" s="7" t="str">
        <v>South</v>
      </c>
      <c r="L598" t="s">
        <v>69</v>
      </c>
    </row>
    <row r="599" spans="1:12" x14ac:dyDescent="0.25">
      <c r="A599" s="6">
        <v>45641</v>
      </c>
      <c r="B599" s="7" t="s">
        <v>27</v>
      </c>
      <c r="C599" s="7" t="s">
        <v>40</v>
      </c>
      <c r="D599" s="8">
        <v>37</v>
      </c>
      <c r="E599" s="8">
        <f>VLOOKUP($B599,'Product Info'!$A$1:$D$4,3,0)</f>
        <v>200</v>
      </c>
      <c r="F599" s="8">
        <f t="shared" si="27"/>
        <v>7400</v>
      </c>
      <c r="G599" s="8">
        <f>VLOOKUP($B599,'Product Info'!$A$1:$D$4,4,0)*D599</f>
        <v>6734</v>
      </c>
      <c r="H599" s="8">
        <f t="shared" si="28"/>
        <v>666</v>
      </c>
      <c r="I599" s="8" t="str">
        <f t="shared" si="29"/>
        <v>Dec</v>
      </c>
      <c r="J599" s="7" t="str" cm="1">
        <f t="array" ref="J599:K599">VLOOKUP($C599,Herierchy!$A$1:$C$9,{2,3},0)</f>
        <v>Karen</v>
      </c>
      <c r="K599" s="7" t="str">
        <v>South</v>
      </c>
      <c r="L599" t="s">
        <v>69</v>
      </c>
    </row>
    <row r="600" spans="1:12" x14ac:dyDescent="0.25">
      <c r="A600" s="6">
        <v>45641</v>
      </c>
      <c r="B600" s="7" t="s">
        <v>28</v>
      </c>
      <c r="C600" s="7" t="s">
        <v>35</v>
      </c>
      <c r="D600" s="8">
        <v>21</v>
      </c>
      <c r="E600" s="8">
        <f>VLOOKUP($B600,'Product Info'!$A$1:$D$4,3,0)</f>
        <v>500</v>
      </c>
      <c r="F600" s="8">
        <f t="shared" si="27"/>
        <v>10500</v>
      </c>
      <c r="G600" s="8">
        <f>VLOOKUP($B600,'Product Info'!$A$1:$D$4,4,0)*D600</f>
        <v>8610</v>
      </c>
      <c r="H600" s="8">
        <f t="shared" si="28"/>
        <v>1890</v>
      </c>
      <c r="I600" s="8" t="str">
        <f t="shared" si="29"/>
        <v>Dec</v>
      </c>
      <c r="J600" s="7" t="str" cm="1">
        <f t="array" ref="J600:K600">VLOOKUP($C600,Herierchy!$A$1:$C$9,{2,3},0)</f>
        <v>Peter</v>
      </c>
      <c r="K600" s="7" t="str">
        <v>North</v>
      </c>
      <c r="L600" t="s">
        <v>69</v>
      </c>
    </row>
    <row r="601" spans="1:12" x14ac:dyDescent="0.25">
      <c r="A601" s="6">
        <v>45641</v>
      </c>
      <c r="B601" s="7" t="s">
        <v>28</v>
      </c>
      <c r="C601" s="7" t="s">
        <v>35</v>
      </c>
      <c r="D601" s="8">
        <v>13</v>
      </c>
      <c r="E601" s="8">
        <f>VLOOKUP($B601,'Product Info'!$A$1:$D$4,3,0)</f>
        <v>500</v>
      </c>
      <c r="F601" s="8">
        <f t="shared" si="27"/>
        <v>6500</v>
      </c>
      <c r="G601" s="8">
        <f>VLOOKUP($B601,'Product Info'!$A$1:$D$4,4,0)*D601</f>
        <v>5330</v>
      </c>
      <c r="H601" s="8">
        <f t="shared" si="28"/>
        <v>1170</v>
      </c>
      <c r="I601" s="8" t="str">
        <f t="shared" si="29"/>
        <v>Dec</v>
      </c>
      <c r="J601" s="7" t="str" cm="1">
        <f t="array" ref="J601:K601">VLOOKUP($C601,Herierchy!$A$1:$C$9,{2,3},0)</f>
        <v>Peter</v>
      </c>
      <c r="K601" s="7" t="str">
        <v>North</v>
      </c>
      <c r="L601" t="s">
        <v>69</v>
      </c>
    </row>
    <row r="602" spans="1:12" x14ac:dyDescent="0.25">
      <c r="A602" s="6">
        <v>45648</v>
      </c>
      <c r="B602" s="7" t="s">
        <v>28</v>
      </c>
      <c r="C602" s="7" t="s">
        <v>37</v>
      </c>
      <c r="D602" s="8">
        <v>17</v>
      </c>
      <c r="E602" s="8">
        <f>VLOOKUP($B602,'Product Info'!$A$1:$D$4,3,0)</f>
        <v>500</v>
      </c>
      <c r="F602" s="8">
        <f t="shared" si="27"/>
        <v>8500</v>
      </c>
      <c r="G602" s="8">
        <f>VLOOKUP($B602,'Product Info'!$A$1:$D$4,4,0)*D602</f>
        <v>6970</v>
      </c>
      <c r="H602" s="8">
        <f t="shared" si="28"/>
        <v>1530</v>
      </c>
      <c r="I602" s="8" t="str">
        <f t="shared" si="29"/>
        <v>Dec</v>
      </c>
      <c r="J602" s="7" t="str" cm="1">
        <f t="array" ref="J602:K602">VLOOKUP($C602,Herierchy!$A$1:$C$9,{2,3},0)</f>
        <v>Ashley</v>
      </c>
      <c r="K602" s="7" t="str">
        <v>West</v>
      </c>
      <c r="L602" t="s">
        <v>69</v>
      </c>
    </row>
    <row r="603" spans="1:12" x14ac:dyDescent="0.25">
      <c r="A603" s="6">
        <v>45648</v>
      </c>
      <c r="B603" s="7" t="s">
        <v>27</v>
      </c>
      <c r="C603" s="7" t="s">
        <v>41</v>
      </c>
      <c r="D603" s="8">
        <v>28</v>
      </c>
      <c r="E603" s="8">
        <f>VLOOKUP($B603,'Product Info'!$A$1:$D$4,3,0)</f>
        <v>200</v>
      </c>
      <c r="F603" s="8">
        <f t="shared" si="27"/>
        <v>5600</v>
      </c>
      <c r="G603" s="8">
        <f>VLOOKUP($B603,'Product Info'!$A$1:$D$4,4,0)*D603</f>
        <v>5096</v>
      </c>
      <c r="H603" s="8">
        <f t="shared" si="28"/>
        <v>504</v>
      </c>
      <c r="I603" s="8" t="str">
        <f t="shared" si="29"/>
        <v>Dec</v>
      </c>
      <c r="J603" s="7" t="str" cm="1">
        <f t="array" ref="J603:K603">VLOOKUP($C603,Herierchy!$A$1:$C$9,{2,3},0)</f>
        <v>Ashley</v>
      </c>
      <c r="K603" s="7" t="str">
        <v>West</v>
      </c>
      <c r="L603" t="s">
        <v>69</v>
      </c>
    </row>
    <row r="604" spans="1:12" x14ac:dyDescent="0.25">
      <c r="A604" s="6">
        <v>45648</v>
      </c>
      <c r="B604" s="7" t="s">
        <v>29</v>
      </c>
      <c r="C604" s="7" t="s">
        <v>41</v>
      </c>
      <c r="D604" s="8">
        <v>38</v>
      </c>
      <c r="E604" s="8">
        <f>VLOOKUP($B604,'Product Info'!$A$1:$D$4,3,0)</f>
        <v>150</v>
      </c>
      <c r="F604" s="8">
        <f t="shared" si="27"/>
        <v>5700</v>
      </c>
      <c r="G604" s="8">
        <f>VLOOKUP($B604,'Product Info'!$A$1:$D$4,4,0)*D604</f>
        <v>5168</v>
      </c>
      <c r="H604" s="8">
        <f t="shared" si="28"/>
        <v>532</v>
      </c>
      <c r="I604" s="8" t="str">
        <f t="shared" si="29"/>
        <v>Dec</v>
      </c>
      <c r="J604" s="7" t="str" cm="1">
        <f t="array" ref="J604:K604">VLOOKUP($C604,Herierchy!$A$1:$C$9,{2,3},0)</f>
        <v>Ashley</v>
      </c>
      <c r="K604" s="7" t="str">
        <v>West</v>
      </c>
      <c r="L604" t="s">
        <v>69</v>
      </c>
    </row>
    <row r="605" spans="1:12" x14ac:dyDescent="0.25">
      <c r="A605" s="6">
        <v>45648</v>
      </c>
      <c r="B605" s="7" t="s">
        <v>27</v>
      </c>
      <c r="C605" s="7" t="s">
        <v>34</v>
      </c>
      <c r="D605" s="8">
        <v>20</v>
      </c>
      <c r="E605" s="8">
        <f>VLOOKUP($B605,'Product Info'!$A$1:$D$4,3,0)</f>
        <v>200</v>
      </c>
      <c r="F605" s="8">
        <f t="shared" si="27"/>
        <v>4000</v>
      </c>
      <c r="G605" s="8">
        <f>VLOOKUP($B605,'Product Info'!$A$1:$D$4,4,0)*D605</f>
        <v>3640</v>
      </c>
      <c r="H605" s="8">
        <f t="shared" si="28"/>
        <v>360</v>
      </c>
      <c r="I605" s="8" t="str">
        <f t="shared" si="29"/>
        <v>Dec</v>
      </c>
      <c r="J605" s="7" t="str" cm="1">
        <f t="array" ref="J605:K605">VLOOKUP($C605,Herierchy!$A$1:$C$9,{2,3},0)</f>
        <v>Russell</v>
      </c>
      <c r="K605" s="7" t="str">
        <v>East</v>
      </c>
      <c r="L605" t="s">
        <v>69</v>
      </c>
    </row>
    <row r="606" spans="1:12" x14ac:dyDescent="0.25">
      <c r="A606" s="6">
        <v>45648</v>
      </c>
      <c r="B606" s="7" t="s">
        <v>28</v>
      </c>
      <c r="C606" s="7" t="s">
        <v>38</v>
      </c>
      <c r="D606" s="8">
        <v>45</v>
      </c>
      <c r="E606" s="8">
        <f>VLOOKUP($B606,'Product Info'!$A$1:$D$4,3,0)</f>
        <v>500</v>
      </c>
      <c r="F606" s="8">
        <f t="shared" si="27"/>
        <v>22500</v>
      </c>
      <c r="G606" s="8">
        <f>VLOOKUP($B606,'Product Info'!$A$1:$D$4,4,0)*D606</f>
        <v>18450</v>
      </c>
      <c r="H606" s="8">
        <f t="shared" si="28"/>
        <v>4050</v>
      </c>
      <c r="I606" s="8" t="str">
        <f t="shared" si="29"/>
        <v>Dec</v>
      </c>
      <c r="J606" s="7" t="str" cm="1">
        <f t="array" ref="J606:K606">VLOOKUP($C606,Herierchy!$A$1:$C$9,{2,3},0)</f>
        <v>Russell</v>
      </c>
      <c r="K606" s="7" t="str">
        <v>East</v>
      </c>
      <c r="L606" t="s">
        <v>69</v>
      </c>
    </row>
    <row r="607" spans="1:12" x14ac:dyDescent="0.25">
      <c r="A607" s="6">
        <v>45648</v>
      </c>
      <c r="B607" s="7" t="s">
        <v>29</v>
      </c>
      <c r="C607" s="7" t="s">
        <v>39</v>
      </c>
      <c r="D607" s="8">
        <v>11</v>
      </c>
      <c r="E607" s="8">
        <f>VLOOKUP($B607,'Product Info'!$A$1:$D$4,3,0)</f>
        <v>150</v>
      </c>
      <c r="F607" s="8">
        <f t="shared" si="27"/>
        <v>1650</v>
      </c>
      <c r="G607" s="8">
        <f>VLOOKUP($B607,'Product Info'!$A$1:$D$4,4,0)*D607</f>
        <v>1496</v>
      </c>
      <c r="H607" s="8">
        <f t="shared" si="28"/>
        <v>154</v>
      </c>
      <c r="I607" s="8" t="str">
        <f t="shared" si="29"/>
        <v>Dec</v>
      </c>
      <c r="J607" s="7" t="str" cm="1">
        <f t="array" ref="J607:K607">VLOOKUP($C607,Herierchy!$A$1:$C$9,{2,3},0)</f>
        <v>Peter</v>
      </c>
      <c r="K607" s="7" t="str">
        <v>North</v>
      </c>
      <c r="L607" t="s">
        <v>69</v>
      </c>
    </row>
    <row r="608" spans="1:12" x14ac:dyDescent="0.25">
      <c r="A608" s="6">
        <v>45648</v>
      </c>
      <c r="B608" s="7" t="s">
        <v>28</v>
      </c>
      <c r="C608" s="7" t="s">
        <v>36</v>
      </c>
      <c r="D608" s="8">
        <v>23</v>
      </c>
      <c r="E608" s="8">
        <f>VLOOKUP($B608,'Product Info'!$A$1:$D$4,3,0)</f>
        <v>500</v>
      </c>
      <c r="F608" s="8">
        <f t="shared" si="27"/>
        <v>11500</v>
      </c>
      <c r="G608" s="8">
        <f>VLOOKUP($B608,'Product Info'!$A$1:$D$4,4,0)*D608</f>
        <v>9430</v>
      </c>
      <c r="H608" s="8">
        <f t="shared" si="28"/>
        <v>2070</v>
      </c>
      <c r="I608" s="8" t="str">
        <f t="shared" si="29"/>
        <v>Dec</v>
      </c>
      <c r="J608" s="7" t="str" cm="1">
        <f t="array" ref="J608:K608">VLOOKUP($C608,Herierchy!$A$1:$C$9,{2,3},0)</f>
        <v>Karen</v>
      </c>
      <c r="K608" s="7" t="str">
        <v>South</v>
      </c>
      <c r="L608" t="s">
        <v>69</v>
      </c>
    </row>
    <row r="609" spans="1:12" x14ac:dyDescent="0.25">
      <c r="A609" s="6">
        <v>45648</v>
      </c>
      <c r="B609" s="7" t="s">
        <v>27</v>
      </c>
      <c r="C609" s="7" t="s">
        <v>40</v>
      </c>
      <c r="D609" s="8">
        <v>18</v>
      </c>
      <c r="E609" s="8">
        <f>VLOOKUP($B609,'Product Info'!$A$1:$D$4,3,0)</f>
        <v>200</v>
      </c>
      <c r="F609" s="8">
        <f t="shared" si="27"/>
        <v>3600</v>
      </c>
      <c r="G609" s="8">
        <f>VLOOKUP($B609,'Product Info'!$A$1:$D$4,4,0)*D609</f>
        <v>3276</v>
      </c>
      <c r="H609" s="8">
        <f t="shared" si="28"/>
        <v>324</v>
      </c>
      <c r="I609" s="8" t="str">
        <f t="shared" si="29"/>
        <v>Dec</v>
      </c>
      <c r="J609" s="7" t="str" cm="1">
        <f t="array" ref="J609:K609">VLOOKUP($C609,Herierchy!$A$1:$C$9,{2,3},0)</f>
        <v>Karen</v>
      </c>
      <c r="K609" s="7" t="str">
        <v>South</v>
      </c>
      <c r="L609" t="s">
        <v>69</v>
      </c>
    </row>
    <row r="610" spans="1:12" x14ac:dyDescent="0.25">
      <c r="A610" s="6">
        <v>45648</v>
      </c>
      <c r="B610" s="7" t="s">
        <v>29</v>
      </c>
      <c r="C610" s="7" t="s">
        <v>40</v>
      </c>
      <c r="D610" s="8">
        <v>28</v>
      </c>
      <c r="E610" s="8">
        <f>VLOOKUP($B610,'Product Info'!$A$1:$D$4,3,0)</f>
        <v>150</v>
      </c>
      <c r="F610" s="8">
        <f t="shared" si="27"/>
        <v>4200</v>
      </c>
      <c r="G610" s="8">
        <f>VLOOKUP($B610,'Product Info'!$A$1:$D$4,4,0)*D610</f>
        <v>3808</v>
      </c>
      <c r="H610" s="8">
        <f t="shared" si="28"/>
        <v>392</v>
      </c>
      <c r="I610" s="8" t="str">
        <f t="shared" si="29"/>
        <v>Dec</v>
      </c>
      <c r="J610" s="7" t="str" cm="1">
        <f t="array" ref="J610:K610">VLOOKUP($C610,Herierchy!$A$1:$C$9,{2,3},0)</f>
        <v>Karen</v>
      </c>
      <c r="K610" s="7" t="str">
        <v>South</v>
      </c>
      <c r="L610" t="s">
        <v>69</v>
      </c>
    </row>
    <row r="611" spans="1:12" x14ac:dyDescent="0.25">
      <c r="A611" s="6">
        <v>45648</v>
      </c>
      <c r="B611" s="7" t="s">
        <v>28</v>
      </c>
      <c r="C611" s="7" t="s">
        <v>35</v>
      </c>
      <c r="D611" s="8">
        <v>29</v>
      </c>
      <c r="E611" s="8">
        <f>VLOOKUP($B611,'Product Info'!$A$1:$D$4,3,0)</f>
        <v>500</v>
      </c>
      <c r="F611" s="8">
        <f t="shared" si="27"/>
        <v>14500</v>
      </c>
      <c r="G611" s="8">
        <f>VLOOKUP($B611,'Product Info'!$A$1:$D$4,4,0)*D611</f>
        <v>11890</v>
      </c>
      <c r="H611" s="8">
        <f t="shared" si="28"/>
        <v>2610</v>
      </c>
      <c r="I611" s="8" t="str">
        <f t="shared" si="29"/>
        <v>Dec</v>
      </c>
      <c r="J611" s="7" t="str" cm="1">
        <f t="array" ref="J611:K611">VLOOKUP($C611,Herierchy!$A$1:$C$9,{2,3},0)</f>
        <v>Peter</v>
      </c>
      <c r="K611" s="7" t="str">
        <v>North</v>
      </c>
      <c r="L611" t="s">
        <v>69</v>
      </c>
    </row>
    <row r="612" spans="1:12" x14ac:dyDescent="0.25">
      <c r="A612" s="6">
        <v>45648</v>
      </c>
      <c r="B612" s="7" t="s">
        <v>27</v>
      </c>
      <c r="C612" s="7" t="s">
        <v>36</v>
      </c>
      <c r="D612" s="8">
        <v>46</v>
      </c>
      <c r="E612" s="8">
        <f>VLOOKUP($B612,'Product Info'!$A$1:$D$4,3,0)</f>
        <v>200</v>
      </c>
      <c r="F612" s="8">
        <f t="shared" si="27"/>
        <v>9200</v>
      </c>
      <c r="G612" s="8">
        <f>VLOOKUP($B612,'Product Info'!$A$1:$D$4,4,0)*D612</f>
        <v>8372</v>
      </c>
      <c r="H612" s="8">
        <f t="shared" si="28"/>
        <v>828</v>
      </c>
      <c r="I612" s="8" t="str">
        <f t="shared" si="29"/>
        <v>Dec</v>
      </c>
      <c r="J612" s="7" t="str" cm="1">
        <f t="array" ref="J612:K612">VLOOKUP($C612,Herierchy!$A$1:$C$9,{2,3},0)</f>
        <v>Karen</v>
      </c>
      <c r="K612" s="7" t="str">
        <v>South</v>
      </c>
      <c r="L612" t="s">
        <v>69</v>
      </c>
    </row>
    <row r="613" spans="1:12" x14ac:dyDescent="0.25">
      <c r="A613" s="6">
        <v>45648</v>
      </c>
      <c r="B613" s="7" t="s">
        <v>29</v>
      </c>
      <c r="C613" s="7" t="s">
        <v>37</v>
      </c>
      <c r="D613" s="8">
        <v>21</v>
      </c>
      <c r="E613" s="8">
        <f>VLOOKUP($B613,'Product Info'!$A$1:$D$4,3,0)</f>
        <v>150</v>
      </c>
      <c r="F613" s="8">
        <f t="shared" si="27"/>
        <v>3150</v>
      </c>
      <c r="G613" s="8">
        <f>VLOOKUP($B613,'Product Info'!$A$1:$D$4,4,0)*D613</f>
        <v>2856</v>
      </c>
      <c r="H613" s="8">
        <f t="shared" si="28"/>
        <v>294</v>
      </c>
      <c r="I613" s="8" t="str">
        <f t="shared" si="29"/>
        <v>Dec</v>
      </c>
      <c r="J613" s="7" t="str" cm="1">
        <f t="array" ref="J613:K613">VLOOKUP($C613,Herierchy!$A$1:$C$9,{2,3},0)</f>
        <v>Ashley</v>
      </c>
      <c r="K613" s="7" t="str">
        <v>West</v>
      </c>
      <c r="L613" t="s">
        <v>69</v>
      </c>
    </row>
    <row r="614" spans="1:12" x14ac:dyDescent="0.25">
      <c r="A614" s="6">
        <v>45655</v>
      </c>
      <c r="B614" s="7" t="s">
        <v>27</v>
      </c>
      <c r="C614" s="7" t="s">
        <v>37</v>
      </c>
      <c r="D614" s="8">
        <v>26</v>
      </c>
      <c r="E614" s="8">
        <f>VLOOKUP($B614,'Product Info'!$A$1:$D$4,3,0)</f>
        <v>200</v>
      </c>
      <c r="F614" s="8">
        <f t="shared" si="27"/>
        <v>5200</v>
      </c>
      <c r="G614" s="8">
        <f>VLOOKUP($B614,'Product Info'!$A$1:$D$4,4,0)*D614</f>
        <v>4732</v>
      </c>
      <c r="H614" s="8">
        <f t="shared" si="28"/>
        <v>468</v>
      </c>
      <c r="I614" s="8" t="str">
        <f t="shared" si="29"/>
        <v>Dec</v>
      </c>
      <c r="J614" s="7" t="str" cm="1">
        <f t="array" ref="J614:K614">VLOOKUP($C614,Herierchy!$A$1:$C$9,{2,3},0)</f>
        <v>Ashley</v>
      </c>
      <c r="K614" s="7" t="str">
        <v>West</v>
      </c>
      <c r="L614" t="s">
        <v>69</v>
      </c>
    </row>
    <row r="615" spans="1:12" x14ac:dyDescent="0.25">
      <c r="A615" s="6">
        <v>45655</v>
      </c>
      <c r="B615" s="7" t="s">
        <v>28</v>
      </c>
      <c r="C615" s="7" t="s">
        <v>41</v>
      </c>
      <c r="D615" s="8">
        <v>48</v>
      </c>
      <c r="E615" s="8">
        <f>VLOOKUP($B615,'Product Info'!$A$1:$D$4,3,0)</f>
        <v>500</v>
      </c>
      <c r="F615" s="8">
        <f t="shared" si="27"/>
        <v>24000</v>
      </c>
      <c r="G615" s="8">
        <f>VLOOKUP($B615,'Product Info'!$A$1:$D$4,4,0)*D615</f>
        <v>19680</v>
      </c>
      <c r="H615" s="8">
        <f t="shared" si="28"/>
        <v>4320</v>
      </c>
      <c r="I615" s="8" t="str">
        <f t="shared" si="29"/>
        <v>Dec</v>
      </c>
      <c r="J615" s="7" t="str" cm="1">
        <f t="array" ref="J615:K615">VLOOKUP($C615,Herierchy!$A$1:$C$9,{2,3},0)</f>
        <v>Ashley</v>
      </c>
      <c r="K615" s="7" t="str">
        <v>West</v>
      </c>
      <c r="L615" t="s">
        <v>69</v>
      </c>
    </row>
    <row r="616" spans="1:12" x14ac:dyDescent="0.25">
      <c r="A616" s="6">
        <v>45655</v>
      </c>
      <c r="B616" s="7" t="s">
        <v>27</v>
      </c>
      <c r="C616" s="7" t="s">
        <v>34</v>
      </c>
      <c r="D616" s="8">
        <v>44</v>
      </c>
      <c r="E616" s="8">
        <f>VLOOKUP($B616,'Product Info'!$A$1:$D$4,3,0)</f>
        <v>200</v>
      </c>
      <c r="F616" s="8">
        <f t="shared" si="27"/>
        <v>8800</v>
      </c>
      <c r="G616" s="8">
        <f>VLOOKUP($B616,'Product Info'!$A$1:$D$4,4,0)*D616</f>
        <v>8008</v>
      </c>
      <c r="H616" s="8">
        <f t="shared" si="28"/>
        <v>792</v>
      </c>
      <c r="I616" s="8" t="str">
        <f t="shared" si="29"/>
        <v>Dec</v>
      </c>
      <c r="J616" s="7" t="str" cm="1">
        <f t="array" ref="J616:K616">VLOOKUP($C616,Herierchy!$A$1:$C$9,{2,3},0)</f>
        <v>Russell</v>
      </c>
      <c r="K616" s="7" t="str">
        <v>East</v>
      </c>
      <c r="L616" t="s">
        <v>69</v>
      </c>
    </row>
    <row r="617" spans="1:12" x14ac:dyDescent="0.25">
      <c r="A617" s="6">
        <v>45655</v>
      </c>
      <c r="B617" s="7" t="s">
        <v>29</v>
      </c>
      <c r="C617" s="7" t="s">
        <v>34</v>
      </c>
      <c r="D617" s="8">
        <v>21</v>
      </c>
      <c r="E617" s="8">
        <f>VLOOKUP($B617,'Product Info'!$A$1:$D$4,3,0)</f>
        <v>150</v>
      </c>
      <c r="F617" s="8">
        <f t="shared" si="27"/>
        <v>3150</v>
      </c>
      <c r="G617" s="8">
        <f>VLOOKUP($B617,'Product Info'!$A$1:$D$4,4,0)*D617</f>
        <v>2856</v>
      </c>
      <c r="H617" s="8">
        <f t="shared" si="28"/>
        <v>294</v>
      </c>
      <c r="I617" s="8" t="str">
        <f t="shared" si="29"/>
        <v>Dec</v>
      </c>
      <c r="J617" s="7" t="str" cm="1">
        <f t="array" ref="J617:K617">VLOOKUP($C617,Herierchy!$A$1:$C$9,{2,3},0)</f>
        <v>Russell</v>
      </c>
      <c r="K617" s="7" t="str">
        <v>East</v>
      </c>
      <c r="L617" t="s">
        <v>69</v>
      </c>
    </row>
    <row r="618" spans="1:12" x14ac:dyDescent="0.25">
      <c r="A618" s="6">
        <v>45655</v>
      </c>
      <c r="B618" s="7" t="s">
        <v>28</v>
      </c>
      <c r="C618" s="7" t="s">
        <v>38</v>
      </c>
      <c r="D618" s="8">
        <v>20</v>
      </c>
      <c r="E618" s="8">
        <f>VLOOKUP($B618,'Product Info'!$A$1:$D$4,3,0)</f>
        <v>500</v>
      </c>
      <c r="F618" s="8">
        <f t="shared" si="27"/>
        <v>10000</v>
      </c>
      <c r="G618" s="8">
        <f>VLOOKUP($B618,'Product Info'!$A$1:$D$4,4,0)*D618</f>
        <v>8200</v>
      </c>
      <c r="H618" s="8">
        <f t="shared" si="28"/>
        <v>1800</v>
      </c>
      <c r="I618" s="8" t="str">
        <f t="shared" si="29"/>
        <v>Dec</v>
      </c>
      <c r="J618" s="7" t="str" cm="1">
        <f t="array" ref="J618:K618">VLOOKUP($C618,Herierchy!$A$1:$C$9,{2,3},0)</f>
        <v>Russell</v>
      </c>
      <c r="K618" s="7" t="str">
        <v>East</v>
      </c>
      <c r="L618" t="s">
        <v>69</v>
      </c>
    </row>
    <row r="619" spans="1:12" x14ac:dyDescent="0.25">
      <c r="A619" s="6">
        <v>45655</v>
      </c>
      <c r="B619" s="7" t="s">
        <v>28</v>
      </c>
      <c r="C619" s="7" t="s">
        <v>39</v>
      </c>
      <c r="D619" s="8">
        <v>16</v>
      </c>
      <c r="E619" s="8">
        <f>VLOOKUP($B619,'Product Info'!$A$1:$D$4,3,0)</f>
        <v>500</v>
      </c>
      <c r="F619" s="8">
        <f t="shared" si="27"/>
        <v>8000</v>
      </c>
      <c r="G619" s="8">
        <f>VLOOKUP($B619,'Product Info'!$A$1:$D$4,4,0)*D619</f>
        <v>6560</v>
      </c>
      <c r="H619" s="8">
        <f t="shared" si="28"/>
        <v>1440</v>
      </c>
      <c r="I619" s="8" t="str">
        <f t="shared" si="29"/>
        <v>Dec</v>
      </c>
      <c r="J619" s="7" t="str" cm="1">
        <f t="array" ref="J619:K619">VLOOKUP($C619,Herierchy!$A$1:$C$9,{2,3},0)</f>
        <v>Peter</v>
      </c>
      <c r="K619" s="7" t="str">
        <v>North</v>
      </c>
      <c r="L619" t="s">
        <v>69</v>
      </c>
    </row>
    <row r="620" spans="1:12" x14ac:dyDescent="0.25">
      <c r="A620" s="6">
        <v>45655</v>
      </c>
      <c r="B620" s="7" t="s">
        <v>27</v>
      </c>
      <c r="C620" s="7" t="s">
        <v>36</v>
      </c>
      <c r="D620" s="8">
        <v>20</v>
      </c>
      <c r="E620" s="8">
        <f>VLOOKUP($B620,'Product Info'!$A$1:$D$4,3,0)</f>
        <v>200</v>
      </c>
      <c r="F620" s="8">
        <f t="shared" si="27"/>
        <v>4000</v>
      </c>
      <c r="G620" s="8">
        <f>VLOOKUP($B620,'Product Info'!$A$1:$D$4,4,0)*D620</f>
        <v>3640</v>
      </c>
      <c r="H620" s="8">
        <f t="shared" si="28"/>
        <v>360</v>
      </c>
      <c r="I620" s="8" t="str">
        <f t="shared" si="29"/>
        <v>Dec</v>
      </c>
      <c r="J620" s="7" t="str" cm="1">
        <f t="array" ref="J620:K620">VLOOKUP($C620,Herierchy!$A$1:$C$9,{2,3},0)</f>
        <v>Karen</v>
      </c>
      <c r="K620" s="7" t="str">
        <v>South</v>
      </c>
      <c r="L620" t="s">
        <v>69</v>
      </c>
    </row>
    <row r="621" spans="1:12" x14ac:dyDescent="0.25">
      <c r="A621" s="6">
        <v>45655</v>
      </c>
      <c r="B621" s="7" t="s">
        <v>29</v>
      </c>
      <c r="C621" s="7" t="s">
        <v>36</v>
      </c>
      <c r="D621" s="8">
        <v>21</v>
      </c>
      <c r="E621" s="8">
        <f>VLOOKUP($B621,'Product Info'!$A$1:$D$4,3,0)</f>
        <v>150</v>
      </c>
      <c r="F621" s="8">
        <f t="shared" si="27"/>
        <v>3150</v>
      </c>
      <c r="G621" s="8">
        <f>VLOOKUP($B621,'Product Info'!$A$1:$D$4,4,0)*D621</f>
        <v>2856</v>
      </c>
      <c r="H621" s="8">
        <f t="shared" si="28"/>
        <v>294</v>
      </c>
      <c r="I621" s="8" t="str">
        <f t="shared" si="29"/>
        <v>Dec</v>
      </c>
      <c r="J621" s="7" t="str" cm="1">
        <f t="array" ref="J621:K621">VLOOKUP($C621,Herierchy!$A$1:$C$9,{2,3},0)</f>
        <v>Karen</v>
      </c>
      <c r="K621" s="7" t="str">
        <v>South</v>
      </c>
      <c r="L621" t="s">
        <v>69</v>
      </c>
    </row>
    <row r="622" spans="1:12" x14ac:dyDescent="0.25">
      <c r="A622" s="6">
        <v>45655</v>
      </c>
      <c r="B622" s="7" t="s">
        <v>28</v>
      </c>
      <c r="C622" s="7" t="s">
        <v>40</v>
      </c>
      <c r="D622" s="8">
        <v>15</v>
      </c>
      <c r="E622" s="8">
        <f>VLOOKUP($B622,'Product Info'!$A$1:$D$4,3,0)</f>
        <v>500</v>
      </c>
      <c r="F622" s="8">
        <f t="shared" si="27"/>
        <v>7500</v>
      </c>
      <c r="G622" s="8">
        <f>VLOOKUP($B622,'Product Info'!$A$1:$D$4,4,0)*D622</f>
        <v>6150</v>
      </c>
      <c r="H622" s="8">
        <f t="shared" si="28"/>
        <v>1350</v>
      </c>
      <c r="I622" s="8" t="str">
        <f t="shared" si="29"/>
        <v>Dec</v>
      </c>
      <c r="J622" s="7" t="str" cm="1">
        <f t="array" ref="J622:K622">VLOOKUP($C622,Herierchy!$A$1:$C$9,{2,3},0)</f>
        <v>Karen</v>
      </c>
      <c r="K622" s="7" t="str">
        <v>South</v>
      </c>
      <c r="L622" t="s">
        <v>69</v>
      </c>
    </row>
    <row r="623" spans="1:12" x14ac:dyDescent="0.25">
      <c r="A623" s="6">
        <v>45655</v>
      </c>
      <c r="B623" s="7" t="s">
        <v>27</v>
      </c>
      <c r="C623" s="7" t="s">
        <v>35</v>
      </c>
      <c r="D623" s="8">
        <v>29</v>
      </c>
      <c r="E623" s="8">
        <f>VLOOKUP($B623,'Product Info'!$A$1:$D$4,3,0)</f>
        <v>200</v>
      </c>
      <c r="F623" s="8">
        <f t="shared" si="27"/>
        <v>5800</v>
      </c>
      <c r="G623" s="8">
        <f>VLOOKUP($B623,'Product Info'!$A$1:$D$4,4,0)*D623</f>
        <v>5278</v>
      </c>
      <c r="H623" s="8">
        <f t="shared" si="28"/>
        <v>522</v>
      </c>
      <c r="I623" s="8" t="str">
        <f t="shared" si="29"/>
        <v>Dec</v>
      </c>
      <c r="J623" s="7" t="str" cm="1">
        <f t="array" ref="J623:K623">VLOOKUP($C623,Herierchy!$A$1:$C$9,{2,3},0)</f>
        <v>Peter</v>
      </c>
      <c r="K623" s="7" t="str">
        <v>North</v>
      </c>
      <c r="L623" t="s">
        <v>69</v>
      </c>
    </row>
    <row r="624" spans="1:12" x14ac:dyDescent="0.25">
      <c r="A624" s="6">
        <v>45655</v>
      </c>
      <c r="B624" s="7" t="s">
        <v>29</v>
      </c>
      <c r="C624" s="7" t="s">
        <v>35</v>
      </c>
      <c r="D624" s="8">
        <v>47</v>
      </c>
      <c r="E624" s="8">
        <f>VLOOKUP($B624,'Product Info'!$A$1:$D$4,3,0)</f>
        <v>150</v>
      </c>
      <c r="F624" s="8">
        <f t="shared" si="27"/>
        <v>7050</v>
      </c>
      <c r="G624" s="8">
        <f>VLOOKUP($B624,'Product Info'!$A$1:$D$4,4,0)*D624</f>
        <v>6392</v>
      </c>
      <c r="H624" s="8">
        <f t="shared" si="28"/>
        <v>658</v>
      </c>
      <c r="I624" s="8" t="str">
        <f t="shared" si="29"/>
        <v>Dec</v>
      </c>
      <c r="J624" s="7" t="str" cm="1">
        <f t="array" ref="J624:K624">VLOOKUP($C624,Herierchy!$A$1:$C$9,{2,3},0)</f>
        <v>Peter</v>
      </c>
      <c r="K624" s="7" t="str">
        <v>North</v>
      </c>
      <c r="L624" t="s">
        <v>69</v>
      </c>
    </row>
    <row r="625" spans="1:12" x14ac:dyDescent="0.25">
      <c r="A625" s="6">
        <v>45655</v>
      </c>
      <c r="B625" s="7" t="s">
        <v>29</v>
      </c>
      <c r="C625" s="7" t="s">
        <v>38</v>
      </c>
      <c r="D625" s="8">
        <v>38</v>
      </c>
      <c r="E625" s="8">
        <f>VLOOKUP($B625,'Product Info'!$A$1:$D$4,3,0)</f>
        <v>150</v>
      </c>
      <c r="F625" s="8">
        <f t="shared" si="27"/>
        <v>5700</v>
      </c>
      <c r="G625" s="8">
        <f>VLOOKUP($B625,'Product Info'!$A$1:$D$4,4,0)*D625</f>
        <v>5168</v>
      </c>
      <c r="H625" s="8">
        <f t="shared" si="28"/>
        <v>532</v>
      </c>
      <c r="I625" s="8" t="str">
        <f t="shared" si="29"/>
        <v>Dec</v>
      </c>
      <c r="J625" s="7" t="str" cm="1">
        <f t="array" ref="J625:K625">VLOOKUP($C625,Herierchy!$A$1:$C$9,{2,3},0)</f>
        <v>Russell</v>
      </c>
      <c r="K625" s="7" t="str">
        <v>East</v>
      </c>
      <c r="L625" t="s">
        <v>69</v>
      </c>
    </row>
  </sheetData>
  <autoFilter ref="A1:L625" xr:uid="{00000000-0001-0000-0000-000000000000}"/>
  <sortState xmlns:xlrd2="http://schemas.microsoft.com/office/spreadsheetml/2017/richdata2" ref="A2:D625">
    <sortCondition ref="A2:A625"/>
  </sortState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tabSelected="1" workbookViewId="0">
      <selection activeCell="A10" sqref="A10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8.28515625" style="2" bestFit="1" customWidth="1"/>
    <col min="4" max="4" width="10.7109375" bestFit="1" customWidth="1"/>
  </cols>
  <sheetData>
    <row r="1" spans="1:4" x14ac:dyDescent="0.25">
      <c r="A1" s="1" t="s">
        <v>1</v>
      </c>
      <c r="B1" s="1" t="s">
        <v>9</v>
      </c>
      <c r="C1" s="1" t="s">
        <v>10</v>
      </c>
      <c r="D1" s="3" t="s">
        <v>26</v>
      </c>
    </row>
    <row r="2" spans="1:4" x14ac:dyDescent="0.25">
      <c r="A2" t="s">
        <v>27</v>
      </c>
      <c r="B2" t="s">
        <v>30</v>
      </c>
      <c r="C2" s="2">
        <v>200</v>
      </c>
      <c r="D2">
        <v>182</v>
      </c>
    </row>
    <row r="3" spans="1:4" x14ac:dyDescent="0.25">
      <c r="A3" t="s">
        <v>28</v>
      </c>
      <c r="B3" t="s">
        <v>32</v>
      </c>
      <c r="C3" s="2">
        <v>500</v>
      </c>
      <c r="D3">
        <v>410</v>
      </c>
    </row>
    <row r="4" spans="1:4" x14ac:dyDescent="0.25">
      <c r="A4" t="s">
        <v>29</v>
      </c>
      <c r="B4" t="s">
        <v>31</v>
      </c>
      <c r="C4" s="2">
        <v>150</v>
      </c>
      <c r="D4">
        <v>136</v>
      </c>
    </row>
    <row r="10" spans="1:4" s="17" customFormat="1" x14ac:dyDescent="0.25">
      <c r="A10" s="17" t="s">
        <v>1</v>
      </c>
      <c r="B10" s="17" t="s">
        <v>71</v>
      </c>
      <c r="C10" s="17" t="s">
        <v>72</v>
      </c>
      <c r="D10" s="17" t="s">
        <v>74</v>
      </c>
    </row>
    <row r="11" spans="1:4" x14ac:dyDescent="0.25">
      <c r="A11" t="s">
        <v>27</v>
      </c>
      <c r="B11" s="18">
        <f>SUMIFS('Sales Data'!F:F,'Sales Data'!B:B,'Product Info'!$A11,'Sales Data'!L:L,"H1")/100000</f>
        <v>6.282</v>
      </c>
      <c r="C11" s="18">
        <f>SUMIFS('Sales Data'!F:F,'Sales Data'!B:B,'Product Info'!$A11,'Sales Data'!L:L,"H2")/100000</f>
        <v>6.35</v>
      </c>
      <c r="D11" s="19">
        <f>(C11-B11)/B11</f>
        <v>1.0824578159821652E-2</v>
      </c>
    </row>
    <row r="12" spans="1:4" x14ac:dyDescent="0.25">
      <c r="A12" t="s">
        <v>28</v>
      </c>
      <c r="B12" s="18">
        <f>SUMIFS('Sales Data'!F:F,'Sales Data'!B:B,'Product Info'!$A12,'Sales Data'!L:L,"H1")/100000</f>
        <v>15.535</v>
      </c>
      <c r="C12" s="18">
        <f>SUMIFS('Sales Data'!F:F,'Sales Data'!B:B,'Product Info'!$A12,'Sales Data'!L:L,"H2")/100000</f>
        <v>14.71</v>
      </c>
      <c r="D12" s="19">
        <f t="shared" ref="D12:D15" si="0">(C12-B12)/B12</f>
        <v>-5.3105889925973565E-2</v>
      </c>
    </row>
    <row r="13" spans="1:4" x14ac:dyDescent="0.25">
      <c r="A13" t="s">
        <v>29</v>
      </c>
      <c r="B13" s="18">
        <f>SUMIFS('Sales Data'!F:F,'Sales Data'!B:B,'Product Info'!$A13,'Sales Data'!L:L,"H1")/100000</f>
        <v>4.2404999999999999</v>
      </c>
      <c r="C13" s="18">
        <f>SUMIFS('Sales Data'!F:F,'Sales Data'!B:B,'Product Info'!$A13,'Sales Data'!L:L,"H2")/100000</f>
        <v>4.5164999999999997</v>
      </c>
      <c r="D13" s="19">
        <f t="shared" si="0"/>
        <v>6.508666430845414E-2</v>
      </c>
    </row>
    <row r="14" spans="1:4" x14ac:dyDescent="0.25">
      <c r="A14" t="s">
        <v>73</v>
      </c>
      <c r="B14" s="18">
        <f>SUM(B11:B13)</f>
        <v>26.057500000000001</v>
      </c>
      <c r="C14" s="18">
        <f>SUM(C11:C13)</f>
        <v>25.576500000000003</v>
      </c>
      <c r="D14" s="19">
        <f t="shared" si="0"/>
        <v>-1.8459176820493067E-2</v>
      </c>
    </row>
    <row r="15" spans="1:4" x14ac:dyDescent="0.25">
      <c r="D1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2B1A-7FA6-4CCD-B4E2-3596DB674F59}">
  <dimension ref="A1:C9"/>
  <sheetViews>
    <sheetView workbookViewId="0"/>
  </sheetViews>
  <sheetFormatPr defaultRowHeight="15" x14ac:dyDescent="0.25"/>
  <sheetData>
    <row r="1" spans="1:3" x14ac:dyDescent="0.25">
      <c r="A1" t="s">
        <v>33</v>
      </c>
      <c r="B1" t="s">
        <v>42</v>
      </c>
      <c r="C1" s="1" t="s">
        <v>2</v>
      </c>
    </row>
    <row r="2" spans="1:3" x14ac:dyDescent="0.25">
      <c r="A2" t="s">
        <v>34</v>
      </c>
      <c r="B2" t="s">
        <v>43</v>
      </c>
      <c r="C2" t="s">
        <v>6</v>
      </c>
    </row>
    <row r="3" spans="1:3" x14ac:dyDescent="0.25">
      <c r="A3" t="s">
        <v>35</v>
      </c>
      <c r="B3" t="s">
        <v>44</v>
      </c>
      <c r="C3" t="s">
        <v>4</v>
      </c>
    </row>
    <row r="4" spans="1:3" x14ac:dyDescent="0.25">
      <c r="A4" t="s">
        <v>36</v>
      </c>
      <c r="B4" t="s">
        <v>45</v>
      </c>
      <c r="C4" t="s">
        <v>5</v>
      </c>
    </row>
    <row r="5" spans="1:3" x14ac:dyDescent="0.25">
      <c r="A5" t="s">
        <v>37</v>
      </c>
      <c r="B5" t="s">
        <v>46</v>
      </c>
      <c r="C5" t="s">
        <v>7</v>
      </c>
    </row>
    <row r="6" spans="1:3" x14ac:dyDescent="0.25">
      <c r="A6" t="s">
        <v>38</v>
      </c>
      <c r="B6" t="s">
        <v>43</v>
      </c>
      <c r="C6" t="s">
        <v>6</v>
      </c>
    </row>
    <row r="7" spans="1:3" x14ac:dyDescent="0.25">
      <c r="A7" t="s">
        <v>39</v>
      </c>
      <c r="B7" t="s">
        <v>44</v>
      </c>
      <c r="C7" t="s">
        <v>4</v>
      </c>
    </row>
    <row r="8" spans="1:3" x14ac:dyDescent="0.25">
      <c r="A8" t="s">
        <v>40</v>
      </c>
      <c r="B8" t="s">
        <v>45</v>
      </c>
      <c r="C8" t="s">
        <v>5</v>
      </c>
    </row>
    <row r="9" spans="1:3" x14ac:dyDescent="0.25">
      <c r="A9" t="s">
        <v>41</v>
      </c>
      <c r="B9" t="s">
        <v>46</v>
      </c>
      <c r="C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sheetData>
    <row r="1" spans="1:4" x14ac:dyDescent="0.25">
      <c r="A1" t="s">
        <v>11</v>
      </c>
    </row>
    <row r="3" spans="1:4" x14ac:dyDescent="0.25">
      <c r="A3" t="s">
        <v>12</v>
      </c>
      <c r="B3" t="s">
        <v>13</v>
      </c>
      <c r="C3" t="s">
        <v>8</v>
      </c>
      <c r="D3" t="s">
        <v>14</v>
      </c>
    </row>
    <row r="4" spans="1:4" x14ac:dyDescent="0.25">
      <c r="A4" t="s">
        <v>15</v>
      </c>
      <c r="B4">
        <f>SUM('Sales Data'!D2:D10000)</f>
        <v>18203</v>
      </c>
      <c r="C4" t="e">
        <f>SUM(#REF!)</f>
        <v>#REF!</v>
      </c>
      <c r="D4" t="e">
        <f>IF(B4&gt;=C4,"↑","↓")</f>
        <v>#REF!</v>
      </c>
    </row>
    <row r="5" spans="1:4" x14ac:dyDescent="0.25">
      <c r="A5" t="s">
        <v>16</v>
      </c>
      <c r="B5" t="e">
        <f>INDEX('Sales Data'!#REF!, MATCH(MAX(SUMIF('Sales Data'!#REF!,_xlfn.SINGLE( 'Sales Data'!#REF!), 'Sales Data'!D2:D10000)), SUMIF('Sales Data'!#REF!,_xlfn.SINGLE( 'Sales Data'!#REF!), 'Sales Data'!D2:D10000), 0))</f>
        <v>#REF!</v>
      </c>
      <c r="C5" t="s">
        <v>17</v>
      </c>
      <c r="D5" t="s">
        <v>17</v>
      </c>
    </row>
    <row r="6" spans="1:4" x14ac:dyDescent="0.25">
      <c r="A6" t="s">
        <v>18</v>
      </c>
      <c r="B6" t="e">
        <f>INDEX('Sales Data'!B2:B10000, MATCH(MAX(SUMIF('Sales Data'!B2:B10000, 'Sales Data'!B2:B10000, 'Sales Data'!D2:D10000)), SUMIF('Sales Data'!B2:B10000, 'Sales Data'!B2:B10000, 'Sales Data'!D2:D10000), 0))</f>
        <v>#N/A</v>
      </c>
      <c r="C6" t="s">
        <v>17</v>
      </c>
      <c r="D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Product Info</vt:lpstr>
      <vt:lpstr>Herierchy</vt:lpstr>
      <vt:lpstr>Dashboard</vt:lpstr>
      <vt:lpstr>PivotTables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SHINDE/Sales &amp; Distrn.</cp:lastModifiedBy>
  <dcterms:created xsi:type="dcterms:W3CDTF">2025-05-07T07:04:15Z</dcterms:created>
  <dcterms:modified xsi:type="dcterms:W3CDTF">2025-05-08T11:45:32Z</dcterms:modified>
</cp:coreProperties>
</file>