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Portfolio" sheetId="1" r:id="rId5"/>
    <sheet state="visible" name="BTS_증빙" sheetId="2" r:id="rId6"/>
  </sheets>
  <definedNames/>
  <calcPr/>
</workbook>
</file>

<file path=xl/sharedStrings.xml><?xml version="1.0" encoding="utf-8"?>
<sst xmlns="http://schemas.openxmlformats.org/spreadsheetml/2006/main" count="1679" uniqueCount="938">
  <si>
    <t>ARC Raiders QA Test Case Portfolio</t>
  </si>
  <si>
    <t>온라인 멀티플레이 게임 초반 플레이 루프 기반 테스트케이스</t>
  </si>
  <si>
    <t>테스트 대상</t>
  </si>
  <si>
    <t>ARC Raiders 초반 플레이 루프</t>
  </si>
  <si>
    <t>테스트 방식</t>
  </si>
  <si>
    <t>직접 플레이 기반 수동 TC 설계</t>
  </si>
  <si>
    <t>입력 장치</t>
  </si>
  <si>
    <t>키보드 / 마우스</t>
  </si>
  <si>
    <t>작성자</t>
  </si>
  <si>
    <t>정재우</t>
  </si>
  <si>
    <t>테스트 범위</t>
  </si>
  <si>
    <t>스페란자 · 장비/인벤토리 · 작업대 · 트레이더/퀘스트 · 레이드 · 지상/수색 · 전투 · 탈출 · 파티/소셜 · 설정/동기화</t>
  </si>
  <si>
    <t>테스트 일자</t>
  </si>
  <si>
    <t>테스트 수행 시 기입</t>
  </si>
  <si>
    <t>결과 기준</t>
  </si>
  <si>
    <t>Pass / Fail / Blocked / N/A / Not Run</t>
  </si>
  <si>
    <t>작성 기준</t>
  </si>
  <si>
    <t>직접 플레이 및 화면 확인 결과 기준</t>
  </si>
  <si>
    <t>대시보드 요약 · 결과와 이슈 유형 분리</t>
  </si>
  <si>
    <t>실행 결과</t>
  </si>
  <si>
    <t>총 TC</t>
  </si>
  <si>
    <t>Pass</t>
  </si>
  <si>
    <t>Fail</t>
  </si>
  <si>
    <t>Blocked</t>
  </si>
  <si>
    <t>N/A</t>
  </si>
  <si>
    <t>Not Run</t>
  </si>
  <si>
    <t>검증률</t>
  </si>
  <si>
    <t>검증 완료 대비 Pass율</t>
  </si>
  <si>
    <t>검증 완료 대비 Fail율</t>
  </si>
  <si>
    <t>BTS 후보</t>
  </si>
  <si>
    <t>비고</t>
  </si>
  <si>
    <t>대분류 커버리지 / 유형 / 우선순위 / 이슈유형 / BTS 후보</t>
  </si>
  <si>
    <t>대분류 커버리지</t>
  </si>
  <si>
    <t>TC 유형 분포</t>
  </si>
  <si>
    <t>우선순위 분포</t>
  </si>
  <si>
    <t>이슈유형 건수</t>
  </si>
  <si>
    <t>BTS 후보 항목</t>
  </si>
  <si>
    <t>대분류</t>
  </si>
  <si>
    <t>건수</t>
  </si>
  <si>
    <t>유형</t>
  </si>
  <si>
    <t>우선순위</t>
  </si>
  <si>
    <t>이슈유형</t>
  </si>
  <si>
    <t>TC ID</t>
  </si>
  <si>
    <t>BTS 후보요약</t>
  </si>
  <si>
    <t>결과/이슈유형</t>
  </si>
  <si>
    <t>스페란자/진입</t>
  </si>
  <si>
    <t>정상</t>
  </si>
  <si>
    <t>P1</t>
  </si>
  <si>
    <t>-</t>
  </si>
  <si>
    <t>ARCR-SET-011</t>
  </si>
  <si>
    <t>총기 모델 일부 투명 표시 및 무기 교체 후에도 유지</t>
  </si>
  <si>
    <t>Fail / Bug</t>
  </si>
  <si>
    <t>로드아웃/인벤토리</t>
  </si>
  <si>
    <t>예외</t>
  </si>
  <si>
    <t>P2</t>
  </si>
  <si>
    <t>Bug</t>
  </si>
  <si>
    <t>ARCR-LOOT-011</t>
  </si>
  <si>
    <t>강제 개방 대상과 캐릭터 위치가 떨어진 상태에서 상호작용 진행</t>
  </si>
  <si>
    <t>Not Run / 리스크</t>
  </si>
  <si>
    <t>작업대/제작</t>
  </si>
  <si>
    <t>경계</t>
  </si>
  <si>
    <t>P3</t>
  </si>
  <si>
    <t>UX Issue</t>
  </si>
  <si>
    <t>ARCR-SYNC-003</t>
  </si>
  <si>
    <t>라운드 포기 시 손실 범위 안내 기준 확인 필요</t>
  </si>
  <si>
    <t>Not Run / 기획 확인</t>
  </si>
  <si>
    <t>트레이더/퀘스트</t>
  </si>
  <si>
    <t>기획 확인</t>
  </si>
  <si>
    <t>ARCR-SET-001</t>
  </si>
  <si>
    <t>낮음 프리셋 환경에서 지형/오브젝트 LOD 전환 과도 여부 확인</t>
  </si>
  <si>
    <t>Not Run / 환경 이슈</t>
  </si>
  <si>
    <t>레이드/맵</t>
  </si>
  <si>
    <t>환경 이슈</t>
  </si>
  <si>
    <t>지상/수색</t>
  </si>
  <si>
    <t>리스크</t>
  </si>
  <si>
    <t>전투/ARC</t>
  </si>
  <si>
    <t>탈출/결과</t>
  </si>
  <si>
    <t>파티/소셜</t>
  </si>
  <si>
    <t>설정/동기화</t>
  </si>
  <si>
    <t>Test Environment · 테스트 환경</t>
  </si>
  <si>
    <t>플랫폼</t>
  </si>
  <si>
    <t>PC</t>
  </si>
  <si>
    <t>실행 환경</t>
  </si>
  <si>
    <t>Steam</t>
  </si>
  <si>
    <t>OS</t>
  </si>
  <si>
    <t>Windows 11 Home 25H2</t>
  </si>
  <si>
    <t>테스트 구간</t>
  </si>
  <si>
    <t>CPU</t>
  </si>
  <si>
    <t>AMD Ryzen 7 5800X 8-Core Processor 3.80GHz</t>
  </si>
  <si>
    <t>RAM</t>
  </si>
  <si>
    <t>32GB</t>
  </si>
  <si>
    <t>Steam Build ID</t>
  </si>
  <si>
    <t>공식 최신 업데이트</t>
  </si>
  <si>
    <t>Store Update 1.35.0 이후 최신 서버 기준</t>
  </si>
  <si>
    <t>그래픽 옵션</t>
  </si>
  <si>
    <t>낮음 프리셋 / Fullscreen / DLSS Performance</t>
  </si>
  <si>
    <t>디스플레이</t>
  </si>
  <si>
    <t>LG ULTRAGEAR</t>
  </si>
  <si>
    <t>네트워크</t>
  </si>
  <si>
    <t>KT 기가인터넷</t>
  </si>
  <si>
    <t>화면 옵션</t>
  </si>
  <si>
    <t>DLSS 4.5 / Reflex 켜기 / HDR 꺼짐 / 수직 동기화 꺼짐</t>
  </si>
  <si>
    <t>중분류</t>
  </si>
  <si>
    <t>소분류</t>
  </si>
  <si>
    <t>테스트 사전조건</t>
  </si>
  <si>
    <t>테스트 데이터/조건</t>
  </si>
  <si>
    <t>테스트 수행방법</t>
  </si>
  <si>
    <t>기대결과</t>
  </si>
  <si>
    <t>테스트 결과</t>
  </si>
  <si>
    <t>BTS 이슈</t>
  </si>
  <si>
    <t>ARCR-HOME-001</t>
  </si>
  <si>
    <t>게임 실행</t>
  </si>
  <si>
    <t>Steam 실행 후 스페란자 홈 진입</t>
  </si>
  <si>
    <t>Steam에서 게임 실행 가능 / Embark ID 로그인 가능 상태</t>
  </si>
  <si>
    <t>한국어 UI / PC Steam / 네트워크 정상</t>
  </si>
  <si>
    <t>1. Steam 라이브러리에서 ARC Raiders를 실행한다.
2. 로그인/초기 로딩이 완료될 때까지 대기한다.
3. 스페란자 홈 화면이 표시되는지 확인한다.
4. 홈 화면 표시 후 10초간 UI 로딩 지연이나 입력 불가가 남는지 확인한다.</t>
  </si>
  <si>
    <t>- 로그인 후 스페란자 홈 화면으로 진입한다.
- 홈 화면의 주요 메뉴, 캐릭터 영역, 상태 정보가 누락 없이 표시된다.
- 10초 이내에 마우스/키보드 입력이 가능하다.</t>
  </si>
  <si>
    <t>ARCR-HOME-002</t>
  </si>
  <si>
    <t>스페란자 홈</t>
  </si>
  <si>
    <t>홈 화면 캐릭터 외형 표시</t>
  </si>
  <si>
    <t>스페란자 홈 진입 상태</t>
  </si>
  <si>
    <t>현재 적용 중인 캐릭터 외형/꾸미기 아이템 1종</t>
  </si>
  <si>
    <t>1. 스페란자 홈 화면 중앙의 캐릭터 모델을 확인한다.
2. 캐릭터의 복장, 자세, 장착 외형 표시를 확인한다.
3. 다른 메뉴에 진입했다가 홈으로 복귀한다.
4. 복귀 후 캐릭터 외형 표시를 다시 확인한다.</t>
  </si>
  <si>
    <t>- 캐릭터 모델이 홈 화면의 정상 위치에 표시된다.
- 외형/꾸미기 아이템이 깨짐, 누락, 비정상 포즈 없이 표시된다.
- 메뉴 복귀 후에도 동일한 외형 상태가 유지된다.</t>
  </si>
  <si>
    <t>ARCR-HOME-003</t>
  </si>
  <si>
    <t>메뉴 이동</t>
  </si>
  <si>
    <t>홈 화면 주요 메뉴 진입/복귀</t>
  </si>
  <si>
    <t>홈 화면에서 접근 가능한 메뉴: 레이더, 인벤토리, 작업장, 트레이더, 맵, 상점 중 현재 표시되는 메뉴</t>
  </si>
  <si>
    <t>1. 홈 화면에서 표시되는 주요 메뉴를 하나 선택한다.
2. 선택한 메뉴 화면으로 전환되는지 확인한다.
3. ESC 또는 뒤로가기 버튼으로 홈 화면에 복귀한다.
4. 각 메뉴를 동일한 방식으로 반복 확인한다.</t>
  </si>
  <si>
    <t>- 선택한 메뉴 화면으로 정상 전환된다.
- 뒤로가기 입력 시 스페란자 홈으로 복귀한다.
- 메뉴 전환 후 홈 UI가 중복되거나 이전 메뉴 UI가 잔류하지 않는다.</t>
  </si>
  <si>
    <t>ARCR-HOME-004</t>
  </si>
  <si>
    <t>팝업 처리</t>
  </si>
  <si>
    <t>팝업 닫기 버튼/ESC 종료</t>
  </si>
  <si>
    <t>닫을 수 있는 팝업 또는 상세 정보 창이 열린 상태</t>
  </si>
  <si>
    <t>닫기 버튼 / ESC 입력</t>
  </si>
  <si>
    <t>1. 홈 화면에서 아이템 상세, 안내, 초대 등 팝업을 연다.
2. 닫기 버튼을 클릭해 팝업을 종료한다.
3. 동일 팝업을 다시 열고 ESC 키를 입력한다.
4. 팝업 종료 후 홈 화면 조작 가능 여부를 확인한다.</t>
  </si>
  <si>
    <t>- 닫기 버튼과 ESC 입력 모두 팝업을 종료한다.
- 팝업 종료 후 홈 화면에서 메뉴 선택과 캐릭터 화면 조작이 가능하다.
- 동일 팝업이 중복으로 남거나 화면을 가리지 않는다.</t>
  </si>
  <si>
    <t>ARCR-HOME-005</t>
  </si>
  <si>
    <t>정상 재접속</t>
  </si>
  <si>
    <t>스페란자 홈에서 정상 종료 후 재접속 상태 유지</t>
  </si>
  <si>
    <t>레이드에 진입하지 않은 스페란자 홈 상태</t>
  </si>
  <si>
    <t>종료 전 확인한 로드아웃, 보관함 대표 아이템 1개, 퀘스트 목록 상태</t>
  </si>
  <si>
    <t>1. 스페란자 홈에서 현재 장착 로드아웃과 보관함 대표 아이템 1개를 기록한다.
2. 현재 표시 중인 퀘스트/트레이더 알림 상태를 기록한다.
3. 게임을 정상 종료한다.
4. 게임을 다시 실행해 스페란자 홈까지 진입한다.
5. 종료 전 기록한 상태와 재접속 후 상태를 비교한다.</t>
  </si>
  <si>
    <t>- 재접속 후 스페란자 홈으로 진입한다.
- 종료 전 장착 로드아웃과 보관함 대표 아이템이 동일하게 유지된다.
- 레이드 중 이탈 상태가 아니므로 '다시 연결 가능' 팝업이 출력되지 않는다.</t>
  </si>
  <si>
    <t>ARCR-HOME-006</t>
  </si>
  <si>
    <t>화면 로딩</t>
  </si>
  <si>
    <t>메뉴 전환 중 중복 입력 방지</t>
  </si>
  <si>
    <t>스페란자 홈에서 메뉴 버튼이 표시된 상태</t>
  </si>
  <si>
    <t>동일 메뉴 버튼 5회 빠르게 클릭</t>
  </si>
  <si>
    <t>1. 홈 화면에서 인벤토리 또는 작업장 메뉴 버튼 위에 커서를 둔다.
2. 동일 메뉴 버튼을 5회 빠르게 클릭한다.
3. 화면 전환이 완료될 때까지 기다린다.
4. 열린 화면 수와 이전 화면 잔류 여부를 확인한다.</t>
  </si>
  <si>
    <t>- 동일 메뉴 화면이 1회만 열린다.
- 중복 팝업이나 검은 화면이 발생하지 않는다.
- 화면 전환 후 뒤로가기 입력이 1회 기준으로 처리된다.</t>
  </si>
  <si>
    <t>ARCR-HOME-007</t>
  </si>
  <si>
    <t>상태 표시</t>
  </si>
  <si>
    <t>계정/레이더 상태 정보 표시</t>
  </si>
  <si>
    <t>현재 레이더 레벨, 경험치/진행도, 재화 또는 알림 아이콘</t>
  </si>
  <si>
    <t>1. 홈 화면 상단 또는 상태 영역에 표시되는 계정/레이더 정보를 확인한다.
2. 표시되는 레벨, 진행도, 재화, 알림 아이콘의 위치를 기록한다.
3. 다른 메뉴에 진입 후 홈으로 복귀한다.
4. 동일 상태 정보가 유지되는지 확인한다.</t>
  </si>
  <si>
    <t>- 홈 화면의 계정/레이더 상태 정보가 잘림 없이 표시된다.
- 메뉴 복귀 후 상태 정보 값과 알림 위치가 변하지 않는다.
- 숫자/아이콘이 겹치거나 빈 값으로 표시되지 않는다.</t>
  </si>
  <si>
    <t>ARCR-HOME-008</t>
  </si>
  <si>
    <t>입력 제한</t>
  </si>
  <si>
    <t>로딩 중 메뉴 입력 제한</t>
  </si>
  <si>
    <t>게임 실행 직후 스페란자 홈 로딩 중 또는 메뉴 전환 로딩 중</t>
  </si>
  <si>
    <t>마우스 클릭 / ESC / 단축키 반복 입력</t>
  </si>
  <si>
    <t>1. 게임 실행 후 스페란자 홈 로딩 화면을 확인한다.
2. 로딩 중 메뉴 관련 입력과 ESC를 반복 입력한다.
3. 로딩 완료 후 최종 진입 화면을 확인한다.
4. 입력 누적에 의해 의도치 않은 메뉴가 열렸는지 확인한다.</t>
  </si>
  <si>
    <t>- 로딩 중 입력이 비정상 누적되지 않는다.
- 로딩 완료 후 스페란자 홈 또는 의도한 화면 1개만 표시된다.
- 입력 누적으로 메뉴가 연속으로 열리거나 즉시 닫히지 않는다.</t>
  </si>
  <si>
    <t>ARCR-INV-001</t>
  </si>
  <si>
    <t>로드아웃 표시</t>
  </si>
  <si>
    <t>로드아웃 슬롯 구성 표시</t>
  </si>
  <si>
    <t>인벤토리 화면 진입 가능 / 로드아웃 영역 표시 상태</t>
  </si>
  <si>
    <t>무기, 실드, 증강물, 탄약, 빠른 사용 슬롯 중 현재 계정에 표시되는 슬롯</t>
  </si>
  <si>
    <t>1. 스페란자 홈에서 인벤토리 화면을 연다.
2. 로드아웃 영역에 표시되는 슬롯 종류를 확인한다.
3. 각 슬롯의 장착 여부, 빈 슬롯 표시, 아이콘, 아이템명을 확인한다.
4. 슬롯 위에 커서를 올려 상세 정보 표시 여부를 확인한다.</t>
  </si>
  <si>
    <t>- 로드아웃 슬롯이 화면 내 구분 가능한 위치에 표시된다.
- 장착된 아이템과 빈 슬롯이 시각적으로 구분된다.
- 아이템명, 아이콘, 희귀도/내구도 등 표시 가능한 정보가 잘림 없이 표시된다.</t>
  </si>
  <si>
    <t>ARCR-INV-002</t>
  </si>
  <si>
    <t>무기 장착</t>
  </si>
  <si>
    <t>보관함 무기 장착</t>
  </si>
  <si>
    <t>무기 슬롯이 비어 있거나 교체 가능한 상태 / 보관함에 장착 가능한 무기 1개 이상 보유</t>
  </si>
  <si>
    <t>장착 대상 무기명, 희귀도, 내구도 기록</t>
  </si>
  <si>
    <t>1. 인벤토리 화면에서 보관함에 있는 장착 대상 무기의 이름, 희귀도, 내구도를 기록한다.
2. 해당 무기를 선택한다.
3. 장착 또는 슬롯 이동 기능을 사용해 무기 슬롯에 장착한다.
4. 무기 슬롯과 보관함 목록을 확인한다.</t>
  </si>
  <si>
    <t>- 선택한 무기가 무기 슬롯에 표시된다.
- 장착 대상 무기의 이름, 희귀도, 내구도가 장착 전과 동일하게 표시된다.
- 보관함 목록에서는 해당 무기가 장착 상태로 이동하거나 수량이 1개 감소한 상태로 반영된다.</t>
  </si>
  <si>
    <t>ARCR-INV-003</t>
  </si>
  <si>
    <t>무기 교체</t>
  </si>
  <si>
    <t>장착 무기 교체 시 기존 무기 보관함 이동</t>
  </si>
  <si>
    <t>무기 슬롯에 기존 장착 무기가 있다 / 보관함에 교체 대상 무기 1개 이상 보유</t>
  </si>
  <si>
    <t>기존 장착 무기명·희귀도·내구도 / 교체 대상 무기명·희귀도·내구도 기록</t>
  </si>
  <si>
    <t>1. 무기 슬롯에 장착된 기존 무기의 이름, 희귀도, 내구도, 장착 모드 여부를 기록한다.
2. 보관함에 있는 교체 대상 무기의 이름, 희귀도, 내구도, 장착 모드 여부를 기록한다.
3. 교체 대상 무기를 선택해 기존 무기가 장착된 동일 무기 슬롯에 장착한다.
4. 교체 후 무기 슬롯에 표시되는 무기를 확인한다.
5. 보관함 목록에서 기존 장착 무기의 이동 여부와 정보를 확인한다.</t>
  </si>
  <si>
    <t>- 무기 슬롯에는 교체 대상 무기가 표시된다.
- 기존 장착 무기는 보관함 목록으로 이동한다.
- 기존 장착 무기와 교체 대상 무기의 이름, 희귀도, 내구도, 장착 모드 정보가 교체 전후 동일하게 유지된다.
- 두 무기가 중복 생성되거나 소실되지 않는다.</t>
  </si>
  <si>
    <t>ARCR-INV-004</t>
  </si>
  <si>
    <t>무기 해제</t>
  </si>
  <si>
    <t>장착 무기 해제 후 보관함 이동</t>
  </si>
  <si>
    <t>무기 슬롯에 무기 1개 장착 / 보관함 여유 공간 있음</t>
  </si>
  <si>
    <t>해제 대상 무기명, 내구도, 장착 모드 여부 기록</t>
  </si>
  <si>
    <t>1. 무기 슬롯에 장착된 해제 대상 무기의 정보를 기록한다.
2. 무기 슬롯에서 해제 또는 보관함 이동 기능을 실행한다.
3. 무기 슬롯이 비었는지 확인한다.
4. 보관함 목록에서 해제 대상 무기가 표시되는지 확인한다.</t>
  </si>
  <si>
    <t>- 무기 슬롯은 빈 슬롯 상태로 전환된다.
- 해제 대상 무기는 보관함 목록에 표시된다.
- 해제 전 기록한 무기명, 내구도, 장착 모드 정보가 유지된다.</t>
  </si>
  <si>
    <t>ARCR-INV-005</t>
  </si>
  <si>
    <t>실드 장착</t>
  </si>
  <si>
    <t>보관함 실드 장착</t>
  </si>
  <si>
    <t>실드 슬롯 표시 / 보관함에 장착 가능한 실드 1개 이상 보유</t>
  </si>
  <si>
    <t>실드명, 희귀도, 보호량 또는 관련 수치 기록</t>
  </si>
  <si>
    <t>1. 인벤토리에서 실드 슬롯 상태를 확인한다.
2. 보관함에 있는 실드를 선택한다.
3. 실드를 로드아웃 실드 슬롯에 장착한다.
4. 장착 후 슬롯의 실드명과 수치를 확인한다.</t>
  </si>
  <si>
    <t>- 선택한 실드가 실드 슬롯에 표시된다.
- 실드명, 희귀도, 관련 수치가 장착 전 정보와 일치한다.
- 보관함 수량 또는 위치가 장착 상태에 맞게 갱신된다.</t>
  </si>
  <si>
    <t>ARCR-INV-006</t>
  </si>
  <si>
    <t>증강물 장착</t>
  </si>
  <si>
    <t>증강물 장착 시 인벤토리 구조 반영</t>
  </si>
  <si>
    <t>증강물 슬롯 표시 / 보관함에 장착 가능한 증강물 1개 이상 보유</t>
  </si>
  <si>
    <t>장착 전 인벤토리 칸 구성 또는 무게/공간 상태 기록</t>
  </si>
  <si>
    <t>1. 인벤토리 화면에서 현재 증강물 슬롯과 인벤토리 칸 구성을 기록한다.
2. 보관함의 증강물을 선택한다.
3. 증강물을 장착한다.
4. 장착 후 인벤토리 칸 구성, 무게 제한, 슬롯 변화가 있는지 확인한다.</t>
  </si>
  <si>
    <t>- 증강물이 증강물 슬롯에 표시된다.
- 장착 전후 인벤토리 공간 또는 무게 관련 표시가 기획된 값으로 갱신된다.
- 기존 보관함 아이템이 임의로 사라지거나 겹쳐 표시되지 않는다.</t>
  </si>
  <si>
    <t>ARCR-INV-007</t>
  </si>
  <si>
    <t>탄약 장착</t>
  </si>
  <si>
    <t>무기와 호환되는 탄약 장착</t>
  </si>
  <si>
    <t>무기 1개 장착 / 보관함에 해당 무기에서 사용 가능한 탄약 보유</t>
  </si>
  <si>
    <t>장착 무기명, 탄약명, 장착 전 탄약 수량</t>
  </si>
  <si>
    <t>1. 장착 무기에서 사용하는 탄약 종류를 확인한다.
2. 보관함에서 호환 탄약을 선택한다.
3. 탄약을 로드아웃 또는 인벤토리에 배치한다.
4. 장착 후 탄약 수량과 무기 탄약 표시를 확인한다.</t>
  </si>
  <si>
    <t>- 호환 탄약이 지정 슬롯 또는 인벤토리에 배치된다.
- 장착 전후 탄약 총수량이 일치하거나 이동 수량만큼 정확히 반영된다.
- 무기 탄약 표시가 호환 탄약 기준으로 표시된다.</t>
  </si>
  <si>
    <t>ARCR-INV-008</t>
  </si>
  <si>
    <t>탄약 제한</t>
  </si>
  <si>
    <t>비호환 탄약 장착 제한</t>
  </si>
  <si>
    <t>무기 1개 장착 / 보관함에 해당 무기와 다른 탄약 종류 보유</t>
  </si>
  <si>
    <t>장착 무기명, 비호환 탄약명</t>
  </si>
  <si>
    <t>1. 장착 무기의 사용 탄약 종류를 확인한다.
2. 보관함에서 다른 종류의 탄약을 선택한다.
3. 해당 탄약을 무기 또는 탄약 슬롯에 장착 시도한다.
4. 제한 안내와 슬롯 반영 여부를 확인한다.</t>
  </si>
  <si>
    <t>- 비호환 탄약은 무기 탄약 슬롯에 장착되지 않는다.
- 장착 불가 사유가 안내 문구 또는 비활성 상태로 표시된다.
- 비호환 탄약 수량이 차감되지 않는다.</t>
  </si>
  <si>
    <t>ARCR-INV-009</t>
  </si>
  <si>
    <t>무기 모드 장착</t>
  </si>
  <si>
    <t>호환 무기 모드 장착</t>
  </si>
  <si>
    <t>무기 모드 장착 가능한 무기 보유 / 보관함에 호환 모드 1개 이상 보유</t>
  </si>
  <si>
    <t>무기명, 모드명, 장착 전 모드 슬롯 상태</t>
  </si>
  <si>
    <t>1. 무기 상세 또는 검사 화면을 연다.
2. 무기 모드 슬롯 상태를 기록한다.
3. 보관함의 호환 무기 모드를 선택한다.
4. 모드를 장착한다.
5. 무기 상세 화면에서 모드 표시와 무기 정보 변화를 확인한다.</t>
  </si>
  <si>
    <t>- 선택한 무기 모드가 해당 슬롯에 장착된다.
- 모드명과 아이콘이 무기 상세 화면에 표시된다.
- 장착 전후 무기명과 내구도 정보가 임의로 변경되지 않는다.</t>
  </si>
  <si>
    <t>ARCR-INV-010</t>
  </si>
  <si>
    <t>무기 모드 제한</t>
  </si>
  <si>
    <t>비호환 무기 모드 장착 제한</t>
  </si>
  <si>
    <t>무기 1개 보유 / 해당 무기와 호환되지 않는 모드 1개 보유</t>
  </si>
  <si>
    <t>무기명, 비호환 모드명</t>
  </si>
  <si>
    <t>1. 무기 상세 화면에서 모드 슬롯을 연다.
2. 비호환 모드를 선택한다.
3. 장착을 시도한다.
4. 모드 슬롯과 보관함 수량을 확인한다.</t>
  </si>
  <si>
    <t>- 비호환 모드는 장착되지 않는다.
- 장착 불가 사유가 표시되거나 장착 버튼이 비활성화된다.
- 보관함의 비호환 모드 수량과 정보가 유지된다.</t>
  </si>
  <si>
    <t>ARCR-INV-011</t>
  </si>
  <si>
    <t>빠른 사용 슬롯</t>
  </si>
  <si>
    <t>붕대/실드 충전기 빠른 사용 슬롯 배치</t>
  </si>
  <si>
    <t>보관함에 빠른 사용 아이템 1종 이상 보유</t>
  </si>
  <si>
    <t>예: 붕대, 실드 충전기 등 실제 보유 아이템</t>
  </si>
  <si>
    <t>1. 인벤토리에서 빠른 사용 아이템을 선택한다.
2. 사용 가능한 빠른 사용 슬롯에 배치한다.
3. 배치 후 슬롯 아이콘, 아이템명, 수량을 확인한다.
4. 다른 메뉴 진입 후 인벤토리로 돌아와 배치 상태를 재확인한다.</t>
  </si>
  <si>
    <t>- 빠른 사용 슬롯에 선택한 아이템이 표시된다.
- 아이콘과 수량이 보관함 정보와 일치한다.
- 메뉴 이동 후에도 빠른 사용 슬롯 배치가 유지된다.</t>
  </si>
  <si>
    <t>ARCR-INV-012</t>
  </si>
  <si>
    <t>열쇠 보관</t>
  </si>
  <si>
    <t>열쇠 아이템 보관함/인벤토리 위치 확인</t>
  </si>
  <si>
    <t>보관함 또는 인벤토리에 열쇠 아이템 1개 이상 보유</t>
  </si>
  <si>
    <t>예: 레이더 해치 열쇠 등 실제 보유 열쇠</t>
  </si>
  <si>
    <t>1. 인벤토리 또는 보관함에서 열쇠 분류를 확인한다.
2. 열쇠 아이템의 이름, 희귀도, 수량/중첩 여부를 기록한다.
3. 열쇠를 인벤토리로 이동할 수 있는지 확인한다.
4. 이동 후 원래 위치와 대상 위치의 수량을 비교한다.</t>
  </si>
  <si>
    <t>- 열쇠 아이템은 열쇠 분류 또는 지정 위치에 표시된다.
- 이동 가능한 경우 이동 전후 수량 합계가 일치한다.
- 이동 불가인 경우 사유가 표시되며 수량이 변경되지 않는다.</t>
  </si>
  <si>
    <t>ARCR-INV-013</t>
  </si>
  <si>
    <t>제작재료 표시</t>
  </si>
  <si>
    <t>제작재료 상세 정보 표시</t>
  </si>
  <si>
    <t>보관함에 제작재료 1종 이상 보유</t>
  </si>
  <si>
    <t>예: 금속 부품, 천, 플라스틱 부품, 화학약품, 고무 부품 중 실제 보유 재료</t>
  </si>
  <si>
    <t>1. 보관함에서 제작재료 분류를 연다.
2. 제작재료 1개를 선택한다.
3. 상세 정보에 이름, 희귀도, 가격, 무게, 설명이 표시되는지 확인한다.
4. 정렬 또는 필터 변경 후 동일 아이템이 유지되는지 확인한다.</t>
  </si>
  <si>
    <t>- 제작재료 상세 정보가 누락 없이 표시된다.
- 정렬/필터 변경 후에도 선택한 아이템 정보가 다른 아이템으로 바뀌지 않는다.
- 수량과 무게 표시가 잘림 없이 보인다.</t>
  </si>
  <si>
    <t>ARCR-INV-014</t>
  </si>
  <si>
    <t>스택 처리</t>
  </si>
  <si>
    <t>동일 아이템 획득/이동 시 수량 합산</t>
  </si>
  <si>
    <t>보관함에 동일 제작재료 또는 탄약이 이미 존재 / 추가 동일 아이템 확보</t>
  </si>
  <si>
    <t>동일 아이템명, 이동 전 수량, 이동 수량</t>
  </si>
  <si>
    <t>1. 보관함에 있는 동일 아이템의 현재 수량을 기록한다.
2. 인벤토리에서 동일 아이템을 보관함으로 이동한다.
3. 이동 완료 후 보관함 수량을 확인한다.
4. 인벤토리 잔여 수량을 확인한다.</t>
  </si>
  <si>
    <t>- 동일 아이템은 기획된 스택 규칙에 따라 합산된다.
- 이동 수량만큼 보관함 수량이 증가하고 인벤토리 수량이 감소한다.
- 수량이 중복 증가하거나 음수/빈 값으로 표시되지 않는다.</t>
  </si>
  <si>
    <t>ARCR-INV-015</t>
  </si>
  <si>
    <t>보관함 공간</t>
  </si>
  <si>
    <t>보관함 공간 부족 시 이동 제한</t>
  </si>
  <si>
    <t>보관함이 가득 찼거나 이동 대상 칸이 부족한 상태</t>
  </si>
  <si>
    <t>이동 대상 아이템 1개 / 이동 전 보관함 공간 기록</t>
  </si>
  <si>
    <t>1. 보관함의 남은 공간 또는 공간 부족 상태를 확인한다.
2. 인벤토리에서 보관함으로 아이템 이동을 시도한다.
3. 이동 제한 안내와 실제 수량 변화를 확인한다.
4. 이동 실패 후 인벤토리 아이템이 유지되는지 확인한다.</t>
  </si>
  <si>
    <t>- 공간 부족 상태에서는 아이템이 보관함으로 이동되지 않는다.
- 공간 부족 사유가 안내된다.
- 이동 시도한 아이템은 인벤토리에 그대로 남아 있다.</t>
  </si>
  <si>
    <t>ARCR-INV-016</t>
  </si>
  <si>
    <t>정렬/필터</t>
  </si>
  <si>
    <t>보관함 정렬/필터 후 아이템 선택 유지</t>
  </si>
  <si>
    <t>보관함에 서로 다른 분류의 아이템 5개 이상 보유</t>
  </si>
  <si>
    <t>무기, 탄약, 제작재료, 빠른 사용, 기타 중 2개 이상 분류</t>
  </si>
  <si>
    <t>1. 보관함에서 아이템 1개를 선택한다.
2. 정렬 기준 또는 분류 필터를 변경한다.
3. 선택 아이템의 상세 정보가 의도치 않게 다른 아이템으로 바뀌는지 확인한다.
4. 필터 해제 후 전체 목록으로 복귀한다.</t>
  </si>
  <si>
    <t>- 필터 적용 시 해당 분류 아이템만 표시된다.
- 선택 정보가 다른 아이템으로 잘못 전환되지 않는다.
- 필터 해제 시 전체 목록이 다시 표시된다.</t>
  </si>
  <si>
    <t>ARCR-INV-017</t>
  </si>
  <si>
    <t>검사 화면</t>
  </si>
  <si>
    <t>아이템 검사 화면 정보 표시</t>
  </si>
  <si>
    <t>보관함 또는 로드아웃에 검사 가능한 아이템 보유</t>
  </si>
  <si>
    <t>검사 대상: 무기 또는 장비 1개</t>
  </si>
  <si>
    <t>1. 검사 대상 아이템을 선택한다.
2. 검사 또는 상세 보기 화면을 연다.
3. 이름, 희귀도, 내구도, 모드 슬롯, 설명, 무게/가격 등 표시 항목을 확인한다.
4. 검사 화면을 닫고 목록으로 돌아간다.</t>
  </si>
  <si>
    <t>- 검사 화면에 아이템 기본 정보와 장착/분리 가능한 정보가 표시된다.
- 검사 화면 닫기 후 원래 목록 위치로 돌아간다.
- 검사 중 아이템 수량이나 장착 상태가 임의로 변경되지 않는다.</t>
  </si>
  <si>
    <t>ARCR-INV-018</t>
  </si>
  <si>
    <t>수량 보존</t>
  </si>
  <si>
    <t>인벤토리-보관함 왕복 이동 시 수량 보존</t>
  </si>
  <si>
    <t>인벤토리와 보관함 사이에 이동 가능한 아이템 1종 보유</t>
  </si>
  <si>
    <t>이동 대상 아이템명, 이동 전 인벤토리/보관함 수량</t>
  </si>
  <si>
    <t>1. 이동 대상 아이템의 인벤토리 수량과 보관함 수량을 기록한다.
2. 아이템 일부 또는 1개를 보관함으로 이동한다.
3. 같은 아이템을 다시 인벤토리로 이동한다.
4. 최종 인벤토리/보관함 수량 합계를 최초 수량 합계와 비교한다.</t>
  </si>
  <si>
    <t>- 왕복 이동 후 전체 수량 합계가 최초 수량 합계와 일치한다.
- 이동 과정에서 아이템이 중복 생성되거나 사라지지 않는다.
- 수량 표시가 즉시 또는 화면 갱신 후 정상 반영된다.</t>
  </si>
  <si>
    <t>ARCR-WORK-001</t>
  </si>
  <si>
    <t>작업장 진입</t>
  </si>
  <si>
    <t>작업장 화면 및 작업대 목록 표시</t>
  </si>
  <si>
    <t>스페란자 홈에서 작업장 진입 가능 상태</t>
  </si>
  <si>
    <t>총기 제작대, 장비 작업대, 의약품 연구대, 가공기, 유틸리티 스테이션, 폭발물 스테이션 중 현재 계정에서 표시되는 작업대</t>
  </si>
  <si>
    <t>1. 스페란자 홈에서 작업장 메뉴를 연다.
2. 표시되는 작업대 목록을 확인한다.
3. 각 작업대 카드 또는 버튼의 이름, 잠금 상태, 알림 배지를 확인한다.
4. 작업장 화면에서 뒤로가기를 눌러 홈으로 복귀한다.</t>
  </si>
  <si>
    <t>- 작업장 화면이 정상 표시된다.
- 계정 진행도에 따라 표시 가능한 작업대 이름과 잠금/해금 상태가 구분된다.
- 뒤로가기 후 스페란자 홈으로 복귀한다.</t>
  </si>
  <si>
    <t>ARCR-WORK-002</t>
  </si>
  <si>
    <t>총기 제작대</t>
  </si>
  <si>
    <t>무기 제작 가능 상태 표시</t>
  </si>
  <si>
    <t>총기 제작대 해금 / 제작 가능한 무기 레시피 1개 이상 표시</t>
  </si>
  <si>
    <t>제작 대상 무기명, 필요 재료, 제작 비용</t>
  </si>
  <si>
    <t>1. 작업장에서 총기 제작대를 선택한다.
2. 제작 가능한 무기 레시피를 선택한다.
3. 필요 재료, 제작 비용, 제작 결과 무기 정보를 확인한다.
4. 제작 버튼 활성 여부를 확인한다.</t>
  </si>
  <si>
    <t>- 제작 가능한 무기는 제작 버튼이 활성화된다.
- 필요 재료와 보유 재료가 비교 표시된다.
- 제작 결과 무기명과 희귀도/성능 정보가 확인 가능하다.</t>
  </si>
  <si>
    <t>ARCR-WORK-003</t>
  </si>
  <si>
    <t>무기 제작 완료 후 보관함 반영</t>
  </si>
  <si>
    <t>총기 제작대 해금 / 제작 가능한 무기 재료 충분 / 보관함 여유 공간 있음</t>
  </si>
  <si>
    <t>제작 대상 무기명, 제작 전 재료 수량, 제작 전 보관함 해당 무기 수량</t>
  </si>
  <si>
    <t>1. 제작 전 필요 재료 수량과 보관함의 제작 대상 무기 수량을 기록한다.
2. 총기 제작대에서 무기 제작을 실행한다.
3. 제작 완료 알림 또는 결과 화면을 확인한다.
4. 보관함에서 제작된 무기 추가 여부와 재료 차감량을 확인한다.</t>
  </si>
  <si>
    <t>- 제작 성공 시 제작 대상 무기가 보관함에 추가된다.
- 필요 재료는 레시피에 표시된 수량만큼 차감된다.
- 제작 완료 후 중복 지급 또는 미지급이 발생하지 않는다.</t>
  </si>
  <si>
    <t>ARCR-WORK-004</t>
  </si>
  <si>
    <t>재료 부족 시 제작 제한</t>
  </si>
  <si>
    <t>총기 제작대 해금 / 제작 대상 무기 재료 부족 상태</t>
  </si>
  <si>
    <t>부족한 재료명과 부족 수량</t>
  </si>
  <si>
    <t>1. 총기 제작대에서 재료가 부족한 무기 레시피를 선택한다.
2. 필요 재료와 보유 재료 수량을 확인한다.
3. 제작 버튼 상태를 확인한다.
4. 제작 시도가 가능한 경우 클릭 후 결과를 확인한다.</t>
  </si>
  <si>
    <t>- 재료 부족 상태에서는 제작 버튼이 비활성화되거나 제작 불가 안내가 표시된다.
- 제작 실패 시 보유 재료가 차감되지 않는다.
- 부족한 재료명 또는 부족 수량이 확인 가능하다.</t>
  </si>
  <si>
    <t>ARCR-WORK-005</t>
  </si>
  <si>
    <t>장비 작업대</t>
  </si>
  <si>
    <t>실드 제작 및 보관함 반영</t>
  </si>
  <si>
    <t>장비 작업대 해금 / 실드 제작 재료 충분 / 보관함 여유 공간 있음</t>
  </si>
  <si>
    <t>제작 대상 실드명, 제작 전 재료 수량, 제작 전 보관함 실드 수량</t>
  </si>
  <si>
    <t>1. 작업장에서 장비 작업대를 선택한다.
2. 제작 가능한 실드 레시피를 선택한다.
3. 제작 전 필요 재료와 보유 수량을 기록한다.
4. 실드 제작을 실행한다.
5. 보관함에서 제작된 실드와 재료 차감량을 확인한다.</t>
  </si>
  <si>
    <t>- 제작된 실드가 보관함에 추가된다.
- 재료는 레시피에 표시된 수량만큼 차감된다.
- 실드명, 희귀도, 관련 수치가 제작 결과와 일치한다.</t>
  </si>
  <si>
    <t>ARCR-WORK-006</t>
  </si>
  <si>
    <t>증강물 제작 및 보관함 반영</t>
  </si>
  <si>
    <t>장비 작업대 해금 / 증강물 제작 재료 충분 / 보관함 여유 공간 있음</t>
  </si>
  <si>
    <t>제작 대상 증강물명, 제작 전 재료 수량</t>
  </si>
  <si>
    <t>1. 장비 작업대에서 증강물 레시피를 선택한다.
2. 제작 결과로 표시되는 증강물 이름과 효과/공간 정보를 확인한다.
3. 제작을 실행한다.
4. 보관함에서 제작된 증강물이 추가됐는지 확인한다.
5. 재료 차감량을 확인한다.</t>
  </si>
  <si>
    <t>- 제작된 증강물이 보관함에 추가된다.
- 필요 재료가 정확히 차감된다.
- 제작 결과 정보와 보관함에 추가된 증강물 정보가 일치한다.</t>
  </si>
  <si>
    <t>ARCR-WORK-007</t>
  </si>
  <si>
    <t>의약품 연구대</t>
  </si>
  <si>
    <t>빠른 사용/각성제 제작</t>
  </si>
  <si>
    <t>의약품 연구대 해금 / 제작 가능한 의약품 또는 각성제 재료 충분</t>
  </si>
  <si>
    <t>제작 대상 아이템명, 제작 전 재료 수량</t>
  </si>
  <si>
    <t>1. 의약품 연구대를 연다.
2. 제작 가능한 의약품 또는 각성제를 선택한다.
3. 제작 전 필요 재료와 보유 수량을 기록한다.
4. 제작을 실행한다.
5. 보관함 또는 빠른 사용 아이템 분류에서 결과물을 확인한다.</t>
  </si>
  <si>
    <t>- 제작 결과물이 보관함의 해당 분류에 추가된다.
- 필요 재료가 정확히 차감된다.
- 제작 결과 아이템명과 수량이 결과 화면과 일치한다.</t>
  </si>
  <si>
    <t>ARCR-WORK-008</t>
  </si>
  <si>
    <t>가공기</t>
  </si>
  <si>
    <t>제작재료 가공 결과 반영</t>
  </si>
  <si>
    <t>가공기 해금 / 가공 가능한 재료 보유</t>
  </si>
  <si>
    <t>가공 전 재료명·수량 / 가공 결과물명·예상 수량</t>
  </si>
  <si>
    <t>1. 작업장에서 가공기를 선택한다.
2. 가공 가능한 재료를 선택한다.
3. 가공 전 재료 수량과 예상 결과물을 기록한다.
4. 가공을 실행한다.
5. 보관함에서 결과물 수량과 원재료 차감량을 확인한다.</t>
  </si>
  <si>
    <t>- 원재료가 표시된 수량만큼 차감된다.
- 결과물이 보관함에 추가된다.
- 가공 결과 수량이 예상 수량과 일치한다.</t>
  </si>
  <si>
    <t>ARCR-WORK-009</t>
  </si>
  <si>
    <t>무기 수리</t>
  </si>
  <si>
    <t>내구도 감소 무기 수리 결과</t>
  </si>
  <si>
    <t>내구도가 감소한 무기 보유 / 수리 비용 또는 재료 충분</t>
  </si>
  <si>
    <t>수리 대상 무기명, 수리 전 내구도, 수리 비용</t>
  </si>
  <si>
    <t>1. 내구도가 감소한 무기를 선택한다.
2. 수리 화면에서 수리 전 내구도와 비용을 기록한다.
3. 수리를 실행한다.
4. 수리 후 내구도와 비용 차감 여부를 확인한다.
5. 보관함 또는 로드아웃에서 수리 대상 무기 정보를 재확인한다.</t>
  </si>
  <si>
    <t>- 수리 후 무기 내구도가 수리 결과 기준으로 증가한다.
- 수리 비용 또는 재료가 정확히 차감된다.
- 수리 대상 무기명, 희귀도, 장착 모드 정보가 유지된다.</t>
  </si>
  <si>
    <t>ARCR-WORK-010</t>
  </si>
  <si>
    <t>수리 조건 미달 시 제한</t>
  </si>
  <si>
    <t>내구도 감소 무기 보유 / 수리 비용 또는 재료 부족 상태</t>
  </si>
  <si>
    <t>수리 대상 무기명, 부족 재료/비용</t>
  </si>
  <si>
    <t>1. 내구도 감소 무기를 선택해 수리 화면을 연다.
2. 수리 비용 또는 필요 재료가 부족한 상태임을 확인한다.
3. 수리 버튼 상태를 확인한다.
4. 수리 시도를 할 수 있는 경우 클릭 후 결과를 확인한다.</t>
  </si>
  <si>
    <t>- 조건 미달 상태에서는 수리 버튼이 비활성화되거나 수리 불가 안내가 표시된다.
- 수리 실패 시 내구도와 보유 재료/재화가 변경되지 않는다.
- 부족 조건을 확인할 수 있다.</t>
  </si>
  <si>
    <t>ARCR-WORK-011</t>
  </si>
  <si>
    <t>무기 업그레이드</t>
  </si>
  <si>
    <t>무기 업그레이드 결과 및 내구도 변화</t>
  </si>
  <si>
    <t>업그레이드 가능한 무기 보유 / 업그레이드 재료 충분</t>
  </si>
  <si>
    <t>업그레이드 대상 무기명, 업그레이드 전 등급/단계/내구도, 필요 재료</t>
  </si>
  <si>
    <t>1. 업그레이드 대상 무기의 현재 단계와 내구도를 기록한다.
2. 업그레이드 화면에서 필요 재료와 결과 정보를 확인한다.
3. 업그레이드를 실행한다.
4. 업그레이드 후 무기 단계, 내구도, 재료 차감량을 확인한다.</t>
  </si>
  <si>
    <t>- 무기 업그레이드 단계 또는 결과 정보가 갱신된다.
- 필요 재료가 정확히 차감된다.
- 업그레이드 후 내구도 변화가 화면에 표시된 결과와 일치한다.</t>
  </si>
  <si>
    <t>ARCR-WORK-012</t>
  </si>
  <si>
    <t>작업대 업그레이드</t>
  </si>
  <si>
    <t>작업대 레벨 상승 후 제작 항목 변화</t>
  </si>
  <si>
    <t>업그레이드 가능한 작업대 존재 / 업그레이드 재료 충분</t>
  </si>
  <si>
    <t>작업대명, 업그레이드 전 레벨, 업그레이드 후 해금 예정 항목</t>
  </si>
  <si>
    <t>1. 업그레이드 가능한 작업대를 선택한다.
2. 업그레이드 전 작업대 레벨과 해금 예정 항목을 기록한다.
3. 업그레이드를 실행한다.
4. 업그레이드 후 작업대 레벨과 제작 항목 목록을 확인한다.</t>
  </si>
  <si>
    <t>- 작업대 레벨이 상승한다.
- 업그레이드에 필요한 재료가 차감된다.
- 새로 해금된 제작 항목이 목록에 표시되거나 기존 잠금 상태가 갱신된다.</t>
  </si>
  <si>
    <t>ARCR-WORK-013</t>
  </si>
  <si>
    <t>작업대 잠금</t>
  </si>
  <si>
    <t>미해금 작업대 접근 제한</t>
  </si>
  <si>
    <t>계정 진행도상 아직 해금되지 않은 작업대가 표시되는 상태</t>
  </si>
  <si>
    <t>미해금 작업대명, 잠금 조건 표시 여부</t>
  </si>
  <si>
    <t>1. 작업장 화면에서 미해금 작업대를 선택한다.
2. 접근 가능 여부를 확인한다.
3. 잠금 조건 또는 해금 안내 문구가 표시되는지 확인한다.
4. 뒤로가기 후 작업장 목록으로 복귀한다.</t>
  </si>
  <si>
    <t>- 미해금 작업대는 제작/수리 기능을 실행할 수 없다.
- 잠금 조건 또는 해금 안내가 표시된다.
- 접근 제한 후 작업장 목록으로 정상 복귀한다.</t>
  </si>
  <si>
    <t>ARCR-QUEST-001</t>
  </si>
  <si>
    <t>트레이더 목록</t>
  </si>
  <si>
    <t>트레이더 목록 및 역할 표시</t>
  </si>
  <si>
    <t>스페란자에서 트레이더 화면 진입 가능</t>
  </si>
  <si>
    <t>셀레스테, 샤니, 티안 웬, 랜스, 아폴로 등 현재 표시되는 트레이더</t>
  </si>
  <si>
    <t>1. 트레이더 화면을 연다.
2. 트레이더 목록에 표시되는 이름과 아이콘을 확인한다.
3. 각 트레이더를 선택해 상세 화면이 열리는지 확인한다.
4. 상세 화면에서 뒤로가기 후 목록으로 복귀한다.</t>
  </si>
  <si>
    <t>- 트레이더 이름과 아이콘이 목록에 표시된다.
- 선택한 트레이더 상세 화면으로 전환된다.
- 뒤로가기 후 트레이더 목록으로 정상 복귀한다.</t>
  </si>
  <si>
    <t>ARCR-QUEST-002</t>
  </si>
  <si>
    <t>트레이더 상점</t>
  </si>
  <si>
    <t>트레이더 판매 아이템 표시</t>
  </si>
  <si>
    <t>트레이더 상세 화면 진입 가능</t>
  </si>
  <si>
    <t>거래 가능한 아이템 1개 이상 표시되는 트레이더</t>
  </si>
  <si>
    <t>1. 트레이더를 선택한다.
2. 판매 또는 거래 목록을 연다.
3. 아이템명, 가격, 수량, 구매 가능 여부를 확인한다.
4. 아이템 상세 정보 창을 열어 표시 정보를 확인한다.</t>
  </si>
  <si>
    <t>- 거래 가능한 아이템이 목록에 표시된다.
- 아이템명, 가격, 수량, 구매 가능 여부가 구분된다.
- 상세 정보가 목록 정보와 일치한다.</t>
  </si>
  <si>
    <t>ARCR-QUEST-003</t>
  </si>
  <si>
    <t>아이템 구매</t>
  </si>
  <si>
    <t>트레이더 아이템 구매 후 보관함 반영</t>
  </si>
  <si>
    <t>트레이더 거래 가능 / 구매 비용 충분 / 보관함 여유 공간 있음</t>
  </si>
  <si>
    <t>구매 대상 아이템명, 구매 전 재화/보관함 수량</t>
  </si>
  <si>
    <t>1. 구매 대상 아이템명과 가격을 기록한다.
2. 구매 전 재화 수량과 보관함의 해당 아이템 수량을 기록한다.
3. 아이템을 구매한다.
4. 구매 후 재화 차감과 보관함 추가 여부를 확인한다.</t>
  </si>
  <si>
    <t>- 구매 대상 아이템이 보관함에 추가된다.
- 재화는 표시된 가격만큼 차감된다.
- 구매 수량이 중복 지급되거나 누락되지 않는다.</t>
  </si>
  <si>
    <t>ARCR-QUEST-004</t>
  </si>
  <si>
    <t>구매 제한</t>
  </si>
  <si>
    <t>재화 부족 시 구매 제한</t>
  </si>
  <si>
    <t>트레이더 거래 가능 / 구매 대상 아이템 가격보다 재화 부족</t>
  </si>
  <si>
    <t>구매 대상 아이템명, 부족 재화 종류</t>
  </si>
  <si>
    <t>1. 재화가 부족한 상태에서 구매 대상 아이템을 선택한다.
2. 구매 버튼 활성 상태를 확인한다.
3. 구매 시도를 할 수 있는 경우 클릭한다.
4. 재화와 보관함 수량 변화를 확인한다.</t>
  </si>
  <si>
    <t>- 재화 부족 상태에서는 구매가 완료되지 않는다.
- 구매 불가 사유가 표시된다.
- 재화와 보관함 수량이 변경되지 않는다.</t>
  </si>
  <si>
    <t>ARCR-QUEST-005</t>
  </si>
  <si>
    <t>아이템 판매</t>
  </si>
  <si>
    <t>불필요 아이템 판매 후 재화 반영</t>
  </si>
  <si>
    <t>판매 가능한 아이템 보유 / 트레이더 판매 기능 접근 가능</t>
  </si>
  <si>
    <t>판매 대상 아이템명, 판매 전 수량, 판매 가격</t>
  </si>
  <si>
    <t>1. 판매 대상 아이템명, 수량, 판매 가격을 기록한다.
2. 트레이더 판매 화면에서 해당 아이템을 선택한다.
3. 판매 수량을 지정하고 판매를 실행한다.
4. 판매 후 보관함 수량과 재화 증가량을 확인한다.</t>
  </si>
  <si>
    <t>- 판매 수량만큼 보관함 아이템이 감소한다.
- 판매 가격에 맞게 재화가 증가한다.
- 판매하지 않은 동일 아이템 수량은 유지된다.</t>
  </si>
  <si>
    <t>ARCR-QUEST-006</t>
  </si>
  <si>
    <t>퀘스트 목록</t>
  </si>
  <si>
    <t>퀘스트 목록/완료/미완료 표시</t>
  </si>
  <si>
    <t>퀘스트 화면 진입 가능</t>
  </si>
  <si>
    <t>전체/완료/미완료 필터 또는 트레이더별 퀘스트 목록</t>
  </si>
  <si>
    <t>1. 퀘스트 화면을 연다.
2. 전체 퀘스트 목록을 확인한다.
3. 완료/미완료 또는 트레이더별 필터를 선택한다.
4. 필터 변경 후 목록 표시가 바뀌는지 확인한다.</t>
  </si>
  <si>
    <t>- 퀘스트 목록이 표시된다.
- 필터 선택 시 해당 조건의 퀘스트만 표시된다.
- 목록 전환 후 퀘스트 제목과 트레이더 정보가 잘림 없이 표시된다.</t>
  </si>
  <si>
    <t>ARCR-QUEST-007</t>
  </si>
  <si>
    <t>퀘스트 상세</t>
  </si>
  <si>
    <t>퀘스트 목표/보상 상세 표시</t>
  </si>
  <si>
    <t>미완료 퀘스트 1개 이상 존재</t>
  </si>
  <si>
    <t>선택 대상 퀘스트명, 목표 조건, 보상 목록</t>
  </si>
  <si>
    <t>1. 퀘스트 목록에서 미완료 퀘스트를 선택한다.
2. 상세 화면에서 목표 조건, 대상 맵/아이템/행동 조건을 확인한다.
3. 보상 목록을 확인한다.
4. 상세 화면을 닫고 목록으로 복귀한다.</t>
  </si>
  <si>
    <t>- 퀘스트 상세 화면에 목표 조건과 보상이 표시된다.
- 목록의 퀘스트명과 상세 화면의 퀘스트명이 일치한다.
- 닫기 후 목록으로 정상 복귀한다.</t>
  </si>
  <si>
    <t>ARCR-QUEST-008</t>
  </si>
  <si>
    <t>퀘스트 진행도</t>
  </si>
  <si>
    <t>지상 목표 수행 후 진행도 반영</t>
  </si>
  <si>
    <t>진행도 조건이 명확한 미완료 퀘스트 보유</t>
  </si>
  <si>
    <t>퀘스트명, 수행 전 진행도, 목표 행동 1회</t>
  </si>
  <si>
    <t>1. 퀘스트 상세에서 현재 진행도와 목표 조건을 기록한다.
2. 레이드에 진입해 해당 목표 행동을 수행한다.
3. 탈출 또는 매치 종료 후 스페란자로 복귀한다.
4. 퀘스트 화면에서 진행도 변화를 확인한다.</t>
  </si>
  <si>
    <t>- 목표 행동이 조건에 맞게 수행된 경우 진행도가 증가한다.
- 진행도 증가량이 수행 횟수와 일치한다.
- 스페란자 복귀 후 진행도 표시가 유지된다.</t>
  </si>
  <si>
    <t>ARCR-QUEST-009</t>
  </si>
  <si>
    <t>퀘스트 완료</t>
  </si>
  <si>
    <t>완료 조건 달성 후 완료 상태 전환</t>
  </si>
  <si>
    <t>완료 직전 상태의 퀘스트 보유</t>
  </si>
  <si>
    <t>퀘스트명, 완료 전 진행도, 마지막 목표 조건</t>
  </si>
  <si>
    <t>1. 완료 직전 퀘스트의 진행도를 기록한다.
2. 마지막 목표 조건을 수행한다.
3. 스페란자로 복귀한다.
4. 퀘스트 목록에서 상태가 완료로 전환되는지 확인한다.</t>
  </si>
  <si>
    <t>- 모든 목표 달성 후 퀘스트 상태가 완료로 전환된다.
- 완료 퀘스트는 완료/보상 수령 가능 상태로 구분된다.
- 미완료 목록에 계속 남아 있지 않는다.</t>
  </si>
  <si>
    <t>ARCR-QUEST-010</t>
  </si>
  <si>
    <t>보상 수령</t>
  </si>
  <si>
    <t>퀘스트 보상 수령 후 보관함/재화 반영</t>
  </si>
  <si>
    <t>완료된 퀘스트 존재 / 보상 수령 가능 상태</t>
  </si>
  <si>
    <t>퀘스트명, 보상 아이템/재화, 수령 전 보관함/재화 수량</t>
  </si>
  <si>
    <t>1. 완료 퀘스트의 보상 목록을 기록한다.
2. 수령 전 보관함과 재화 수량을 기록한다.
3. 보상 수령 버튼을 클릭한다.
4. 수령 후 보관함/재화 수량과 퀘스트 상태를 확인한다.</t>
  </si>
  <si>
    <t>- 보상 아이템/재화가 표시된 수량만큼 추가된다.
- 퀘스트는 보상 수령 완료 상태로 변경된다.
- 동일 보상을 중복 수령할 수 없다.</t>
  </si>
  <si>
    <t>ARCR-QUEST-011</t>
  </si>
  <si>
    <t>보상 중복</t>
  </si>
  <si>
    <t>보상 수령 완료 후 재수령 제한</t>
  </si>
  <si>
    <t>보상 수령을 완료한 퀘스트 존재</t>
  </si>
  <si>
    <t>수령 완료 퀘스트명</t>
  </si>
  <si>
    <t>1. 보상 수령 완료 퀘스트를 다시 선택한다.
2. 보상 수령 버튼이 표시되는지 확인한다.
3. 보상 수령을 다시 시도할 수 있는지 확인한다.
4. 재화/보관함 수량이 변하지 않는지 확인한다.</t>
  </si>
  <si>
    <t>- 수령 완료 퀘스트는 다시 보상을 받을 수 없다.
- 재수령 버튼이 비활성화되거나 표시되지 않는다.
- 재화/보관함 수량이 추가로 증가하지 않는다.</t>
  </si>
  <si>
    <t>ARCR-QUEST-012</t>
  </si>
  <si>
    <t>재접속 유지</t>
  </si>
  <si>
    <t>퀘스트 진행도 재접속 후 유지</t>
  </si>
  <si>
    <t>미완료 퀘스트 진행도 일부 반영 상태</t>
  </si>
  <si>
    <t>퀘스트명, 종료 전 진행도</t>
  </si>
  <si>
    <t>1. 퀘스트 진행도 일부가 반영된 상태를 기록한다.
2. 스페란자 홈에서 게임을 정상 종료한다.
3. 게임을 다시 실행한다.
4. 퀘스트 화면에서 동일 퀘스트 진행도를 확인한다.</t>
  </si>
  <si>
    <t>- 재접속 후 퀘스트 진행도가 종료 전과 동일하게 유지된다.
- 진행도가 0으로 초기화되거나 완료 상태로 잘못 전환되지 않는다.</t>
  </si>
  <si>
    <t>ARCR-MATCH-001</t>
  </si>
  <si>
    <t>맵 화면</t>
  </si>
  <si>
    <t>맵 목록 및 이벤트 표시</t>
  </si>
  <si>
    <t>맵 화면 진입 가능</t>
  </si>
  <si>
    <t>댐 전장, 우주기지, 파묻힌 도시, 블루 게이트, 스텔라 몬티스, 갈라진 물결 중 현재 표시 맵</t>
  </si>
  <si>
    <t>1. 스페란자에서 맵 화면을 연다.
2. 표시되는 맵 목록을 확인한다.
3. 각 맵의 이벤트 또는 조건 표시 영역을 확인한다.
4. 맵 선택 시 상세 정보가 표시되는지 확인한다.</t>
  </si>
  <si>
    <t>- 맵 목록이 표시된다.
- 각 맵의 이름과 현재 이벤트/조건 정보가 구분되어 표시된다.
- 맵 선택 시 상세 정보가 해당 맵 기준으로 갱신된다.</t>
  </si>
  <si>
    <t>ARCR-MATCH-002</t>
  </si>
  <si>
    <t>맵 이벤트</t>
  </si>
  <si>
    <t>활성화된 맵 이벤트 시간 표시</t>
  </si>
  <si>
    <t>맵 또는 이벤트 타이머 화면 진입 가능</t>
  </si>
  <si>
    <t>활성화된 이벤트명, 대상 맵명, 남은 시간</t>
  </si>
  <si>
    <t>1. 맵 화면 또는 이벤트 타이머 영역을 확인한다.
2. 활성화된 이벤트명과 대상 맵명을 기록한다.
3. 남은 시간이 표시되는지 확인한다.
4. 화면을 새로 열거나 다른 메뉴 복귀 후 시간이 갱신되는지 확인한다.</t>
  </si>
  <si>
    <t>- 활성화된 이벤트명, 대상 맵, 남은 시간이 표시된다.
- 다른 메뉴 복귀 후 남은 시간 표시가 비정상 초기화되지 않는다.
- 이벤트명과 대상 맵명이 서로 다른 항목으로 섞이지 않는다.</t>
  </si>
  <si>
    <t>ARCR-MATCH-003</t>
  </si>
  <si>
    <t>맵 선택</t>
  </si>
  <si>
    <t>선택한 맵 기준 레이드 준비 화면 전환</t>
  </si>
  <si>
    <t>레이드 진입 가능한 계정 상태 / 맵 목록 표시</t>
  </si>
  <si>
    <t>선택 대상 맵 1개</t>
  </si>
  <si>
    <t>1. 맵 화면에서 진입할 맵을 선택한다.
2. 선택된 맵명이 준비 화면 또는 출격 영역에 표시되는지 확인한다.
3. 로드아웃 확인 영역이 함께 표시되는지 확인한다.
4. 뒤로가기 후 맵 선택 상태가 어떻게 유지되는지 확인한다.</t>
  </si>
  <si>
    <t>- 선택한 맵명이 준비 화면에 표시된다.
- 출격 전 로드아웃 확인이 가능하다.
- 뒤로가기 후 이전 맵 화면으로 정상 복귀한다.</t>
  </si>
  <si>
    <t>ARCR-MATCH-004</t>
  </si>
  <si>
    <t>출격 조건</t>
  </si>
  <si>
    <t>필수 장비 부족 시 출격 제한</t>
  </si>
  <si>
    <t>출격 준비 화면 진입 / 필수 장비 또는 조건이 부족한 상태 구성</t>
  </si>
  <si>
    <t>비어 있는 필수 슬롯 또는 부족 조건</t>
  </si>
  <si>
    <t>1. 로드아웃에서 필수 슬롯 또는 출격 조건 부족 상태를 만든다.
2. 맵 화면에서 레이드 시작을 시도한다.
3. 출격 버튼 상태와 안내 문구를 확인한다.
4. 부족 조건을 채운 뒤 버튼 상태가 바뀌는지 확인한다.</t>
  </si>
  <si>
    <t>- 조건 부족 상태에서는 출격이 제한된다.
- 부족한 조건이 안내 문구 또는 비활성 상태로 표시된다.
- 조건 충족 후 출격 버튼이 활성화된다.</t>
  </si>
  <si>
    <t>ARCR-MATCH-005</t>
  </si>
  <si>
    <t>매칭 시작</t>
  </si>
  <si>
    <t>레이드 시작 후 매칭 상태 표시</t>
  </si>
  <si>
    <t>출격 조건 충족 / 네트워크 정상</t>
  </si>
  <si>
    <t>선택 맵, 솔로 또는 파티 상태, 현재 로드아웃</t>
  </si>
  <si>
    <t>1. 레이드 시작 버튼을 클릭한다.
2. 매칭 상태 또는 대기 상태 표시를 확인한다.
3. 매칭 중 선택한 맵명과 파티 상태가 유지되는지 확인한다.
4. 로딩 화면으로 전환되는지 확인한다.</t>
  </si>
  <si>
    <t>- 레이드 시작 후 매칭/대기 상태가 표시된다.
- 선택 맵과 파티 상태가 다른 값으로 바뀌지 않는다.
- 매칭 완료 시 로딩 화면으로 전환된다.</t>
  </si>
  <si>
    <t>ARCR-MATCH-006</t>
  </si>
  <si>
    <t>매칭 취소</t>
  </si>
  <si>
    <t>매칭 중 취소 후 스페란자 복귀</t>
  </si>
  <si>
    <t>매칭 진행 중 상태</t>
  </si>
  <si>
    <t>선택 맵, 매칭 시작 전 로드아웃 상태</t>
  </si>
  <si>
    <t>1. 레이드 시작 후 매칭 중 상태가 표시될 때까지 기다린다.
2. 취소 버튼을 클릭한다.
3. 스페란자 또는 준비 화면으로 복귀하는지 확인한다.
4. 매칭 시작 전 로드아웃이 유지되는지 확인한다.</t>
  </si>
  <si>
    <t>- 매칭이 취소되고 준비 화면 또는 스페란자로 복귀한다.
- 레이드에 진입하지 않은 상태에서는 장비/아이템 손실이 발생하지 않는다.
- 취소 후 다시 레이드 시작이 가능하다.</t>
  </si>
  <si>
    <t>ARCR-MATCH-007</t>
  </si>
  <si>
    <t>로딩 화면</t>
  </si>
  <si>
    <t>매치 로딩 중 화면 전환 및 입력 제한</t>
  </si>
  <si>
    <t>매칭 완료 후 로딩 화면 진입</t>
  </si>
  <si>
    <t>마우스/키보드 입력, ESC, 메뉴 단축키</t>
  </si>
  <si>
    <t>1. 매칭 완료 후 로딩 화면으로 전환되는지 확인한다.
2. 로딩 중 ESC와 메뉴 단축키를 입력한다.
3. 로딩 완료 후 지상 진입 화면을 확인한다.
4. 입력 누적으로 메뉴가 열린 상태로 시작되는지 확인한다.</t>
  </si>
  <si>
    <t>- 로딩 중 입력이 비정상 누적되지 않는다.
- 로딩 완료 후 지상 플레이 화면으로 진입한다.
- 메뉴가 강제로 열린 상태로 시작되지 않는다.</t>
  </si>
  <si>
    <t>ARCR-MATCH-008</t>
  </si>
  <si>
    <t>지상 진입</t>
  </si>
  <si>
    <t>레이드 시작 위치 및 HUD 표시</t>
  </si>
  <si>
    <t>레이드 로딩 완료</t>
  </si>
  <si>
    <t>선택 맵, 장착 로드아웃, 체력/실드/탄약 상태</t>
  </si>
  <si>
    <t>1. 로딩 완료 후 캐릭터가 지상에 배치되는지 확인한다.
2. HUD에 체력, 실드, 탄약, 빠른 사용 슬롯이 표시되는지 확인한다.
3. 이동/시점 전환 입력이 가능한지 확인한다.
4. 선택한 맵과 실제 진입 지역이 일치하는지 확인한다.</t>
  </si>
  <si>
    <t>- 캐릭터가 지상 시작 위치에 정상 배치된다.
- HUD에 장착 로드아웃 기반 정보가 표시된다.
- 이동/시점 전환 입력이 가능하다.</t>
  </si>
  <si>
    <t>ARCR-MATCH-009</t>
  </si>
  <si>
    <t>야간 습격</t>
  </si>
  <si>
    <t>야간 습격 이벤트 맵 표시/진입</t>
  </si>
  <si>
    <t>야간 습격 이벤트가 활성화된 맵 존재</t>
  </si>
  <si>
    <t>이벤트명, 대상 맵명</t>
  </si>
  <si>
    <t>1. 맵 화면에서 야간 습격 이벤트가 표시되는 맵을 확인한다.
2. 해당 맵을 선택한다.
3. 준비 화면에서 이벤트명이 유지되는지 확인한다.
4. 레이드 진입 후 조명/시야 등 이벤트 환경이 적용됐는지 확인한다.</t>
  </si>
  <si>
    <t>- 맵 화면과 준비 화면에서 야간 습격 이벤트 정보가 일치한다.
- 레이드 진입 후 해당 이벤트 환경이 적용된다.
- 이벤트명과 다른 맵 조건이 잘못 표시되지 않는다.</t>
  </si>
  <si>
    <t>ARCR-MATCH-010</t>
  </si>
  <si>
    <t>맵 이벤트 불일치</t>
  </si>
  <si>
    <t>이벤트 종료 시 선택 상태 갱신</t>
  </si>
  <si>
    <t>맵 이벤트 종료 시간이 임박한 상태 또는 이벤트 타이머 확인 가능</t>
  </si>
  <si>
    <t>이벤트명, 남은 시간</t>
  </si>
  <si>
    <t>1. 이벤트 종료 시간이 임박한 맵 정보를 기록한다.
2. 종료 시간이 지난 뒤 맵 화면을 다시 연다.
3. 이벤트 목록과 대상 맵이 갱신되는지 확인한다.
4. 종료된 이벤트 맵으로 출격 시도 시 표시 상태를 확인한다.</t>
  </si>
  <si>
    <t>- 종료된 이벤트는 활성 이벤트 목록에서 제거되거나 갱신된다.
- 출격 준비 화면에 종료된 이벤트명이 남지 않는다.
- 종료 직후에도 잘못된 조건으로 매칭되지 않는다.</t>
  </si>
  <si>
    <t>ARCR-MATCH-011</t>
  </si>
  <si>
    <t>매치 진입 실패</t>
  </si>
  <si>
    <t>매치 진입 실패 후 상태 보존</t>
  </si>
  <si>
    <t>네트워크 불안정 또는 서버 응답 실패 상황 재현 가능</t>
  </si>
  <si>
    <t>레이드 시작 전 로드아웃과 보관함 대표 아이템 기록</t>
  </si>
  <si>
    <t>1. 레이드 시작 전 로드아웃과 보관함 대표 아이템을 기록한다.
2. 레이드 시작을 시도한다.
3. 매치 진입 실패 안내가 발생하는지 확인한다.
4. 스페란자 복귀 후 로드아웃과 보관함 상태를 비교한다.</t>
  </si>
  <si>
    <t>- 매치 진입 실패 시 오류 안내가 표시된다.
- 지상에 진입하지 못한 경우 장비/전리품 손실이 발생하지 않는다.
- 복귀 후 다시 레이드 시작을 시도할 수 있다.</t>
  </si>
  <si>
    <t>ARCR-LOOT-001</t>
  </si>
  <si>
    <t>컨테이너 수색</t>
  </si>
  <si>
    <t>컨테이너 상호작용 시작/완료</t>
  </si>
  <si>
    <t>지상 진입 상태 / 수색 가능한 컨테이너 발견</t>
  </si>
  <si>
    <t>컨테이너 위치, 수색 전 인벤토리 공간</t>
  </si>
  <si>
    <t>1. 수색 가능한 컨테이너에 접근한다.
2. 상호작용 안내 문구와 입력키가 표시되는지 확인한다.
3. 안내된 입력으로 수색을 시작한다.
4. 수색 완료 후 아이템 목록이 표시되는지 확인한다.</t>
  </si>
  <si>
    <t>- 컨테이너 접근 시 상호작용 안내가 표시된다.
- 수색 입력 후 수색이 진행된다.
- 수색 완료 시 획득 가능한 아이템 목록이 표시된다.</t>
  </si>
  <si>
    <t>ARCR-LOOT-002</t>
  </si>
  <si>
    <t>아이템 획득</t>
  </si>
  <si>
    <t>수색 아이템 획득 후 인벤토리 반영</t>
  </si>
  <si>
    <t>컨테이너 수색 결과 아이템 표시 / 인벤토리 여유 공간 있음</t>
  </si>
  <si>
    <t>획득 대상 아이템명, 획득 전 인벤토리 수량/무게</t>
  </si>
  <si>
    <t>1. 수색 결과 목록에서 획득 대상 아이템명을 기록한다.
2. 획득 전 인벤토리 수량과 무게를 기록한다.
3. 아이템을 획득한다.
4. 인벤토리에서 해당 아이템 추가 여부와 수량/무게 변화를 확인한다.</t>
  </si>
  <si>
    <t>- 획득한 아이템이 인벤토리에 추가된다.
- 수량과 무게가 획득한 아이템 기준으로 갱신된다.
- 수색 결과 목록에서 획득 완료 상태가 구분된다.</t>
  </si>
  <si>
    <t>ARCR-LOOT-003</t>
  </si>
  <si>
    <t>아이템 드롭</t>
  </si>
  <si>
    <t>인벤토리 아이템 버리기</t>
  </si>
  <si>
    <t>지상 진입 상태 / 인벤토리에 버릴 수 있는 아이템 보유</t>
  </si>
  <si>
    <t>드롭 대상 아이템명, 드롭 전 수량</t>
  </si>
  <si>
    <t>1. 인벤토리에서 드롭 대상 아이템을 선택한다.
2. 버리기 또는 드롭 기능을 실행한다.
3. 드롭 후 인벤토리 수량 변화를 확인한다.
4. 바닥에 해당 아이템이 표시되는지 확인한다.</t>
  </si>
  <si>
    <t>- 드롭 대상 아이템이 인벤토리에서 제거되거나 수량이 감소한다.
- 바닥에 드롭 아이템이 표시된다.
- 드롭 수량이 인벤토리 감소량과 일치한다.</t>
  </si>
  <si>
    <t>ARCR-LOOT-004</t>
  </si>
  <si>
    <t>공간 부족</t>
  </si>
  <si>
    <t>인벤토리 공간 부족 시 획득 제한</t>
  </si>
  <si>
    <t>인벤토리 공간 또는 무게가 부족한 상태 / 획득 대상 아이템 존재</t>
  </si>
  <si>
    <t>획득 대상 아이템명, 부족한 공간/무게 상태</t>
  </si>
  <si>
    <t>1. 인벤토리 공간 또는 무게가 부족한 상태를 확인한다.
2. 수색 결과 또는 바닥 아이템을 획득 시도한다.
3. 획득 제한 안내를 확인한다.
4. 아이템이 인벤토리에 추가됐는지 확인한다.</t>
  </si>
  <si>
    <t>- 공간/무게 부족 상태에서는 아이템이 획득되지 않는다.
- 부족 사유가 안내된다.
- 획득 실패 후 바닥/수색 목록의 아이템 상태가 유지된다.</t>
  </si>
  <si>
    <t>ARCR-LOOT-005</t>
  </si>
  <si>
    <t>수색 중 피격</t>
  </si>
  <si>
    <t>수색 중 피격 시 상태 처리</t>
  </si>
  <si>
    <t>지상에서 수색 가능한 컨테이너와 적 위협 존재</t>
  </si>
  <si>
    <t>수색 전 체력/실드, 수색 대상 컨테이너</t>
  </si>
  <si>
    <t>1. 컨테이너 수색을 시작한다.
2. 수색 중 ARC 또는 다른 피해 요인에 피격된다.
3. 수색 진행이 유지/취소되는지 확인한다.
4. 피격 후 체력/실드와 수색 결과 상태를 확인한다.</t>
  </si>
  <si>
    <t>- 피격 시 체력/실드가 피해량 기준으로 감소한다.
- 수색 진행이 취소되는 경우 아이템이 임의 지급되지 않는다.
- 수색이 유지되는 경우 완료 결과가 1회만 표시된다.</t>
  </si>
  <si>
    <t>ARCR-LOOT-006</t>
  </si>
  <si>
    <t>아이템 핑</t>
  </si>
  <si>
    <t>컨테이너/아이템 핑 표시</t>
  </si>
  <si>
    <t>지상 진입 상태 / 핑 입력 가능 / 표시 대상 아이템 또는 컨테이너 존재</t>
  </si>
  <si>
    <t>기본 핑 입력: 마우스 휠 버튼</t>
  </si>
  <si>
    <t>1. 컨테이너 또는 바닥 아이템에 조준점을 맞춘다.
2. 핑 입력을 실행한다.
3. 화면에 핑 표시가 생성되는지 확인한다.
4. 일정 거리 이동 후 핑 표시 유지 여부를 확인한다.</t>
  </si>
  <si>
    <t>- 대상 위치에 핑 표시가 생성된다.
- 핑 표시가 대상과 다른 위치에 생성되지 않는다.
- 핑 표시가 일정 시간 동안 확인 가능하다.</t>
  </si>
  <si>
    <t>ARCR-LOOT-007</t>
  </si>
  <si>
    <t>필드 제작</t>
  </si>
  <si>
    <t>지상에서 제작 탭 진입 및 제작 조건 표시</t>
  </si>
  <si>
    <t>지상 진입 상태 / 필드 제작 기능 접근 가능</t>
  </si>
  <si>
    <t>필드 제작 가능한 아이템 1개 또는 재료 부족 아이템 1개</t>
  </si>
  <si>
    <t>1. 지상에서 인벤토리 또는 제작 탭을 연다.
2. 필드 제작 목록을 확인한다.
3. 제작 가능한 항목과 재료 부족 항목의 표시 차이를 확인한다.
4. 항목 상세에서 필요 재료와 결과 아이템을 확인한다.</t>
  </si>
  <si>
    <t>- 필드 제작 목록이 표시된다.
- 제작 가능/불가 상태가 구분된다.
- 필요 재료와 결과 아이템 정보가 표시된다.</t>
  </si>
  <si>
    <t>ARCR-LOOT-008</t>
  </si>
  <si>
    <t>필드 제작 결과</t>
  </si>
  <si>
    <t>필드 제작 후 인벤토리 반영</t>
  </si>
  <si>
    <t>지상 진입 상태 / 필드 제작 가능한 아이템 재료 충분</t>
  </si>
  <si>
    <t>1. 필드 제작 가능한 항목을 선택한다.
2. 제작 전 필요 재료와 보유 수량을 기록한다.
3. 제작을 실행한다.
4. 제작 후 인벤토리에서 결과 아이템과 재료 차감량을 확인한다.</t>
  </si>
  <si>
    <t>- 제작 결과 아이템이 인벤토리에 추가된다.
- 필요 재료가 정확히 차감된다.
- 제작 중 이동/피격이 없는 경우 결과가 1회만 반영된다.</t>
  </si>
  <si>
    <t>ARCR-LOOT-009</t>
  </si>
  <si>
    <t>재활용</t>
  </si>
  <si>
    <t>지상에서 아이템 재활용 결과 반영</t>
  </si>
  <si>
    <t>지상 진입 상태 / 재활용 가능한 아이템 보유</t>
  </si>
  <si>
    <t>재활용 대상 아이템명, 예상 결과물, 재활용 전 수량</t>
  </si>
  <si>
    <t>1. 인벤토리에서 재활용 가능한 아이템을 선택한다.
2. 재활용 결과 예상 정보를 확인한다.
3. 재활용을 실행한다.
4. 인벤토리에서 원본 아이템 감소와 결과물 추가를 확인한다.</t>
  </si>
  <si>
    <t>- 원본 아이템은 재활용 수량만큼 감소한다.
- 재활용 결과물이 인벤토리에 추가된다.
- 결과 수량이 예상 결과와 일치한다.</t>
  </si>
  <si>
    <t>ARCR-LOOT-010</t>
  </si>
  <si>
    <t>희귀도/무게</t>
  </si>
  <si>
    <t>획득 아이템 희귀도·가격·무게 표시</t>
  </si>
  <si>
    <t>수색 결과 또는 인벤토리에 상세 정보 확인 가능한 아이템 보유</t>
  </si>
  <si>
    <t>아이템명, 종류, 희귀도, 가격, 무게</t>
  </si>
  <si>
    <t>1. 아이템 상세 정보를 연다.
2. 이름, 종류, 희귀도, 가격, 무게 표시를 확인한다.
3. 아이템을 획득 또는 이동한다.
4. 이동 후 상세 정보가 동일하게 표시되는지 확인한다.</t>
  </si>
  <si>
    <t>- 아이템 상세 정보에 이름, 종류, 희귀도, 가격, 무게가 표시된다.
- 획득/이동 후에도 상세 정보가 다른 아이템 정보로 바뀌지 않는다.</t>
  </si>
  <si>
    <t>ARCR-COMBAT-001</t>
  </si>
  <si>
    <t>조준</t>
  </si>
  <si>
    <t>정조준 입력 및 해제</t>
  </si>
  <si>
    <t>지상 진입 / 무기 장착 / 탄약 보유</t>
  </si>
  <si>
    <t>마우스 우클릭 또는 설정된 정조준 입력</t>
  </si>
  <si>
    <t>1. 무기를 든 상태에서 정조준 입력을 누른다.
2. 화면 확대, 조준선, 이동 속도 변화를 확인한다.
3. 정조준 입력을 해제한다.
4. 일반 조준 상태로 돌아오는지 확인한다.</t>
  </si>
  <si>
    <t>- 정조준 입력 시 조준 상태로 전환된다.
- 해제 시 일반 조준 상태로 돌아온다.
- 정조준 전환 중 무기/탄약 정보가 사라지지 않는다.</t>
  </si>
  <si>
    <t>ARCR-COMBAT-002</t>
  </si>
  <si>
    <t>사격</t>
  </si>
  <si>
    <t>무기 사격 및 탄약 감소</t>
  </si>
  <si>
    <t>장착 무기명, 사격 전 탄약 수량</t>
  </si>
  <si>
    <t>1. 사격 전 현재 탄약 수량을 기록한다.
2. 안전한 방향 또는 대상에게 1회 사격한다.
3. 사격 후 탄약 수량을 확인한다.
4. 사격 이펙트와 사운드가 출력되는지 확인한다.</t>
  </si>
  <si>
    <t>- 사격 입력 시 무기가 발사된다.
- 탄약 수량이 사격 수만큼 감소한다.
- 사격 사운드와 총구/탄착 피드백이 출력된다.</t>
  </si>
  <si>
    <t>ARCR-COMBAT-003</t>
  </si>
  <si>
    <t>재장전</t>
  </si>
  <si>
    <t>탄창 소모 후 재장전</t>
  </si>
  <si>
    <t>지상 진입 / 무기 장착 / 예비 탄약 보유</t>
  </si>
  <si>
    <t>재장전 전 탄창 탄약, 예비 탄약 수량</t>
  </si>
  <si>
    <t>1. 탄창 일부 또는 전체를 소모한다.
2. 재장전 입력을 누른다.
3. 재장전 애니메이션과 진행 시간을 확인한다.
4. 재장전 후 탄창/예비 탄약 수량을 확인한다.</t>
  </si>
  <si>
    <t>- 재장전 입력 시 재장전 동작이 진행된다.
- 재장전 완료 후 탄창 탄약이 증가하고 예비 탄약이 감소한다.
- 재장전 중 다른 입력으로 탄약 수량이 중복 변경되지 않는다.</t>
  </si>
  <si>
    <t>ARCR-COMBAT-004</t>
  </si>
  <si>
    <t>탄약 부족</t>
  </si>
  <si>
    <t>예비 탄약 부족 시 재장전 제한</t>
  </si>
  <si>
    <t>장착 무기 탄창 일부 소모 / 예비 탄약 없음</t>
  </si>
  <si>
    <t>탄창 잔탄, 예비 탄약 0</t>
  </si>
  <si>
    <t>1. 예비 탄약이 없는 상태를 만든다.
2. 탄창 일부를 소모한다.
3. 재장전 입력을 누른다.
4. 재장전 가능 여부와 안내 표시를 확인한다.</t>
  </si>
  <si>
    <t>- 예비 탄약이 없으면 재장전이 완료되지 않는다.
- 탄약 부족 안내 또는 재장전 불가 상태가 표시된다.
- 탄약 수량이 음수로 표시되지 않는다.</t>
  </si>
  <si>
    <t>ARCR-COMBAT-005</t>
  </si>
  <si>
    <t>피격</t>
  </si>
  <si>
    <t>피격 시 체력/실드 감소</t>
  </si>
  <si>
    <t>지상 진입 / 피격 가능한 상태 / 체력과 실드 표시 확인 가능</t>
  </si>
  <si>
    <t>피격 전 체력/실드 수치</t>
  </si>
  <si>
    <t>1. 피격 전 체력과 실드 상태를 기록한다.
2. ARC 또는 환경 피해에 1회 피격된다.
3. 피격 직후 체력/실드 변화를 확인한다.
4. 피격 사운드/화면 효과가 출력되는지 확인한다.</t>
  </si>
  <si>
    <t>- 피격 시 실드 또는 체력이 감소한다.
- 피격 방향/화면 효과/사운드 피드백이 출력된다.
- 체력/실드 표시가 음수 또는 빈 값으로 표시되지 않는다.</t>
  </si>
  <si>
    <t>ARCR-COMBAT-006</t>
  </si>
  <si>
    <t>회복 아이템</t>
  </si>
  <si>
    <t>붕대 등 회복 아이템 사용</t>
  </si>
  <si>
    <t>체력이 감소한 상태 / 빠른 사용 슬롯 또는 인벤토리에 회복 아이템 보유</t>
  </si>
  <si>
    <t>회복 아이템명, 사용 전 체력, 사용 전 아이템 수량</t>
  </si>
  <si>
    <t>1. 체력 감소 상태를 만든다.
2. 회복 아이템 수량과 사용 전 체력을 기록한다.
3. 회복 아이템을 사용한다.
4. 사용 후 체력과 아이템 수량을 확인한다.</t>
  </si>
  <si>
    <t>- 회복 아이템 사용 후 체력이 회복된다.
- 사용한 아이템 수량이 1개 또는 지정 수량만큼 감소한다.
- 사용 중 취소되지 않은 경우 회복 결과가 1회만 반영된다.</t>
  </si>
  <si>
    <t>ARCR-COMBAT-007</t>
  </si>
  <si>
    <t>실드 충전</t>
  </si>
  <si>
    <t>실드 충전기 사용</t>
  </si>
  <si>
    <t>실드가 감소한 상태 / 실드 충전기 보유</t>
  </si>
  <si>
    <t>사용 전 실드 수치, 실드 충전기 수량</t>
  </si>
  <si>
    <t>1. 실드 감소 상태를 만든다.
2. 사용 전 실드 수치와 충전기 수량을 기록한다.
3. 실드 충전기를 사용한다.
4. 사용 후 실드 수치와 충전기 수량을 확인한다.</t>
  </si>
  <si>
    <t>- 실드 충전기 사용 후 실드 수치가 증가한다.
- 충전기 수량이 사용 수량만큼 감소한다.
- 체력 아이템과 실드 아이템 효과가 서로 바뀌어 적용되지 않는다.</t>
  </si>
  <si>
    <t>ARCR-COMBAT-008</t>
  </si>
  <si>
    <t>투척물</t>
  </si>
  <si>
    <t>가스 수류탄 투척 및 수량 감소</t>
  </si>
  <si>
    <t>가스 수류탄 또는 투척물 보유 / 지상 진입</t>
  </si>
  <si>
    <t>투척물명, 사용 전 수량</t>
  </si>
  <si>
    <t>1. 투척물 슬롯에 가스 수류탄 등 투척물을 배치한다.
2. 사용 전 수량을 기록한다.
3. 투척 입력으로 지정 위치에 투척한다.
4. 투척 후 수량과 이펙트 표시를 확인한다.</t>
  </si>
  <si>
    <t>- 투척물이 조준 위치 또는 투척 궤적 기준으로 사용된다.
- 사용 수량이 1개 감소한다.
- 투척 이펙트와 사운드가 출력된다.</t>
  </si>
  <si>
    <t>ARCR-COMBAT-009</t>
  </si>
  <si>
    <t>설치형 장비</t>
  </si>
  <si>
    <t>가스 지뢰/함정 설치</t>
  </si>
  <si>
    <t>설치 가능한 지뢰 또는 함정 보유 / 설치 가능한 지면 존재</t>
  </si>
  <si>
    <t>설치 대상 아이템명, 사용 전 수량</t>
  </si>
  <si>
    <t>1. 설치형 장비를 빠른 사용 슬롯에 배치한다.
2. 설치 가능한 지면을 조준한다.
3. 설치 입력을 실행한다.
4. 설치물 위치와 수량 감소를 확인한다.</t>
  </si>
  <si>
    <t>- 설치 가능한 지면에 설치물이 배치된다.
- 사용 수량이 감소한다.
- 설치 불가 지면에서는 설치가 제한되거나 안내가 표시된다.</t>
  </si>
  <si>
    <t>ARCR-COMBAT-010</t>
  </si>
  <si>
    <t>틱 조우</t>
  </si>
  <si>
    <t>틱 접근/공격 피드백 확인</t>
  </si>
  <si>
    <t>지상에서 틱이 출현하는 지역 접근</t>
  </si>
  <si>
    <t>틱 조우 전 체력/실드, 무기 탄약</t>
  </si>
  <si>
    <t>1. 틱이 있는 지역에 접근한다.
2. 틱의 이동/접근 상태를 확인한다.
3. 틱에게 피격되거나 틱을 사격한다.
4. 피해/처치 피드백을 확인한다.</t>
  </si>
  <si>
    <t>- 틱은 조우 시 접근 또는 공격 행동을 수행한다.
- 피격 시 체력/실드가 감소한다.
- 처치 시 타격/파괴 피드백이 출력된다.</t>
  </si>
  <si>
    <t>ARCR-COMBAT-011</t>
  </si>
  <si>
    <t>스니치 조우</t>
  </si>
  <si>
    <t>스니치 감지/알림 피드백 확인</t>
  </si>
  <si>
    <t>스니치가 출현하는 지역 접근</t>
  </si>
  <si>
    <t>스니치 조우 전 은폐/전투 상태</t>
  </si>
  <si>
    <t>1. 스니치가 있는 지역에 접근한다.
2. 스니치가 플레이어를 감지하는지 확인한다.
3. 감지 후 알림, 소리, 주변 ARC 반응이 있는지 확인한다.
4. 스니치를 공격했을 때 피드백을 확인한다.</t>
  </si>
  <si>
    <t>- 스니치 감지 행동과 알림 피드백이 표시된다.
- 감지 상태가 화면/사운드로 구분된다.
- 공격 시 타격 피드백이 출력된다.</t>
  </si>
  <si>
    <t>ARCR-COMBAT-012</t>
  </si>
  <si>
    <t>사망 처리</t>
  </si>
  <si>
    <t>체력 0 도달 시 사망 처리</t>
  </si>
  <si>
    <t>지상 진입 / 사망 가능한 상태</t>
  </si>
  <si>
    <t>사망 전 소지 장비와 전리품 목록</t>
  </si>
  <si>
    <t>1. 사망 전 장착 장비와 인벤토리 전리품을 기록한다.
2. ARC, 플레이어, 환경 피해 등으로 체력이 0이 되도록 한다.
3. 사망 연출 또는 사망 화면을 확인한다.
4. 결과 화면 또는 스페란자 복귀 후 손실 반영을 확인한다.</t>
  </si>
  <si>
    <t>- 체력 0 도달 시 사망 상태로 전환된다.
- 사망 화면 또는 결과 화면이 표시된다.
- 사망 후 장비/전리품 손실은 게임 규칙에 따라 결과 화면과 보관함에 반영된다.</t>
  </si>
  <si>
    <t>ARCR-EXTRACT-001</t>
  </si>
  <si>
    <t>탈출 지점</t>
  </si>
  <si>
    <t>탈출 지점 접근 및 상호작용 표시</t>
  </si>
  <si>
    <t>지상 진입 / 탈출 지점 위치 확인 가능</t>
  </si>
  <si>
    <t>탈출 지점명 또는 지도 표시 위치</t>
  </si>
  <si>
    <t>1. 지도 또는 HUD를 이용해 탈출 지점으로 이동한다.
2. 탈출 지점 근처에서 상호작용 안내가 표시되는지 확인한다.
3. 탈출 가능 범위 밖과 안에서 안내 표시 차이를 확인한다.
4. 탈출 상호작용 입력을 확인한다.</t>
  </si>
  <si>
    <t>- 탈출 지점 근처에서 상호작용 안내가 표시된다.
- 탈출 가능 범위 밖에서는 탈출 입력이 실행되지 않는다.
- 안내 문구와 입력키가 잘림 없이 표시된다.</t>
  </si>
  <si>
    <t>ARCR-EXTRACT-002</t>
  </si>
  <si>
    <t>탈출 호출</t>
  </si>
  <si>
    <t>탈출 호출 시작 및 대기 상태 표시</t>
  </si>
  <si>
    <t>탈출 지점 접근 / 탈출 조건 충족</t>
  </si>
  <si>
    <t>탈출 호출 전 체력, 장착 장비, 전리품 목록</t>
  </si>
  <si>
    <t>1. 탈출 지점에서 탈출 상호작용을 실행한다.
2. 탈출 호출 또는 대기 상태가 시작되는지 확인한다.
3. 대기 중 화면 안내, 시간, 소리 피드백을 확인한다.
4. 대기 상태에서 이동 가능/제한 여부를 확인한다.</t>
  </si>
  <si>
    <t>- 탈출 상호작용 후 탈출 대기 상태가 시작된다.
- 대기 시간 또는 진행 상태가 표시된다.
- 탈출 상태 안내와 사운드 피드백이 출력된다.</t>
  </si>
  <si>
    <t>ARCR-EXTRACT-003</t>
  </si>
  <si>
    <t>탈출 성공</t>
  </si>
  <si>
    <t>탈출 성공 후 결과 화면 표시</t>
  </si>
  <si>
    <t>탈출 호출 완료 가능 상태 / 전리품 1개 이상 소지</t>
  </si>
  <si>
    <t>탈출 전 전리품 목록, 장착 장비 목록</t>
  </si>
  <si>
    <t>1. 전리품 1개 이상을 소지한 상태로 탈출 지점에 도달한다.
2. 탈출을 호출하고 완료될 때까지 생존한다.
3. 탈출 성공 화면 또는 결과 화면이 표시되는지 확인한다.
4. 결과 화면의 획득 전리품과 경험치/진행도 표시를 확인한다.</t>
  </si>
  <si>
    <t>- 탈출 성공 후 결과 화면이 표시된다.
- 소지한 전리품이 결과 화면에 표시된다.
- 생존 탈출 상태가 사망/실패 상태로 잘못 처리되지 않는다.</t>
  </si>
  <si>
    <t>ARCR-EXTRACT-004</t>
  </si>
  <si>
    <t>보관함 반영</t>
  </si>
  <si>
    <t>탈출 성공 전리품 보관함 반영</t>
  </si>
  <si>
    <t>탈출 성공 완료 / 결과 화면에서 획득 전리품 확인</t>
  </si>
  <si>
    <t>탈출 전 전리품 목록, 스페란자 복귀 후 보관함 수량</t>
  </si>
  <si>
    <t>1. 탈출 성공 결과 화면에서 획득 전리품 목록을 기록한다.
2. 스페란자로 복귀한다.
3. 보관함에서 결과 화면에 표시된 전리품을 검색한다.
4. 보관함 수량과 결과 화면 수량을 비교한다.</t>
  </si>
  <si>
    <t>- 탈출 성공 전리품이 보관함에 추가된다.
- 결과 화면 수량과 보관함 반영 수량이 일치한다.
- 전리품이 결과 화면에는 있으나 보관함에 누락되는 현상이 없어야 한다.</t>
  </si>
  <si>
    <t>ARCR-EXTRACT-005</t>
  </si>
  <si>
    <t>탈출 중 피격</t>
  </si>
  <si>
    <t>탈출 대기 중 피격 상태 처리</t>
  </si>
  <si>
    <t>탈출 대기 중 상태 / 피격 가능한 적 또는 환경 존재</t>
  </si>
  <si>
    <t>피격 전 체력/실드, 탈출 대기 진행 상태</t>
  </si>
  <si>
    <t>1. 탈출 대기 상태를 시작한다.
2. 대기 중 피격을 받는다.
3. 체력/실드 변화와 탈출 진행 상태를 확인한다.
4. 생존한 경우 탈출 성공 여부를 확인한다.</t>
  </si>
  <si>
    <t>- 피격 시 체력/실드가 감소한다.
- 탈출 대기 상태가 유지/취소되는 규칙이 화면 결과와 일치한다.
- 생존하여 탈출 조건을 완료한 경우 성공 처리된다.</t>
  </si>
  <si>
    <t>ARCR-EXTRACT-006</t>
  </si>
  <si>
    <t>탈출 실패</t>
  </si>
  <si>
    <t>탈출 전 사망 시 실패 처리</t>
  </si>
  <si>
    <t>전리품 소지 / 탈출 전 사망 가능한 상태</t>
  </si>
  <si>
    <t>사망 전 장착 장비와 전리품 목록</t>
  </si>
  <si>
    <t>1. 전리품을 소지한 상태로 탈출하지 않고 지상에서 사망한다.
2. 사망 화면 또는 결과 화면을 확인한다.
3. 결과 화면의 손실 항목을 확인한다.
4. 스페란자 복귀 후 보관함을 확인한다.</t>
  </si>
  <si>
    <t>- 사망 또는 탈출 실패로 처리된다.
- 소지 중이던 전리품과 장비 손실이 결과 화면에 표시된다.
- 손실 대상 아이템은 보관함에 추가되지 않는다.</t>
  </si>
  <si>
    <t>ARCR-EXTRACT-007</t>
  </si>
  <si>
    <t>무료 로드아웃</t>
  </si>
  <si>
    <t>장비 손실 후 무료 로드아웃 제공 확인</t>
  </si>
  <si>
    <t>사망 또는 탈출 실패 후 장비 손실 상태</t>
  </si>
  <si>
    <t>스페란자 복귀 후 로드아웃 상태</t>
  </si>
  <si>
    <t>1. 탈출 실패 또는 사망으로 장비 손실을 발생시킨다.
2. 스페란자로 복귀한다.
3. 로드아웃 화면을 연다.
4. 무료 로드아웃 또는 기본 장비 제공 상태를 확인한다.</t>
  </si>
  <si>
    <t>- 장비 손실 후에도 다음 레이드 준비를 위한 무료 로드아웃 또는 기본 장비 수단이 확인 가능하다.
- 손실된 장비가 임의로 복구되지 않는다.
- 무료 로드아웃 선택/장착 상태가 화면에 구분된다.</t>
  </si>
  <si>
    <t>ARCR-EXTRACT-008</t>
  </si>
  <si>
    <t>결과 화면</t>
  </si>
  <si>
    <t>결과 화면 닫기 후 스페란자 복귀</t>
  </si>
  <si>
    <t>레이드 종료 후 결과 화면 표시</t>
  </si>
  <si>
    <t>탈출 성공 또는 실패 결과 1건</t>
  </si>
  <si>
    <t>1. 레이드 종료 후 결과 화면을 확인한다.
2. 결과 화면의 획득/손실/경험치 정보를 확인한다.
3. 확인 또는 계속 버튼을 클릭한다.
4. 스페란자 홈으로 복귀하는지 확인한다.</t>
  </si>
  <si>
    <t>- 결과 화면의 확인 입력 후 스페란자 홈으로 복귀한다.
- 결과 화면이 중복으로 다시 열리지 않는다.
- 복귀 후 로드아웃/보관함 상태가 결과에 맞게 반영된다.</t>
  </si>
  <si>
    <t>ARCR-EXTRACT-009</t>
  </si>
  <si>
    <t>결과 지연</t>
  </si>
  <si>
    <t>결과 화면 보상 반영 지연 처리</t>
  </si>
  <si>
    <t>탈출 성공 직후 네트워크 지연 또는 서버 응답 지연 상황</t>
  </si>
  <si>
    <t>결과 화면 획득 전리품 목록</t>
  </si>
  <si>
    <t>1. 탈출 성공 후 결과 화면의 전리품 목록을 기록한다.
2. 스페란자로 복귀한다.
3. 보관함 반영이 즉시 보이지 않는 경우 30초 대기 후 다시 확인한다.
4. 게임 재접속 후 보관함을 다시 확인한다.</t>
  </si>
  <si>
    <t>- 서버 반영 지연이 있더라도 최종적으로 결과 화면의 전리품이 보관함에 반영된다.
- 동일 전리품이 중복 지급되지 않는다.
- 반영 실패 시 재접속 후에도 누락 상태가 유지되는지 확인 가능해야 한다.</t>
  </si>
  <si>
    <t>ARCR-EXTRACT-010</t>
  </si>
  <si>
    <t>탈출 직전 종료</t>
  </si>
  <si>
    <t>탈출 직전 비정상 종료 후 처리</t>
  </si>
  <si>
    <t>탈출 대기 또는 탈출 완료 직전 상태 재현 가능</t>
  </si>
  <si>
    <t>탈출 직전 전리품/장비 목록</t>
  </si>
  <si>
    <t>1. 전리품을 소지한 상태로 탈출 대기 상태에 진입한다.
2. 탈출 완료 직전 게임 종료 또는 연결 끊김을 발생시킨다.
3. 게임을 다시 실행한다.
4. 다시 연결 또는 결과 처리 상태를 확인한다.
5. 최종 보관함/로드아웃 반영을 확인한다.</t>
  </si>
  <si>
    <t>- 재접속 시 게임이 선택 가능한 복구 상태 또는 결과 상태를 제공한다.
- 탈출 성공/실패 처리가 중복되거나 누락되지 않는다.
- 장비와 전리품 반영이 최종 결과와 일치한다.</t>
  </si>
  <si>
    <t>ARCR-SOCIAL-001</t>
  </si>
  <si>
    <t>친구 목록</t>
  </si>
  <si>
    <t>친구 목록 표시 및 상태 확인</t>
  </si>
  <si>
    <t>소셜 메뉴 진입 가능 / 친구 또는 최근 플레이어 목록 접근 가능</t>
  </si>
  <si>
    <t>친구 목록 또는 최근 플레이어 목록</t>
  </si>
  <si>
    <t>1. 소셜 메뉴를 연다.
2. 친구 목록 또는 최근 플레이어 목록을 확인한다.
3. 표시되는 닉네임, 접속 상태, 파티 가능 상태를 확인한다.
4. 목록을 닫고 홈으로 복귀한다.</t>
  </si>
  <si>
    <t>- 친구 또는 최근 플레이어 목록이 표시된다.
- 닉네임과 상태 정보가 잘림 없이 표시된다.
- 목록 닫기 후 홈으로 복귀한다.</t>
  </si>
  <si>
    <t>ARCR-SOCIAL-002</t>
  </si>
  <si>
    <t>파티 초대</t>
  </si>
  <si>
    <t>친구 파티 초대 발송</t>
  </si>
  <si>
    <t>초대 가능한 친구가 온라인 상태 / 본인이 파티 생성 가능</t>
  </si>
  <si>
    <t>초대 대상 친구 닉네임</t>
  </si>
  <si>
    <t>1. 소셜 메뉴에서 초대 대상 친구를 선택한다.
2. 파티 초대 버튼을 클릭한다.
3. 초대 발송 알림 또는 상태 변화를 확인한다.
4. 파티 UI에 초대 대기 상태가 표시되는지 확인한다.</t>
  </si>
  <si>
    <t>- 파티 초대가 발송된다.
- 초대 발송 상태 또는 대기 상태가 표시된다.
- 동일 대상에게 중복 초대가 과도하게 발송되지 않는다.</t>
  </si>
  <si>
    <t>ARCR-SOCIAL-003</t>
  </si>
  <si>
    <t>파티 수락</t>
  </si>
  <si>
    <t>파티 초대 수락 후 파티 합류</t>
  </si>
  <si>
    <t>다른 플레이어에게서 파티 초대 수신</t>
  </si>
  <si>
    <t>초대 발신자 닉네임</t>
  </si>
  <si>
    <t>1. 파티 초대 알림이 표시되는지 확인한다.
2. 수락 버튼을 클릭한다.
3. 파티 UI에 본인과 초대 발신자가 표시되는지 확인한다.
4. 파티 상태에서 맵/레이드 준비 화면 접근 가능 여부를 확인한다.</t>
  </si>
  <si>
    <t>- 초대 수락 후 파티에 합류한다.
- 파티원 닉네임과 상태가 표시된다.
- 파티 상태에서 레이드 준비 화면 접근이 가능하다.</t>
  </si>
  <si>
    <t>ARCR-SOCIAL-004</t>
  </si>
  <si>
    <t>파티 거절</t>
  </si>
  <si>
    <t>파티 초대 거절 후 상태 유지</t>
  </si>
  <si>
    <t>파티 초대 수신 상태</t>
  </si>
  <si>
    <t>1. 파티 초대 알림을 확인한다.
2. 거절 버튼을 클릭한다.
3. 파티에 합류되지 않았는지 확인한다.
4. 홈/현재 메뉴 조작 가능 여부를 확인한다.</t>
  </si>
  <si>
    <t>- 거절 후 파티에 합류되지 않는다.
- 초대 알림이 사라진다.
- 현재 화면 조작이 정상 유지된다.</t>
  </si>
  <si>
    <t>ARCR-SOCIAL-005</t>
  </si>
  <si>
    <t>파티 매칭</t>
  </si>
  <si>
    <t>파티 상태에서 레이드 시작</t>
  </si>
  <si>
    <t>2인 이상 파티 구성 / 파티장 권한 확인 가능</t>
  </si>
  <si>
    <t>파티원 수, 선택 맵, 각 파티원 준비 상태</t>
  </si>
  <si>
    <t>1. 파티를 구성한다.
2. 파티장이 맵을 선택한다.
3. 각 파티원의 준비 상태를 확인한다.
4. 파티장이 레이드를 시작한다.
5. 파티원이 같은 매칭/로딩 흐름에 진입하는지 확인한다.</t>
  </si>
  <si>
    <t>- 파티장은 레이드 시작을 진행할 수 있다.
- 파티원은 동일 매칭/로딩 흐름에 포함된다.
- 파티원 중 준비 불가 상태가 있으면 시작 제한 또는 안내가 표시된다.</t>
  </si>
  <si>
    <t>ARCR-SOCIAL-006</t>
  </si>
  <si>
    <t>핑/음성</t>
  </si>
  <si>
    <t>핑 시스템 및 음성 채팅 설정 진입</t>
  </si>
  <si>
    <t>지상 또는 설정 메뉴 진입 가능</t>
  </si>
  <si>
    <t>핑 입력: 마우스 휠 버튼 / 음성 채팅 설정 경로</t>
  </si>
  <si>
    <t>1. 지상에서 오브젝트 또는 위치에 커서를 맞춘다.
2. 핑 입력을 실행해 표시 여부를 확인한다.
3. 설정 &gt; 오디오 &gt; 음성 채팅 경로로 이동한다.
4. 음성 채팅 활성화, 채팅 모드, 근접 음성 채팅 항목이 표시되는지 확인한다.</t>
  </si>
  <si>
    <t>- 핑 입력 시 대상 위치에 핑이 표시된다.
- 음성 채팅 관련 설정 항목이 오디오 설정에서 확인 가능하다.
- 설정 화면 복귀 후 기존 화면으로 정상 돌아간다.</t>
  </si>
  <si>
    <t>그래픽/렌더링</t>
  </si>
  <si>
    <t>지형/오브젝트 LOD 전환 과도 여부 확인</t>
  </si>
  <si>
    <t>그래픽 프리셋 낮음 / 레이드 지상 맵 진입 / 동일 위치에서 전후 이동 가능</t>
  </si>
  <si>
    <t>비교 대상 바위·지형·오브젝트 / 이동 전후 거리 / 그래픽 프리셋 낮음 / 발생 위치 캡처</t>
  </si>
  <si>
    <t>1. 그래픽 프리셋을 낮음으로 설정한다.
2. 바위 또는 지형 오브젝트가 보이는 위치로 이동한다.
3. 동일 오브젝트를 바라본 상태에서 한 발자국 단위로 전후 이동한다.
4. 거리 변화에 따라 오브젝트 텍스처·형상·명암이 급격하게 전환되는지 확인한다.
5. 동일 현상이 반복되는 경우 전후 화면을 캡처한다.</t>
  </si>
  <si>
    <t>- 낮음 프리셋에서도 가까운 거리의 소폭 이동만으로 지형/오브젝트 이미지가 과도하게 튀거나 급격히 바뀌지 않아야 한다.
- LOD 전환이 발생하더라도 플레이 인지를 방해하지 않는 수준이어야 한다.</t>
  </si>
  <si>
    <t>낮음 프리셋에서 거리 변화에 따라 바위/지형 이미지가 한 발자국 차이로 확연히 달라지는 현상 관찰. 낮음 옵션의 의도 범위인지, LOD/텍스처 전환 기준 확인 필요.</t>
  </si>
  <si>
    <t>ARCR-SET-002</t>
  </si>
  <si>
    <t>해상도/화면 모드</t>
  </si>
  <si>
    <t>화면 모드 변경 후 복구</t>
  </si>
  <si>
    <t>설정 메뉴 진입 가능 / 디스플레이 옵션 변경 가능</t>
  </si>
  <si>
    <t>전체 화면, 창 모드, 전체 창 모드 중 현재 표시 옵션</t>
  </si>
  <si>
    <t>1. 현재 화면 모드와 해상도를 기록한다.
2. 다른 화면 모드로 변경하고 적용한다.
3. 화면 크기와 UI 표시를 확인한다.
4. 기존 화면 모드로 되돌린다.</t>
  </si>
  <si>
    <t>- 화면 모드 변경 후 UI가 화면 밖으로 밀리지 않는다.
- 되돌리기 후 기존 해상도/화면 모드가 정상 적용된다.
- 변경 중 입력 불가 상태로 고정되지 않는다.</t>
  </si>
  <si>
    <t>ARCR-SET-003</t>
  </si>
  <si>
    <t>오디오 설정</t>
  </si>
  <si>
    <t>마스터/효과음/음성 채팅 볼륨 변경</t>
  </si>
  <si>
    <t>설정 &gt; 오디오 진입 가능</t>
  </si>
  <si>
    <t>마스터 볼륨, 효과음, 음성 채팅 관련 항목</t>
  </si>
  <si>
    <t>1. 오디오 설정을 연다.
2. 현재 볼륨 값을 기록한다.
3. 볼륨 값을 변경한다.
4. 적용 후 게임 내 효과음 또는 UI 사운드를 확인한다.
5. 설정 화면을 다시 열어 변경 값이 유지되는지 확인한다.</t>
  </si>
  <si>
    <t>- 변경한 오디오 값이 저장된다.
- 볼륨 변경 후 사운드 출력 크기가 변경된다.
- 재진입 시 값이 초기화되지 않는다.</t>
  </si>
  <si>
    <t>ARCR-SET-004</t>
  </si>
  <si>
    <t>키 바인딩</t>
  </si>
  <si>
    <t>키 바인딩 변경 및 중복 제한</t>
  </si>
  <si>
    <t>설정 &gt; 조작 또는 키 바인딩 진입 가능</t>
  </si>
  <si>
    <t>변경 대상 입력 1개, 기존 입력값</t>
  </si>
  <si>
    <t>1. 키 바인딩 화면에서 변경 대상 항목을 선택한다.
2. 새 키를 입력한다.
3. 중복 키를 입력할 수 있는지 확인한다.
4. 적용 후 실제 조작에서 변경 키가 동작하는지 확인한다.</t>
  </si>
  <si>
    <t>- 새 키가 해당 조작에 반영된다.
- 중복 입력 제한 또는 경고가 표시된다.
- 실제 플레이에서 변경된 키 입력이 동작한다.</t>
  </si>
  <si>
    <t>ARCR-SET-005</t>
  </si>
  <si>
    <t>정조준 토글</t>
  </si>
  <si>
    <t>정조준 토글 옵션 적용</t>
  </si>
  <si>
    <t>정조준 토글 옵션 표시 / 지상에서 무기 장착</t>
  </si>
  <si>
    <t>정조준 토글 켜기/끄기 상태</t>
  </si>
  <si>
    <t>1. 설정에서 정조준 토글 옵션을 확인한다.
2. 옵션을 켠 뒤 지상에서 정조준 입력을 1회 누른다.
3. 정조준 상태 유지 여부를 확인한다.
4. 옵션을 끈 뒤 동일 입력을 길게 눌러 동작 차이를 확인한다.</t>
  </si>
  <si>
    <t>- 토글 켜짐 상태에서는 1회 입력으로 정조준 상태가 유지된다.
- 토글 꺼짐 상태에서는 입력 유지 방식으로 동작한다.
- 옵션 변경 후 실제 조작 동작이 설정과 일치한다.</t>
  </si>
  <si>
    <t>ARCR-SYNC-001</t>
  </si>
  <si>
    <t>레이드 재연결</t>
  </si>
  <si>
    <t>레이드 중 종료 후 다시 연결 팝업 표시</t>
  </si>
  <si>
    <t>레이드에 진입한 상태에서 게임 종료 또는 연결 끊김 발생</t>
  </si>
  <si>
    <t>종료 전 맵명, 장착 장비, 소지 전리품</t>
  </si>
  <si>
    <t>1. 레이드에 진입한다.
2. 종료 전 맵명, 장착 장비, 소지 전리품을 기록한다.
3. 게임 종료 또는 네트워크 끊김으로 세션을 이탈한다.
4. 게임을 다시 실행한다.
5. 다시 연결 가능 팝업이 표시되는지 확인한다.</t>
  </si>
  <si>
    <t>- 레이드 세션이 유효한 경우 다시 연결 가능 팝업이 표시된다.
- 팝업에는 다시 연결과 라운드 포기 선택지가 구분되어 표시된다.
- 팝업 표시 중 배경 화면 입력이 비정상 동작하지 않는다.</t>
  </si>
  <si>
    <t>ARCR-SYNC-002</t>
  </si>
  <si>
    <t>다시 연결</t>
  </si>
  <si>
    <t>다시 연결 선택 후 레이드 세션 복귀</t>
  </si>
  <si>
    <t>'다시 연결 가능' 팝업이 표시된 상태</t>
  </si>
  <si>
    <t>이탈 전 위치, 장착 로드아웃, 소지 전리품, 파티 상태</t>
  </si>
  <si>
    <t>1. 레이드 진행 중 연결 끊김 또는 비정상 종료를 발생시킨다.
2. 게임 재실행 후 '다시 연결 가능' 팝업을 확인한다.
3. 다시 연결 버튼을 선택한다.
4. 기존 레이드 세션으로 복귀되는지 확인한다.
5. 복귀 후 위치, 체력/실드, 장착 장비, 소지 전리품, 파티 상태를 이탈 전 기록과 비교한다.</t>
  </si>
  <si>
    <t>- 다시 연결 선택 시 기존 레이드 세션으로 복귀한다.
- 복귀 후 위치, 로드아웃, 소지 전리품, 파티 상태가 가능한 범위 내에서 유지된다.
- 복귀 실패 시 명확한 오류 안내와 후속 처리 화면이 표시된다.</t>
  </si>
  <si>
    <t>재연결 팝업은 확인했으나 실제 세션 복귀/상태 보존 결과는 별도 검증 필요</t>
  </si>
  <si>
    <t>라운드 포기</t>
  </si>
  <si>
    <t>라운드 포기 선택 전 손실 범위 안내 문구 확인</t>
  </si>
  <si>
    <t>'다시 연결 가능' 팝업이 표시된 상태 / 라운드 포기 버튼 확인 가능</t>
  </si>
  <si>
    <t>팝업 안내 문구, 라운드 포기 버튼, 이탈 전 로드아웃/전리품/안전 보관 영역/퀘스트 아이템</t>
  </si>
  <si>
    <t>1. 레이드 진행 중 비정상 종료 또는 네트워크 끊김으로 세션에서 이탈한다.
2. 게임을 다시 실행해 '다시 연결 가능' 팝업이 표시되는지 확인한다.
3. '라운드 포기'를 선택하기 전 팝업 안내 문구를 기록한다.
4. 안내 문구만 보고 손실 대상이 레이드 중 획득 전리품, 기존 장착 로드아웃, 안전 보관 영역, 퀘스트 아이템 중 어디까지인지 판단 가능한지 확인한다.
5. 실제 라운드 포기 선택과 손실 결과 확인은 별도 검증 환경에서 수행한다.</t>
  </si>
  <si>
    <t>- 라운드 포기 전 안내 문구에서 손실 대상과 보존 대상의 기준을 사용자가 판단할 수 있어야 한다.
- 문구만으로 손실 범위가 불명확한 경우 기획 확인 항목으로 분류한다.
- 실제 손실 처리 결과는 별도 테스트로 분리해 확인한다.</t>
  </si>
  <si>
    <t>라운드 포기/재접속 포기 시 '게임 내 인벤토리'가 레이드 중 획득 전리품만 의미하는지, 기존 장착 로드아웃/안전 보관 영역/퀘스트 아이템까지 포함하는지 문구 기준 확인 필요</t>
  </si>
  <si>
    <t>ARCR-SYNC-004</t>
  </si>
  <si>
    <t>재연결 반복</t>
  </si>
  <si>
    <t>다시 연결/라운드 포기 버튼 중복 입력 방지</t>
  </si>
  <si>
    <t>다시 연결 버튼, 라운드 포기 버튼, 빠른 연속 클릭 입력</t>
  </si>
  <si>
    <t>1. '다시 연결 가능' 팝업이 표시된 상태를 준비한다.
2. 다시 연결 버튼을 3회 이상 빠르게 클릭한다.
3. 화면 전환 또는 로딩 상태가 중복으로 발생하는지 확인한다.
4. 동일 조건에서 라운드 포기 버튼을 빠르게 클릭했을 때 중복 처리 여부를 확인한다.
5. 처리 완료 후 최종 진입 화면과 장비/전리품 상태를 확인한다.</t>
  </si>
  <si>
    <t>- 버튼 연타 시 요청이 1회만 처리된다.
- 다시 연결과 라운드 포기 상태가 동시에 처리되지 않는다.
- 최종 상태가 레이드 복귀 또는 포기 처리 중 하나로만 결정된다.</t>
  </si>
  <si>
    <t>재연결 팝업은 현재 확인했으나 버튼 연타/중복 처리 결과는 별도 재현 필요</t>
  </si>
  <si>
    <t>ARCR-SYNC-005</t>
  </si>
  <si>
    <t>보관함 동기화</t>
  </si>
  <si>
    <t>보관함 변경 후 재접속 반영</t>
  </si>
  <si>
    <t>스페란자에서 보관함 아이템 이동/장착 변경 가능</t>
  </si>
  <si>
    <t>변경 대상 아이템명, 변경 전 위치, 변경 후 위치</t>
  </si>
  <si>
    <t>1. 보관함에서 아이템 1개를 다른 위치로 이동하거나 로드아웃에 장착한다.
2. 변경 전후 위치를 기록한다.
3. 게임을 정상 종료한다.
4. 게임을 다시 실행한다.
5. 보관함과 로드아웃에서 변경 상태가 유지되는지 확인한다.</t>
  </si>
  <si>
    <t>- 재접속 후 보관함/로드아웃 변경 상태가 유지된다.
- 이동한 아이템이 원래 위치와 변경 위치에 중복 표시되지 않는다.
- 아이템 수량이 변경 전후 논리적으로 일치한다.</t>
  </si>
  <si>
    <t>총기 모델 일부 투명 표시 및 무기 교체 후 유지</t>
  </si>
  <si>
    <t>그래픽 프리셋 낮음 / 레이드 진입 완료 / 무기 2종 이상 장착 또는 획득 가능 상태</t>
  </si>
  <si>
    <t>발생 시점 / 장착 무기명 / 교체 무기명 / 증상 유지 시간 / 그래픽 프리셋 낮음</t>
  </si>
  <si>
    <t>1. 그래픽 프리셋을 낮음으로 설정한다.
2. 무기를 장착한 상태로 레이드에 진입한다.
3. 캐릭터가 들고 있거나 등에 장착한 총기 모델을 확인한다.
4. 총기 일부가 비어 보이거나 투명하게 표시되는지 확인한다.
5. 다른 무기로 교체한다.
6. 무기 교체 후에도 동일한 비정상 표시가 유지되는지 확인한다.
7. 라운드 종료 전까지 증상이 사라지는지 확인한다.</t>
  </si>
  <si>
    <t>- 그래픽 프리셋 낮음 상태에서도 장착/등 표시 총기 모델의 주요 외형이 정상 표시되어야 한다.
- 무기 교체 시 새 무기 모델이 정상 로드되어야 한다.
- 총기 일부가 비어 보이거나 투명하게 표시되는 상태가 라운드 종료까지 유지되면 안 된다.</t>
  </si>
  <si>
    <t>낮음 프리셋에서 레이드 중 총기 모델 일부가 비어 보이는 현상이 라운드 종료까지 유지됨. 총기 교체 후에도 해소되지 않아 무기 모델/머티리얼/LOD 갱신 확인 필요. 증빙 이미지 첨부 가능.</t>
  </si>
  <si>
    <t>상호작용</t>
  </si>
  <si>
    <t>강제 개방 상호작용 거리/대상 판정</t>
  </si>
  <si>
    <t>강제 개방 가능한 오브젝트가 있는 위치에 진입 / 그래픽 프리셋 낮음 / 상호작용 키 E</t>
  </si>
  <si>
    <t>강제 개방 대상 오브젝트 / 캐릭터와 대상 간 거리 / 조준점 위치 / 프롬프트 표시 여부</t>
  </si>
  <si>
    <t>1. 강제 개방 가능한 오브젝트 근처로 이동한다.
2. 캐릭터가 대상 오브젝트와 직접 맞닿지 않는 거리 또는 측면 위치에 선다.
3. 화면에 E 강제 개방 프롬프트가 표시되는지 확인한다.
4. 조준점이 대상 중앙이 아닌 상태에서 E를 입력한다.
5. 상호작용 진행 바와 캐릭터 애니메이션이 출력되는 위치를 확인한다.
6. 대상 오브젝트와 캐릭터 손/도구 위치가 일치하는지 확인한다.</t>
  </si>
  <si>
    <t>- 강제 개방 프롬프트는 대상 오브젝트가 명확하게 상호작용 가능한 거리와 시야 안에 있을 때만 표시되어야 한다.
- 상호작용 진행 시 캐릭터의 손/도구 애니메이션은 대상 오브젝트 위치와 자연스럽게 맞아야 한다.
- 허공 또는 대상과 떨어진 위치에서 개방 동작이 진행되면 안 된다.</t>
  </si>
  <si>
    <t>강제 개방 대상과 캐릭터 위치가 떨어져 보이는 상태에서 상호작용 프롬프트/동작이 확인됨. 반복 재현 및 영상 증빙 확보 전까지 리스크로 관리하며, 동일 위치에서 재현 확인 시 Fail/Bug 전환.</t>
  </si>
  <si>
    <t>BTS 후보 증빙 및 Jira/Google Docs 버그리포트 연계</t>
  </si>
  <si>
    <t>TC_Portfolio의 BTS 후보 4건을 버그리포트/Jira 등록 전 단계로 정리한 증빙 시트</t>
  </si>
  <si>
    <t>BTS ID</t>
  </si>
  <si>
    <t>결과</t>
  </si>
  <si>
    <t>증빙 상태</t>
  </si>
  <si>
    <t>Jira/Google Docs 연계 방향</t>
  </si>
  <si>
    <t>BTS-001</t>
  </si>
  <si>
    <t>이미지 첨부</t>
  </si>
  <si>
    <t>Visual Bug 리포트 작성</t>
  </si>
  <si>
    <t>BTS-002</t>
  </si>
  <si>
    <t>이미지/영상 추가 필요</t>
  </si>
  <si>
    <t>반복 재현 및 영상 확보 시 상호작용 판정 Bug 리포트 작성</t>
  </si>
  <si>
    <t>BTS-003</t>
  </si>
  <si>
    <t>팝업 문구 캡처 필요</t>
  </si>
  <si>
    <t>문구/정책 기준 확인용 QA 메모 또는 UX 개선 제안</t>
  </si>
  <si>
    <t>BTS-004</t>
  </si>
  <si>
    <t>전후 비교 이미지 필요</t>
  </si>
  <si>
    <t>환경/그래픽 옵션 기준 확인 후 리포트 여부 판단</t>
  </si>
  <si>
    <t>BTS-001 상세 증빙 - ARCR-SET-011</t>
  </si>
  <si>
    <t>항목</t>
  </si>
  <si>
    <t>내용</t>
  </si>
  <si>
    <t>증빙 이미지/첨부 기준</t>
  </si>
  <si>
    <t>이슈 제목</t>
  </si>
  <si>
    <t>그래픽 프리셋 낮음 환경에서 레이드 중 총기 모델 일부가 투명하게 표시되고 무기 교체 후에도 유지되는 현상</t>
  </si>
  <si>
    <t>결과/유형</t>
  </si>
  <si>
    <t>발생 환경</t>
  </si>
  <si>
    <t>PC / Steam / Windows 11 Home 25H2 / 그래픽 프리셋 낮음 / Store Update 1.35.0 이후 최신 서버 기준</t>
  </si>
  <si>
    <t>재현 절차</t>
  </si>
  <si>
    <t>1. 그래픽 프리셋을 낮음으로 설정한다.
2. 무기를 장착한 상태로 레이드에 진입한다.
3. 총기 모델 일부가 비어 보이거나 투명하게 표시되는지 확인한다.
4. 다른 무기로 교체한다.
5. 라운드 종료 전까지 증상 유지 여부를 확인한다.</t>
  </si>
  <si>
    <t>기대 결과</t>
  </si>
  <si>
    <t>그래픽 프리셋 낮음 상태에서도 장착/등 표시 총기 모델의 주요 외형은 정상 표시되어야 하며, 무기 교체 시 모델이 정상 갱신되어야 한다.</t>
  </si>
  <si>
    <t>실제 결과</t>
  </si>
  <si>
    <t>총기 모델 일부가 비어 보이는 현상이 한 라운드 종료 시점까지 유지되었고, 총기를 교체해도 해소되지 않음.</t>
  </si>
  <si>
    <t>영향도</t>
  </si>
  <si>
    <t>전투 진행을 차단하지는 않지만, 장비 외형 품질과 시각적 신뢰도를 낮추는 Visual Bug로 판단됨.</t>
  </si>
  <si>
    <t>BTS-002 상세 증빙 - ARCR-LOOT-011</t>
  </si>
  <si>
    <t>강제 개방 상호작용 시 대상 오브젝트와 캐릭터 위치/애니메이션 정합성 확인 필요</t>
  </si>
  <si>
    <t>검증 포인트</t>
  </si>
  <si>
    <t>오브젝트와 직접 맞닿지 않은 거리 또는 측면 위치에서 E 강제 개방 프롬프트가 표시되는지, 상호작용 진행 중 캐릭터 손/도구 위치가 대상 오브젝트와 자연스럽게 맞는지 확인</t>
  </si>
  <si>
    <t>Fail 전환 기준</t>
  </si>
  <si>
    <t>동일 위치·동일 오브젝트에서 반복 수행 시 대상과 떨어진 위치에서 허공 상호작용처럼 보이는 동작이 재현되고, 영상으로 확인될 경우 Fail / Bug로 전환</t>
  </si>
  <si>
    <t>BTS-003 상세 증빙 - ARCR-SYNC-003</t>
  </si>
  <si>
    <t>라운드 포기/재접속 포기 시 손실 범위 안내 문구 기준 확인 필요</t>
  </si>
  <si>
    <t>확인 포인트</t>
  </si>
  <si>
    <t>팝업의 “게임 내 인벤토리” 표현이 레이드 중 획득 전리품만 의미하는지, 기존 장착 로드아웃/안전 보관 영역/퀘스트 아이템까지 포함하는지 문구만으로 판단 가능한지 확인</t>
  </si>
  <si>
    <t>처리 방향</t>
  </si>
  <si>
    <t>실제 손실 처리가 잘못됐다고 단정하지 않고, 손실 범위 안내 기준의 기획/UX 확인 항목으로 관리</t>
  </si>
  <si>
    <t>BTS-004 상세 증빙 - ARCR-SET-001</t>
  </si>
  <si>
    <t>확인 제목</t>
  </si>
  <si>
    <t>낮음 프리셋 환경에서 지형/오브젝트 LOD 전환이 과도하게 보이는지 확인</t>
  </si>
  <si>
    <t>동일 오브젝트를 바라본 상태에서 한 발자국 단위 이동 시 바위/지형 텍스처 또는 형상이 과도하게 튀는지 확인</t>
  </si>
  <si>
    <t>그래픽 프리셋 낮음의 의도 범위일 수 있으므로 즉시 Bug로 단정하지 않고 환경 이슈/BTS 후보로 관리</t>
  </si>
  <si>
    <t>동일 오브젝트를 바라본 상태에서 한 발자국 단위 이동만으로 지형/오브젝트의 형상 또는 텍스처가 과도하게 전환되고, 동일 위치 왕복 시 반복 재현되며, 3초 이상 대기 후에도 정상 로드되지 않거나 플레이어의 엄폐/이동/상호작용 판단에 영향을 주는 경우 Fail / Bug로 전환한다.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</si>
</sst>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1">
    <font>
      <sz val="11.0"/>
      <color rgb="FF000000"/>
      <name val="Carlito"/>
      <scheme val="minor"/>
    </font>
    <font>
      <b/>
      <sz val="11.0"/>
      <color rgb="FFFFFFFF"/>
      <name val="Carlito"/>
    </font>
    <font>
      <sz val="11.0"/>
      <color theme="1"/>
      <name val="Carlito"/>
    </font>
    <font>
      <sz val="11.0"/>
      <color rgb="FF1F2937"/>
      <name val="Carlito"/>
    </font>
    <font>
      <sz val="11.0"/>
      <color rgb="FF000000"/>
      <name val="Carlito"/>
    </font>
    <font>
      <b/>
      <sz val="11.0"/>
      <color rgb="FF111827"/>
      <name val="Carlito"/>
    </font>
    <font>
      <b/>
      <sz val="11.0"/>
      <color theme="1"/>
      <name val="Carlito"/>
    </font>
    <font>
      <b/>
      <sz val="11.0"/>
      <color rgb="FF274E13"/>
      <name val="Carlito"/>
    </font>
    <font>
      <b/>
      <sz val="11.0"/>
      <color rgb="FF990000"/>
      <name val="Carlito"/>
    </font>
    <font>
      <b/>
      <sz val="11.0"/>
      <color rgb="FF7F6000"/>
      <name val="Carlito"/>
    </font>
    <font>
      <b/>
      <sz val="11.0"/>
      <color rgb="FF000000"/>
      <name val="Carlito"/>
    </font>
    <font>
      <b/>
      <sz val="14.0"/>
      <color rgb="FFFFFFFF"/>
      <name val="Carlito"/>
    </font>
    <font>
      <b/>
      <sz val="10.0"/>
      <color rgb="FF1F2937"/>
      <name val="Carlito"/>
    </font>
    <font>
      <sz val="10.0"/>
      <color rgb="FF000000"/>
      <name val="Carlito"/>
    </font>
    <font>
      <b/>
      <sz val="10.0"/>
      <color rgb="FF000000"/>
      <name val="Carlito"/>
    </font>
    <font>
      <sz val="10.0"/>
      <color theme="1"/>
      <name val="Carlito"/>
    </font>
    <font>
      <b/>
      <sz val="10.0"/>
      <color rgb="FFFFFFFF"/>
      <name val="Carlito"/>
    </font>
    <font>
      <b/>
      <i/>
      <sz val="10.0"/>
      <color rgb="FF000000"/>
      <name val="Carlito"/>
    </font>
    <font>
      <color theme="1"/>
      <name val="Carlito"/>
    </font>
    <font>
      <color rgb="FFFFFFFF"/>
      <name val="Carlito"/>
    </font>
    <font>
      <sz val="10.0"/>
      <color rgb="FFFFFFFF"/>
      <name val="Carlito"/>
    </font>
  </fonts>
  <fills count="21">
    <fill>
      <patternFill patternType="none"/>
    </fill>
    <fill>
      <patternFill patternType="lightGray"/>
    </fill>
    <fill>
      <patternFill patternType="solid">
        <fgColor rgb="FF142233"/>
        <bgColor rgb="FF142233"/>
      </patternFill>
    </fill>
    <fill>
      <patternFill patternType="solid">
        <fgColor rgb="FFF4F7FA"/>
        <bgColor rgb="FFF4F7FA"/>
      </patternFill>
    </fill>
    <fill>
      <patternFill patternType="solid">
        <fgColor rgb="FFD9E6EF"/>
        <bgColor rgb="FFD9E6EF"/>
      </patternFill>
    </fill>
    <fill>
      <patternFill patternType="solid">
        <fgColor rgb="FFF8FAFC"/>
        <bgColor rgb="FFF8FAFC"/>
      </patternFill>
    </fill>
    <fill>
      <patternFill patternType="solid">
        <fgColor rgb="FFDDE7EF"/>
        <bgColor rgb="FFDDE7EF"/>
      </patternFill>
    </fill>
    <fill>
      <patternFill patternType="solid">
        <fgColor rgb="FFCFE0EA"/>
        <bgColor rgb="FFCFE0EA"/>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FFFFFF"/>
        <bgColor rgb="FFFFFFFF"/>
      </patternFill>
    </fill>
    <fill>
      <patternFill patternType="solid">
        <fgColor rgb="FF102A3A"/>
        <bgColor rgb="FF102A3A"/>
      </patternFill>
    </fill>
    <fill>
      <patternFill patternType="solid">
        <fgColor rgb="FF164E72"/>
        <bgColor rgb="FF164E72"/>
      </patternFill>
    </fill>
    <fill>
      <patternFill patternType="solid">
        <fgColor rgb="FF0F4C66"/>
        <bgColor rgb="FF0F4C66"/>
      </patternFill>
    </fill>
    <fill>
      <patternFill patternType="solid">
        <fgColor rgb="FFDCE6EF"/>
        <bgColor rgb="FFDCE6EF"/>
      </patternFill>
    </fill>
    <fill>
      <patternFill patternType="solid">
        <fgColor rgb="FFFFF7E6"/>
        <bgColor rgb="FFFFF7E6"/>
      </patternFill>
    </fill>
    <fill>
      <patternFill patternType="solid">
        <fgColor rgb="FF0F5F7F"/>
        <bgColor rgb="FF0F5F7F"/>
      </patternFill>
    </fill>
    <fill>
      <patternFill patternType="solid">
        <fgColor theme="0"/>
        <bgColor theme="0"/>
      </patternFill>
    </fill>
    <fill>
      <patternFill patternType="solid">
        <fgColor rgb="FFEAF2F7"/>
        <bgColor rgb="FFEAF2F7"/>
      </patternFill>
    </fill>
    <fill>
      <patternFill patternType="solid">
        <fgColor rgb="FFDDEAF2"/>
        <bgColor rgb="FFDDEAF2"/>
      </patternFill>
    </fill>
  </fills>
  <borders count="2">
    <border/>
    <border>
      <left style="thin">
        <color rgb="FFD9E1E8"/>
      </left>
      <right style="thin">
        <color rgb="FFD9E1E8"/>
      </right>
      <top style="thin">
        <color rgb="FFD9E1E8"/>
      </top>
      <bottom style="thin">
        <color rgb="FFD9E1E8"/>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Font="1"/>
    <xf borderId="0" fillId="3" fontId="3" numFmtId="0" xfId="0" applyAlignment="1" applyFill="1" applyFont="1">
      <alignment horizontal="center" shrinkToFit="0" vertical="center" wrapText="1"/>
    </xf>
    <xf borderId="0" fillId="0" fontId="4" numFmtId="0" xfId="0" applyAlignment="1" applyFont="1">
      <alignment horizontal="center" shrinkToFit="0" vertical="center" wrapText="1"/>
    </xf>
    <xf borderId="0" fillId="4" fontId="5" numFmtId="0" xfId="0" applyAlignment="1" applyFill="1" applyFont="1">
      <alignment horizontal="center" shrinkToFit="0" vertical="center" wrapText="1"/>
    </xf>
    <xf borderId="0" fillId="5" fontId="2" numFmtId="0" xfId="0" applyAlignment="1" applyFill="1" applyFont="1">
      <alignment horizontal="center" shrinkToFit="0" vertical="center" wrapText="1"/>
    </xf>
    <xf borderId="0" fillId="5" fontId="5" numFmtId="0" xfId="0" applyAlignment="1" applyFont="1">
      <alignment horizontal="center" shrinkToFit="0" vertical="center" wrapText="1"/>
    </xf>
    <xf borderId="0" fillId="5" fontId="2" numFmtId="0" xfId="0" applyAlignment="1" applyFont="1">
      <alignment horizontal="left" shrinkToFit="0" vertical="top" wrapText="1"/>
    </xf>
    <xf borderId="0" fillId="6" fontId="5" numFmtId="0" xfId="0" applyAlignment="1" applyFill="1" applyFont="1">
      <alignment horizontal="center" shrinkToFit="0" vertical="center" wrapText="1"/>
    </xf>
    <xf borderId="0" fillId="7" fontId="6" numFmtId="0" xfId="0" applyAlignment="1" applyFill="1" applyFont="1">
      <alignment horizontal="center" shrinkToFit="0" vertical="center" wrapText="1"/>
    </xf>
    <xf borderId="0" fillId="8" fontId="7" numFmtId="0" xfId="0" applyAlignment="1" applyFill="1" applyFont="1">
      <alignment horizontal="center" shrinkToFit="0" vertical="center" wrapText="1"/>
    </xf>
    <xf borderId="0" fillId="9" fontId="8" numFmtId="0" xfId="0" applyAlignment="1" applyFill="1" applyFont="1">
      <alignment horizontal="center" shrinkToFit="0" vertical="center" wrapText="1"/>
    </xf>
    <xf borderId="0" fillId="10" fontId="9" numFmtId="0" xfId="0" applyAlignment="1" applyFill="1" applyFont="1">
      <alignment horizontal="center" shrinkToFit="0" vertical="center" wrapText="1"/>
    </xf>
    <xf borderId="0" fillId="11" fontId="2" numFmtId="0" xfId="0" applyAlignment="1" applyFill="1" applyFont="1">
      <alignment horizontal="center" shrinkToFit="0" vertical="center" wrapText="1"/>
    </xf>
    <xf borderId="0" fillId="11" fontId="2" numFmtId="164" xfId="0" applyAlignment="1" applyFont="1" applyNumberFormat="1">
      <alignment horizontal="center" shrinkToFit="0" vertical="center" wrapText="1"/>
    </xf>
    <xf borderId="0" fillId="12" fontId="1" numFmtId="0" xfId="0" applyAlignment="1" applyFill="1" applyFont="1">
      <alignment horizontal="center" shrinkToFit="0" vertical="center" wrapText="1"/>
    </xf>
    <xf borderId="0" fillId="13" fontId="1" numFmtId="0" xfId="0" applyAlignment="1" applyFill="1" applyFont="1">
      <alignment horizontal="center" shrinkToFit="0" vertical="center" wrapText="1"/>
    </xf>
    <xf borderId="0" fillId="14" fontId="1" numFmtId="0" xfId="0" applyAlignment="1" applyFill="1" applyFont="1">
      <alignment horizontal="center" shrinkToFit="0" vertical="center" wrapText="1"/>
    </xf>
    <xf borderId="0" fillId="6" fontId="6" numFmtId="0" xfId="0" applyAlignment="1" applyFont="1">
      <alignment horizontal="center" shrinkToFit="0" vertical="center" wrapText="1"/>
    </xf>
    <xf borderId="0" fillId="15" fontId="10" numFmtId="0" xfId="0" applyAlignment="1" applyFill="1" applyFont="1">
      <alignment horizontal="center" shrinkToFit="0" vertical="center" wrapText="1"/>
    </xf>
    <xf borderId="0" fillId="15" fontId="4" numFmtId="0" xfId="0" applyAlignment="1" applyFont="1">
      <alignment horizontal="center" shrinkToFit="0" vertical="center" wrapText="1"/>
    </xf>
    <xf borderId="0" fillId="16" fontId="2" numFmtId="0" xfId="0" applyAlignment="1" applyFill="1" applyFont="1">
      <alignment horizontal="center" shrinkToFit="0" vertical="center" wrapText="1"/>
    </xf>
    <xf borderId="0" fillId="16" fontId="2" numFmtId="0" xfId="0" applyAlignment="1" applyFont="1">
      <alignment horizontal="left" shrinkToFit="0" vertical="center" wrapText="1"/>
    </xf>
    <xf borderId="0" fillId="10" fontId="2" numFmtId="0" xfId="0" applyAlignment="1" applyFont="1">
      <alignment horizontal="center" shrinkToFit="0" vertical="center" wrapText="1"/>
    </xf>
    <xf borderId="0" fillId="4" fontId="6" numFmtId="0" xfId="0" applyAlignment="1" applyFont="1">
      <alignment horizontal="center" shrinkToFit="0" vertical="center" wrapText="1"/>
    </xf>
    <xf borderId="0" fillId="5" fontId="2" numFmtId="0" xfId="0" applyAlignment="1" applyFont="1">
      <alignment horizontal="left" shrinkToFit="0" vertical="center" wrapText="1"/>
    </xf>
    <xf borderId="0" fillId="17" fontId="1" numFmtId="0" xfId="0" applyAlignment="1" applyFill="1" applyFont="1">
      <alignment horizontal="center" shrinkToFit="0" vertical="center" wrapText="1"/>
    </xf>
    <xf borderId="1" fillId="18" fontId="2" numFmtId="0" xfId="0" applyAlignment="1" applyBorder="1" applyFill="1" applyFont="1">
      <alignment horizontal="center" shrinkToFit="0" vertical="center" wrapText="1"/>
    </xf>
    <xf borderId="1" fillId="18" fontId="6" numFmtId="0" xfId="0" applyAlignment="1" applyBorder="1" applyFont="1">
      <alignment horizontal="center" shrinkToFit="0" vertical="center" wrapText="1"/>
    </xf>
    <xf borderId="1" fillId="18" fontId="2" numFmtId="0" xfId="0" applyAlignment="1" applyBorder="1" applyFont="1">
      <alignment horizontal="left" shrinkToFit="0" vertical="top" wrapText="1"/>
    </xf>
    <xf borderId="1" fillId="8" fontId="7" numFmtId="0" xfId="0" applyAlignment="1" applyBorder="1" applyFont="1">
      <alignment horizontal="center" shrinkToFit="0" vertical="center" wrapText="1"/>
    </xf>
    <xf borderId="1" fillId="10" fontId="8" numFmtId="0" xfId="0" applyAlignment="1" applyBorder="1" applyFont="1">
      <alignment horizontal="center" shrinkToFit="0" vertical="center" wrapText="1"/>
    </xf>
    <xf borderId="1" fillId="10" fontId="9"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top" wrapText="1"/>
    </xf>
    <xf borderId="0" fillId="9" fontId="2"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shrinkToFit="0" wrapText="1"/>
    </xf>
    <xf borderId="0" fillId="0" fontId="4" numFmtId="0" xfId="0" applyAlignment="1" applyFont="1">
      <alignment shrinkToFit="0" vertical="bottom" wrapText="1"/>
    </xf>
    <xf borderId="0" fillId="14" fontId="11" numFmtId="0" xfId="0" applyAlignment="1" applyFont="1">
      <alignment horizontal="center" shrinkToFit="0" vertical="top" wrapText="1"/>
    </xf>
    <xf borderId="0" fillId="19" fontId="12" numFmtId="0" xfId="0" applyAlignment="1" applyFill="1" applyFont="1">
      <alignment horizontal="center" shrinkToFit="0" vertical="top" wrapText="1"/>
    </xf>
    <xf borderId="0" fillId="0" fontId="13" numFmtId="0" xfId="0" applyAlignment="1" applyFont="1">
      <alignment shrinkToFit="0" vertical="top" wrapText="1"/>
    </xf>
    <xf borderId="0" fillId="15" fontId="14" numFmtId="0" xfId="0" applyAlignment="1" applyFont="1">
      <alignment horizontal="center" shrinkToFit="0" vertical="top" wrapText="1"/>
    </xf>
    <xf borderId="0" fillId="11" fontId="13" numFmtId="0" xfId="0" applyAlignment="1" applyFont="1">
      <alignment horizontal="center" shrinkToFit="0" vertical="top" wrapText="1"/>
    </xf>
    <xf borderId="0" fillId="9" fontId="13" numFmtId="0" xfId="0" applyAlignment="1" applyFont="1">
      <alignment horizontal="center" shrinkToFit="0" vertical="top" wrapText="1"/>
    </xf>
    <xf borderId="0" fillId="10" fontId="13" numFmtId="0" xfId="0" applyAlignment="1" applyFont="1">
      <alignment horizontal="center" shrinkToFit="0" vertical="top" wrapText="1"/>
    </xf>
    <xf borderId="0" fillId="0" fontId="15" numFmtId="0" xfId="0" applyAlignment="1" applyFont="1">
      <alignment shrinkToFit="0" vertical="top" wrapText="1"/>
    </xf>
    <xf borderId="0" fillId="14" fontId="16" numFmtId="0" xfId="0" applyAlignment="1" applyFont="1">
      <alignment horizontal="center" shrinkToFit="0" vertical="center" wrapText="1"/>
    </xf>
    <xf borderId="0" fillId="15" fontId="14" numFmtId="0" xfId="0" applyAlignment="1" applyFont="1">
      <alignment horizontal="center" shrinkToFit="0" vertical="center" wrapText="1"/>
    </xf>
    <xf borderId="0" fillId="20" fontId="14" numFmtId="0" xfId="0" applyAlignment="1" applyFill="1" applyFont="1">
      <alignment horizontal="center" shrinkToFit="0" vertical="center" wrapText="1"/>
    </xf>
    <xf borderId="0" fillId="11" fontId="13" numFmtId="0" xfId="0" applyAlignment="1" applyFont="1">
      <alignment horizontal="left" shrinkToFit="0" vertical="top" wrapText="1"/>
    </xf>
    <xf borderId="0" fillId="5" fontId="13" numFmtId="0" xfId="0" applyAlignment="1" applyFont="1">
      <alignment horizontal="center" shrinkToFit="0" vertical="top" wrapText="1"/>
    </xf>
    <xf borderId="0" fillId="5" fontId="4" numFmtId="0" xfId="0" applyAlignment="1" applyFont="1">
      <alignment horizontal="center" shrinkToFit="0" vertical="center" wrapText="1"/>
    </xf>
    <xf borderId="0" fillId="11" fontId="14" numFmtId="0" xfId="0" applyAlignment="1" applyFont="1">
      <alignment horizontal="center" shrinkToFit="0" vertical="top" wrapText="1"/>
    </xf>
    <xf borderId="0" fillId="15" fontId="17" numFmtId="0" xfId="0" applyAlignment="1" applyFont="1">
      <alignment horizontal="center" shrinkToFit="0" vertical="center" wrapText="1"/>
    </xf>
    <xf borderId="0" fillId="0" fontId="13" numFmtId="0" xfId="0" applyAlignment="1" applyFont="1">
      <alignment horizontal="left" shrinkToFit="0" vertical="top" wrapText="1"/>
    </xf>
    <xf borderId="0" fillId="11" fontId="16" numFmtId="0" xfId="0" applyAlignment="1" applyFont="1">
      <alignment horizontal="center" shrinkToFit="0" vertical="top" wrapText="1"/>
    </xf>
    <xf borderId="0" fillId="11" fontId="13" numFmtId="0" xfId="0" applyAlignment="1" applyFont="1">
      <alignment horizontal="center" shrinkToFit="0" vertical="center" wrapText="1"/>
    </xf>
    <xf borderId="0" fillId="11" fontId="13" numFmtId="0" xfId="0" applyAlignment="1" applyFont="1">
      <alignment shrinkToFit="0" vertical="top" wrapText="1"/>
    </xf>
    <xf borderId="0" fillId="11" fontId="14" numFmtId="0" xfId="0" applyAlignment="1" applyFont="1">
      <alignment horizontal="center" shrinkToFit="0" vertical="center" wrapText="1"/>
    </xf>
    <xf borderId="0" fillId="11" fontId="18" numFmtId="0" xfId="0" applyFont="1"/>
    <xf borderId="0" fillId="11" fontId="16" numFmtId="0" xfId="0" applyAlignment="1" applyFont="1">
      <alignment shrinkToFit="0" vertical="top" wrapText="1"/>
    </xf>
    <xf borderId="0" fillId="11" fontId="19" numFmtId="0" xfId="0" applyFont="1"/>
    <xf borderId="0" fillId="11" fontId="20" numFmtId="0" xfId="0" applyAlignment="1" applyFont="1">
      <alignment shrinkToFit="0" vertical="top" wrapText="1"/>
    </xf>
  </cellXfs>
  <cellStyles count="1">
    <cellStyle xfId="0" name="Normal" builtinId="0"/>
  </cellStyles>
  <dxfs count="10">
    <dxf>
      <font/>
      <fill>
        <patternFill patternType="solid">
          <fgColor rgb="FFDCFCE7"/>
          <bgColor rgb="FFDCFCE7"/>
        </patternFill>
      </fill>
      <border/>
    </dxf>
    <dxf>
      <font/>
      <fill>
        <patternFill patternType="solid">
          <fgColor rgb="FFFEE2E2"/>
          <bgColor rgb="FFFEE2E2"/>
        </patternFill>
      </fill>
      <border/>
    </dxf>
    <dxf>
      <font/>
      <fill>
        <patternFill patternType="solid">
          <fgColor rgb="FFFEF3C7"/>
          <bgColor rgb="FFFEF3C7"/>
        </patternFill>
      </fill>
      <border/>
    </dxf>
    <dxf>
      <font/>
      <fill>
        <patternFill patternType="solid">
          <fgColor rgb="FFE5E7EB"/>
          <bgColor rgb="FFE5E7EB"/>
        </patternFill>
      </fill>
      <border/>
    </dxf>
    <dxf>
      <font/>
      <fill>
        <patternFill patternType="solid">
          <fgColor rgb="FFE0F2FE"/>
          <bgColor rgb="FFE0F2FE"/>
        </patternFill>
      </fill>
      <border/>
    </dxf>
    <dxf>
      <font>
        <b/>
        <color rgb="FF274E13"/>
      </font>
      <fill>
        <patternFill patternType="solid">
          <fgColor rgb="FFD9EAD3"/>
          <bgColor rgb="FFD9EAD3"/>
        </patternFill>
      </fill>
      <border/>
    </dxf>
    <dxf>
      <font>
        <b/>
        <color rgb="FF990000"/>
      </font>
      <fill>
        <patternFill patternType="solid">
          <fgColor rgb="FFF4CCCC"/>
          <bgColor rgb="FFF4CCCC"/>
        </patternFill>
      </fill>
      <border/>
    </dxf>
    <dxf>
      <font>
        <b/>
        <color rgb="FF7F6000"/>
      </font>
      <fill>
        <patternFill patternType="solid">
          <fgColor rgb="FFFFF2CC"/>
          <bgColor rgb="FFFFF2CC"/>
        </patternFill>
      </fill>
      <border/>
    </dxf>
    <dxf>
      <font>
        <b/>
        <color rgb="FF351C75"/>
      </font>
      <fill>
        <patternFill patternType="solid">
          <fgColor rgb="FFD9D2E9"/>
          <bgColor rgb="FFD9D2E9"/>
        </patternFill>
      </fill>
      <border/>
    </dxf>
    <dxf>
      <font>
        <b/>
        <color rgb="FF666666"/>
      </font>
      <fill>
        <patternFill patternType="solid">
          <fgColor rgb="FFE7E6E6"/>
          <bgColor rgb="FFE7E6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jpg"/><Relationship Id="rId3" Type="http://schemas.openxmlformats.org/officeDocument/2006/relationships/image" Target="../media/image1.jpg"/><Relationship Id="rId4" Type="http://schemas.openxmlformats.org/officeDocument/2006/relationships/image" Target="../media/image5.jpg"/><Relationship Id="rId5"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2000250</xdr:colOff>
      <xdr:row>15</xdr:row>
      <xdr:rowOff>600075</xdr:rowOff>
    </xdr:from>
    <xdr:ext cx="2476500" cy="1838325"/>
    <xdr:sp>
      <xdr:nvSpPr>
        <xdr:cNvPr id="3" name="Shape 3"/>
        <xdr:cNvSpPr/>
      </xdr:nvSpPr>
      <xdr:spPr>
        <a:xfrm>
          <a:off x="4126800" y="2879888"/>
          <a:ext cx="2438400" cy="1800225"/>
        </a:xfrm>
        <a:prstGeom prst="rect">
          <a:avLst/>
        </a:prstGeom>
        <a:noFill/>
        <a:ln cap="flat" cmpd="sng" w="381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6</xdr:col>
      <xdr:colOff>1781175</xdr:colOff>
      <xdr:row>15</xdr:row>
      <xdr:rowOff>771525</xdr:rowOff>
    </xdr:from>
    <xdr:ext cx="3067050" cy="1685925"/>
    <xdr:sp>
      <xdr:nvSpPr>
        <xdr:cNvPr id="4" name="Shape 4"/>
        <xdr:cNvSpPr/>
      </xdr:nvSpPr>
      <xdr:spPr>
        <a:xfrm>
          <a:off x="3850575" y="2975138"/>
          <a:ext cx="2990850" cy="1609725"/>
        </a:xfrm>
        <a:prstGeom prst="rect">
          <a:avLst/>
        </a:prstGeom>
        <a:noFill/>
        <a:ln cap="flat" cmpd="sng" w="762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9</xdr:col>
      <xdr:colOff>361950</xdr:colOff>
      <xdr:row>38</xdr:row>
      <xdr:rowOff>838200</xdr:rowOff>
    </xdr:from>
    <xdr:ext cx="2000250" cy="2085975"/>
    <xdr:sp>
      <xdr:nvSpPr>
        <xdr:cNvPr id="5" name="Shape 5"/>
        <xdr:cNvSpPr/>
      </xdr:nvSpPr>
      <xdr:spPr>
        <a:xfrm>
          <a:off x="4383975" y="2775113"/>
          <a:ext cx="1924050" cy="2009775"/>
        </a:xfrm>
        <a:prstGeom prst="rect">
          <a:avLst/>
        </a:prstGeom>
        <a:noFill/>
        <a:ln cap="flat" cmpd="sng" w="762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9</xdr:col>
      <xdr:colOff>685800</xdr:colOff>
      <xdr:row>42</xdr:row>
      <xdr:rowOff>819150</xdr:rowOff>
    </xdr:from>
    <xdr:ext cx="1752600" cy="1685925"/>
    <xdr:sp>
      <xdr:nvSpPr>
        <xdr:cNvPr id="6" name="Shape 6"/>
        <xdr:cNvSpPr/>
      </xdr:nvSpPr>
      <xdr:spPr>
        <a:xfrm>
          <a:off x="4507800" y="2975138"/>
          <a:ext cx="1676400" cy="1609725"/>
        </a:xfrm>
        <a:prstGeom prst="rect">
          <a:avLst/>
        </a:prstGeom>
        <a:noFill/>
        <a:ln cap="flat" cmpd="sng" w="762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6</xdr:col>
      <xdr:colOff>1447800</xdr:colOff>
      <xdr:row>15</xdr:row>
      <xdr:rowOff>714375</xdr:rowOff>
    </xdr:from>
    <xdr:ext cx="3895725" cy="1809750"/>
    <xdr:sp>
      <xdr:nvSpPr>
        <xdr:cNvPr id="8" name="Shape 8"/>
        <xdr:cNvSpPr/>
      </xdr:nvSpPr>
      <xdr:spPr>
        <a:xfrm>
          <a:off x="4022175" y="1842675"/>
          <a:ext cx="3873600" cy="1793100"/>
        </a:xfrm>
        <a:prstGeom prst="rect">
          <a:avLst/>
        </a:prstGeom>
        <a:noFill/>
        <a:ln cap="flat" cmpd="sng" w="762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9</xdr:col>
      <xdr:colOff>533400</xdr:colOff>
      <xdr:row>39</xdr:row>
      <xdr:rowOff>200025</xdr:rowOff>
    </xdr:from>
    <xdr:ext cx="1971675" cy="4867275"/>
    <xdr:grpSp>
      <xdr:nvGrpSpPr>
        <xdr:cNvPr id="7" name="Shape 7" title="그림"/>
        <xdr:cNvGrpSpPr/>
      </xdr:nvGrpSpPr>
      <xdr:grpSpPr>
        <a:xfrm>
          <a:off x="6231400" y="951075"/>
          <a:ext cx="1951800" cy="4848250"/>
          <a:chOff x="6231400" y="951075"/>
          <a:chExt cx="1951800" cy="4848250"/>
        </a:xfrm>
      </xdr:grpSpPr>
      <xdr:sp>
        <xdr:nvSpPr>
          <xdr:cNvPr id="9" name="Shape 9"/>
          <xdr:cNvSpPr/>
        </xdr:nvSpPr>
        <xdr:spPr>
          <a:xfrm>
            <a:off x="6231400" y="951075"/>
            <a:ext cx="1951800" cy="1694100"/>
          </a:xfrm>
          <a:prstGeom prst="rect">
            <a:avLst/>
          </a:prstGeom>
          <a:noFill/>
          <a:ln cap="flat" cmpd="sng" w="762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xdr:nvSpPr>
        <xdr:spPr>
          <a:xfrm>
            <a:off x="6231400" y="4105225"/>
            <a:ext cx="1793100" cy="1694100"/>
          </a:xfrm>
          <a:prstGeom prst="rect">
            <a:avLst/>
          </a:prstGeom>
          <a:noFill/>
          <a:ln cap="flat" cmpd="sng" w="7620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5</xdr:col>
      <xdr:colOff>1485900</xdr:colOff>
      <xdr:row>10</xdr:row>
      <xdr:rowOff>257175</xdr:rowOff>
    </xdr:from>
    <xdr:ext cx="8086725" cy="75057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1485900</xdr:colOff>
      <xdr:row>20</xdr:row>
      <xdr:rowOff>152400</xdr:rowOff>
    </xdr:from>
    <xdr:ext cx="8086725" cy="57245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1485900</xdr:colOff>
      <xdr:row>41</xdr:row>
      <xdr:rowOff>914400</xdr:rowOff>
    </xdr:from>
    <xdr:ext cx="8086725" cy="4724400"/>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1485900</xdr:colOff>
      <xdr:row>36</xdr:row>
      <xdr:rowOff>190500</xdr:rowOff>
    </xdr:from>
    <xdr:ext cx="8086725" cy="4724400"/>
    <xdr:pic>
      <xdr:nvPicPr>
        <xdr:cNvPr id="0" name="image5.jp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1524000</xdr:colOff>
      <xdr:row>28</xdr:row>
      <xdr:rowOff>190500</xdr:rowOff>
    </xdr:from>
    <xdr:ext cx="8086725" cy="47244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6.0"/>
    <col customWidth="1" min="3" max="3" width="12.0"/>
    <col customWidth="1" min="4" max="4" width="15.0"/>
    <col customWidth="1" min="5" max="5" width="7.0"/>
    <col customWidth="1" min="6" max="6" width="8.5"/>
    <col customWidth="1" min="7" max="7" width="31.38"/>
    <col customWidth="1" min="8" max="8" width="33.0"/>
    <col customWidth="1" min="9" max="9" width="57.75"/>
    <col customWidth="1" min="10" max="10" width="48.75"/>
    <col customWidth="1" min="11" max="11" width="9.0"/>
    <col customWidth="1" min="12" max="12" width="13.0"/>
    <col customWidth="1" min="13" max="13" width="11.13"/>
    <col customWidth="1" min="14" max="14" width="33.38"/>
  </cols>
  <sheetData>
    <row r="1" ht="21.75" customHeight="1">
      <c r="A1" s="1" t="s">
        <v>0</v>
      </c>
      <c r="O1" s="2"/>
      <c r="P1" s="2"/>
      <c r="Q1" s="2"/>
      <c r="R1" s="2"/>
      <c r="S1" s="2"/>
      <c r="T1" s="2"/>
      <c r="U1" s="2"/>
      <c r="V1" s="2"/>
      <c r="W1" s="2"/>
      <c r="X1" s="2"/>
      <c r="Y1" s="2"/>
      <c r="Z1" s="2"/>
    </row>
    <row r="2" ht="18.0" customHeight="1">
      <c r="A2" s="3" t="s">
        <v>1</v>
      </c>
      <c r="O2" s="2"/>
      <c r="P2" s="2"/>
      <c r="Q2" s="2"/>
      <c r="R2" s="2"/>
      <c r="S2" s="2"/>
      <c r="T2" s="2"/>
      <c r="U2" s="2"/>
      <c r="V2" s="2"/>
      <c r="W2" s="2"/>
      <c r="X2" s="2"/>
      <c r="Y2" s="2"/>
      <c r="Z2" s="2"/>
    </row>
    <row r="3">
      <c r="A3" s="4"/>
      <c r="B3" s="4"/>
      <c r="C3" s="4"/>
      <c r="D3" s="4"/>
      <c r="E3" s="4"/>
      <c r="F3" s="4"/>
      <c r="G3" s="4"/>
      <c r="H3" s="4"/>
      <c r="I3" s="4"/>
      <c r="J3" s="4"/>
      <c r="K3" s="4"/>
      <c r="L3" s="4"/>
      <c r="M3" s="4"/>
      <c r="N3" s="4"/>
      <c r="O3" s="2"/>
      <c r="P3" s="2"/>
      <c r="Q3" s="2"/>
      <c r="R3" s="2"/>
      <c r="S3" s="2"/>
      <c r="T3" s="2"/>
      <c r="U3" s="2"/>
      <c r="V3" s="2"/>
      <c r="W3" s="2"/>
      <c r="X3" s="2"/>
      <c r="Y3" s="2"/>
      <c r="Z3" s="2"/>
    </row>
    <row r="4" ht="26.25" customHeight="1">
      <c r="A4" s="5" t="s">
        <v>2</v>
      </c>
      <c r="B4" s="6" t="s">
        <v>3</v>
      </c>
      <c r="E4" s="7" t="s">
        <v>4</v>
      </c>
      <c r="F4" s="6" t="s">
        <v>5</v>
      </c>
      <c r="H4" s="7" t="s">
        <v>6</v>
      </c>
      <c r="I4" s="6" t="s">
        <v>7</v>
      </c>
      <c r="K4" s="7" t="s">
        <v>8</v>
      </c>
      <c r="L4" s="6" t="s">
        <v>9</v>
      </c>
      <c r="O4" s="2"/>
      <c r="P4" s="2"/>
      <c r="Q4" s="2"/>
      <c r="R4" s="2"/>
      <c r="S4" s="2"/>
      <c r="T4" s="2"/>
      <c r="U4" s="2"/>
      <c r="V4" s="2"/>
      <c r="W4" s="2"/>
      <c r="X4" s="2"/>
      <c r="Y4" s="2"/>
      <c r="Z4" s="2"/>
    </row>
    <row r="5" ht="26.25" customHeight="1">
      <c r="A5" s="5" t="s">
        <v>10</v>
      </c>
      <c r="B5" s="8" t="s">
        <v>11</v>
      </c>
      <c r="E5" s="7" t="s">
        <v>12</v>
      </c>
      <c r="F5" s="6" t="s">
        <v>13</v>
      </c>
      <c r="H5" s="7" t="s">
        <v>14</v>
      </c>
      <c r="I5" s="6" t="s">
        <v>15</v>
      </c>
      <c r="K5" s="7"/>
      <c r="L5" s="6"/>
      <c r="O5" s="2"/>
      <c r="P5" s="2"/>
      <c r="Q5" s="2"/>
      <c r="R5" s="2"/>
      <c r="S5" s="2"/>
      <c r="T5" s="2"/>
      <c r="U5" s="2"/>
      <c r="V5" s="2"/>
      <c r="W5" s="2"/>
      <c r="X5" s="2"/>
      <c r="Y5" s="2"/>
      <c r="Z5" s="2"/>
    </row>
    <row r="6" ht="26.25" customHeight="1">
      <c r="A6" s="5" t="s">
        <v>16</v>
      </c>
      <c r="B6" s="6" t="s">
        <v>17</v>
      </c>
      <c r="O6" s="2"/>
      <c r="P6" s="2"/>
      <c r="Q6" s="2"/>
      <c r="R6" s="2"/>
      <c r="S6" s="2"/>
      <c r="T6" s="2"/>
      <c r="U6" s="2"/>
      <c r="V6" s="2"/>
      <c r="W6" s="2"/>
      <c r="X6" s="2"/>
      <c r="Y6" s="2"/>
      <c r="Z6" s="2"/>
    </row>
    <row r="7">
      <c r="A7" s="4"/>
      <c r="B7" s="4"/>
      <c r="C7" s="4"/>
      <c r="D7" s="4"/>
      <c r="E7" s="4"/>
      <c r="F7" s="4"/>
      <c r="G7" s="4"/>
      <c r="H7" s="4"/>
      <c r="I7" s="4"/>
      <c r="J7" s="4"/>
      <c r="K7" s="4"/>
      <c r="L7" s="4"/>
      <c r="M7" s="4"/>
      <c r="N7" s="4"/>
      <c r="O7" s="2"/>
      <c r="P7" s="2"/>
      <c r="Q7" s="2"/>
      <c r="R7" s="2"/>
      <c r="S7" s="2"/>
      <c r="T7" s="2"/>
      <c r="U7" s="2"/>
      <c r="V7" s="2"/>
      <c r="W7" s="2"/>
      <c r="X7" s="2"/>
      <c r="Y7" s="2"/>
      <c r="Z7" s="2"/>
    </row>
    <row r="8" ht="21.75" customHeight="1">
      <c r="A8" s="1" t="s">
        <v>18</v>
      </c>
      <c r="O8" s="2"/>
      <c r="P8" s="2"/>
      <c r="Q8" s="2"/>
      <c r="R8" s="2"/>
      <c r="S8" s="2"/>
      <c r="T8" s="2"/>
      <c r="U8" s="2"/>
      <c r="V8" s="2"/>
      <c r="W8" s="2"/>
      <c r="X8" s="2"/>
      <c r="Y8" s="2"/>
      <c r="Z8" s="2"/>
    </row>
    <row r="9" ht="19.5" customHeight="1">
      <c r="A9" s="9" t="s">
        <v>19</v>
      </c>
      <c r="O9" s="2"/>
      <c r="P9" s="2"/>
      <c r="Q9" s="2"/>
      <c r="R9" s="2"/>
      <c r="S9" s="2"/>
      <c r="T9" s="2"/>
      <c r="U9" s="2"/>
      <c r="V9" s="2"/>
      <c r="W9" s="2"/>
      <c r="X9" s="2"/>
      <c r="Y9" s="2"/>
      <c r="Z9" s="2"/>
    </row>
    <row r="10" ht="33.0" customHeight="1">
      <c r="A10" s="10" t="s">
        <v>20</v>
      </c>
      <c r="B10" s="11" t="s">
        <v>21</v>
      </c>
      <c r="C10" s="12" t="s">
        <v>22</v>
      </c>
      <c r="D10" s="10" t="s">
        <v>23</v>
      </c>
      <c r="E10" s="10" t="s">
        <v>24</v>
      </c>
      <c r="F10" s="13" t="s">
        <v>25</v>
      </c>
      <c r="G10" s="10" t="s">
        <v>26</v>
      </c>
      <c r="H10" s="10" t="s">
        <v>27</v>
      </c>
      <c r="I10" s="10" t="s">
        <v>28</v>
      </c>
      <c r="J10" s="10" t="s">
        <v>29</v>
      </c>
      <c r="K10" s="10" t="s">
        <v>30</v>
      </c>
      <c r="O10" s="2"/>
      <c r="P10" s="2"/>
      <c r="Q10" s="2"/>
      <c r="R10" s="2"/>
      <c r="S10" s="2"/>
      <c r="T10" s="2"/>
      <c r="U10" s="2"/>
      <c r="V10" s="2"/>
      <c r="W10" s="2"/>
      <c r="X10" s="2"/>
      <c r="Y10" s="2"/>
      <c r="Z10" s="2"/>
    </row>
    <row r="11" ht="21.75" customHeight="1">
      <c r="A11" s="14">
        <f>COUNTA($A$34:$A$500)</f>
        <v>112</v>
      </c>
      <c r="B11" s="11">
        <f>COUNTIF($K$34:$K$500,"Pass")</f>
        <v>106</v>
      </c>
      <c r="C11" s="12">
        <f>COUNTIF($K$34:$K$500,"Fail")</f>
        <v>1</v>
      </c>
      <c r="D11" s="14">
        <f>COUNTIF($K$34:$K$500,"Blocked")</f>
        <v>0</v>
      </c>
      <c r="E11" s="14">
        <f>COUNTIF($K$34:$K$500,"N/A")</f>
        <v>0</v>
      </c>
      <c r="F11" s="13">
        <f>COUNTIF($K$34:$K$500,"Not Run")</f>
        <v>5</v>
      </c>
      <c r="G11" s="15">
        <f>IFERROR(($A$11-$F$11)/$A$11,0)</f>
        <v>0.9553571429</v>
      </c>
      <c r="H11" s="15">
        <f>IFERROR($B$11/($B$11+$C$11+$D$11+$E$11),0)</f>
        <v>0.9906542056</v>
      </c>
      <c r="I11" s="15">
        <f>IFERROR($C$11/($B$11+$C$11+$D$11+$E$11),0)</f>
        <v>0.009345794393</v>
      </c>
      <c r="J11" s="14">
        <f>COUNTIFS($M$34:$M$500,"&lt;&gt;-",$M$34:$M$500,"&lt;&gt;")</f>
        <v>4</v>
      </c>
      <c r="K11" s="14"/>
      <c r="O11" s="2"/>
      <c r="P11" s="2"/>
      <c r="Q11" s="2"/>
      <c r="R11" s="2"/>
      <c r="S11" s="2"/>
      <c r="T11" s="2"/>
      <c r="U11" s="2"/>
      <c r="V11" s="2"/>
      <c r="W11" s="2"/>
      <c r="X11" s="2"/>
      <c r="Y11" s="2"/>
      <c r="Z11" s="2"/>
    </row>
    <row r="12">
      <c r="A12" s="4"/>
      <c r="B12" s="4"/>
      <c r="C12" s="4"/>
      <c r="D12" s="4"/>
      <c r="E12" s="4"/>
      <c r="F12" s="4"/>
      <c r="G12" s="4"/>
      <c r="H12" s="4"/>
      <c r="I12" s="4"/>
      <c r="J12" s="4"/>
      <c r="K12" s="4"/>
      <c r="L12" s="4"/>
      <c r="M12" s="4"/>
      <c r="N12" s="4"/>
      <c r="O12" s="2"/>
      <c r="P12" s="2"/>
      <c r="Q12" s="2"/>
      <c r="R12" s="2"/>
      <c r="S12" s="2"/>
      <c r="T12" s="2"/>
      <c r="U12" s="2"/>
      <c r="V12" s="2"/>
      <c r="W12" s="2"/>
      <c r="X12" s="2"/>
      <c r="Y12" s="2"/>
      <c r="Z12" s="2"/>
    </row>
    <row r="13" ht="24.0" customHeight="1">
      <c r="A13" s="16" t="s">
        <v>31</v>
      </c>
      <c r="O13" s="2"/>
      <c r="P13" s="2"/>
      <c r="Q13" s="2"/>
      <c r="R13" s="2"/>
      <c r="S13" s="2"/>
      <c r="T13" s="2"/>
      <c r="U13" s="2"/>
      <c r="V13" s="2"/>
      <c r="W13" s="2"/>
      <c r="X13" s="2"/>
      <c r="Y13" s="2"/>
      <c r="Z13" s="2"/>
    </row>
    <row r="14" ht="24.0" customHeight="1">
      <c r="A14" s="17" t="s">
        <v>32</v>
      </c>
      <c r="C14" s="4"/>
      <c r="D14" s="17" t="s">
        <v>33</v>
      </c>
      <c r="F14" s="4"/>
      <c r="G14" s="17" t="s">
        <v>34</v>
      </c>
      <c r="I14" s="4"/>
      <c r="J14" s="18" t="s">
        <v>35</v>
      </c>
      <c r="L14" s="18" t="s">
        <v>36</v>
      </c>
      <c r="O14" s="2"/>
      <c r="P14" s="2"/>
      <c r="Q14" s="2"/>
      <c r="R14" s="2"/>
      <c r="S14" s="2"/>
      <c r="T14" s="2"/>
      <c r="U14" s="2"/>
      <c r="V14" s="2"/>
      <c r="W14" s="2"/>
      <c r="X14" s="2"/>
      <c r="Y14" s="2"/>
      <c r="Z14" s="2"/>
    </row>
    <row r="15" ht="26.25" customHeight="1">
      <c r="A15" s="19" t="s">
        <v>37</v>
      </c>
      <c r="B15" s="19" t="s">
        <v>38</v>
      </c>
      <c r="C15" s="4"/>
      <c r="D15" s="19" t="s">
        <v>39</v>
      </c>
      <c r="E15" s="19" t="s">
        <v>38</v>
      </c>
      <c r="F15" s="4"/>
      <c r="G15" s="19" t="s">
        <v>40</v>
      </c>
      <c r="H15" s="19" t="s">
        <v>38</v>
      </c>
      <c r="I15" s="4"/>
      <c r="J15" s="20" t="s">
        <v>41</v>
      </c>
      <c r="K15" s="20" t="s">
        <v>38</v>
      </c>
      <c r="L15" s="20" t="s">
        <v>42</v>
      </c>
      <c r="M15" s="21" t="s">
        <v>43</v>
      </c>
      <c r="N15" s="21" t="s">
        <v>44</v>
      </c>
      <c r="O15" s="2"/>
      <c r="P15" s="2"/>
      <c r="Q15" s="2"/>
      <c r="R15" s="2"/>
      <c r="S15" s="2"/>
      <c r="T15" s="2"/>
      <c r="U15" s="2"/>
      <c r="V15" s="2"/>
      <c r="W15" s="2"/>
      <c r="X15" s="2"/>
      <c r="Y15" s="2"/>
      <c r="Z15" s="2"/>
    </row>
    <row r="16" ht="41.25" customHeight="1">
      <c r="A16" s="14" t="s">
        <v>45</v>
      </c>
      <c r="B16" s="14">
        <f>COUNTIF($B$34:$B$500,"스페란자/진입")</f>
        <v>8</v>
      </c>
      <c r="C16" s="14"/>
      <c r="D16" s="14" t="s">
        <v>46</v>
      </c>
      <c r="E16" s="14">
        <f>COUNTIF($E$34:$E$500,"정상")</f>
        <v>83</v>
      </c>
      <c r="F16" s="14"/>
      <c r="G16" s="14" t="s">
        <v>47</v>
      </c>
      <c r="H16" s="14">
        <f>COUNTIF($F$34:$F$500,"P1")</f>
        <v>68</v>
      </c>
      <c r="I16" s="14"/>
      <c r="J16" s="14" t="s">
        <v>48</v>
      </c>
      <c r="K16" s="14">
        <f>COUNTIF($L$34:$L$500,"-")</f>
        <v>106</v>
      </c>
      <c r="L16" s="22" t="s">
        <v>49</v>
      </c>
      <c r="M16" s="23" t="s">
        <v>50</v>
      </c>
      <c r="N16" s="22" t="s">
        <v>51</v>
      </c>
      <c r="O16" s="2"/>
      <c r="P16" s="2"/>
      <c r="Q16" s="2"/>
      <c r="R16" s="2"/>
      <c r="S16" s="2"/>
      <c r="T16" s="2"/>
      <c r="U16" s="2"/>
      <c r="V16" s="2"/>
      <c r="W16" s="2"/>
      <c r="X16" s="2"/>
      <c r="Y16" s="2"/>
      <c r="Z16" s="2"/>
    </row>
    <row r="17" ht="41.25" customHeight="1">
      <c r="A17" s="14" t="s">
        <v>52</v>
      </c>
      <c r="B17" s="14">
        <f>COUNTIF($B$34:$B$500,"로드아웃/인벤토리")</f>
        <v>18</v>
      </c>
      <c r="C17" s="14"/>
      <c r="D17" s="14" t="s">
        <v>53</v>
      </c>
      <c r="E17" s="14">
        <f>COUNTIF($E$34:$E$500,"예외")</f>
        <v>13</v>
      </c>
      <c r="F17" s="14"/>
      <c r="G17" s="14" t="s">
        <v>54</v>
      </c>
      <c r="H17" s="14">
        <f>COUNTIF($F$34:$F$500,"P2")</f>
        <v>43</v>
      </c>
      <c r="I17" s="14"/>
      <c r="J17" s="14" t="s">
        <v>55</v>
      </c>
      <c r="K17" s="14">
        <f>COUNTIF($L$34:$L$500,"Bug")</f>
        <v>1</v>
      </c>
      <c r="L17" s="22" t="s">
        <v>56</v>
      </c>
      <c r="M17" s="23" t="s">
        <v>57</v>
      </c>
      <c r="N17" s="24" t="s">
        <v>58</v>
      </c>
      <c r="O17" s="2"/>
      <c r="P17" s="2"/>
      <c r="Q17" s="2"/>
      <c r="R17" s="2"/>
      <c r="S17" s="2"/>
      <c r="T17" s="2"/>
      <c r="U17" s="2"/>
      <c r="V17" s="2"/>
      <c r="W17" s="2"/>
      <c r="X17" s="2"/>
      <c r="Y17" s="2"/>
      <c r="Z17" s="2"/>
    </row>
    <row r="18" ht="41.25" customHeight="1">
      <c r="A18" s="14" t="s">
        <v>59</v>
      </c>
      <c r="B18" s="14">
        <f>COUNTIF($B$34:$B$500,"작업대/제작")</f>
        <v>13</v>
      </c>
      <c r="C18" s="14"/>
      <c r="D18" s="14" t="s">
        <v>60</v>
      </c>
      <c r="E18" s="14">
        <f>COUNTIF($E$34:$E$500,"경계")</f>
        <v>16</v>
      </c>
      <c r="F18" s="14"/>
      <c r="G18" s="14" t="s">
        <v>61</v>
      </c>
      <c r="H18" s="14">
        <f>COUNTIF($F$34:$F$500,"P3")</f>
        <v>1</v>
      </c>
      <c r="I18" s="14"/>
      <c r="J18" s="14" t="s">
        <v>62</v>
      </c>
      <c r="K18" s="14">
        <f>COUNTIF($L$34:$L$500,"UX Issue")</f>
        <v>0</v>
      </c>
      <c r="L18" s="22" t="s">
        <v>63</v>
      </c>
      <c r="M18" s="23" t="s">
        <v>64</v>
      </c>
      <c r="N18" s="22" t="s">
        <v>65</v>
      </c>
      <c r="O18" s="2"/>
      <c r="P18" s="2"/>
      <c r="Q18" s="2"/>
      <c r="R18" s="2"/>
      <c r="S18" s="2"/>
      <c r="T18" s="2"/>
      <c r="U18" s="2"/>
      <c r="V18" s="2"/>
      <c r="W18" s="2"/>
      <c r="X18" s="2"/>
      <c r="Y18" s="2"/>
      <c r="Z18" s="2"/>
    </row>
    <row r="19" ht="41.25" customHeight="1">
      <c r="A19" s="14" t="s">
        <v>66</v>
      </c>
      <c r="B19" s="14">
        <f>COUNTIF($B$34:$B$500,"트레이더/퀘스트")</f>
        <v>12</v>
      </c>
      <c r="C19" s="14"/>
      <c r="D19" s="14"/>
      <c r="E19" s="14"/>
      <c r="F19" s="14"/>
      <c r="G19" s="14"/>
      <c r="H19" s="14"/>
      <c r="I19" s="14"/>
      <c r="J19" s="14" t="s">
        <v>67</v>
      </c>
      <c r="K19" s="14">
        <f>COUNTIF($L$34:$L$500,"기획 확인")</f>
        <v>1</v>
      </c>
      <c r="L19" s="22" t="s">
        <v>68</v>
      </c>
      <c r="M19" s="23" t="s">
        <v>69</v>
      </c>
      <c r="N19" s="22" t="s">
        <v>70</v>
      </c>
      <c r="O19" s="2"/>
      <c r="P19" s="2"/>
      <c r="Q19" s="2"/>
      <c r="R19" s="2"/>
      <c r="S19" s="2"/>
      <c r="T19" s="2"/>
      <c r="U19" s="2"/>
      <c r="V19" s="2"/>
      <c r="W19" s="2"/>
      <c r="X19" s="2"/>
      <c r="Y19" s="2"/>
      <c r="Z19" s="2"/>
    </row>
    <row r="20" ht="41.25" customHeight="1">
      <c r="A20" s="14" t="s">
        <v>71</v>
      </c>
      <c r="B20" s="14">
        <f>COUNTIF($B$34:$B$500,"레이드/맵")</f>
        <v>11</v>
      </c>
      <c r="C20" s="14"/>
      <c r="D20" s="14"/>
      <c r="E20" s="14"/>
      <c r="F20" s="14"/>
      <c r="G20" s="14"/>
      <c r="H20" s="14"/>
      <c r="I20" s="14"/>
      <c r="J20" s="14" t="s">
        <v>72</v>
      </c>
      <c r="K20" s="14">
        <f>COUNTIF($L$34:$L$500,"환경 이슈")</f>
        <v>1</v>
      </c>
      <c r="L20" s="14"/>
      <c r="M20" s="14"/>
      <c r="N20" s="14"/>
      <c r="O20" s="2"/>
      <c r="P20" s="2"/>
      <c r="Q20" s="2"/>
      <c r="R20" s="2"/>
      <c r="S20" s="2"/>
      <c r="T20" s="2"/>
      <c r="U20" s="2"/>
      <c r="V20" s="2"/>
      <c r="W20" s="2"/>
      <c r="X20" s="2"/>
      <c r="Y20" s="2"/>
      <c r="Z20" s="2"/>
    </row>
    <row r="21" ht="41.25" customHeight="1">
      <c r="A21" s="14" t="s">
        <v>73</v>
      </c>
      <c r="B21" s="14">
        <f>COUNTIF($B$34:$B$500,"지상/수색")</f>
        <v>11</v>
      </c>
      <c r="C21" s="14"/>
      <c r="D21" s="14"/>
      <c r="E21" s="14"/>
      <c r="F21" s="14"/>
      <c r="G21" s="14"/>
      <c r="H21" s="14"/>
      <c r="I21" s="14"/>
      <c r="J21" s="14" t="s">
        <v>74</v>
      </c>
      <c r="K21" s="14">
        <f>COUNTIF($L$34:$L$500,"리스크")</f>
        <v>3</v>
      </c>
      <c r="L21" s="14"/>
      <c r="M21" s="14"/>
      <c r="N21" s="14"/>
      <c r="O21" s="2"/>
      <c r="P21" s="2"/>
      <c r="Q21" s="2"/>
      <c r="R21" s="2"/>
      <c r="S21" s="2"/>
      <c r="T21" s="2"/>
      <c r="U21" s="2"/>
      <c r="V21" s="2"/>
      <c r="W21" s="2"/>
      <c r="X21" s="2"/>
      <c r="Y21" s="2"/>
      <c r="Z21" s="2"/>
    </row>
    <row r="22" ht="41.25" customHeight="1">
      <c r="A22" s="14" t="s">
        <v>75</v>
      </c>
      <c r="B22" s="14">
        <f>COUNTIF($B$34:$B$500,"전투/ARC")</f>
        <v>12</v>
      </c>
      <c r="C22" s="14"/>
      <c r="D22" s="14"/>
      <c r="E22" s="14"/>
      <c r="F22" s="14"/>
      <c r="G22" s="14"/>
      <c r="H22" s="14"/>
      <c r="I22" s="14"/>
      <c r="J22" s="14"/>
      <c r="K22" s="14"/>
      <c r="L22" s="14"/>
      <c r="M22" s="14"/>
      <c r="N22" s="14"/>
      <c r="O22" s="2"/>
      <c r="P22" s="2"/>
      <c r="Q22" s="2"/>
      <c r="R22" s="2"/>
      <c r="S22" s="2"/>
      <c r="T22" s="2"/>
      <c r="U22" s="2"/>
      <c r="V22" s="2"/>
      <c r="W22" s="2"/>
      <c r="X22" s="2"/>
      <c r="Y22" s="2"/>
      <c r="Z22" s="2"/>
    </row>
    <row r="23" ht="41.25" customHeight="1">
      <c r="A23" s="14" t="s">
        <v>76</v>
      </c>
      <c r="B23" s="14">
        <f>COUNTIF($B$34:$B$500,"탈출/결과")</f>
        <v>10</v>
      </c>
      <c r="C23" s="14"/>
      <c r="D23" s="14"/>
      <c r="E23" s="14"/>
      <c r="F23" s="14"/>
      <c r="G23" s="14"/>
      <c r="H23" s="14"/>
      <c r="I23" s="14"/>
      <c r="J23" s="14"/>
      <c r="K23" s="14"/>
      <c r="L23" s="14"/>
      <c r="M23" s="14"/>
      <c r="N23" s="14"/>
      <c r="O23" s="2"/>
      <c r="P23" s="2"/>
      <c r="Q23" s="2"/>
      <c r="R23" s="2"/>
      <c r="S23" s="2"/>
      <c r="T23" s="2"/>
      <c r="U23" s="2"/>
      <c r="V23" s="2"/>
      <c r="W23" s="2"/>
      <c r="X23" s="2"/>
      <c r="Y23" s="2"/>
      <c r="Z23" s="2"/>
    </row>
    <row r="24" ht="41.25" customHeight="1">
      <c r="A24" s="14" t="s">
        <v>77</v>
      </c>
      <c r="B24" s="14">
        <f>COUNTIF($B$34:$B$500,"파티/소셜")</f>
        <v>6</v>
      </c>
      <c r="C24" s="14"/>
      <c r="D24" s="14"/>
      <c r="E24" s="14"/>
      <c r="F24" s="14"/>
      <c r="G24" s="14"/>
      <c r="H24" s="14"/>
      <c r="I24" s="14"/>
      <c r="J24" s="14"/>
      <c r="K24" s="14"/>
      <c r="L24" s="14"/>
      <c r="M24" s="14"/>
      <c r="N24" s="14"/>
      <c r="O24" s="2"/>
      <c r="P24" s="2"/>
      <c r="Q24" s="2"/>
      <c r="R24" s="2"/>
      <c r="S24" s="2"/>
      <c r="T24" s="2"/>
      <c r="U24" s="2"/>
      <c r="V24" s="2"/>
      <c r="W24" s="2"/>
      <c r="X24" s="2"/>
      <c r="Y24" s="2"/>
      <c r="Z24" s="2"/>
    </row>
    <row r="25" ht="41.25" customHeight="1">
      <c r="A25" s="14" t="s">
        <v>78</v>
      </c>
      <c r="B25" s="14">
        <f>COUNTIF($B$34:$B$500,"설정/동기화")</f>
        <v>11</v>
      </c>
      <c r="C25" s="14"/>
      <c r="D25" s="14"/>
      <c r="E25" s="14"/>
      <c r="F25" s="14"/>
      <c r="G25" s="14"/>
      <c r="H25" s="14"/>
      <c r="I25" s="14"/>
      <c r="J25" s="14"/>
      <c r="K25" s="14"/>
      <c r="L25" s="14"/>
      <c r="M25" s="14"/>
      <c r="N25" s="14"/>
      <c r="O25" s="2"/>
      <c r="P25" s="2"/>
      <c r="Q25" s="2"/>
      <c r="R25" s="2"/>
      <c r="S25" s="2"/>
      <c r="T25" s="2"/>
      <c r="U25" s="2"/>
      <c r="V25" s="2"/>
      <c r="W25" s="2"/>
      <c r="X25" s="2"/>
      <c r="Y25" s="2"/>
      <c r="Z25" s="2"/>
    </row>
    <row r="26" ht="15.75" customHeight="1">
      <c r="A26" s="4"/>
      <c r="B26" s="4"/>
      <c r="C26" s="4"/>
      <c r="D26" s="4"/>
      <c r="E26" s="4"/>
      <c r="F26" s="4"/>
      <c r="G26" s="4"/>
      <c r="H26" s="4"/>
      <c r="I26" s="4"/>
      <c r="J26" s="4"/>
      <c r="K26" s="4"/>
      <c r="L26" s="4"/>
      <c r="M26" s="4"/>
      <c r="N26" s="4"/>
      <c r="O26" s="2"/>
      <c r="P26" s="2"/>
      <c r="Q26" s="2"/>
      <c r="R26" s="2"/>
      <c r="S26" s="2"/>
      <c r="T26" s="2"/>
      <c r="U26" s="2"/>
      <c r="V26" s="2"/>
      <c r="W26" s="2"/>
      <c r="X26" s="2"/>
      <c r="Y26" s="2"/>
      <c r="Z26" s="2"/>
    </row>
    <row r="27" ht="21.75" customHeight="1">
      <c r="A27" s="1" t="s">
        <v>79</v>
      </c>
      <c r="O27" s="2"/>
      <c r="P27" s="2"/>
      <c r="Q27" s="2"/>
      <c r="R27" s="2"/>
      <c r="S27" s="2"/>
      <c r="T27" s="2"/>
      <c r="U27" s="2"/>
      <c r="V27" s="2"/>
      <c r="W27" s="2"/>
      <c r="X27" s="2"/>
      <c r="Y27" s="2"/>
      <c r="Z27" s="2"/>
    </row>
    <row r="28" ht="41.25" customHeight="1">
      <c r="A28" s="25" t="s">
        <v>80</v>
      </c>
      <c r="B28" s="6" t="s">
        <v>81</v>
      </c>
      <c r="C28" s="25" t="s">
        <v>82</v>
      </c>
      <c r="D28" s="6" t="s">
        <v>83</v>
      </c>
      <c r="E28" s="25" t="s">
        <v>84</v>
      </c>
      <c r="F28" s="6" t="s">
        <v>85</v>
      </c>
      <c r="G28" s="25" t="s">
        <v>6</v>
      </c>
      <c r="H28" s="6" t="s">
        <v>7</v>
      </c>
      <c r="I28" s="25" t="s">
        <v>86</v>
      </c>
      <c r="J28" s="26" t="s">
        <v>3</v>
      </c>
      <c r="O28" s="2"/>
      <c r="P28" s="2"/>
      <c r="Q28" s="2"/>
      <c r="R28" s="2"/>
      <c r="S28" s="2"/>
      <c r="T28" s="2"/>
      <c r="U28" s="2"/>
      <c r="V28" s="2"/>
      <c r="W28" s="2"/>
      <c r="X28" s="2"/>
      <c r="Y28" s="2"/>
      <c r="Z28" s="2"/>
    </row>
    <row r="29" ht="41.25" customHeight="1">
      <c r="A29" s="25" t="s">
        <v>87</v>
      </c>
      <c r="B29" s="6" t="s">
        <v>88</v>
      </c>
      <c r="E29" s="25" t="s">
        <v>89</v>
      </c>
      <c r="F29" s="6" t="s">
        <v>90</v>
      </c>
      <c r="G29" s="25" t="s">
        <v>91</v>
      </c>
      <c r="H29" s="6">
        <v>2.3681279E7</v>
      </c>
      <c r="I29" s="25" t="s">
        <v>92</v>
      </c>
      <c r="J29" s="26" t="s">
        <v>93</v>
      </c>
      <c r="K29" s="6"/>
      <c r="O29" s="2"/>
      <c r="P29" s="2"/>
      <c r="Q29" s="2"/>
      <c r="R29" s="2"/>
      <c r="S29" s="2"/>
      <c r="T29" s="2"/>
      <c r="U29" s="2"/>
      <c r="V29" s="2"/>
      <c r="W29" s="2"/>
      <c r="X29" s="2"/>
      <c r="Y29" s="2"/>
      <c r="Z29" s="2"/>
    </row>
    <row r="30" ht="41.25" customHeight="1">
      <c r="A30" s="25" t="s">
        <v>94</v>
      </c>
      <c r="B30" s="6" t="s">
        <v>95</v>
      </c>
      <c r="E30" s="25" t="s">
        <v>96</v>
      </c>
      <c r="F30" s="6" t="s">
        <v>97</v>
      </c>
      <c r="G30" s="25" t="s">
        <v>98</v>
      </c>
      <c r="H30" s="6" t="s">
        <v>99</v>
      </c>
      <c r="I30" s="25" t="s">
        <v>100</v>
      </c>
      <c r="J30" s="26" t="s">
        <v>101</v>
      </c>
      <c r="O30" s="2"/>
      <c r="P30" s="2"/>
      <c r="Q30" s="2"/>
      <c r="R30" s="2"/>
      <c r="S30" s="2"/>
      <c r="T30" s="2"/>
      <c r="U30" s="2"/>
      <c r="V30" s="2"/>
      <c r="W30" s="2"/>
      <c r="X30" s="2"/>
      <c r="Y30" s="2"/>
      <c r="Z30" s="2"/>
    </row>
    <row r="31" ht="15.75" customHeight="1">
      <c r="A31" s="4"/>
      <c r="B31" s="4"/>
      <c r="C31" s="4"/>
      <c r="D31" s="4"/>
      <c r="E31" s="4"/>
      <c r="F31" s="4"/>
      <c r="G31" s="4"/>
      <c r="H31" s="4"/>
      <c r="I31" s="4"/>
      <c r="J31" s="4"/>
      <c r="K31" s="4"/>
      <c r="L31" s="4"/>
      <c r="M31" s="4"/>
      <c r="N31" s="4"/>
      <c r="O31" s="2"/>
      <c r="P31" s="2"/>
      <c r="Q31" s="2"/>
      <c r="R31" s="2"/>
      <c r="S31" s="2"/>
      <c r="T31" s="2"/>
      <c r="U31" s="2"/>
      <c r="V31" s="2"/>
      <c r="W31" s="2"/>
      <c r="X31" s="2"/>
      <c r="Y31" s="2"/>
      <c r="Z31" s="2"/>
    </row>
    <row r="32" ht="15.75" customHeight="1">
      <c r="A32" s="4"/>
      <c r="B32" s="4"/>
      <c r="C32" s="4"/>
      <c r="D32" s="4"/>
      <c r="E32" s="4"/>
      <c r="F32" s="4"/>
      <c r="G32" s="4"/>
      <c r="H32" s="4"/>
      <c r="I32" s="4"/>
      <c r="J32" s="4"/>
      <c r="K32" s="4"/>
      <c r="L32" s="4"/>
      <c r="M32" s="4"/>
      <c r="N32" s="4"/>
      <c r="O32" s="2"/>
      <c r="P32" s="2"/>
      <c r="Q32" s="2"/>
      <c r="R32" s="2"/>
      <c r="S32" s="2"/>
      <c r="T32" s="2"/>
      <c r="U32" s="2"/>
      <c r="V32" s="2"/>
      <c r="W32" s="2"/>
      <c r="X32" s="2"/>
      <c r="Y32" s="2"/>
      <c r="Z32" s="2"/>
    </row>
    <row r="33" ht="33.75" customHeight="1">
      <c r="A33" s="27" t="s">
        <v>42</v>
      </c>
      <c r="B33" s="27" t="s">
        <v>37</v>
      </c>
      <c r="C33" s="27" t="s">
        <v>102</v>
      </c>
      <c r="D33" s="27" t="s">
        <v>103</v>
      </c>
      <c r="E33" s="27" t="s">
        <v>39</v>
      </c>
      <c r="F33" s="27" t="s">
        <v>40</v>
      </c>
      <c r="G33" s="27" t="s">
        <v>104</v>
      </c>
      <c r="H33" s="27" t="s">
        <v>105</v>
      </c>
      <c r="I33" s="27" t="s">
        <v>106</v>
      </c>
      <c r="J33" s="27" t="s">
        <v>107</v>
      </c>
      <c r="K33" s="27" t="s">
        <v>108</v>
      </c>
      <c r="L33" s="27" t="s">
        <v>41</v>
      </c>
      <c r="M33" s="27" t="s">
        <v>109</v>
      </c>
      <c r="N33" s="27" t="s">
        <v>30</v>
      </c>
      <c r="O33" s="2"/>
      <c r="P33" s="2"/>
      <c r="Q33" s="2"/>
      <c r="R33" s="2"/>
      <c r="S33" s="2"/>
      <c r="T33" s="2"/>
      <c r="U33" s="2"/>
      <c r="V33" s="2"/>
      <c r="W33" s="2"/>
      <c r="X33" s="2"/>
      <c r="Y33" s="2"/>
      <c r="Z33" s="2"/>
    </row>
    <row r="34" ht="91.5" customHeight="1">
      <c r="A34" s="28" t="s">
        <v>110</v>
      </c>
      <c r="B34" s="29" t="s">
        <v>45</v>
      </c>
      <c r="C34" s="29" t="s">
        <v>111</v>
      </c>
      <c r="D34" s="28" t="s">
        <v>112</v>
      </c>
      <c r="E34" s="28" t="s">
        <v>46</v>
      </c>
      <c r="F34" s="28" t="s">
        <v>47</v>
      </c>
      <c r="G34" s="30" t="s">
        <v>113</v>
      </c>
      <c r="H34" s="30" t="s">
        <v>114</v>
      </c>
      <c r="I34" s="30" t="s">
        <v>115</v>
      </c>
      <c r="J34" s="30" t="s">
        <v>116</v>
      </c>
      <c r="K34" s="31" t="s">
        <v>21</v>
      </c>
      <c r="L34" s="28" t="s">
        <v>48</v>
      </c>
      <c r="M34" s="28" t="s">
        <v>48</v>
      </c>
      <c r="N34" s="30"/>
      <c r="O34" s="2"/>
      <c r="P34" s="2"/>
      <c r="Q34" s="2"/>
      <c r="R34" s="2"/>
      <c r="S34" s="2"/>
      <c r="T34" s="2"/>
      <c r="U34" s="2"/>
      <c r="V34" s="2"/>
      <c r="W34" s="2"/>
      <c r="X34" s="2"/>
      <c r="Y34" s="2"/>
      <c r="Z34" s="2"/>
    </row>
    <row r="35" ht="78.0" customHeight="1">
      <c r="A35" s="28" t="s">
        <v>117</v>
      </c>
      <c r="B35" s="28" t="s">
        <v>45</v>
      </c>
      <c r="C35" s="29" t="s">
        <v>118</v>
      </c>
      <c r="D35" s="28" t="s">
        <v>119</v>
      </c>
      <c r="E35" s="28" t="s">
        <v>46</v>
      </c>
      <c r="F35" s="28" t="s">
        <v>61</v>
      </c>
      <c r="G35" s="30" t="s">
        <v>120</v>
      </c>
      <c r="H35" s="30" t="s">
        <v>121</v>
      </c>
      <c r="I35" s="30" t="s">
        <v>122</v>
      </c>
      <c r="J35" s="30" t="s">
        <v>123</v>
      </c>
      <c r="K35" s="31" t="s">
        <v>21</v>
      </c>
      <c r="L35" s="28" t="s">
        <v>48</v>
      </c>
      <c r="M35" s="28" t="s">
        <v>48</v>
      </c>
      <c r="N35" s="30"/>
      <c r="O35" s="2"/>
      <c r="P35" s="2"/>
      <c r="Q35" s="2"/>
      <c r="R35" s="2"/>
      <c r="S35" s="2"/>
      <c r="T35" s="2"/>
      <c r="U35" s="2"/>
      <c r="V35" s="2"/>
      <c r="W35" s="2"/>
      <c r="X35" s="2"/>
      <c r="Y35" s="2"/>
      <c r="Z35" s="2"/>
    </row>
    <row r="36" ht="78.0" customHeight="1">
      <c r="A36" s="28" t="s">
        <v>124</v>
      </c>
      <c r="B36" s="28" t="s">
        <v>45</v>
      </c>
      <c r="C36" s="29" t="s">
        <v>125</v>
      </c>
      <c r="D36" s="28" t="s">
        <v>126</v>
      </c>
      <c r="E36" s="28" t="s">
        <v>46</v>
      </c>
      <c r="F36" s="28" t="s">
        <v>54</v>
      </c>
      <c r="G36" s="30" t="s">
        <v>120</v>
      </c>
      <c r="H36" s="30" t="s">
        <v>127</v>
      </c>
      <c r="I36" s="30" t="s">
        <v>128</v>
      </c>
      <c r="J36" s="30" t="s">
        <v>129</v>
      </c>
      <c r="K36" s="31" t="s">
        <v>21</v>
      </c>
      <c r="L36" s="28" t="s">
        <v>48</v>
      </c>
      <c r="M36" s="28" t="s">
        <v>48</v>
      </c>
      <c r="N36" s="30"/>
      <c r="O36" s="2"/>
      <c r="P36" s="2"/>
      <c r="Q36" s="2"/>
      <c r="R36" s="2"/>
      <c r="S36" s="2"/>
      <c r="T36" s="2"/>
      <c r="U36" s="2"/>
      <c r="V36" s="2"/>
      <c r="W36" s="2"/>
      <c r="X36" s="2"/>
      <c r="Y36" s="2"/>
      <c r="Z36" s="2"/>
    </row>
    <row r="37" ht="78.0" customHeight="1">
      <c r="A37" s="28" t="s">
        <v>130</v>
      </c>
      <c r="B37" s="28" t="s">
        <v>45</v>
      </c>
      <c r="C37" s="29" t="s">
        <v>131</v>
      </c>
      <c r="D37" s="28" t="s">
        <v>132</v>
      </c>
      <c r="E37" s="28" t="s">
        <v>46</v>
      </c>
      <c r="F37" s="28" t="s">
        <v>54</v>
      </c>
      <c r="G37" s="30" t="s">
        <v>133</v>
      </c>
      <c r="H37" s="30" t="s">
        <v>134</v>
      </c>
      <c r="I37" s="30" t="s">
        <v>135</v>
      </c>
      <c r="J37" s="30" t="s">
        <v>136</v>
      </c>
      <c r="K37" s="31" t="s">
        <v>21</v>
      </c>
      <c r="L37" s="28" t="s">
        <v>48</v>
      </c>
      <c r="M37" s="28" t="s">
        <v>48</v>
      </c>
      <c r="N37" s="30"/>
      <c r="O37" s="2"/>
      <c r="P37" s="2"/>
      <c r="Q37" s="2"/>
      <c r="R37" s="2"/>
      <c r="S37" s="2"/>
      <c r="T37" s="2"/>
      <c r="U37" s="2"/>
      <c r="V37" s="2"/>
      <c r="W37" s="2"/>
      <c r="X37" s="2"/>
      <c r="Y37" s="2"/>
      <c r="Z37" s="2"/>
    </row>
    <row r="38" ht="102.0" customHeight="1">
      <c r="A38" s="28" t="s">
        <v>137</v>
      </c>
      <c r="B38" s="28" t="s">
        <v>45</v>
      </c>
      <c r="C38" s="29" t="s">
        <v>138</v>
      </c>
      <c r="D38" s="28" t="s">
        <v>139</v>
      </c>
      <c r="E38" s="28" t="s">
        <v>46</v>
      </c>
      <c r="F38" s="28" t="s">
        <v>47</v>
      </c>
      <c r="G38" s="30" t="s">
        <v>140</v>
      </c>
      <c r="H38" s="30" t="s">
        <v>141</v>
      </c>
      <c r="I38" s="30" t="s">
        <v>142</v>
      </c>
      <c r="J38" s="30" t="s">
        <v>143</v>
      </c>
      <c r="K38" s="31" t="s">
        <v>21</v>
      </c>
      <c r="L38" s="28" t="s">
        <v>48</v>
      </c>
      <c r="M38" s="28" t="s">
        <v>48</v>
      </c>
      <c r="N38" s="30"/>
      <c r="O38" s="2"/>
      <c r="P38" s="2"/>
      <c r="Q38" s="2"/>
      <c r="R38" s="2"/>
      <c r="S38" s="2"/>
      <c r="T38" s="2"/>
      <c r="U38" s="2"/>
      <c r="V38" s="2"/>
      <c r="W38" s="2"/>
      <c r="X38" s="2"/>
      <c r="Y38" s="2"/>
      <c r="Z38" s="2"/>
    </row>
    <row r="39" ht="78.0" customHeight="1">
      <c r="A39" s="28" t="s">
        <v>144</v>
      </c>
      <c r="B39" s="28" t="s">
        <v>45</v>
      </c>
      <c r="C39" s="29" t="s">
        <v>145</v>
      </c>
      <c r="D39" s="28" t="s">
        <v>146</v>
      </c>
      <c r="E39" s="28" t="s">
        <v>60</v>
      </c>
      <c r="F39" s="28" t="s">
        <v>54</v>
      </c>
      <c r="G39" s="30" t="s">
        <v>147</v>
      </c>
      <c r="H39" s="30" t="s">
        <v>148</v>
      </c>
      <c r="I39" s="30" t="s">
        <v>149</v>
      </c>
      <c r="J39" s="30" t="s">
        <v>150</v>
      </c>
      <c r="K39" s="31" t="s">
        <v>21</v>
      </c>
      <c r="L39" s="28" t="s">
        <v>48</v>
      </c>
      <c r="M39" s="28" t="s">
        <v>48</v>
      </c>
      <c r="N39" s="30"/>
      <c r="O39" s="2"/>
      <c r="P39" s="2"/>
      <c r="Q39" s="2"/>
      <c r="R39" s="2"/>
      <c r="S39" s="2"/>
      <c r="T39" s="2"/>
      <c r="U39" s="2"/>
      <c r="V39" s="2"/>
      <c r="W39" s="2"/>
      <c r="X39" s="2"/>
      <c r="Y39" s="2"/>
      <c r="Z39" s="2"/>
    </row>
    <row r="40" ht="98.25" customHeight="1">
      <c r="A40" s="28" t="s">
        <v>151</v>
      </c>
      <c r="B40" s="28" t="s">
        <v>45</v>
      </c>
      <c r="C40" s="29" t="s">
        <v>152</v>
      </c>
      <c r="D40" s="28" t="s">
        <v>153</v>
      </c>
      <c r="E40" s="28" t="s">
        <v>46</v>
      </c>
      <c r="F40" s="28" t="s">
        <v>54</v>
      </c>
      <c r="G40" s="30" t="s">
        <v>120</v>
      </c>
      <c r="H40" s="30" t="s">
        <v>154</v>
      </c>
      <c r="I40" s="30" t="s">
        <v>155</v>
      </c>
      <c r="J40" s="30" t="s">
        <v>156</v>
      </c>
      <c r="K40" s="31" t="s">
        <v>21</v>
      </c>
      <c r="L40" s="28" t="s">
        <v>48</v>
      </c>
      <c r="M40" s="28" t="s">
        <v>48</v>
      </c>
      <c r="N40" s="30"/>
      <c r="O40" s="2"/>
      <c r="P40" s="2"/>
      <c r="Q40" s="2"/>
      <c r="R40" s="2"/>
      <c r="S40" s="2"/>
      <c r="T40" s="2"/>
      <c r="U40" s="2"/>
      <c r="V40" s="2"/>
      <c r="W40" s="2"/>
      <c r="X40" s="2"/>
      <c r="Y40" s="2"/>
      <c r="Z40" s="2"/>
    </row>
    <row r="41" ht="78.0" customHeight="1">
      <c r="A41" s="28" t="s">
        <v>157</v>
      </c>
      <c r="B41" s="28" t="s">
        <v>45</v>
      </c>
      <c r="C41" s="29" t="s">
        <v>158</v>
      </c>
      <c r="D41" s="28" t="s">
        <v>159</v>
      </c>
      <c r="E41" s="28" t="s">
        <v>60</v>
      </c>
      <c r="F41" s="28" t="s">
        <v>54</v>
      </c>
      <c r="G41" s="30" t="s">
        <v>160</v>
      </c>
      <c r="H41" s="30" t="s">
        <v>161</v>
      </c>
      <c r="I41" s="30" t="s">
        <v>162</v>
      </c>
      <c r="J41" s="30" t="s">
        <v>163</v>
      </c>
      <c r="K41" s="31" t="s">
        <v>21</v>
      </c>
      <c r="L41" s="28" t="s">
        <v>48</v>
      </c>
      <c r="M41" s="28" t="s">
        <v>48</v>
      </c>
      <c r="N41" s="30"/>
      <c r="O41" s="2"/>
      <c r="P41" s="2"/>
      <c r="Q41" s="2"/>
      <c r="R41" s="2"/>
      <c r="S41" s="2"/>
      <c r="T41" s="2"/>
      <c r="U41" s="2"/>
      <c r="V41" s="2"/>
      <c r="W41" s="2"/>
      <c r="X41" s="2"/>
      <c r="Y41" s="2"/>
      <c r="Z41" s="2"/>
    </row>
    <row r="42" ht="78.0" customHeight="1">
      <c r="A42" s="28" t="s">
        <v>164</v>
      </c>
      <c r="B42" s="29" t="s">
        <v>52</v>
      </c>
      <c r="C42" s="29" t="s">
        <v>165</v>
      </c>
      <c r="D42" s="28" t="s">
        <v>166</v>
      </c>
      <c r="E42" s="28" t="s">
        <v>46</v>
      </c>
      <c r="F42" s="28" t="s">
        <v>47</v>
      </c>
      <c r="G42" s="30" t="s">
        <v>167</v>
      </c>
      <c r="H42" s="30" t="s">
        <v>168</v>
      </c>
      <c r="I42" s="30" t="s">
        <v>169</v>
      </c>
      <c r="J42" s="30" t="s">
        <v>170</v>
      </c>
      <c r="K42" s="31" t="s">
        <v>21</v>
      </c>
      <c r="L42" s="28" t="s">
        <v>48</v>
      </c>
      <c r="M42" s="28" t="s">
        <v>48</v>
      </c>
      <c r="N42" s="30"/>
      <c r="O42" s="2"/>
      <c r="P42" s="2"/>
      <c r="Q42" s="2"/>
      <c r="R42" s="2"/>
      <c r="S42" s="2"/>
      <c r="T42" s="2"/>
      <c r="U42" s="2"/>
      <c r="V42" s="2"/>
      <c r="W42" s="2"/>
      <c r="X42" s="2"/>
      <c r="Y42" s="2"/>
      <c r="Z42" s="2"/>
    </row>
    <row r="43" ht="100.5" customHeight="1">
      <c r="A43" s="28" t="s">
        <v>171</v>
      </c>
      <c r="B43" s="28" t="s">
        <v>52</v>
      </c>
      <c r="C43" s="29" t="s">
        <v>172</v>
      </c>
      <c r="D43" s="28" t="s">
        <v>173</v>
      </c>
      <c r="E43" s="28" t="s">
        <v>46</v>
      </c>
      <c r="F43" s="28" t="s">
        <v>47</v>
      </c>
      <c r="G43" s="30" t="s">
        <v>174</v>
      </c>
      <c r="H43" s="30" t="s">
        <v>175</v>
      </c>
      <c r="I43" s="30" t="s">
        <v>176</v>
      </c>
      <c r="J43" s="30" t="s">
        <v>177</v>
      </c>
      <c r="K43" s="31" t="s">
        <v>21</v>
      </c>
      <c r="L43" s="28" t="s">
        <v>48</v>
      </c>
      <c r="M43" s="28" t="s">
        <v>48</v>
      </c>
      <c r="N43" s="30"/>
      <c r="O43" s="2"/>
      <c r="P43" s="2"/>
      <c r="Q43" s="2"/>
      <c r="R43" s="2"/>
      <c r="S43" s="2"/>
      <c r="T43" s="2"/>
      <c r="U43" s="2"/>
      <c r="V43" s="2"/>
      <c r="W43" s="2"/>
      <c r="X43" s="2"/>
      <c r="Y43" s="2"/>
      <c r="Z43" s="2"/>
    </row>
    <row r="44" ht="136.5" customHeight="1">
      <c r="A44" s="28" t="s">
        <v>178</v>
      </c>
      <c r="B44" s="28" t="s">
        <v>52</v>
      </c>
      <c r="C44" s="29" t="s">
        <v>179</v>
      </c>
      <c r="D44" s="28" t="s">
        <v>180</v>
      </c>
      <c r="E44" s="28" t="s">
        <v>46</v>
      </c>
      <c r="F44" s="28" t="s">
        <v>47</v>
      </c>
      <c r="G44" s="30" t="s">
        <v>181</v>
      </c>
      <c r="H44" s="30" t="s">
        <v>182</v>
      </c>
      <c r="I44" s="30" t="s">
        <v>183</v>
      </c>
      <c r="J44" s="30" t="s">
        <v>184</v>
      </c>
      <c r="K44" s="31" t="s">
        <v>21</v>
      </c>
      <c r="L44" s="28" t="s">
        <v>48</v>
      </c>
      <c r="M44" s="28" t="s">
        <v>48</v>
      </c>
      <c r="N44" s="30"/>
      <c r="O44" s="2"/>
      <c r="P44" s="2"/>
      <c r="Q44" s="2"/>
      <c r="R44" s="2"/>
      <c r="S44" s="2"/>
      <c r="T44" s="2"/>
      <c r="U44" s="2"/>
      <c r="V44" s="2"/>
      <c r="W44" s="2"/>
      <c r="X44" s="2"/>
      <c r="Y44" s="2"/>
      <c r="Z44" s="2"/>
    </row>
    <row r="45" ht="78.0" customHeight="1">
      <c r="A45" s="28" t="s">
        <v>185</v>
      </c>
      <c r="B45" s="28" t="s">
        <v>52</v>
      </c>
      <c r="C45" s="29" t="s">
        <v>186</v>
      </c>
      <c r="D45" s="28" t="s">
        <v>187</v>
      </c>
      <c r="E45" s="28" t="s">
        <v>46</v>
      </c>
      <c r="F45" s="28" t="s">
        <v>47</v>
      </c>
      <c r="G45" s="30" t="s">
        <v>188</v>
      </c>
      <c r="H45" s="30" t="s">
        <v>189</v>
      </c>
      <c r="I45" s="30" t="s">
        <v>190</v>
      </c>
      <c r="J45" s="30" t="s">
        <v>191</v>
      </c>
      <c r="K45" s="31" t="s">
        <v>21</v>
      </c>
      <c r="L45" s="28" t="s">
        <v>48</v>
      </c>
      <c r="M45" s="28" t="s">
        <v>48</v>
      </c>
      <c r="N45" s="30"/>
      <c r="O45" s="2"/>
      <c r="P45" s="2"/>
      <c r="Q45" s="2"/>
      <c r="R45" s="2"/>
      <c r="S45" s="2"/>
      <c r="T45" s="2"/>
      <c r="U45" s="2"/>
      <c r="V45" s="2"/>
      <c r="W45" s="2"/>
      <c r="X45" s="2"/>
      <c r="Y45" s="2"/>
      <c r="Z45" s="2"/>
    </row>
    <row r="46" ht="78.0" customHeight="1">
      <c r="A46" s="28" t="s">
        <v>192</v>
      </c>
      <c r="B46" s="28" t="s">
        <v>52</v>
      </c>
      <c r="C46" s="29" t="s">
        <v>193</v>
      </c>
      <c r="D46" s="28" t="s">
        <v>194</v>
      </c>
      <c r="E46" s="28" t="s">
        <v>46</v>
      </c>
      <c r="F46" s="28" t="s">
        <v>47</v>
      </c>
      <c r="G46" s="30" t="s">
        <v>195</v>
      </c>
      <c r="H46" s="30" t="s">
        <v>196</v>
      </c>
      <c r="I46" s="30" t="s">
        <v>197</v>
      </c>
      <c r="J46" s="30" t="s">
        <v>198</v>
      </c>
      <c r="K46" s="31" t="s">
        <v>21</v>
      </c>
      <c r="L46" s="28" t="s">
        <v>48</v>
      </c>
      <c r="M46" s="28" t="s">
        <v>48</v>
      </c>
      <c r="N46" s="30"/>
      <c r="O46" s="2"/>
      <c r="P46" s="2"/>
      <c r="Q46" s="2"/>
      <c r="R46" s="2"/>
      <c r="S46" s="2"/>
      <c r="T46" s="2"/>
      <c r="U46" s="2"/>
      <c r="V46" s="2"/>
      <c r="W46" s="2"/>
      <c r="X46" s="2"/>
      <c r="Y46" s="2"/>
      <c r="Z46" s="2"/>
    </row>
    <row r="47" ht="99.75" customHeight="1">
      <c r="A47" s="28" t="s">
        <v>199</v>
      </c>
      <c r="B47" s="28" t="s">
        <v>52</v>
      </c>
      <c r="C47" s="29" t="s">
        <v>200</v>
      </c>
      <c r="D47" s="28" t="s">
        <v>201</v>
      </c>
      <c r="E47" s="28" t="s">
        <v>46</v>
      </c>
      <c r="F47" s="28" t="s">
        <v>47</v>
      </c>
      <c r="G47" s="30" t="s">
        <v>202</v>
      </c>
      <c r="H47" s="30" t="s">
        <v>203</v>
      </c>
      <c r="I47" s="30" t="s">
        <v>204</v>
      </c>
      <c r="J47" s="30" t="s">
        <v>205</v>
      </c>
      <c r="K47" s="31" t="s">
        <v>21</v>
      </c>
      <c r="L47" s="28" t="s">
        <v>48</v>
      </c>
      <c r="M47" s="28" t="s">
        <v>48</v>
      </c>
      <c r="N47" s="30"/>
      <c r="O47" s="2"/>
      <c r="P47" s="2"/>
      <c r="Q47" s="2"/>
      <c r="R47" s="2"/>
      <c r="S47" s="2"/>
      <c r="T47" s="2"/>
      <c r="U47" s="2"/>
      <c r="V47" s="2"/>
      <c r="W47" s="2"/>
      <c r="X47" s="2"/>
      <c r="Y47" s="2"/>
      <c r="Z47" s="2"/>
    </row>
    <row r="48" ht="78.0" customHeight="1">
      <c r="A48" s="28" t="s">
        <v>206</v>
      </c>
      <c r="B48" s="28" t="s">
        <v>52</v>
      </c>
      <c r="C48" s="29" t="s">
        <v>207</v>
      </c>
      <c r="D48" s="28" t="s">
        <v>208</v>
      </c>
      <c r="E48" s="28" t="s">
        <v>46</v>
      </c>
      <c r="F48" s="28" t="s">
        <v>47</v>
      </c>
      <c r="G48" s="30" t="s">
        <v>209</v>
      </c>
      <c r="H48" s="30" t="s">
        <v>210</v>
      </c>
      <c r="I48" s="30" t="s">
        <v>211</v>
      </c>
      <c r="J48" s="30" t="s">
        <v>212</v>
      </c>
      <c r="K48" s="31" t="s">
        <v>21</v>
      </c>
      <c r="L48" s="28" t="s">
        <v>48</v>
      </c>
      <c r="M48" s="28" t="s">
        <v>48</v>
      </c>
      <c r="N48" s="30"/>
      <c r="O48" s="2"/>
      <c r="P48" s="2"/>
      <c r="Q48" s="2"/>
      <c r="R48" s="2"/>
      <c r="S48" s="2"/>
      <c r="T48" s="2"/>
      <c r="U48" s="2"/>
      <c r="V48" s="2"/>
      <c r="W48" s="2"/>
      <c r="X48" s="2"/>
      <c r="Y48" s="2"/>
      <c r="Z48" s="2"/>
    </row>
    <row r="49" ht="78.0" customHeight="1">
      <c r="A49" s="28" t="s">
        <v>213</v>
      </c>
      <c r="B49" s="28" t="s">
        <v>52</v>
      </c>
      <c r="C49" s="29" t="s">
        <v>214</v>
      </c>
      <c r="D49" s="28" t="s">
        <v>215</v>
      </c>
      <c r="E49" s="28" t="s">
        <v>53</v>
      </c>
      <c r="F49" s="28" t="s">
        <v>47</v>
      </c>
      <c r="G49" s="30" t="s">
        <v>216</v>
      </c>
      <c r="H49" s="30" t="s">
        <v>217</v>
      </c>
      <c r="I49" s="30" t="s">
        <v>218</v>
      </c>
      <c r="J49" s="30" t="s">
        <v>219</v>
      </c>
      <c r="K49" s="31" t="s">
        <v>21</v>
      </c>
      <c r="L49" s="28" t="s">
        <v>48</v>
      </c>
      <c r="M49" s="28" t="s">
        <v>48</v>
      </c>
      <c r="N49" s="30"/>
      <c r="O49" s="2"/>
      <c r="P49" s="2"/>
      <c r="Q49" s="2"/>
      <c r="R49" s="2"/>
      <c r="S49" s="2"/>
      <c r="T49" s="2"/>
      <c r="U49" s="2"/>
      <c r="V49" s="2"/>
      <c r="W49" s="2"/>
      <c r="X49" s="2"/>
      <c r="Y49" s="2"/>
      <c r="Z49" s="2"/>
    </row>
    <row r="50" ht="102.0" customHeight="1">
      <c r="A50" s="28" t="s">
        <v>220</v>
      </c>
      <c r="B50" s="28" t="s">
        <v>52</v>
      </c>
      <c r="C50" s="29" t="s">
        <v>221</v>
      </c>
      <c r="D50" s="28" t="s">
        <v>222</v>
      </c>
      <c r="E50" s="28" t="s">
        <v>46</v>
      </c>
      <c r="F50" s="28" t="s">
        <v>47</v>
      </c>
      <c r="G50" s="30" t="s">
        <v>223</v>
      </c>
      <c r="H50" s="30" t="s">
        <v>224</v>
      </c>
      <c r="I50" s="30" t="s">
        <v>225</v>
      </c>
      <c r="J50" s="30" t="s">
        <v>226</v>
      </c>
      <c r="K50" s="31" t="s">
        <v>21</v>
      </c>
      <c r="L50" s="28" t="s">
        <v>48</v>
      </c>
      <c r="M50" s="28" t="s">
        <v>48</v>
      </c>
      <c r="N50" s="30"/>
      <c r="O50" s="2"/>
      <c r="P50" s="2"/>
      <c r="Q50" s="2"/>
      <c r="R50" s="2"/>
      <c r="S50" s="2"/>
      <c r="T50" s="2"/>
      <c r="U50" s="2"/>
      <c r="V50" s="2"/>
      <c r="W50" s="2"/>
      <c r="X50" s="2"/>
      <c r="Y50" s="2"/>
      <c r="Z50" s="2"/>
    </row>
    <row r="51" ht="78.0" customHeight="1">
      <c r="A51" s="28" t="s">
        <v>227</v>
      </c>
      <c r="B51" s="28" t="s">
        <v>52</v>
      </c>
      <c r="C51" s="29" t="s">
        <v>228</v>
      </c>
      <c r="D51" s="28" t="s">
        <v>229</v>
      </c>
      <c r="E51" s="28" t="s">
        <v>53</v>
      </c>
      <c r="F51" s="28" t="s">
        <v>47</v>
      </c>
      <c r="G51" s="30" t="s">
        <v>230</v>
      </c>
      <c r="H51" s="30" t="s">
        <v>231</v>
      </c>
      <c r="I51" s="30" t="s">
        <v>232</v>
      </c>
      <c r="J51" s="30" t="s">
        <v>233</v>
      </c>
      <c r="K51" s="31" t="s">
        <v>21</v>
      </c>
      <c r="L51" s="28" t="s">
        <v>48</v>
      </c>
      <c r="M51" s="28" t="s">
        <v>48</v>
      </c>
      <c r="N51" s="30"/>
      <c r="O51" s="2"/>
      <c r="P51" s="2"/>
      <c r="Q51" s="2"/>
      <c r="R51" s="2"/>
      <c r="S51" s="2"/>
      <c r="T51" s="2"/>
      <c r="U51" s="2"/>
      <c r="V51" s="2"/>
      <c r="W51" s="2"/>
      <c r="X51" s="2"/>
      <c r="Y51" s="2"/>
      <c r="Z51" s="2"/>
    </row>
    <row r="52" ht="78.0" customHeight="1">
      <c r="A52" s="28" t="s">
        <v>234</v>
      </c>
      <c r="B52" s="28" t="s">
        <v>52</v>
      </c>
      <c r="C52" s="29" t="s">
        <v>235</v>
      </c>
      <c r="D52" s="28" t="s">
        <v>236</v>
      </c>
      <c r="E52" s="28" t="s">
        <v>46</v>
      </c>
      <c r="F52" s="28" t="s">
        <v>47</v>
      </c>
      <c r="G52" s="30" t="s">
        <v>237</v>
      </c>
      <c r="H52" s="30" t="s">
        <v>238</v>
      </c>
      <c r="I52" s="30" t="s">
        <v>239</v>
      </c>
      <c r="J52" s="30" t="s">
        <v>240</v>
      </c>
      <c r="K52" s="31" t="s">
        <v>21</v>
      </c>
      <c r="L52" s="28" t="s">
        <v>48</v>
      </c>
      <c r="M52" s="28" t="s">
        <v>48</v>
      </c>
      <c r="N52" s="30"/>
      <c r="O52" s="2"/>
      <c r="P52" s="2"/>
      <c r="Q52" s="2"/>
      <c r="R52" s="2"/>
      <c r="S52" s="2"/>
      <c r="T52" s="2"/>
      <c r="U52" s="2"/>
      <c r="V52" s="2"/>
      <c r="W52" s="2"/>
      <c r="X52" s="2"/>
      <c r="Y52" s="2"/>
      <c r="Z52" s="2"/>
    </row>
    <row r="53" ht="78.0" customHeight="1">
      <c r="A53" s="28" t="s">
        <v>241</v>
      </c>
      <c r="B53" s="28" t="s">
        <v>52</v>
      </c>
      <c r="C53" s="29" t="s">
        <v>242</v>
      </c>
      <c r="D53" s="28" t="s">
        <v>243</v>
      </c>
      <c r="E53" s="28" t="s">
        <v>46</v>
      </c>
      <c r="F53" s="28" t="s">
        <v>54</v>
      </c>
      <c r="G53" s="30" t="s">
        <v>244</v>
      </c>
      <c r="H53" s="30" t="s">
        <v>245</v>
      </c>
      <c r="I53" s="30" t="s">
        <v>246</v>
      </c>
      <c r="J53" s="30" t="s">
        <v>247</v>
      </c>
      <c r="K53" s="31" t="s">
        <v>21</v>
      </c>
      <c r="L53" s="28" t="s">
        <v>48</v>
      </c>
      <c r="M53" s="28" t="s">
        <v>48</v>
      </c>
      <c r="N53" s="30"/>
      <c r="O53" s="2"/>
      <c r="P53" s="2"/>
      <c r="Q53" s="2"/>
      <c r="R53" s="2"/>
      <c r="S53" s="2"/>
      <c r="T53" s="2"/>
      <c r="U53" s="2"/>
      <c r="V53" s="2"/>
      <c r="W53" s="2"/>
      <c r="X53" s="2"/>
      <c r="Y53" s="2"/>
      <c r="Z53" s="2"/>
    </row>
    <row r="54" ht="102.0" customHeight="1">
      <c r="A54" s="28" t="s">
        <v>248</v>
      </c>
      <c r="B54" s="28" t="s">
        <v>52</v>
      </c>
      <c r="C54" s="29" t="s">
        <v>249</v>
      </c>
      <c r="D54" s="28" t="s">
        <v>250</v>
      </c>
      <c r="E54" s="28" t="s">
        <v>46</v>
      </c>
      <c r="F54" s="28" t="s">
        <v>54</v>
      </c>
      <c r="G54" s="30" t="s">
        <v>251</v>
      </c>
      <c r="H54" s="30" t="s">
        <v>252</v>
      </c>
      <c r="I54" s="30" t="s">
        <v>253</v>
      </c>
      <c r="J54" s="30" t="s">
        <v>254</v>
      </c>
      <c r="K54" s="31" t="s">
        <v>21</v>
      </c>
      <c r="L54" s="28" t="s">
        <v>48</v>
      </c>
      <c r="M54" s="28" t="s">
        <v>48</v>
      </c>
      <c r="N54" s="30"/>
      <c r="O54" s="2"/>
      <c r="P54" s="2"/>
      <c r="Q54" s="2"/>
      <c r="R54" s="2"/>
      <c r="S54" s="2"/>
      <c r="T54" s="2"/>
      <c r="U54" s="2"/>
      <c r="V54" s="2"/>
      <c r="W54" s="2"/>
      <c r="X54" s="2"/>
      <c r="Y54" s="2"/>
      <c r="Z54" s="2"/>
    </row>
    <row r="55" ht="78.0" customHeight="1">
      <c r="A55" s="28" t="s">
        <v>255</v>
      </c>
      <c r="B55" s="28" t="s">
        <v>52</v>
      </c>
      <c r="C55" s="29" t="s">
        <v>256</v>
      </c>
      <c r="D55" s="28" t="s">
        <v>257</v>
      </c>
      <c r="E55" s="28" t="s">
        <v>60</v>
      </c>
      <c r="F55" s="28" t="s">
        <v>47</v>
      </c>
      <c r="G55" s="30" t="s">
        <v>258</v>
      </c>
      <c r="H55" s="30" t="s">
        <v>259</v>
      </c>
      <c r="I55" s="30" t="s">
        <v>260</v>
      </c>
      <c r="J55" s="30" t="s">
        <v>261</v>
      </c>
      <c r="K55" s="31" t="s">
        <v>21</v>
      </c>
      <c r="L55" s="28" t="s">
        <v>48</v>
      </c>
      <c r="M55" s="28" t="s">
        <v>48</v>
      </c>
      <c r="N55" s="30"/>
      <c r="O55" s="2"/>
      <c r="P55" s="2"/>
      <c r="Q55" s="2"/>
      <c r="R55" s="2"/>
      <c r="S55" s="2"/>
      <c r="T55" s="2"/>
      <c r="U55" s="2"/>
      <c r="V55" s="2"/>
      <c r="W55" s="2"/>
      <c r="X55" s="2"/>
      <c r="Y55" s="2"/>
      <c r="Z55" s="2"/>
    </row>
    <row r="56" ht="78.0" customHeight="1">
      <c r="A56" s="28" t="s">
        <v>262</v>
      </c>
      <c r="B56" s="29" t="s">
        <v>52</v>
      </c>
      <c r="C56" s="29" t="s">
        <v>263</v>
      </c>
      <c r="D56" s="28" t="s">
        <v>264</v>
      </c>
      <c r="E56" s="28" t="s">
        <v>53</v>
      </c>
      <c r="F56" s="28" t="s">
        <v>47</v>
      </c>
      <c r="G56" s="30" t="s">
        <v>265</v>
      </c>
      <c r="H56" s="30" t="s">
        <v>266</v>
      </c>
      <c r="I56" s="30" t="s">
        <v>267</v>
      </c>
      <c r="J56" s="30" t="s">
        <v>268</v>
      </c>
      <c r="K56" s="31" t="s">
        <v>21</v>
      </c>
      <c r="L56" s="28" t="s">
        <v>48</v>
      </c>
      <c r="M56" s="28" t="s">
        <v>48</v>
      </c>
      <c r="N56" s="30"/>
      <c r="O56" s="2"/>
      <c r="P56" s="2"/>
      <c r="Q56" s="2"/>
      <c r="R56" s="2"/>
      <c r="S56" s="2"/>
      <c r="T56" s="2"/>
      <c r="U56" s="2"/>
      <c r="V56" s="2"/>
      <c r="W56" s="2"/>
      <c r="X56" s="2"/>
      <c r="Y56" s="2"/>
      <c r="Z56" s="2"/>
    </row>
    <row r="57" ht="78.0" customHeight="1">
      <c r="A57" s="28" t="s">
        <v>269</v>
      </c>
      <c r="B57" s="28" t="s">
        <v>52</v>
      </c>
      <c r="C57" s="29" t="s">
        <v>270</v>
      </c>
      <c r="D57" s="28" t="s">
        <v>271</v>
      </c>
      <c r="E57" s="28" t="s">
        <v>46</v>
      </c>
      <c r="F57" s="28" t="s">
        <v>54</v>
      </c>
      <c r="G57" s="30" t="s">
        <v>272</v>
      </c>
      <c r="H57" s="30" t="s">
        <v>273</v>
      </c>
      <c r="I57" s="30" t="s">
        <v>274</v>
      </c>
      <c r="J57" s="30" t="s">
        <v>275</v>
      </c>
      <c r="K57" s="31" t="s">
        <v>21</v>
      </c>
      <c r="L57" s="28" t="s">
        <v>48</v>
      </c>
      <c r="M57" s="28" t="s">
        <v>48</v>
      </c>
      <c r="N57" s="30"/>
      <c r="O57" s="2"/>
      <c r="P57" s="2"/>
      <c r="Q57" s="2"/>
      <c r="R57" s="2"/>
      <c r="S57" s="2"/>
      <c r="T57" s="2"/>
      <c r="U57" s="2"/>
      <c r="V57" s="2"/>
      <c r="W57" s="2"/>
      <c r="X57" s="2"/>
      <c r="Y57" s="2"/>
      <c r="Z57" s="2"/>
    </row>
    <row r="58" ht="78.0" customHeight="1">
      <c r="A58" s="28" t="s">
        <v>276</v>
      </c>
      <c r="B58" s="28" t="s">
        <v>52</v>
      </c>
      <c r="C58" s="29" t="s">
        <v>277</v>
      </c>
      <c r="D58" s="28" t="s">
        <v>278</v>
      </c>
      <c r="E58" s="28" t="s">
        <v>46</v>
      </c>
      <c r="F58" s="28" t="s">
        <v>54</v>
      </c>
      <c r="G58" s="30" t="s">
        <v>279</v>
      </c>
      <c r="H58" s="30" t="s">
        <v>280</v>
      </c>
      <c r="I58" s="30" t="s">
        <v>281</v>
      </c>
      <c r="J58" s="30" t="s">
        <v>282</v>
      </c>
      <c r="K58" s="31" t="s">
        <v>21</v>
      </c>
      <c r="L58" s="28" t="s">
        <v>48</v>
      </c>
      <c r="M58" s="28" t="s">
        <v>48</v>
      </c>
      <c r="N58" s="30"/>
      <c r="O58" s="2"/>
      <c r="P58" s="2"/>
      <c r="Q58" s="2"/>
      <c r="R58" s="2"/>
      <c r="S58" s="2"/>
      <c r="T58" s="2"/>
      <c r="U58" s="2"/>
      <c r="V58" s="2"/>
      <c r="W58" s="2"/>
      <c r="X58" s="2"/>
      <c r="Y58" s="2"/>
      <c r="Z58" s="2"/>
    </row>
    <row r="59" ht="100.5" customHeight="1">
      <c r="A59" s="28" t="s">
        <v>283</v>
      </c>
      <c r="B59" s="28" t="s">
        <v>52</v>
      </c>
      <c r="C59" s="29" t="s">
        <v>284</v>
      </c>
      <c r="D59" s="28" t="s">
        <v>285</v>
      </c>
      <c r="E59" s="28" t="s">
        <v>60</v>
      </c>
      <c r="F59" s="28" t="s">
        <v>47</v>
      </c>
      <c r="G59" s="30" t="s">
        <v>286</v>
      </c>
      <c r="H59" s="30" t="s">
        <v>287</v>
      </c>
      <c r="I59" s="30" t="s">
        <v>288</v>
      </c>
      <c r="J59" s="30" t="s">
        <v>289</v>
      </c>
      <c r="K59" s="31" t="s">
        <v>21</v>
      </c>
      <c r="L59" s="28" t="s">
        <v>48</v>
      </c>
      <c r="M59" s="28" t="s">
        <v>48</v>
      </c>
      <c r="N59" s="30"/>
      <c r="O59" s="2"/>
      <c r="P59" s="2"/>
      <c r="Q59" s="2"/>
      <c r="R59" s="2"/>
      <c r="S59" s="2"/>
      <c r="T59" s="2"/>
      <c r="U59" s="2"/>
      <c r="V59" s="2"/>
      <c r="W59" s="2"/>
      <c r="X59" s="2"/>
      <c r="Y59" s="2"/>
      <c r="Z59" s="2"/>
    </row>
    <row r="60" ht="78.0" customHeight="1">
      <c r="A60" s="28" t="s">
        <v>290</v>
      </c>
      <c r="B60" s="29" t="s">
        <v>59</v>
      </c>
      <c r="C60" s="29" t="s">
        <v>291</v>
      </c>
      <c r="D60" s="28" t="s">
        <v>292</v>
      </c>
      <c r="E60" s="28" t="s">
        <v>46</v>
      </c>
      <c r="F60" s="28" t="s">
        <v>54</v>
      </c>
      <c r="G60" s="30" t="s">
        <v>293</v>
      </c>
      <c r="H60" s="30" t="s">
        <v>294</v>
      </c>
      <c r="I60" s="30" t="s">
        <v>295</v>
      </c>
      <c r="J60" s="30" t="s">
        <v>296</v>
      </c>
      <c r="K60" s="31" t="s">
        <v>21</v>
      </c>
      <c r="L60" s="28" t="s">
        <v>48</v>
      </c>
      <c r="M60" s="28" t="s">
        <v>48</v>
      </c>
      <c r="N60" s="30"/>
      <c r="O60" s="2"/>
      <c r="P60" s="2"/>
      <c r="Q60" s="2"/>
      <c r="R60" s="2"/>
      <c r="S60" s="2"/>
      <c r="T60" s="2"/>
      <c r="U60" s="2"/>
      <c r="V60" s="2"/>
      <c r="W60" s="2"/>
      <c r="X60" s="2"/>
      <c r="Y60" s="2"/>
      <c r="Z60" s="2"/>
    </row>
    <row r="61" ht="78.0" customHeight="1">
      <c r="A61" s="28" t="s">
        <v>297</v>
      </c>
      <c r="B61" s="28" t="s">
        <v>59</v>
      </c>
      <c r="C61" s="29" t="s">
        <v>298</v>
      </c>
      <c r="D61" s="28" t="s">
        <v>299</v>
      </c>
      <c r="E61" s="28" t="s">
        <v>46</v>
      </c>
      <c r="F61" s="28" t="s">
        <v>47</v>
      </c>
      <c r="G61" s="30" t="s">
        <v>300</v>
      </c>
      <c r="H61" s="30" t="s">
        <v>301</v>
      </c>
      <c r="I61" s="30" t="s">
        <v>302</v>
      </c>
      <c r="J61" s="30" t="s">
        <v>303</v>
      </c>
      <c r="K61" s="31" t="s">
        <v>21</v>
      </c>
      <c r="L61" s="28" t="s">
        <v>48</v>
      </c>
      <c r="M61" s="28" t="s">
        <v>48</v>
      </c>
      <c r="N61" s="30"/>
      <c r="O61" s="2"/>
      <c r="P61" s="2"/>
      <c r="Q61" s="2"/>
      <c r="R61" s="2"/>
      <c r="S61" s="2"/>
      <c r="T61" s="2"/>
      <c r="U61" s="2"/>
      <c r="V61" s="2"/>
      <c r="W61" s="2"/>
      <c r="X61" s="2"/>
      <c r="Y61" s="2"/>
      <c r="Z61" s="2"/>
    </row>
    <row r="62" ht="100.5" customHeight="1">
      <c r="A62" s="28" t="s">
        <v>304</v>
      </c>
      <c r="B62" s="28" t="s">
        <v>59</v>
      </c>
      <c r="C62" s="29" t="s">
        <v>298</v>
      </c>
      <c r="D62" s="28" t="s">
        <v>305</v>
      </c>
      <c r="E62" s="28" t="s">
        <v>46</v>
      </c>
      <c r="F62" s="28" t="s">
        <v>47</v>
      </c>
      <c r="G62" s="30" t="s">
        <v>306</v>
      </c>
      <c r="H62" s="30" t="s">
        <v>307</v>
      </c>
      <c r="I62" s="30" t="s">
        <v>308</v>
      </c>
      <c r="J62" s="30" t="s">
        <v>309</v>
      </c>
      <c r="K62" s="31" t="s">
        <v>21</v>
      </c>
      <c r="L62" s="28" t="s">
        <v>48</v>
      </c>
      <c r="M62" s="28" t="s">
        <v>48</v>
      </c>
      <c r="N62" s="30"/>
      <c r="O62" s="2"/>
      <c r="P62" s="2"/>
      <c r="Q62" s="2"/>
      <c r="R62" s="2"/>
      <c r="S62" s="2"/>
      <c r="T62" s="2"/>
      <c r="U62" s="2"/>
      <c r="V62" s="2"/>
      <c r="W62" s="2"/>
      <c r="X62" s="2"/>
      <c r="Y62" s="2"/>
      <c r="Z62" s="2"/>
    </row>
    <row r="63" ht="78.0" customHeight="1">
      <c r="A63" s="28" t="s">
        <v>310</v>
      </c>
      <c r="B63" s="28" t="s">
        <v>59</v>
      </c>
      <c r="C63" s="29" t="s">
        <v>298</v>
      </c>
      <c r="D63" s="28" t="s">
        <v>311</v>
      </c>
      <c r="E63" s="28" t="s">
        <v>53</v>
      </c>
      <c r="F63" s="28" t="s">
        <v>47</v>
      </c>
      <c r="G63" s="30" t="s">
        <v>312</v>
      </c>
      <c r="H63" s="30" t="s">
        <v>313</v>
      </c>
      <c r="I63" s="30" t="s">
        <v>314</v>
      </c>
      <c r="J63" s="30" t="s">
        <v>315</v>
      </c>
      <c r="K63" s="31" t="s">
        <v>21</v>
      </c>
      <c r="L63" s="28" t="s">
        <v>48</v>
      </c>
      <c r="M63" s="28" t="s">
        <v>48</v>
      </c>
      <c r="N63" s="30"/>
      <c r="O63" s="2"/>
      <c r="P63" s="2"/>
      <c r="Q63" s="2"/>
      <c r="R63" s="2"/>
      <c r="S63" s="2"/>
      <c r="T63" s="2"/>
      <c r="U63" s="2"/>
      <c r="V63" s="2"/>
      <c r="W63" s="2"/>
      <c r="X63" s="2"/>
      <c r="Y63" s="2"/>
      <c r="Z63" s="2"/>
    </row>
    <row r="64" ht="78.0" customHeight="1">
      <c r="A64" s="28" t="s">
        <v>316</v>
      </c>
      <c r="B64" s="28" t="s">
        <v>59</v>
      </c>
      <c r="C64" s="29" t="s">
        <v>317</v>
      </c>
      <c r="D64" s="28" t="s">
        <v>318</v>
      </c>
      <c r="E64" s="28" t="s">
        <v>46</v>
      </c>
      <c r="F64" s="28" t="s">
        <v>47</v>
      </c>
      <c r="G64" s="30" t="s">
        <v>319</v>
      </c>
      <c r="H64" s="30" t="s">
        <v>320</v>
      </c>
      <c r="I64" s="30" t="s">
        <v>321</v>
      </c>
      <c r="J64" s="30" t="s">
        <v>322</v>
      </c>
      <c r="K64" s="31" t="s">
        <v>21</v>
      </c>
      <c r="L64" s="28" t="s">
        <v>48</v>
      </c>
      <c r="M64" s="28" t="s">
        <v>48</v>
      </c>
      <c r="N64" s="30"/>
      <c r="O64" s="2"/>
      <c r="P64" s="2"/>
      <c r="Q64" s="2"/>
      <c r="R64" s="2"/>
      <c r="S64" s="2"/>
      <c r="T64" s="2"/>
      <c r="U64" s="2"/>
      <c r="V64" s="2"/>
      <c r="W64" s="2"/>
      <c r="X64" s="2"/>
      <c r="Y64" s="2"/>
      <c r="Z64" s="2"/>
    </row>
    <row r="65" ht="99.0" customHeight="1">
      <c r="A65" s="28" t="s">
        <v>323</v>
      </c>
      <c r="B65" s="28" t="s">
        <v>59</v>
      </c>
      <c r="C65" s="28" t="s">
        <v>317</v>
      </c>
      <c r="D65" s="28" t="s">
        <v>324</v>
      </c>
      <c r="E65" s="28" t="s">
        <v>46</v>
      </c>
      <c r="F65" s="28" t="s">
        <v>47</v>
      </c>
      <c r="G65" s="30" t="s">
        <v>325</v>
      </c>
      <c r="H65" s="30" t="s">
        <v>326</v>
      </c>
      <c r="I65" s="30" t="s">
        <v>327</v>
      </c>
      <c r="J65" s="30" t="s">
        <v>328</v>
      </c>
      <c r="K65" s="31" t="s">
        <v>21</v>
      </c>
      <c r="L65" s="28" t="s">
        <v>48</v>
      </c>
      <c r="M65" s="28" t="s">
        <v>48</v>
      </c>
      <c r="N65" s="30"/>
      <c r="O65" s="2"/>
      <c r="P65" s="2"/>
      <c r="Q65" s="2"/>
      <c r="R65" s="2"/>
      <c r="S65" s="2"/>
      <c r="T65" s="2"/>
      <c r="U65" s="2"/>
      <c r="V65" s="2"/>
      <c r="W65" s="2"/>
      <c r="X65" s="2"/>
      <c r="Y65" s="2"/>
      <c r="Z65" s="2"/>
    </row>
    <row r="66" ht="99.0" customHeight="1">
      <c r="A66" s="28" t="s">
        <v>329</v>
      </c>
      <c r="B66" s="28" t="s">
        <v>59</v>
      </c>
      <c r="C66" s="29" t="s">
        <v>330</v>
      </c>
      <c r="D66" s="28" t="s">
        <v>331</v>
      </c>
      <c r="E66" s="28" t="s">
        <v>46</v>
      </c>
      <c r="F66" s="28" t="s">
        <v>54</v>
      </c>
      <c r="G66" s="30" t="s">
        <v>332</v>
      </c>
      <c r="H66" s="30" t="s">
        <v>333</v>
      </c>
      <c r="I66" s="30" t="s">
        <v>334</v>
      </c>
      <c r="J66" s="30" t="s">
        <v>335</v>
      </c>
      <c r="K66" s="31" t="s">
        <v>21</v>
      </c>
      <c r="L66" s="28" t="s">
        <v>48</v>
      </c>
      <c r="M66" s="28" t="s">
        <v>48</v>
      </c>
      <c r="N66" s="30"/>
      <c r="O66" s="2"/>
      <c r="P66" s="2"/>
      <c r="Q66" s="2"/>
      <c r="R66" s="2"/>
      <c r="S66" s="2"/>
      <c r="T66" s="2"/>
      <c r="U66" s="2"/>
      <c r="V66" s="2"/>
      <c r="W66" s="2"/>
      <c r="X66" s="2"/>
      <c r="Y66" s="2"/>
      <c r="Z66" s="2"/>
    </row>
    <row r="67" ht="78.0" customHeight="1">
      <c r="A67" s="28" t="s">
        <v>336</v>
      </c>
      <c r="B67" s="28" t="s">
        <v>59</v>
      </c>
      <c r="C67" s="29" t="s">
        <v>337</v>
      </c>
      <c r="D67" s="28" t="s">
        <v>338</v>
      </c>
      <c r="E67" s="28" t="s">
        <v>46</v>
      </c>
      <c r="F67" s="28" t="s">
        <v>54</v>
      </c>
      <c r="G67" s="30" t="s">
        <v>339</v>
      </c>
      <c r="H67" s="30" t="s">
        <v>340</v>
      </c>
      <c r="I67" s="30" t="s">
        <v>341</v>
      </c>
      <c r="J67" s="30" t="s">
        <v>342</v>
      </c>
      <c r="K67" s="31" t="s">
        <v>21</v>
      </c>
      <c r="L67" s="28" t="s">
        <v>48</v>
      </c>
      <c r="M67" s="28" t="s">
        <v>48</v>
      </c>
      <c r="N67" s="30"/>
      <c r="O67" s="2"/>
      <c r="P67" s="2"/>
      <c r="Q67" s="2"/>
      <c r="R67" s="2"/>
      <c r="S67" s="2"/>
      <c r="T67" s="2"/>
      <c r="U67" s="2"/>
      <c r="V67" s="2"/>
      <c r="W67" s="2"/>
      <c r="X67" s="2"/>
      <c r="Y67" s="2"/>
      <c r="Z67" s="2"/>
    </row>
    <row r="68" ht="106.5" customHeight="1">
      <c r="A68" s="28" t="s">
        <v>343</v>
      </c>
      <c r="B68" s="28" t="s">
        <v>59</v>
      </c>
      <c r="C68" s="29" t="s">
        <v>344</v>
      </c>
      <c r="D68" s="28" t="s">
        <v>345</v>
      </c>
      <c r="E68" s="28" t="s">
        <v>46</v>
      </c>
      <c r="F68" s="28" t="s">
        <v>47</v>
      </c>
      <c r="G68" s="30" t="s">
        <v>346</v>
      </c>
      <c r="H68" s="30" t="s">
        <v>347</v>
      </c>
      <c r="I68" s="30" t="s">
        <v>348</v>
      </c>
      <c r="J68" s="30" t="s">
        <v>349</v>
      </c>
      <c r="K68" s="31" t="s">
        <v>21</v>
      </c>
      <c r="L68" s="28" t="s">
        <v>48</v>
      </c>
      <c r="M68" s="28" t="s">
        <v>48</v>
      </c>
      <c r="N68" s="30"/>
      <c r="O68" s="2"/>
      <c r="P68" s="2"/>
      <c r="Q68" s="2"/>
      <c r="R68" s="2"/>
      <c r="S68" s="2"/>
      <c r="T68" s="2"/>
      <c r="U68" s="2"/>
      <c r="V68" s="2"/>
      <c r="W68" s="2"/>
      <c r="X68" s="2"/>
      <c r="Y68" s="2"/>
      <c r="Z68" s="2"/>
    </row>
    <row r="69" ht="78.0" customHeight="1">
      <c r="A69" s="28" t="s">
        <v>350</v>
      </c>
      <c r="B69" s="29" t="s">
        <v>59</v>
      </c>
      <c r="C69" s="29" t="s">
        <v>344</v>
      </c>
      <c r="D69" s="28" t="s">
        <v>351</v>
      </c>
      <c r="E69" s="28" t="s">
        <v>53</v>
      </c>
      <c r="F69" s="28" t="s">
        <v>47</v>
      </c>
      <c r="G69" s="30" t="s">
        <v>352</v>
      </c>
      <c r="H69" s="30" t="s">
        <v>353</v>
      </c>
      <c r="I69" s="30" t="s">
        <v>354</v>
      </c>
      <c r="J69" s="30" t="s">
        <v>355</v>
      </c>
      <c r="K69" s="31" t="s">
        <v>21</v>
      </c>
      <c r="L69" s="28" t="s">
        <v>48</v>
      </c>
      <c r="M69" s="28" t="s">
        <v>48</v>
      </c>
      <c r="N69" s="30"/>
      <c r="O69" s="2"/>
      <c r="P69" s="2"/>
      <c r="Q69" s="2"/>
      <c r="R69" s="2"/>
      <c r="S69" s="2"/>
      <c r="T69" s="2"/>
      <c r="U69" s="2"/>
      <c r="V69" s="2"/>
      <c r="W69" s="2"/>
      <c r="X69" s="2"/>
      <c r="Y69" s="2"/>
      <c r="Z69" s="2"/>
    </row>
    <row r="70" ht="78.0" customHeight="1">
      <c r="A70" s="28" t="s">
        <v>356</v>
      </c>
      <c r="B70" s="28" t="s">
        <v>59</v>
      </c>
      <c r="C70" s="29" t="s">
        <v>357</v>
      </c>
      <c r="D70" s="28" t="s">
        <v>358</v>
      </c>
      <c r="E70" s="28" t="s">
        <v>46</v>
      </c>
      <c r="F70" s="28" t="s">
        <v>47</v>
      </c>
      <c r="G70" s="30" t="s">
        <v>359</v>
      </c>
      <c r="H70" s="30" t="s">
        <v>360</v>
      </c>
      <c r="I70" s="30" t="s">
        <v>361</v>
      </c>
      <c r="J70" s="30" t="s">
        <v>362</v>
      </c>
      <c r="K70" s="31" t="s">
        <v>21</v>
      </c>
      <c r="L70" s="28" t="s">
        <v>48</v>
      </c>
      <c r="M70" s="28" t="s">
        <v>48</v>
      </c>
      <c r="N70" s="30"/>
      <c r="O70" s="2"/>
      <c r="P70" s="2"/>
      <c r="Q70" s="2"/>
      <c r="R70" s="2"/>
      <c r="S70" s="2"/>
      <c r="T70" s="2"/>
      <c r="U70" s="2"/>
      <c r="V70" s="2"/>
      <c r="W70" s="2"/>
      <c r="X70" s="2"/>
      <c r="Y70" s="2"/>
      <c r="Z70" s="2"/>
    </row>
    <row r="71" ht="99.75" customHeight="1">
      <c r="A71" s="28" t="s">
        <v>363</v>
      </c>
      <c r="B71" s="28" t="s">
        <v>59</v>
      </c>
      <c r="C71" s="29" t="s">
        <v>364</v>
      </c>
      <c r="D71" s="28" t="s">
        <v>365</v>
      </c>
      <c r="E71" s="28" t="s">
        <v>46</v>
      </c>
      <c r="F71" s="28" t="s">
        <v>54</v>
      </c>
      <c r="G71" s="30" t="s">
        <v>366</v>
      </c>
      <c r="H71" s="30" t="s">
        <v>367</v>
      </c>
      <c r="I71" s="30" t="s">
        <v>368</v>
      </c>
      <c r="J71" s="30" t="s">
        <v>369</v>
      </c>
      <c r="K71" s="31" t="s">
        <v>21</v>
      </c>
      <c r="L71" s="28" t="s">
        <v>48</v>
      </c>
      <c r="M71" s="28" t="s">
        <v>48</v>
      </c>
      <c r="N71" s="30"/>
      <c r="O71" s="2"/>
      <c r="P71" s="2"/>
      <c r="Q71" s="2"/>
      <c r="R71" s="2"/>
      <c r="S71" s="2"/>
      <c r="T71" s="2"/>
      <c r="U71" s="2"/>
      <c r="V71" s="2"/>
      <c r="W71" s="2"/>
      <c r="X71" s="2"/>
      <c r="Y71" s="2"/>
      <c r="Z71" s="2"/>
    </row>
    <row r="72" ht="78.0" customHeight="1">
      <c r="A72" s="28" t="s">
        <v>370</v>
      </c>
      <c r="B72" s="28" t="s">
        <v>59</v>
      </c>
      <c r="C72" s="29" t="s">
        <v>371</v>
      </c>
      <c r="D72" s="28" t="s">
        <v>372</v>
      </c>
      <c r="E72" s="28" t="s">
        <v>53</v>
      </c>
      <c r="F72" s="28" t="s">
        <v>54</v>
      </c>
      <c r="G72" s="30" t="s">
        <v>373</v>
      </c>
      <c r="H72" s="30" t="s">
        <v>374</v>
      </c>
      <c r="I72" s="30" t="s">
        <v>375</v>
      </c>
      <c r="J72" s="30" t="s">
        <v>376</v>
      </c>
      <c r="K72" s="31" t="s">
        <v>21</v>
      </c>
      <c r="L72" s="28" t="s">
        <v>48</v>
      </c>
      <c r="M72" s="28" t="s">
        <v>48</v>
      </c>
      <c r="N72" s="30"/>
      <c r="O72" s="2"/>
      <c r="P72" s="2"/>
      <c r="Q72" s="2"/>
      <c r="R72" s="2"/>
      <c r="S72" s="2"/>
      <c r="T72" s="2"/>
      <c r="U72" s="2"/>
      <c r="V72" s="2"/>
      <c r="W72" s="2"/>
      <c r="X72" s="2"/>
      <c r="Y72" s="2"/>
      <c r="Z72" s="2"/>
    </row>
    <row r="73" ht="78.0" customHeight="1">
      <c r="A73" s="28" t="s">
        <v>377</v>
      </c>
      <c r="B73" s="29" t="s">
        <v>66</v>
      </c>
      <c r="C73" s="29" t="s">
        <v>378</v>
      </c>
      <c r="D73" s="28" t="s">
        <v>379</v>
      </c>
      <c r="E73" s="28" t="s">
        <v>46</v>
      </c>
      <c r="F73" s="28" t="s">
        <v>54</v>
      </c>
      <c r="G73" s="30" t="s">
        <v>380</v>
      </c>
      <c r="H73" s="30" t="s">
        <v>381</v>
      </c>
      <c r="I73" s="30" t="s">
        <v>382</v>
      </c>
      <c r="J73" s="30" t="s">
        <v>383</v>
      </c>
      <c r="K73" s="31" t="s">
        <v>21</v>
      </c>
      <c r="L73" s="28" t="s">
        <v>48</v>
      </c>
      <c r="M73" s="28" t="s">
        <v>48</v>
      </c>
      <c r="N73" s="30"/>
      <c r="O73" s="2"/>
      <c r="P73" s="2"/>
      <c r="Q73" s="2"/>
      <c r="R73" s="2"/>
      <c r="S73" s="2"/>
      <c r="T73" s="2"/>
      <c r="U73" s="2"/>
      <c r="V73" s="2"/>
      <c r="W73" s="2"/>
      <c r="X73" s="2"/>
      <c r="Y73" s="2"/>
      <c r="Z73" s="2"/>
    </row>
    <row r="74" ht="78.0" customHeight="1">
      <c r="A74" s="28" t="s">
        <v>384</v>
      </c>
      <c r="B74" s="28" t="s">
        <v>66</v>
      </c>
      <c r="C74" s="29" t="s">
        <v>385</v>
      </c>
      <c r="D74" s="28" t="s">
        <v>386</v>
      </c>
      <c r="E74" s="28" t="s">
        <v>46</v>
      </c>
      <c r="F74" s="28" t="s">
        <v>54</v>
      </c>
      <c r="G74" s="30" t="s">
        <v>387</v>
      </c>
      <c r="H74" s="30" t="s">
        <v>388</v>
      </c>
      <c r="I74" s="30" t="s">
        <v>389</v>
      </c>
      <c r="J74" s="30" t="s">
        <v>390</v>
      </c>
      <c r="K74" s="31" t="s">
        <v>21</v>
      </c>
      <c r="L74" s="28" t="s">
        <v>48</v>
      </c>
      <c r="M74" s="28" t="s">
        <v>48</v>
      </c>
      <c r="N74" s="30"/>
      <c r="O74" s="2"/>
      <c r="P74" s="2"/>
      <c r="Q74" s="2"/>
      <c r="R74" s="2"/>
      <c r="S74" s="2"/>
      <c r="T74" s="2"/>
      <c r="U74" s="2"/>
      <c r="V74" s="2"/>
      <c r="W74" s="2"/>
      <c r="X74" s="2"/>
      <c r="Y74" s="2"/>
      <c r="Z74" s="2"/>
    </row>
    <row r="75" ht="78.0" customHeight="1">
      <c r="A75" s="28" t="s">
        <v>391</v>
      </c>
      <c r="B75" s="28" t="s">
        <v>66</v>
      </c>
      <c r="C75" s="29" t="s">
        <v>392</v>
      </c>
      <c r="D75" s="28" t="s">
        <v>393</v>
      </c>
      <c r="E75" s="28" t="s">
        <v>46</v>
      </c>
      <c r="F75" s="28" t="s">
        <v>47</v>
      </c>
      <c r="G75" s="30" t="s">
        <v>394</v>
      </c>
      <c r="H75" s="30" t="s">
        <v>395</v>
      </c>
      <c r="I75" s="30" t="s">
        <v>396</v>
      </c>
      <c r="J75" s="30" t="s">
        <v>397</v>
      </c>
      <c r="K75" s="31" t="s">
        <v>21</v>
      </c>
      <c r="L75" s="28" t="s">
        <v>48</v>
      </c>
      <c r="M75" s="28" t="s">
        <v>48</v>
      </c>
      <c r="N75" s="30"/>
      <c r="O75" s="2"/>
      <c r="P75" s="2"/>
      <c r="Q75" s="2"/>
      <c r="R75" s="2"/>
      <c r="S75" s="2"/>
      <c r="T75" s="2"/>
      <c r="U75" s="2"/>
      <c r="V75" s="2"/>
      <c r="W75" s="2"/>
      <c r="X75" s="2"/>
      <c r="Y75" s="2"/>
      <c r="Z75" s="2"/>
    </row>
    <row r="76" ht="78.0" customHeight="1">
      <c r="A76" s="28" t="s">
        <v>398</v>
      </c>
      <c r="B76" s="28" t="s">
        <v>66</v>
      </c>
      <c r="C76" s="29" t="s">
        <v>399</v>
      </c>
      <c r="D76" s="28" t="s">
        <v>400</v>
      </c>
      <c r="E76" s="28" t="s">
        <v>53</v>
      </c>
      <c r="F76" s="28" t="s">
        <v>47</v>
      </c>
      <c r="G76" s="30" t="s">
        <v>401</v>
      </c>
      <c r="H76" s="30" t="s">
        <v>402</v>
      </c>
      <c r="I76" s="30" t="s">
        <v>403</v>
      </c>
      <c r="J76" s="30" t="s">
        <v>404</v>
      </c>
      <c r="K76" s="31" t="s">
        <v>21</v>
      </c>
      <c r="L76" s="28" t="s">
        <v>48</v>
      </c>
      <c r="M76" s="28" t="s">
        <v>48</v>
      </c>
      <c r="N76" s="30"/>
      <c r="O76" s="2"/>
      <c r="P76" s="2"/>
      <c r="Q76" s="2"/>
      <c r="R76" s="2"/>
      <c r="S76" s="2"/>
      <c r="T76" s="2"/>
      <c r="U76" s="2"/>
      <c r="V76" s="2"/>
      <c r="W76" s="2"/>
      <c r="X76" s="2"/>
      <c r="Y76" s="2"/>
      <c r="Z76" s="2"/>
    </row>
    <row r="77" ht="78.0" customHeight="1">
      <c r="A77" s="28" t="s">
        <v>405</v>
      </c>
      <c r="B77" s="29" t="s">
        <v>66</v>
      </c>
      <c r="C77" s="29" t="s">
        <v>406</v>
      </c>
      <c r="D77" s="28" t="s">
        <v>407</v>
      </c>
      <c r="E77" s="28" t="s">
        <v>46</v>
      </c>
      <c r="F77" s="28" t="s">
        <v>54</v>
      </c>
      <c r="G77" s="30" t="s">
        <v>408</v>
      </c>
      <c r="H77" s="30" t="s">
        <v>409</v>
      </c>
      <c r="I77" s="30" t="s">
        <v>410</v>
      </c>
      <c r="J77" s="30" t="s">
        <v>411</v>
      </c>
      <c r="K77" s="31" t="s">
        <v>21</v>
      </c>
      <c r="L77" s="28" t="s">
        <v>48</v>
      </c>
      <c r="M77" s="28" t="s">
        <v>48</v>
      </c>
      <c r="N77" s="30"/>
      <c r="O77" s="2"/>
      <c r="P77" s="2"/>
      <c r="Q77" s="2"/>
      <c r="R77" s="2"/>
      <c r="S77" s="2"/>
      <c r="T77" s="2"/>
      <c r="U77" s="2"/>
      <c r="V77" s="2"/>
      <c r="W77" s="2"/>
      <c r="X77" s="2"/>
      <c r="Y77" s="2"/>
      <c r="Z77" s="2"/>
    </row>
    <row r="78" ht="78.0" customHeight="1">
      <c r="A78" s="28" t="s">
        <v>412</v>
      </c>
      <c r="B78" s="28" t="s">
        <v>66</v>
      </c>
      <c r="C78" s="29" t="s">
        <v>413</v>
      </c>
      <c r="D78" s="28" t="s">
        <v>414</v>
      </c>
      <c r="E78" s="28" t="s">
        <v>46</v>
      </c>
      <c r="F78" s="28" t="s">
        <v>54</v>
      </c>
      <c r="G78" s="30" t="s">
        <v>415</v>
      </c>
      <c r="H78" s="30" t="s">
        <v>416</v>
      </c>
      <c r="I78" s="30" t="s">
        <v>417</v>
      </c>
      <c r="J78" s="30" t="s">
        <v>418</v>
      </c>
      <c r="K78" s="31" t="s">
        <v>21</v>
      </c>
      <c r="L78" s="28" t="s">
        <v>48</v>
      </c>
      <c r="M78" s="28" t="s">
        <v>48</v>
      </c>
      <c r="N78" s="30"/>
      <c r="O78" s="2"/>
      <c r="P78" s="2"/>
      <c r="Q78" s="2"/>
      <c r="R78" s="2"/>
      <c r="S78" s="2"/>
      <c r="T78" s="2"/>
      <c r="U78" s="2"/>
      <c r="V78" s="2"/>
      <c r="W78" s="2"/>
      <c r="X78" s="2"/>
      <c r="Y78" s="2"/>
      <c r="Z78" s="2"/>
    </row>
    <row r="79" ht="78.0" customHeight="1">
      <c r="A79" s="28" t="s">
        <v>419</v>
      </c>
      <c r="B79" s="28" t="s">
        <v>66</v>
      </c>
      <c r="C79" s="29" t="s">
        <v>420</v>
      </c>
      <c r="D79" s="28" t="s">
        <v>421</v>
      </c>
      <c r="E79" s="28" t="s">
        <v>46</v>
      </c>
      <c r="F79" s="28" t="s">
        <v>54</v>
      </c>
      <c r="G79" s="30" t="s">
        <v>422</v>
      </c>
      <c r="H79" s="30" t="s">
        <v>423</v>
      </c>
      <c r="I79" s="30" t="s">
        <v>424</v>
      </c>
      <c r="J79" s="30" t="s">
        <v>425</v>
      </c>
      <c r="K79" s="31" t="s">
        <v>21</v>
      </c>
      <c r="L79" s="28" t="s">
        <v>48</v>
      </c>
      <c r="M79" s="28" t="s">
        <v>48</v>
      </c>
      <c r="N79" s="30"/>
      <c r="O79" s="2"/>
      <c r="P79" s="2"/>
      <c r="Q79" s="2"/>
      <c r="R79" s="2"/>
      <c r="S79" s="2"/>
      <c r="T79" s="2"/>
      <c r="U79" s="2"/>
      <c r="V79" s="2"/>
      <c r="W79" s="2"/>
      <c r="X79" s="2"/>
      <c r="Y79" s="2"/>
      <c r="Z79" s="2"/>
    </row>
    <row r="80" ht="78.0" customHeight="1">
      <c r="A80" s="28" t="s">
        <v>426</v>
      </c>
      <c r="B80" s="28" t="s">
        <v>66</v>
      </c>
      <c r="C80" s="29" t="s">
        <v>427</v>
      </c>
      <c r="D80" s="28" t="s">
        <v>428</v>
      </c>
      <c r="E80" s="28" t="s">
        <v>46</v>
      </c>
      <c r="F80" s="28" t="s">
        <v>47</v>
      </c>
      <c r="G80" s="30" t="s">
        <v>429</v>
      </c>
      <c r="H80" s="30" t="s">
        <v>430</v>
      </c>
      <c r="I80" s="30" t="s">
        <v>431</v>
      </c>
      <c r="J80" s="30" t="s">
        <v>432</v>
      </c>
      <c r="K80" s="31" t="s">
        <v>21</v>
      </c>
      <c r="L80" s="28" t="s">
        <v>48</v>
      </c>
      <c r="M80" s="28" t="s">
        <v>48</v>
      </c>
      <c r="N80" s="30"/>
      <c r="O80" s="2"/>
      <c r="P80" s="2"/>
      <c r="Q80" s="2"/>
      <c r="R80" s="2"/>
      <c r="S80" s="2"/>
      <c r="T80" s="2"/>
      <c r="U80" s="2"/>
      <c r="V80" s="2"/>
      <c r="W80" s="2"/>
      <c r="X80" s="2"/>
      <c r="Y80" s="2"/>
      <c r="Z80" s="2"/>
    </row>
    <row r="81" ht="78.0" customHeight="1">
      <c r="A81" s="28" t="s">
        <v>433</v>
      </c>
      <c r="B81" s="28" t="s">
        <v>66</v>
      </c>
      <c r="C81" s="29" t="s">
        <v>434</v>
      </c>
      <c r="D81" s="28" t="s">
        <v>435</v>
      </c>
      <c r="E81" s="28" t="s">
        <v>46</v>
      </c>
      <c r="F81" s="28" t="s">
        <v>47</v>
      </c>
      <c r="G81" s="30" t="s">
        <v>436</v>
      </c>
      <c r="H81" s="30" t="s">
        <v>437</v>
      </c>
      <c r="I81" s="30" t="s">
        <v>438</v>
      </c>
      <c r="J81" s="30" t="s">
        <v>439</v>
      </c>
      <c r="K81" s="31" t="s">
        <v>21</v>
      </c>
      <c r="L81" s="28" t="s">
        <v>48</v>
      </c>
      <c r="M81" s="28" t="s">
        <v>48</v>
      </c>
      <c r="N81" s="30"/>
      <c r="O81" s="2"/>
      <c r="P81" s="2"/>
      <c r="Q81" s="2"/>
      <c r="R81" s="2"/>
      <c r="S81" s="2"/>
      <c r="T81" s="2"/>
      <c r="U81" s="2"/>
      <c r="V81" s="2"/>
      <c r="W81" s="2"/>
      <c r="X81" s="2"/>
      <c r="Y81" s="2"/>
      <c r="Z81" s="2"/>
    </row>
    <row r="82" ht="78.0" customHeight="1">
      <c r="A82" s="28" t="s">
        <v>440</v>
      </c>
      <c r="B82" s="28" t="s">
        <v>66</v>
      </c>
      <c r="C82" s="29" t="s">
        <v>441</v>
      </c>
      <c r="D82" s="28" t="s">
        <v>442</v>
      </c>
      <c r="E82" s="28" t="s">
        <v>46</v>
      </c>
      <c r="F82" s="28" t="s">
        <v>47</v>
      </c>
      <c r="G82" s="30" t="s">
        <v>443</v>
      </c>
      <c r="H82" s="30" t="s">
        <v>444</v>
      </c>
      <c r="I82" s="30" t="s">
        <v>445</v>
      </c>
      <c r="J82" s="30" t="s">
        <v>446</v>
      </c>
      <c r="K82" s="31" t="s">
        <v>21</v>
      </c>
      <c r="L82" s="28" t="s">
        <v>48</v>
      </c>
      <c r="M82" s="28" t="s">
        <v>48</v>
      </c>
      <c r="N82" s="30"/>
      <c r="O82" s="2"/>
      <c r="P82" s="2"/>
      <c r="Q82" s="2"/>
      <c r="R82" s="2"/>
      <c r="S82" s="2"/>
      <c r="T82" s="2"/>
      <c r="U82" s="2"/>
      <c r="V82" s="2"/>
      <c r="W82" s="2"/>
      <c r="X82" s="2"/>
      <c r="Y82" s="2"/>
      <c r="Z82" s="2"/>
    </row>
    <row r="83" ht="78.0" customHeight="1">
      <c r="A83" s="28" t="s">
        <v>447</v>
      </c>
      <c r="B83" s="28" t="s">
        <v>66</v>
      </c>
      <c r="C83" s="29" t="s">
        <v>448</v>
      </c>
      <c r="D83" s="28" t="s">
        <v>449</v>
      </c>
      <c r="E83" s="28" t="s">
        <v>53</v>
      </c>
      <c r="F83" s="28" t="s">
        <v>47</v>
      </c>
      <c r="G83" s="30" t="s">
        <v>450</v>
      </c>
      <c r="H83" s="30" t="s">
        <v>451</v>
      </c>
      <c r="I83" s="30" t="s">
        <v>452</v>
      </c>
      <c r="J83" s="30" t="s">
        <v>453</v>
      </c>
      <c r="K83" s="31" t="s">
        <v>21</v>
      </c>
      <c r="L83" s="28" t="s">
        <v>48</v>
      </c>
      <c r="M83" s="28" t="s">
        <v>48</v>
      </c>
      <c r="N83" s="30"/>
      <c r="O83" s="2"/>
      <c r="P83" s="2"/>
      <c r="Q83" s="2"/>
      <c r="R83" s="2"/>
      <c r="S83" s="2"/>
      <c r="T83" s="2"/>
      <c r="U83" s="2"/>
      <c r="V83" s="2"/>
      <c r="W83" s="2"/>
      <c r="X83" s="2"/>
      <c r="Y83" s="2"/>
      <c r="Z83" s="2"/>
    </row>
    <row r="84" ht="78.0" customHeight="1">
      <c r="A84" s="28" t="s">
        <v>454</v>
      </c>
      <c r="B84" s="28" t="s">
        <v>66</v>
      </c>
      <c r="C84" s="29" t="s">
        <v>455</v>
      </c>
      <c r="D84" s="28" t="s">
        <v>456</v>
      </c>
      <c r="E84" s="28" t="s">
        <v>46</v>
      </c>
      <c r="F84" s="28" t="s">
        <v>47</v>
      </c>
      <c r="G84" s="30" t="s">
        <v>457</v>
      </c>
      <c r="H84" s="30" t="s">
        <v>458</v>
      </c>
      <c r="I84" s="30" t="s">
        <v>459</v>
      </c>
      <c r="J84" s="30" t="s">
        <v>460</v>
      </c>
      <c r="K84" s="31" t="s">
        <v>21</v>
      </c>
      <c r="L84" s="28" t="s">
        <v>48</v>
      </c>
      <c r="M84" s="28" t="s">
        <v>48</v>
      </c>
      <c r="N84" s="30"/>
      <c r="O84" s="2"/>
      <c r="P84" s="2"/>
      <c r="Q84" s="2"/>
      <c r="R84" s="2"/>
      <c r="S84" s="2"/>
      <c r="T84" s="2"/>
      <c r="U84" s="2"/>
      <c r="V84" s="2"/>
      <c r="W84" s="2"/>
      <c r="X84" s="2"/>
      <c r="Y84" s="2"/>
      <c r="Z84" s="2"/>
    </row>
    <row r="85" ht="78.0" customHeight="1">
      <c r="A85" s="28" t="s">
        <v>461</v>
      </c>
      <c r="B85" s="29" t="s">
        <v>71</v>
      </c>
      <c r="C85" s="29" t="s">
        <v>462</v>
      </c>
      <c r="D85" s="28" t="s">
        <v>463</v>
      </c>
      <c r="E85" s="28" t="s">
        <v>46</v>
      </c>
      <c r="F85" s="28" t="s">
        <v>47</v>
      </c>
      <c r="G85" s="30" t="s">
        <v>464</v>
      </c>
      <c r="H85" s="30" t="s">
        <v>465</v>
      </c>
      <c r="I85" s="30" t="s">
        <v>466</v>
      </c>
      <c r="J85" s="30" t="s">
        <v>467</v>
      </c>
      <c r="K85" s="31" t="s">
        <v>21</v>
      </c>
      <c r="L85" s="28" t="s">
        <v>48</v>
      </c>
      <c r="M85" s="28" t="s">
        <v>48</v>
      </c>
      <c r="N85" s="30"/>
      <c r="O85" s="2"/>
      <c r="P85" s="2"/>
      <c r="Q85" s="2"/>
      <c r="R85" s="2"/>
      <c r="S85" s="2"/>
      <c r="T85" s="2"/>
      <c r="U85" s="2"/>
      <c r="V85" s="2"/>
      <c r="W85" s="2"/>
      <c r="X85" s="2"/>
      <c r="Y85" s="2"/>
      <c r="Z85" s="2"/>
    </row>
    <row r="86" ht="78.0" customHeight="1">
      <c r="A86" s="28" t="s">
        <v>468</v>
      </c>
      <c r="B86" s="28" t="s">
        <v>71</v>
      </c>
      <c r="C86" s="29" t="s">
        <v>469</v>
      </c>
      <c r="D86" s="28" t="s">
        <v>470</v>
      </c>
      <c r="E86" s="28" t="s">
        <v>46</v>
      </c>
      <c r="F86" s="28" t="s">
        <v>54</v>
      </c>
      <c r="G86" s="30" t="s">
        <v>471</v>
      </c>
      <c r="H86" s="30" t="s">
        <v>472</v>
      </c>
      <c r="I86" s="30" t="s">
        <v>473</v>
      </c>
      <c r="J86" s="30" t="s">
        <v>474</v>
      </c>
      <c r="K86" s="31" t="s">
        <v>21</v>
      </c>
      <c r="L86" s="28" t="s">
        <v>48</v>
      </c>
      <c r="M86" s="28" t="s">
        <v>48</v>
      </c>
      <c r="N86" s="30"/>
      <c r="O86" s="2"/>
      <c r="P86" s="2"/>
      <c r="Q86" s="2"/>
      <c r="R86" s="2"/>
      <c r="S86" s="2"/>
      <c r="T86" s="2"/>
      <c r="U86" s="2"/>
      <c r="V86" s="2"/>
      <c r="W86" s="2"/>
      <c r="X86" s="2"/>
      <c r="Y86" s="2"/>
      <c r="Z86" s="2"/>
    </row>
    <row r="87" ht="94.5" customHeight="1">
      <c r="A87" s="28" t="s">
        <v>475</v>
      </c>
      <c r="B87" s="29" t="s">
        <v>71</v>
      </c>
      <c r="C87" s="29" t="s">
        <v>476</v>
      </c>
      <c r="D87" s="28" t="s">
        <v>477</v>
      </c>
      <c r="E87" s="28" t="s">
        <v>46</v>
      </c>
      <c r="F87" s="28" t="s">
        <v>47</v>
      </c>
      <c r="G87" s="30" t="s">
        <v>478</v>
      </c>
      <c r="H87" s="30" t="s">
        <v>479</v>
      </c>
      <c r="I87" s="30" t="s">
        <v>480</v>
      </c>
      <c r="J87" s="30" t="s">
        <v>481</v>
      </c>
      <c r="K87" s="31" t="s">
        <v>21</v>
      </c>
      <c r="L87" s="28" t="s">
        <v>48</v>
      </c>
      <c r="M87" s="28" t="s">
        <v>48</v>
      </c>
      <c r="N87" s="30"/>
      <c r="O87" s="2"/>
      <c r="P87" s="2"/>
      <c r="Q87" s="2"/>
      <c r="R87" s="2"/>
      <c r="S87" s="2"/>
      <c r="T87" s="2"/>
      <c r="U87" s="2"/>
      <c r="V87" s="2"/>
      <c r="W87" s="2"/>
      <c r="X87" s="2"/>
      <c r="Y87" s="2"/>
      <c r="Z87" s="2"/>
    </row>
    <row r="88" ht="78.0" customHeight="1">
      <c r="A88" s="28" t="s">
        <v>482</v>
      </c>
      <c r="B88" s="28" t="s">
        <v>71</v>
      </c>
      <c r="C88" s="29" t="s">
        <v>483</v>
      </c>
      <c r="D88" s="28" t="s">
        <v>484</v>
      </c>
      <c r="E88" s="28" t="s">
        <v>53</v>
      </c>
      <c r="F88" s="28" t="s">
        <v>47</v>
      </c>
      <c r="G88" s="30" t="s">
        <v>485</v>
      </c>
      <c r="H88" s="30" t="s">
        <v>486</v>
      </c>
      <c r="I88" s="30" t="s">
        <v>487</v>
      </c>
      <c r="J88" s="30" t="s">
        <v>488</v>
      </c>
      <c r="K88" s="31" t="s">
        <v>21</v>
      </c>
      <c r="L88" s="28" t="s">
        <v>48</v>
      </c>
      <c r="M88" s="28" t="s">
        <v>48</v>
      </c>
      <c r="N88" s="30"/>
      <c r="O88" s="2"/>
      <c r="P88" s="2"/>
      <c r="Q88" s="2"/>
      <c r="R88" s="2"/>
      <c r="S88" s="2"/>
      <c r="T88" s="2"/>
      <c r="U88" s="2"/>
      <c r="V88" s="2"/>
      <c r="W88" s="2"/>
      <c r="X88" s="2"/>
      <c r="Y88" s="2"/>
      <c r="Z88" s="2"/>
    </row>
    <row r="89" ht="78.0" customHeight="1">
      <c r="A89" s="28" t="s">
        <v>489</v>
      </c>
      <c r="B89" s="28" t="s">
        <v>71</v>
      </c>
      <c r="C89" s="29" t="s">
        <v>490</v>
      </c>
      <c r="D89" s="28" t="s">
        <v>491</v>
      </c>
      <c r="E89" s="28" t="s">
        <v>46</v>
      </c>
      <c r="F89" s="28" t="s">
        <v>47</v>
      </c>
      <c r="G89" s="30" t="s">
        <v>492</v>
      </c>
      <c r="H89" s="30" t="s">
        <v>493</v>
      </c>
      <c r="I89" s="30" t="s">
        <v>494</v>
      </c>
      <c r="J89" s="30" t="s">
        <v>495</v>
      </c>
      <c r="K89" s="31" t="s">
        <v>21</v>
      </c>
      <c r="L89" s="28" t="s">
        <v>48</v>
      </c>
      <c r="M89" s="28" t="s">
        <v>48</v>
      </c>
      <c r="N89" s="30"/>
      <c r="O89" s="2"/>
      <c r="P89" s="2"/>
      <c r="Q89" s="2"/>
      <c r="R89" s="2"/>
      <c r="S89" s="2"/>
      <c r="T89" s="2"/>
      <c r="U89" s="2"/>
      <c r="V89" s="2"/>
      <c r="W89" s="2"/>
      <c r="X89" s="2"/>
      <c r="Y89" s="2"/>
      <c r="Z89" s="2"/>
    </row>
    <row r="90" ht="78.0" customHeight="1">
      <c r="A90" s="28" t="s">
        <v>496</v>
      </c>
      <c r="B90" s="28" t="s">
        <v>71</v>
      </c>
      <c r="C90" s="29" t="s">
        <v>497</v>
      </c>
      <c r="D90" s="28" t="s">
        <v>498</v>
      </c>
      <c r="E90" s="28" t="s">
        <v>46</v>
      </c>
      <c r="F90" s="28" t="s">
        <v>47</v>
      </c>
      <c r="G90" s="30" t="s">
        <v>499</v>
      </c>
      <c r="H90" s="30" t="s">
        <v>500</v>
      </c>
      <c r="I90" s="30" t="s">
        <v>501</v>
      </c>
      <c r="J90" s="30" t="s">
        <v>502</v>
      </c>
      <c r="K90" s="31" t="s">
        <v>21</v>
      </c>
      <c r="L90" s="28" t="s">
        <v>48</v>
      </c>
      <c r="M90" s="28" t="s">
        <v>48</v>
      </c>
      <c r="N90" s="30"/>
      <c r="O90" s="2"/>
      <c r="P90" s="2"/>
      <c r="Q90" s="2"/>
      <c r="R90" s="2"/>
      <c r="S90" s="2"/>
      <c r="T90" s="2"/>
      <c r="U90" s="2"/>
      <c r="V90" s="2"/>
      <c r="W90" s="2"/>
      <c r="X90" s="2"/>
      <c r="Y90" s="2"/>
      <c r="Z90" s="2"/>
    </row>
    <row r="91" ht="78.0" customHeight="1">
      <c r="A91" s="28" t="s">
        <v>503</v>
      </c>
      <c r="B91" s="28" t="s">
        <v>71</v>
      </c>
      <c r="C91" s="29" t="s">
        <v>504</v>
      </c>
      <c r="D91" s="28" t="s">
        <v>505</v>
      </c>
      <c r="E91" s="28" t="s">
        <v>46</v>
      </c>
      <c r="F91" s="28" t="s">
        <v>47</v>
      </c>
      <c r="G91" s="30" t="s">
        <v>506</v>
      </c>
      <c r="H91" s="30" t="s">
        <v>507</v>
      </c>
      <c r="I91" s="30" t="s">
        <v>508</v>
      </c>
      <c r="J91" s="30" t="s">
        <v>509</v>
      </c>
      <c r="K91" s="31" t="s">
        <v>21</v>
      </c>
      <c r="L91" s="28" t="s">
        <v>48</v>
      </c>
      <c r="M91" s="28" t="s">
        <v>48</v>
      </c>
      <c r="N91" s="30"/>
      <c r="O91" s="2"/>
      <c r="P91" s="2"/>
      <c r="Q91" s="2"/>
      <c r="R91" s="2"/>
      <c r="S91" s="2"/>
      <c r="T91" s="2"/>
      <c r="U91" s="2"/>
      <c r="V91" s="2"/>
      <c r="W91" s="2"/>
      <c r="X91" s="2"/>
      <c r="Y91" s="2"/>
      <c r="Z91" s="2"/>
    </row>
    <row r="92" ht="78.0" customHeight="1">
      <c r="A92" s="28" t="s">
        <v>510</v>
      </c>
      <c r="B92" s="28" t="s">
        <v>71</v>
      </c>
      <c r="C92" s="29" t="s">
        <v>511</v>
      </c>
      <c r="D92" s="28" t="s">
        <v>512</v>
      </c>
      <c r="E92" s="28" t="s">
        <v>46</v>
      </c>
      <c r="F92" s="28" t="s">
        <v>47</v>
      </c>
      <c r="G92" s="30" t="s">
        <v>513</v>
      </c>
      <c r="H92" s="30" t="s">
        <v>514</v>
      </c>
      <c r="I92" s="30" t="s">
        <v>515</v>
      </c>
      <c r="J92" s="30" t="s">
        <v>516</v>
      </c>
      <c r="K92" s="31" t="s">
        <v>21</v>
      </c>
      <c r="L92" s="28" t="s">
        <v>48</v>
      </c>
      <c r="M92" s="28" t="s">
        <v>48</v>
      </c>
      <c r="N92" s="30"/>
      <c r="O92" s="2"/>
      <c r="P92" s="2"/>
      <c r="Q92" s="2"/>
      <c r="R92" s="2"/>
      <c r="S92" s="2"/>
      <c r="T92" s="2"/>
      <c r="U92" s="2"/>
      <c r="V92" s="2"/>
      <c r="W92" s="2"/>
      <c r="X92" s="2"/>
      <c r="Y92" s="2"/>
      <c r="Z92" s="2"/>
    </row>
    <row r="93" ht="94.5" customHeight="1">
      <c r="A93" s="28" t="s">
        <v>517</v>
      </c>
      <c r="B93" s="28" t="s">
        <v>71</v>
      </c>
      <c r="C93" s="29" t="s">
        <v>518</v>
      </c>
      <c r="D93" s="28" t="s">
        <v>519</v>
      </c>
      <c r="E93" s="28" t="s">
        <v>46</v>
      </c>
      <c r="F93" s="28" t="s">
        <v>54</v>
      </c>
      <c r="G93" s="30" t="s">
        <v>520</v>
      </c>
      <c r="H93" s="30" t="s">
        <v>521</v>
      </c>
      <c r="I93" s="30" t="s">
        <v>522</v>
      </c>
      <c r="J93" s="30" t="s">
        <v>523</v>
      </c>
      <c r="K93" s="31" t="s">
        <v>21</v>
      </c>
      <c r="L93" s="28" t="s">
        <v>48</v>
      </c>
      <c r="M93" s="28" t="s">
        <v>48</v>
      </c>
      <c r="N93" s="30"/>
      <c r="O93" s="2"/>
      <c r="P93" s="2"/>
      <c r="Q93" s="2"/>
      <c r="R93" s="2"/>
      <c r="S93" s="2"/>
      <c r="T93" s="2"/>
      <c r="U93" s="2"/>
      <c r="V93" s="2"/>
      <c r="W93" s="2"/>
      <c r="X93" s="2"/>
      <c r="Y93" s="2"/>
      <c r="Z93" s="2"/>
    </row>
    <row r="94" ht="78.0" customHeight="1">
      <c r="A94" s="28" t="s">
        <v>524</v>
      </c>
      <c r="B94" s="28" t="s">
        <v>71</v>
      </c>
      <c r="C94" s="29" t="s">
        <v>525</v>
      </c>
      <c r="D94" s="28" t="s">
        <v>526</v>
      </c>
      <c r="E94" s="28" t="s">
        <v>60</v>
      </c>
      <c r="F94" s="28" t="s">
        <v>54</v>
      </c>
      <c r="G94" s="30" t="s">
        <v>527</v>
      </c>
      <c r="H94" s="30" t="s">
        <v>528</v>
      </c>
      <c r="I94" s="30" t="s">
        <v>529</v>
      </c>
      <c r="J94" s="30" t="s">
        <v>530</v>
      </c>
      <c r="K94" s="31" t="s">
        <v>21</v>
      </c>
      <c r="L94" s="28" t="s">
        <v>48</v>
      </c>
      <c r="M94" s="28" t="s">
        <v>48</v>
      </c>
      <c r="N94" s="30"/>
      <c r="O94" s="2"/>
      <c r="P94" s="2"/>
      <c r="Q94" s="2"/>
      <c r="R94" s="2"/>
      <c r="S94" s="2"/>
      <c r="T94" s="2"/>
      <c r="U94" s="2"/>
      <c r="V94" s="2"/>
      <c r="W94" s="2"/>
      <c r="X94" s="2"/>
      <c r="Y94" s="2"/>
      <c r="Z94" s="2"/>
    </row>
    <row r="95" ht="78.0" customHeight="1">
      <c r="A95" s="28" t="s">
        <v>531</v>
      </c>
      <c r="B95" s="28" t="s">
        <v>71</v>
      </c>
      <c r="C95" s="29" t="s">
        <v>532</v>
      </c>
      <c r="D95" s="28" t="s">
        <v>533</v>
      </c>
      <c r="E95" s="28" t="s">
        <v>53</v>
      </c>
      <c r="F95" s="28" t="s">
        <v>47</v>
      </c>
      <c r="G95" s="30" t="s">
        <v>534</v>
      </c>
      <c r="H95" s="30" t="s">
        <v>535</v>
      </c>
      <c r="I95" s="30" t="s">
        <v>536</v>
      </c>
      <c r="J95" s="30" t="s">
        <v>537</v>
      </c>
      <c r="K95" s="31" t="s">
        <v>21</v>
      </c>
      <c r="L95" s="28" t="s">
        <v>48</v>
      </c>
      <c r="M95" s="28" t="s">
        <v>48</v>
      </c>
      <c r="N95" s="30"/>
      <c r="O95" s="2"/>
      <c r="P95" s="2"/>
      <c r="Q95" s="2"/>
      <c r="R95" s="2"/>
      <c r="S95" s="2"/>
      <c r="T95" s="2"/>
      <c r="U95" s="2"/>
      <c r="V95" s="2"/>
      <c r="W95" s="2"/>
      <c r="X95" s="2"/>
      <c r="Y95" s="2"/>
      <c r="Z95" s="2"/>
    </row>
    <row r="96" ht="78.0" customHeight="1">
      <c r="A96" s="28" t="s">
        <v>538</v>
      </c>
      <c r="B96" s="29" t="s">
        <v>73</v>
      </c>
      <c r="C96" s="29" t="s">
        <v>539</v>
      </c>
      <c r="D96" s="28" t="s">
        <v>540</v>
      </c>
      <c r="E96" s="28" t="s">
        <v>46</v>
      </c>
      <c r="F96" s="28" t="s">
        <v>47</v>
      </c>
      <c r="G96" s="30" t="s">
        <v>541</v>
      </c>
      <c r="H96" s="30" t="s">
        <v>542</v>
      </c>
      <c r="I96" s="30" t="s">
        <v>543</v>
      </c>
      <c r="J96" s="30" t="s">
        <v>544</v>
      </c>
      <c r="K96" s="31" t="s">
        <v>21</v>
      </c>
      <c r="L96" s="28" t="s">
        <v>48</v>
      </c>
      <c r="M96" s="28" t="s">
        <v>48</v>
      </c>
      <c r="N96" s="30"/>
      <c r="O96" s="2"/>
      <c r="P96" s="2"/>
      <c r="Q96" s="2"/>
      <c r="R96" s="2"/>
      <c r="S96" s="2"/>
      <c r="T96" s="2"/>
      <c r="U96" s="2"/>
      <c r="V96" s="2"/>
      <c r="W96" s="2"/>
      <c r="X96" s="2"/>
      <c r="Y96" s="2"/>
      <c r="Z96" s="2"/>
    </row>
    <row r="97" ht="78.0" customHeight="1">
      <c r="A97" s="28" t="s">
        <v>545</v>
      </c>
      <c r="B97" s="28" t="s">
        <v>73</v>
      </c>
      <c r="C97" s="29" t="s">
        <v>546</v>
      </c>
      <c r="D97" s="28" t="s">
        <v>547</v>
      </c>
      <c r="E97" s="28" t="s">
        <v>46</v>
      </c>
      <c r="F97" s="28" t="s">
        <v>47</v>
      </c>
      <c r="G97" s="30" t="s">
        <v>548</v>
      </c>
      <c r="H97" s="30" t="s">
        <v>549</v>
      </c>
      <c r="I97" s="30" t="s">
        <v>550</v>
      </c>
      <c r="J97" s="30" t="s">
        <v>551</v>
      </c>
      <c r="K97" s="31" t="s">
        <v>21</v>
      </c>
      <c r="L97" s="28" t="s">
        <v>48</v>
      </c>
      <c r="M97" s="28" t="s">
        <v>48</v>
      </c>
      <c r="N97" s="30"/>
      <c r="O97" s="2"/>
      <c r="P97" s="2"/>
      <c r="Q97" s="2"/>
      <c r="R97" s="2"/>
      <c r="S97" s="2"/>
      <c r="T97" s="2"/>
      <c r="U97" s="2"/>
      <c r="V97" s="2"/>
      <c r="W97" s="2"/>
      <c r="X97" s="2"/>
      <c r="Y97" s="2"/>
      <c r="Z97" s="2"/>
    </row>
    <row r="98" ht="78.0" customHeight="1">
      <c r="A98" s="28" t="s">
        <v>552</v>
      </c>
      <c r="B98" s="28" t="s">
        <v>73</v>
      </c>
      <c r="C98" s="29" t="s">
        <v>553</v>
      </c>
      <c r="D98" s="28" t="s">
        <v>554</v>
      </c>
      <c r="E98" s="28" t="s">
        <v>46</v>
      </c>
      <c r="F98" s="28" t="s">
        <v>54</v>
      </c>
      <c r="G98" s="30" t="s">
        <v>555</v>
      </c>
      <c r="H98" s="30" t="s">
        <v>556</v>
      </c>
      <c r="I98" s="30" t="s">
        <v>557</v>
      </c>
      <c r="J98" s="30" t="s">
        <v>558</v>
      </c>
      <c r="K98" s="31" t="s">
        <v>21</v>
      </c>
      <c r="L98" s="28" t="s">
        <v>48</v>
      </c>
      <c r="M98" s="28" t="s">
        <v>48</v>
      </c>
      <c r="N98" s="30"/>
      <c r="O98" s="2"/>
      <c r="P98" s="2"/>
      <c r="Q98" s="2"/>
      <c r="R98" s="2"/>
      <c r="S98" s="2"/>
      <c r="T98" s="2"/>
      <c r="U98" s="2"/>
      <c r="V98" s="2"/>
      <c r="W98" s="2"/>
      <c r="X98" s="2"/>
      <c r="Y98" s="2"/>
      <c r="Z98" s="2"/>
    </row>
    <row r="99" ht="78.0" customHeight="1">
      <c r="A99" s="28" t="s">
        <v>559</v>
      </c>
      <c r="B99" s="29" t="s">
        <v>73</v>
      </c>
      <c r="C99" s="29" t="s">
        <v>560</v>
      </c>
      <c r="D99" s="28" t="s">
        <v>561</v>
      </c>
      <c r="E99" s="28" t="s">
        <v>53</v>
      </c>
      <c r="F99" s="28" t="s">
        <v>47</v>
      </c>
      <c r="G99" s="30" t="s">
        <v>562</v>
      </c>
      <c r="H99" s="30" t="s">
        <v>563</v>
      </c>
      <c r="I99" s="30" t="s">
        <v>564</v>
      </c>
      <c r="J99" s="30" t="s">
        <v>565</v>
      </c>
      <c r="K99" s="31" t="s">
        <v>21</v>
      </c>
      <c r="L99" s="28" t="s">
        <v>48</v>
      </c>
      <c r="M99" s="28" t="s">
        <v>48</v>
      </c>
      <c r="N99" s="30"/>
      <c r="O99" s="2"/>
      <c r="P99" s="2"/>
      <c r="Q99" s="2"/>
      <c r="R99" s="2"/>
      <c r="S99" s="2"/>
      <c r="T99" s="2"/>
      <c r="U99" s="2"/>
      <c r="V99" s="2"/>
      <c r="W99" s="2"/>
      <c r="X99" s="2"/>
      <c r="Y99" s="2"/>
      <c r="Z99" s="2"/>
    </row>
    <row r="100" ht="78.0" customHeight="1">
      <c r="A100" s="28" t="s">
        <v>566</v>
      </c>
      <c r="B100" s="28" t="s">
        <v>73</v>
      </c>
      <c r="C100" s="29" t="s">
        <v>567</v>
      </c>
      <c r="D100" s="28" t="s">
        <v>568</v>
      </c>
      <c r="E100" s="28" t="s">
        <v>60</v>
      </c>
      <c r="F100" s="28" t="s">
        <v>47</v>
      </c>
      <c r="G100" s="30" t="s">
        <v>569</v>
      </c>
      <c r="H100" s="30" t="s">
        <v>570</v>
      </c>
      <c r="I100" s="30" t="s">
        <v>571</v>
      </c>
      <c r="J100" s="30" t="s">
        <v>572</v>
      </c>
      <c r="K100" s="31" t="s">
        <v>21</v>
      </c>
      <c r="L100" s="28" t="s">
        <v>48</v>
      </c>
      <c r="M100" s="28" t="s">
        <v>48</v>
      </c>
      <c r="N100" s="30"/>
      <c r="O100" s="2"/>
      <c r="P100" s="2"/>
      <c r="Q100" s="2"/>
      <c r="R100" s="2"/>
      <c r="S100" s="2"/>
      <c r="T100" s="2"/>
      <c r="U100" s="2"/>
      <c r="V100" s="2"/>
      <c r="W100" s="2"/>
      <c r="X100" s="2"/>
      <c r="Y100" s="2"/>
      <c r="Z100" s="2"/>
    </row>
    <row r="101" ht="78.0" customHeight="1">
      <c r="A101" s="28" t="s">
        <v>573</v>
      </c>
      <c r="B101" s="28" t="s">
        <v>73</v>
      </c>
      <c r="C101" s="29" t="s">
        <v>574</v>
      </c>
      <c r="D101" s="28" t="s">
        <v>575</v>
      </c>
      <c r="E101" s="28" t="s">
        <v>46</v>
      </c>
      <c r="F101" s="28" t="s">
        <v>54</v>
      </c>
      <c r="G101" s="30" t="s">
        <v>576</v>
      </c>
      <c r="H101" s="30" t="s">
        <v>577</v>
      </c>
      <c r="I101" s="30" t="s">
        <v>578</v>
      </c>
      <c r="J101" s="30" t="s">
        <v>579</v>
      </c>
      <c r="K101" s="31" t="s">
        <v>21</v>
      </c>
      <c r="L101" s="28" t="s">
        <v>48</v>
      </c>
      <c r="M101" s="28" t="s">
        <v>48</v>
      </c>
      <c r="N101" s="30"/>
      <c r="O101" s="2"/>
      <c r="P101" s="2"/>
      <c r="Q101" s="2"/>
      <c r="R101" s="2"/>
      <c r="S101" s="2"/>
      <c r="T101" s="2"/>
      <c r="U101" s="2"/>
      <c r="V101" s="2"/>
      <c r="W101" s="2"/>
      <c r="X101" s="2"/>
      <c r="Y101" s="2"/>
      <c r="Z101" s="2"/>
    </row>
    <row r="102" ht="78.0" customHeight="1">
      <c r="A102" s="28" t="s">
        <v>580</v>
      </c>
      <c r="B102" s="28" t="s">
        <v>73</v>
      </c>
      <c r="C102" s="29" t="s">
        <v>581</v>
      </c>
      <c r="D102" s="28" t="s">
        <v>582</v>
      </c>
      <c r="E102" s="28" t="s">
        <v>46</v>
      </c>
      <c r="F102" s="28" t="s">
        <v>54</v>
      </c>
      <c r="G102" s="30" t="s">
        <v>583</v>
      </c>
      <c r="H102" s="30" t="s">
        <v>584</v>
      </c>
      <c r="I102" s="30" t="s">
        <v>585</v>
      </c>
      <c r="J102" s="30" t="s">
        <v>586</v>
      </c>
      <c r="K102" s="31" t="s">
        <v>21</v>
      </c>
      <c r="L102" s="28" t="s">
        <v>48</v>
      </c>
      <c r="M102" s="28" t="s">
        <v>48</v>
      </c>
      <c r="N102" s="30"/>
      <c r="O102" s="2"/>
      <c r="P102" s="2"/>
      <c r="Q102" s="2"/>
      <c r="R102" s="2"/>
      <c r="S102" s="2"/>
      <c r="T102" s="2"/>
      <c r="U102" s="2"/>
      <c r="V102" s="2"/>
      <c r="W102" s="2"/>
      <c r="X102" s="2"/>
      <c r="Y102" s="2"/>
      <c r="Z102" s="2"/>
    </row>
    <row r="103" ht="78.0" customHeight="1">
      <c r="A103" s="28" t="s">
        <v>587</v>
      </c>
      <c r="B103" s="28" t="s">
        <v>73</v>
      </c>
      <c r="C103" s="29" t="s">
        <v>588</v>
      </c>
      <c r="D103" s="28" t="s">
        <v>589</v>
      </c>
      <c r="E103" s="28" t="s">
        <v>46</v>
      </c>
      <c r="F103" s="28" t="s">
        <v>47</v>
      </c>
      <c r="G103" s="30" t="s">
        <v>590</v>
      </c>
      <c r="H103" s="30" t="s">
        <v>333</v>
      </c>
      <c r="I103" s="30" t="s">
        <v>591</v>
      </c>
      <c r="J103" s="30" t="s">
        <v>592</v>
      </c>
      <c r="K103" s="31" t="s">
        <v>21</v>
      </c>
      <c r="L103" s="28" t="s">
        <v>48</v>
      </c>
      <c r="M103" s="28" t="s">
        <v>48</v>
      </c>
      <c r="N103" s="30"/>
      <c r="O103" s="2"/>
      <c r="P103" s="2"/>
      <c r="Q103" s="2"/>
      <c r="R103" s="2"/>
      <c r="S103" s="2"/>
      <c r="T103" s="2"/>
      <c r="U103" s="2"/>
      <c r="V103" s="2"/>
      <c r="W103" s="2"/>
      <c r="X103" s="2"/>
      <c r="Y103" s="2"/>
      <c r="Z103" s="2"/>
    </row>
    <row r="104" ht="78.0" customHeight="1">
      <c r="A104" s="28" t="s">
        <v>593</v>
      </c>
      <c r="B104" s="28" t="s">
        <v>73</v>
      </c>
      <c r="C104" s="29" t="s">
        <v>594</v>
      </c>
      <c r="D104" s="28" t="s">
        <v>595</v>
      </c>
      <c r="E104" s="28" t="s">
        <v>46</v>
      </c>
      <c r="F104" s="28" t="s">
        <v>54</v>
      </c>
      <c r="G104" s="30" t="s">
        <v>596</v>
      </c>
      <c r="H104" s="30" t="s">
        <v>597</v>
      </c>
      <c r="I104" s="30" t="s">
        <v>598</v>
      </c>
      <c r="J104" s="30" t="s">
        <v>599</v>
      </c>
      <c r="K104" s="31" t="s">
        <v>21</v>
      </c>
      <c r="L104" s="28" t="s">
        <v>48</v>
      </c>
      <c r="M104" s="28" t="s">
        <v>48</v>
      </c>
      <c r="N104" s="30"/>
      <c r="O104" s="2"/>
      <c r="P104" s="2"/>
      <c r="Q104" s="2"/>
      <c r="R104" s="2"/>
      <c r="S104" s="2"/>
      <c r="T104" s="2"/>
      <c r="U104" s="2"/>
      <c r="V104" s="2"/>
      <c r="W104" s="2"/>
      <c r="X104" s="2"/>
      <c r="Y104" s="2"/>
      <c r="Z104" s="2"/>
    </row>
    <row r="105" ht="78.0" customHeight="1">
      <c r="A105" s="28" t="s">
        <v>600</v>
      </c>
      <c r="B105" s="28" t="s">
        <v>73</v>
      </c>
      <c r="C105" s="29" t="s">
        <v>601</v>
      </c>
      <c r="D105" s="28" t="s">
        <v>602</v>
      </c>
      <c r="E105" s="28" t="s">
        <v>46</v>
      </c>
      <c r="F105" s="28" t="s">
        <v>54</v>
      </c>
      <c r="G105" s="30" t="s">
        <v>603</v>
      </c>
      <c r="H105" s="30" t="s">
        <v>604</v>
      </c>
      <c r="I105" s="30" t="s">
        <v>605</v>
      </c>
      <c r="J105" s="30" t="s">
        <v>606</v>
      </c>
      <c r="K105" s="31" t="s">
        <v>21</v>
      </c>
      <c r="L105" s="28" t="s">
        <v>48</v>
      </c>
      <c r="M105" s="28" t="s">
        <v>48</v>
      </c>
      <c r="N105" s="30"/>
      <c r="O105" s="2"/>
      <c r="P105" s="2"/>
      <c r="Q105" s="2"/>
      <c r="R105" s="2"/>
      <c r="S105" s="2"/>
      <c r="T105" s="2"/>
      <c r="U105" s="2"/>
      <c r="V105" s="2"/>
      <c r="W105" s="2"/>
      <c r="X105" s="2"/>
      <c r="Y105" s="2"/>
      <c r="Z105" s="2"/>
    </row>
    <row r="106" ht="78.0" customHeight="1">
      <c r="A106" s="28" t="s">
        <v>607</v>
      </c>
      <c r="B106" s="29" t="s">
        <v>75</v>
      </c>
      <c r="C106" s="29" t="s">
        <v>608</v>
      </c>
      <c r="D106" s="28" t="s">
        <v>609</v>
      </c>
      <c r="E106" s="28" t="s">
        <v>46</v>
      </c>
      <c r="F106" s="28" t="s">
        <v>47</v>
      </c>
      <c r="G106" s="30" t="s">
        <v>610</v>
      </c>
      <c r="H106" s="30" t="s">
        <v>611</v>
      </c>
      <c r="I106" s="30" t="s">
        <v>612</v>
      </c>
      <c r="J106" s="30" t="s">
        <v>613</v>
      </c>
      <c r="K106" s="31" t="s">
        <v>21</v>
      </c>
      <c r="L106" s="28" t="s">
        <v>48</v>
      </c>
      <c r="M106" s="28" t="s">
        <v>48</v>
      </c>
      <c r="N106" s="30"/>
      <c r="O106" s="2"/>
      <c r="P106" s="2"/>
      <c r="Q106" s="2"/>
      <c r="R106" s="2"/>
      <c r="S106" s="2"/>
      <c r="T106" s="2"/>
      <c r="U106" s="2"/>
      <c r="V106" s="2"/>
      <c r="W106" s="2"/>
      <c r="X106" s="2"/>
      <c r="Y106" s="2"/>
      <c r="Z106" s="2"/>
    </row>
    <row r="107" ht="78.0" customHeight="1">
      <c r="A107" s="28" t="s">
        <v>614</v>
      </c>
      <c r="B107" s="28" t="s">
        <v>75</v>
      </c>
      <c r="C107" s="29" t="s">
        <v>615</v>
      </c>
      <c r="D107" s="28" t="s">
        <v>616</v>
      </c>
      <c r="E107" s="28" t="s">
        <v>46</v>
      </c>
      <c r="F107" s="28" t="s">
        <v>47</v>
      </c>
      <c r="G107" s="30" t="s">
        <v>610</v>
      </c>
      <c r="H107" s="30" t="s">
        <v>617</v>
      </c>
      <c r="I107" s="30" t="s">
        <v>618</v>
      </c>
      <c r="J107" s="30" t="s">
        <v>619</v>
      </c>
      <c r="K107" s="31" t="s">
        <v>21</v>
      </c>
      <c r="L107" s="28" t="s">
        <v>48</v>
      </c>
      <c r="M107" s="28" t="s">
        <v>48</v>
      </c>
      <c r="N107" s="30"/>
      <c r="O107" s="2"/>
      <c r="P107" s="2"/>
      <c r="Q107" s="2"/>
      <c r="R107" s="2"/>
      <c r="S107" s="2"/>
      <c r="T107" s="2"/>
      <c r="U107" s="2"/>
      <c r="V107" s="2"/>
      <c r="W107" s="2"/>
      <c r="X107" s="2"/>
      <c r="Y107" s="2"/>
      <c r="Z107" s="2"/>
    </row>
    <row r="108" ht="78.0" customHeight="1">
      <c r="A108" s="28" t="s">
        <v>620</v>
      </c>
      <c r="B108" s="28" t="s">
        <v>75</v>
      </c>
      <c r="C108" s="29" t="s">
        <v>621</v>
      </c>
      <c r="D108" s="28" t="s">
        <v>622</v>
      </c>
      <c r="E108" s="28" t="s">
        <v>46</v>
      </c>
      <c r="F108" s="28" t="s">
        <v>47</v>
      </c>
      <c r="G108" s="30" t="s">
        <v>623</v>
      </c>
      <c r="H108" s="30" t="s">
        <v>624</v>
      </c>
      <c r="I108" s="30" t="s">
        <v>625</v>
      </c>
      <c r="J108" s="30" t="s">
        <v>626</v>
      </c>
      <c r="K108" s="31" t="s">
        <v>21</v>
      </c>
      <c r="L108" s="28" t="s">
        <v>48</v>
      </c>
      <c r="M108" s="28" t="s">
        <v>48</v>
      </c>
      <c r="N108" s="30"/>
      <c r="O108" s="2"/>
      <c r="P108" s="2"/>
      <c r="Q108" s="2"/>
      <c r="R108" s="2"/>
      <c r="S108" s="2"/>
      <c r="T108" s="2"/>
      <c r="U108" s="2"/>
      <c r="V108" s="2"/>
      <c r="W108" s="2"/>
      <c r="X108" s="2"/>
      <c r="Y108" s="2"/>
      <c r="Z108" s="2"/>
    </row>
    <row r="109" ht="78.0" customHeight="1">
      <c r="A109" s="28" t="s">
        <v>627</v>
      </c>
      <c r="B109" s="29" t="s">
        <v>75</v>
      </c>
      <c r="C109" s="29" t="s">
        <v>628</v>
      </c>
      <c r="D109" s="28" t="s">
        <v>629</v>
      </c>
      <c r="E109" s="28" t="s">
        <v>53</v>
      </c>
      <c r="F109" s="28" t="s">
        <v>47</v>
      </c>
      <c r="G109" s="30" t="s">
        <v>630</v>
      </c>
      <c r="H109" s="30" t="s">
        <v>631</v>
      </c>
      <c r="I109" s="30" t="s">
        <v>632</v>
      </c>
      <c r="J109" s="30" t="s">
        <v>633</v>
      </c>
      <c r="K109" s="31" t="s">
        <v>21</v>
      </c>
      <c r="L109" s="28" t="s">
        <v>48</v>
      </c>
      <c r="M109" s="28" t="s">
        <v>48</v>
      </c>
      <c r="N109" s="30"/>
      <c r="O109" s="2"/>
      <c r="P109" s="2"/>
      <c r="Q109" s="2"/>
      <c r="R109" s="2"/>
      <c r="S109" s="2"/>
      <c r="T109" s="2"/>
      <c r="U109" s="2"/>
      <c r="V109" s="2"/>
      <c r="W109" s="2"/>
      <c r="X109" s="2"/>
      <c r="Y109" s="2"/>
      <c r="Z109" s="2"/>
    </row>
    <row r="110" ht="78.0" customHeight="1">
      <c r="A110" s="28" t="s">
        <v>634</v>
      </c>
      <c r="B110" s="28" t="s">
        <v>75</v>
      </c>
      <c r="C110" s="29" t="s">
        <v>635</v>
      </c>
      <c r="D110" s="28" t="s">
        <v>636</v>
      </c>
      <c r="E110" s="28" t="s">
        <v>46</v>
      </c>
      <c r="F110" s="28" t="s">
        <v>47</v>
      </c>
      <c r="G110" s="30" t="s">
        <v>637</v>
      </c>
      <c r="H110" s="30" t="s">
        <v>638</v>
      </c>
      <c r="I110" s="30" t="s">
        <v>639</v>
      </c>
      <c r="J110" s="30" t="s">
        <v>640</v>
      </c>
      <c r="K110" s="31" t="s">
        <v>21</v>
      </c>
      <c r="L110" s="28" t="s">
        <v>48</v>
      </c>
      <c r="M110" s="28" t="s">
        <v>48</v>
      </c>
      <c r="N110" s="30"/>
      <c r="O110" s="2"/>
      <c r="P110" s="2"/>
      <c r="Q110" s="2"/>
      <c r="R110" s="2"/>
      <c r="S110" s="2"/>
      <c r="T110" s="2"/>
      <c r="U110" s="2"/>
      <c r="V110" s="2"/>
      <c r="W110" s="2"/>
      <c r="X110" s="2"/>
      <c r="Y110" s="2"/>
      <c r="Z110" s="2"/>
    </row>
    <row r="111" ht="78.0" customHeight="1">
      <c r="A111" s="28" t="s">
        <v>641</v>
      </c>
      <c r="B111" s="28" t="s">
        <v>75</v>
      </c>
      <c r="C111" s="29" t="s">
        <v>642</v>
      </c>
      <c r="D111" s="28" t="s">
        <v>643</v>
      </c>
      <c r="E111" s="28" t="s">
        <v>46</v>
      </c>
      <c r="F111" s="28" t="s">
        <v>47</v>
      </c>
      <c r="G111" s="30" t="s">
        <v>644</v>
      </c>
      <c r="H111" s="30" t="s">
        <v>645</v>
      </c>
      <c r="I111" s="30" t="s">
        <v>646</v>
      </c>
      <c r="J111" s="30" t="s">
        <v>647</v>
      </c>
      <c r="K111" s="31" t="s">
        <v>21</v>
      </c>
      <c r="L111" s="28" t="s">
        <v>48</v>
      </c>
      <c r="M111" s="28" t="s">
        <v>48</v>
      </c>
      <c r="N111" s="30"/>
      <c r="O111" s="2"/>
      <c r="P111" s="2"/>
      <c r="Q111" s="2"/>
      <c r="R111" s="2"/>
      <c r="S111" s="2"/>
      <c r="T111" s="2"/>
      <c r="U111" s="2"/>
      <c r="V111" s="2"/>
      <c r="W111" s="2"/>
      <c r="X111" s="2"/>
      <c r="Y111" s="2"/>
      <c r="Z111" s="2"/>
    </row>
    <row r="112" ht="78.0" customHeight="1">
      <c r="A112" s="28" t="s">
        <v>648</v>
      </c>
      <c r="B112" s="28" t="s">
        <v>75</v>
      </c>
      <c r="C112" s="29" t="s">
        <v>649</v>
      </c>
      <c r="D112" s="28" t="s">
        <v>650</v>
      </c>
      <c r="E112" s="28" t="s">
        <v>46</v>
      </c>
      <c r="F112" s="28" t="s">
        <v>47</v>
      </c>
      <c r="G112" s="30" t="s">
        <v>651</v>
      </c>
      <c r="H112" s="30" t="s">
        <v>652</v>
      </c>
      <c r="I112" s="30" t="s">
        <v>653</v>
      </c>
      <c r="J112" s="30" t="s">
        <v>654</v>
      </c>
      <c r="K112" s="31" t="s">
        <v>21</v>
      </c>
      <c r="L112" s="28" t="s">
        <v>48</v>
      </c>
      <c r="M112" s="28" t="s">
        <v>48</v>
      </c>
      <c r="N112" s="30"/>
      <c r="O112" s="2"/>
      <c r="P112" s="2"/>
      <c r="Q112" s="2"/>
      <c r="R112" s="2"/>
      <c r="S112" s="2"/>
      <c r="T112" s="2"/>
      <c r="U112" s="2"/>
      <c r="V112" s="2"/>
      <c r="W112" s="2"/>
      <c r="X112" s="2"/>
      <c r="Y112" s="2"/>
      <c r="Z112" s="2"/>
    </row>
    <row r="113" ht="78.0" customHeight="1">
      <c r="A113" s="28" t="s">
        <v>655</v>
      </c>
      <c r="B113" s="28" t="s">
        <v>75</v>
      </c>
      <c r="C113" s="29" t="s">
        <v>656</v>
      </c>
      <c r="D113" s="28" t="s">
        <v>657</v>
      </c>
      <c r="E113" s="28" t="s">
        <v>46</v>
      </c>
      <c r="F113" s="28" t="s">
        <v>54</v>
      </c>
      <c r="G113" s="30" t="s">
        <v>658</v>
      </c>
      <c r="H113" s="30" t="s">
        <v>659</v>
      </c>
      <c r="I113" s="30" t="s">
        <v>660</v>
      </c>
      <c r="J113" s="30" t="s">
        <v>661</v>
      </c>
      <c r="K113" s="31" t="s">
        <v>21</v>
      </c>
      <c r="L113" s="28" t="s">
        <v>48</v>
      </c>
      <c r="M113" s="28" t="s">
        <v>48</v>
      </c>
      <c r="N113" s="30"/>
      <c r="O113" s="2"/>
      <c r="P113" s="2"/>
      <c r="Q113" s="2"/>
      <c r="R113" s="2"/>
      <c r="S113" s="2"/>
      <c r="T113" s="2"/>
      <c r="U113" s="2"/>
      <c r="V113" s="2"/>
      <c r="W113" s="2"/>
      <c r="X113" s="2"/>
      <c r="Y113" s="2"/>
      <c r="Z113" s="2"/>
    </row>
    <row r="114" ht="78.0" customHeight="1">
      <c r="A114" s="28" t="s">
        <v>662</v>
      </c>
      <c r="B114" s="28" t="s">
        <v>75</v>
      </c>
      <c r="C114" s="29" t="s">
        <v>663</v>
      </c>
      <c r="D114" s="28" t="s">
        <v>664</v>
      </c>
      <c r="E114" s="28" t="s">
        <v>46</v>
      </c>
      <c r="F114" s="28" t="s">
        <v>54</v>
      </c>
      <c r="G114" s="30" t="s">
        <v>665</v>
      </c>
      <c r="H114" s="30" t="s">
        <v>666</v>
      </c>
      <c r="I114" s="30" t="s">
        <v>667</v>
      </c>
      <c r="J114" s="30" t="s">
        <v>668</v>
      </c>
      <c r="K114" s="31" t="s">
        <v>21</v>
      </c>
      <c r="L114" s="28" t="s">
        <v>48</v>
      </c>
      <c r="M114" s="28" t="s">
        <v>48</v>
      </c>
      <c r="N114" s="30"/>
      <c r="O114" s="2"/>
      <c r="P114" s="2"/>
      <c r="Q114" s="2"/>
      <c r="R114" s="2"/>
      <c r="S114" s="2"/>
      <c r="T114" s="2"/>
      <c r="U114" s="2"/>
      <c r="V114" s="2"/>
      <c r="W114" s="2"/>
      <c r="X114" s="2"/>
      <c r="Y114" s="2"/>
      <c r="Z114" s="2"/>
    </row>
    <row r="115" ht="78.0" customHeight="1">
      <c r="A115" s="28" t="s">
        <v>669</v>
      </c>
      <c r="B115" s="28" t="s">
        <v>75</v>
      </c>
      <c r="C115" s="29" t="s">
        <v>670</v>
      </c>
      <c r="D115" s="28" t="s">
        <v>671</v>
      </c>
      <c r="E115" s="28" t="s">
        <v>46</v>
      </c>
      <c r="F115" s="28" t="s">
        <v>54</v>
      </c>
      <c r="G115" s="30" t="s">
        <v>672</v>
      </c>
      <c r="H115" s="30" t="s">
        <v>673</v>
      </c>
      <c r="I115" s="30" t="s">
        <v>674</v>
      </c>
      <c r="J115" s="30" t="s">
        <v>675</v>
      </c>
      <c r="K115" s="31" t="s">
        <v>21</v>
      </c>
      <c r="L115" s="28" t="s">
        <v>48</v>
      </c>
      <c r="M115" s="28" t="s">
        <v>48</v>
      </c>
      <c r="N115" s="30"/>
      <c r="O115" s="2"/>
      <c r="P115" s="2"/>
      <c r="Q115" s="2"/>
      <c r="R115" s="2"/>
      <c r="S115" s="2"/>
      <c r="T115" s="2"/>
      <c r="U115" s="2"/>
      <c r="V115" s="2"/>
      <c r="W115" s="2"/>
      <c r="X115" s="2"/>
      <c r="Y115" s="2"/>
      <c r="Z115" s="2"/>
    </row>
    <row r="116" ht="91.5" customHeight="1">
      <c r="A116" s="28" t="s">
        <v>676</v>
      </c>
      <c r="B116" s="29" t="s">
        <v>75</v>
      </c>
      <c r="C116" s="29" t="s">
        <v>677</v>
      </c>
      <c r="D116" s="28" t="s">
        <v>678</v>
      </c>
      <c r="E116" s="28" t="s">
        <v>46</v>
      </c>
      <c r="F116" s="28" t="s">
        <v>54</v>
      </c>
      <c r="G116" s="30" t="s">
        <v>679</v>
      </c>
      <c r="H116" s="30" t="s">
        <v>680</v>
      </c>
      <c r="I116" s="30" t="s">
        <v>681</v>
      </c>
      <c r="J116" s="30" t="s">
        <v>682</v>
      </c>
      <c r="K116" s="31" t="s">
        <v>21</v>
      </c>
      <c r="L116" s="28" t="s">
        <v>48</v>
      </c>
      <c r="M116" s="28" t="s">
        <v>48</v>
      </c>
      <c r="N116" s="30"/>
      <c r="O116" s="2"/>
      <c r="P116" s="2"/>
      <c r="Q116" s="2"/>
      <c r="R116" s="2"/>
      <c r="S116" s="2"/>
      <c r="T116" s="2"/>
      <c r="U116" s="2"/>
      <c r="V116" s="2"/>
      <c r="W116" s="2"/>
      <c r="X116" s="2"/>
      <c r="Y116" s="2"/>
      <c r="Z116" s="2"/>
    </row>
    <row r="117" ht="78.0" customHeight="1">
      <c r="A117" s="28" t="s">
        <v>683</v>
      </c>
      <c r="B117" s="28" t="s">
        <v>75</v>
      </c>
      <c r="C117" s="29" t="s">
        <v>684</v>
      </c>
      <c r="D117" s="28" t="s">
        <v>685</v>
      </c>
      <c r="E117" s="28" t="s">
        <v>46</v>
      </c>
      <c r="F117" s="28" t="s">
        <v>47</v>
      </c>
      <c r="G117" s="30" t="s">
        <v>686</v>
      </c>
      <c r="H117" s="30" t="s">
        <v>687</v>
      </c>
      <c r="I117" s="30" t="s">
        <v>688</v>
      </c>
      <c r="J117" s="30" t="s">
        <v>689</v>
      </c>
      <c r="K117" s="31" t="s">
        <v>21</v>
      </c>
      <c r="L117" s="28" t="s">
        <v>48</v>
      </c>
      <c r="M117" s="28" t="s">
        <v>48</v>
      </c>
      <c r="N117" s="30"/>
      <c r="O117" s="2"/>
      <c r="P117" s="2"/>
      <c r="Q117" s="2"/>
      <c r="R117" s="2"/>
      <c r="S117" s="2"/>
      <c r="T117" s="2"/>
      <c r="U117" s="2"/>
      <c r="V117" s="2"/>
      <c r="W117" s="2"/>
      <c r="X117" s="2"/>
      <c r="Y117" s="2"/>
      <c r="Z117" s="2"/>
    </row>
    <row r="118" ht="78.0" customHeight="1">
      <c r="A118" s="28" t="s">
        <v>690</v>
      </c>
      <c r="B118" s="29" t="s">
        <v>76</v>
      </c>
      <c r="C118" s="29" t="s">
        <v>691</v>
      </c>
      <c r="D118" s="28" t="s">
        <v>692</v>
      </c>
      <c r="E118" s="28" t="s">
        <v>46</v>
      </c>
      <c r="F118" s="28" t="s">
        <v>47</v>
      </c>
      <c r="G118" s="30" t="s">
        <v>693</v>
      </c>
      <c r="H118" s="30" t="s">
        <v>694</v>
      </c>
      <c r="I118" s="30" t="s">
        <v>695</v>
      </c>
      <c r="J118" s="30" t="s">
        <v>696</v>
      </c>
      <c r="K118" s="31" t="s">
        <v>21</v>
      </c>
      <c r="L118" s="28" t="s">
        <v>48</v>
      </c>
      <c r="M118" s="28" t="s">
        <v>48</v>
      </c>
      <c r="N118" s="30"/>
      <c r="O118" s="2"/>
      <c r="P118" s="2"/>
      <c r="Q118" s="2"/>
      <c r="R118" s="2"/>
      <c r="S118" s="2"/>
      <c r="T118" s="2"/>
      <c r="U118" s="2"/>
      <c r="V118" s="2"/>
      <c r="W118" s="2"/>
      <c r="X118" s="2"/>
      <c r="Y118" s="2"/>
      <c r="Z118" s="2"/>
    </row>
    <row r="119" ht="78.0" customHeight="1">
      <c r="A119" s="28" t="s">
        <v>697</v>
      </c>
      <c r="B119" s="28" t="s">
        <v>76</v>
      </c>
      <c r="C119" s="29" t="s">
        <v>698</v>
      </c>
      <c r="D119" s="28" t="s">
        <v>699</v>
      </c>
      <c r="E119" s="28" t="s">
        <v>46</v>
      </c>
      <c r="F119" s="28" t="s">
        <v>47</v>
      </c>
      <c r="G119" s="30" t="s">
        <v>700</v>
      </c>
      <c r="H119" s="30" t="s">
        <v>701</v>
      </c>
      <c r="I119" s="30" t="s">
        <v>702</v>
      </c>
      <c r="J119" s="30" t="s">
        <v>703</v>
      </c>
      <c r="K119" s="31" t="s">
        <v>21</v>
      </c>
      <c r="L119" s="28" t="s">
        <v>48</v>
      </c>
      <c r="M119" s="28" t="s">
        <v>48</v>
      </c>
      <c r="N119" s="30"/>
      <c r="O119" s="2"/>
      <c r="P119" s="2"/>
      <c r="Q119" s="2"/>
      <c r="R119" s="2"/>
      <c r="S119" s="2"/>
      <c r="T119" s="2"/>
      <c r="U119" s="2"/>
      <c r="V119" s="2"/>
      <c r="W119" s="2"/>
      <c r="X119" s="2"/>
      <c r="Y119" s="2"/>
      <c r="Z119" s="2"/>
    </row>
    <row r="120" ht="78.0" customHeight="1">
      <c r="A120" s="28" t="s">
        <v>704</v>
      </c>
      <c r="B120" s="28" t="s">
        <v>76</v>
      </c>
      <c r="C120" s="29" t="s">
        <v>705</v>
      </c>
      <c r="D120" s="28" t="s">
        <v>706</v>
      </c>
      <c r="E120" s="28" t="s">
        <v>46</v>
      </c>
      <c r="F120" s="28" t="s">
        <v>47</v>
      </c>
      <c r="G120" s="30" t="s">
        <v>707</v>
      </c>
      <c r="H120" s="30" t="s">
        <v>708</v>
      </c>
      <c r="I120" s="30" t="s">
        <v>709</v>
      </c>
      <c r="J120" s="30" t="s">
        <v>710</v>
      </c>
      <c r="K120" s="31" t="s">
        <v>21</v>
      </c>
      <c r="L120" s="28" t="s">
        <v>48</v>
      </c>
      <c r="M120" s="28" t="s">
        <v>48</v>
      </c>
      <c r="N120" s="30"/>
      <c r="O120" s="2"/>
      <c r="P120" s="2"/>
      <c r="Q120" s="2"/>
      <c r="R120" s="2"/>
      <c r="S120" s="2"/>
      <c r="T120" s="2"/>
      <c r="U120" s="2"/>
      <c r="V120" s="2"/>
      <c r="W120" s="2"/>
      <c r="X120" s="2"/>
      <c r="Y120" s="2"/>
      <c r="Z120" s="2"/>
    </row>
    <row r="121" ht="78.0" customHeight="1">
      <c r="A121" s="28" t="s">
        <v>711</v>
      </c>
      <c r="B121" s="29" t="s">
        <v>76</v>
      </c>
      <c r="C121" s="29" t="s">
        <v>712</v>
      </c>
      <c r="D121" s="28" t="s">
        <v>713</v>
      </c>
      <c r="E121" s="28" t="s">
        <v>46</v>
      </c>
      <c r="F121" s="28" t="s">
        <v>47</v>
      </c>
      <c r="G121" s="30" t="s">
        <v>714</v>
      </c>
      <c r="H121" s="30" t="s">
        <v>715</v>
      </c>
      <c r="I121" s="30" t="s">
        <v>716</v>
      </c>
      <c r="J121" s="30" t="s">
        <v>717</v>
      </c>
      <c r="K121" s="31" t="s">
        <v>21</v>
      </c>
      <c r="L121" s="28" t="s">
        <v>48</v>
      </c>
      <c r="M121" s="28" t="s">
        <v>48</v>
      </c>
      <c r="N121" s="30"/>
      <c r="O121" s="2"/>
      <c r="P121" s="2"/>
      <c r="Q121" s="2"/>
      <c r="R121" s="2"/>
      <c r="S121" s="2"/>
      <c r="T121" s="2"/>
      <c r="U121" s="2"/>
      <c r="V121" s="2"/>
      <c r="W121" s="2"/>
      <c r="X121" s="2"/>
      <c r="Y121" s="2"/>
      <c r="Z121" s="2"/>
    </row>
    <row r="122" ht="78.0" customHeight="1">
      <c r="A122" s="28" t="s">
        <v>718</v>
      </c>
      <c r="B122" s="28" t="s">
        <v>76</v>
      </c>
      <c r="C122" s="29" t="s">
        <v>719</v>
      </c>
      <c r="D122" s="28" t="s">
        <v>720</v>
      </c>
      <c r="E122" s="28" t="s">
        <v>60</v>
      </c>
      <c r="F122" s="28" t="s">
        <v>47</v>
      </c>
      <c r="G122" s="30" t="s">
        <v>721</v>
      </c>
      <c r="H122" s="30" t="s">
        <v>722</v>
      </c>
      <c r="I122" s="30" t="s">
        <v>723</v>
      </c>
      <c r="J122" s="30" t="s">
        <v>724</v>
      </c>
      <c r="K122" s="31" t="s">
        <v>21</v>
      </c>
      <c r="L122" s="28" t="s">
        <v>48</v>
      </c>
      <c r="M122" s="28" t="s">
        <v>48</v>
      </c>
      <c r="N122" s="30"/>
      <c r="O122" s="2"/>
      <c r="P122" s="2"/>
      <c r="Q122" s="2"/>
      <c r="R122" s="2"/>
      <c r="S122" s="2"/>
      <c r="T122" s="2"/>
      <c r="U122" s="2"/>
      <c r="V122" s="2"/>
      <c r="W122" s="2"/>
      <c r="X122" s="2"/>
      <c r="Y122" s="2"/>
      <c r="Z122" s="2"/>
    </row>
    <row r="123" ht="78.0" customHeight="1">
      <c r="A123" s="28" t="s">
        <v>725</v>
      </c>
      <c r="B123" s="28" t="s">
        <v>76</v>
      </c>
      <c r="C123" s="29" t="s">
        <v>726</v>
      </c>
      <c r="D123" s="28" t="s">
        <v>727</v>
      </c>
      <c r="E123" s="28" t="s">
        <v>46</v>
      </c>
      <c r="F123" s="28" t="s">
        <v>47</v>
      </c>
      <c r="G123" s="30" t="s">
        <v>728</v>
      </c>
      <c r="H123" s="30" t="s">
        <v>729</v>
      </c>
      <c r="I123" s="30" t="s">
        <v>730</v>
      </c>
      <c r="J123" s="30" t="s">
        <v>731</v>
      </c>
      <c r="K123" s="31" t="s">
        <v>21</v>
      </c>
      <c r="L123" s="28" t="s">
        <v>48</v>
      </c>
      <c r="M123" s="28" t="s">
        <v>48</v>
      </c>
      <c r="N123" s="30"/>
      <c r="O123" s="2"/>
      <c r="P123" s="2"/>
      <c r="Q123" s="2"/>
      <c r="R123" s="2"/>
      <c r="S123" s="2"/>
      <c r="T123" s="2"/>
      <c r="U123" s="2"/>
      <c r="V123" s="2"/>
      <c r="W123" s="2"/>
      <c r="X123" s="2"/>
      <c r="Y123" s="2"/>
      <c r="Z123" s="2"/>
    </row>
    <row r="124" ht="78.0" customHeight="1">
      <c r="A124" s="28" t="s">
        <v>732</v>
      </c>
      <c r="B124" s="28" t="s">
        <v>76</v>
      </c>
      <c r="C124" s="29" t="s">
        <v>733</v>
      </c>
      <c r="D124" s="28" t="s">
        <v>734</v>
      </c>
      <c r="E124" s="28" t="s">
        <v>46</v>
      </c>
      <c r="F124" s="28" t="s">
        <v>47</v>
      </c>
      <c r="G124" s="30" t="s">
        <v>735</v>
      </c>
      <c r="H124" s="30" t="s">
        <v>736</v>
      </c>
      <c r="I124" s="30" t="s">
        <v>737</v>
      </c>
      <c r="J124" s="30" t="s">
        <v>738</v>
      </c>
      <c r="K124" s="31" t="s">
        <v>21</v>
      </c>
      <c r="L124" s="28" t="s">
        <v>48</v>
      </c>
      <c r="M124" s="28" t="s">
        <v>48</v>
      </c>
      <c r="N124" s="30"/>
      <c r="O124" s="2"/>
      <c r="P124" s="2"/>
      <c r="Q124" s="2"/>
      <c r="R124" s="2"/>
      <c r="S124" s="2"/>
      <c r="T124" s="2"/>
      <c r="U124" s="2"/>
      <c r="V124" s="2"/>
      <c r="W124" s="2"/>
      <c r="X124" s="2"/>
      <c r="Y124" s="2"/>
      <c r="Z124" s="2"/>
    </row>
    <row r="125" ht="78.0" customHeight="1">
      <c r="A125" s="28" t="s">
        <v>739</v>
      </c>
      <c r="B125" s="28" t="s">
        <v>76</v>
      </c>
      <c r="C125" s="29" t="s">
        <v>740</v>
      </c>
      <c r="D125" s="28" t="s">
        <v>741</v>
      </c>
      <c r="E125" s="28" t="s">
        <v>46</v>
      </c>
      <c r="F125" s="28" t="s">
        <v>47</v>
      </c>
      <c r="G125" s="30" t="s">
        <v>742</v>
      </c>
      <c r="H125" s="30" t="s">
        <v>743</v>
      </c>
      <c r="I125" s="30" t="s">
        <v>744</v>
      </c>
      <c r="J125" s="30" t="s">
        <v>745</v>
      </c>
      <c r="K125" s="31" t="s">
        <v>21</v>
      </c>
      <c r="L125" s="28" t="s">
        <v>48</v>
      </c>
      <c r="M125" s="28" t="s">
        <v>48</v>
      </c>
      <c r="N125" s="30"/>
      <c r="O125" s="2"/>
      <c r="P125" s="2"/>
      <c r="Q125" s="2"/>
      <c r="R125" s="2"/>
      <c r="S125" s="2"/>
      <c r="T125" s="2"/>
      <c r="U125" s="2"/>
      <c r="V125" s="2"/>
      <c r="W125" s="2"/>
      <c r="X125" s="2"/>
      <c r="Y125" s="2"/>
      <c r="Z125" s="2"/>
    </row>
    <row r="126" ht="78.0" customHeight="1">
      <c r="A126" s="28" t="s">
        <v>746</v>
      </c>
      <c r="B126" s="28" t="s">
        <v>76</v>
      </c>
      <c r="C126" s="29" t="s">
        <v>747</v>
      </c>
      <c r="D126" s="28" t="s">
        <v>748</v>
      </c>
      <c r="E126" s="28" t="s">
        <v>60</v>
      </c>
      <c r="F126" s="28" t="s">
        <v>47</v>
      </c>
      <c r="G126" s="30" t="s">
        <v>749</v>
      </c>
      <c r="H126" s="30" t="s">
        <v>750</v>
      </c>
      <c r="I126" s="30" t="s">
        <v>751</v>
      </c>
      <c r="J126" s="30" t="s">
        <v>752</v>
      </c>
      <c r="K126" s="31" t="s">
        <v>21</v>
      </c>
      <c r="L126" s="28" t="s">
        <v>48</v>
      </c>
      <c r="M126" s="28" t="s">
        <v>48</v>
      </c>
      <c r="N126" s="30"/>
      <c r="O126" s="2"/>
      <c r="P126" s="2"/>
      <c r="Q126" s="2"/>
      <c r="R126" s="2"/>
      <c r="S126" s="2"/>
      <c r="T126" s="2"/>
      <c r="U126" s="2"/>
      <c r="V126" s="2"/>
      <c r="W126" s="2"/>
      <c r="X126" s="2"/>
      <c r="Y126" s="2"/>
      <c r="Z126" s="2"/>
    </row>
    <row r="127" ht="78.0" customHeight="1">
      <c r="A127" s="28" t="s">
        <v>753</v>
      </c>
      <c r="B127" s="28" t="s">
        <v>76</v>
      </c>
      <c r="C127" s="29" t="s">
        <v>754</v>
      </c>
      <c r="D127" s="28" t="s">
        <v>755</v>
      </c>
      <c r="E127" s="28" t="s">
        <v>60</v>
      </c>
      <c r="F127" s="28" t="s">
        <v>47</v>
      </c>
      <c r="G127" s="30" t="s">
        <v>756</v>
      </c>
      <c r="H127" s="30" t="s">
        <v>757</v>
      </c>
      <c r="I127" s="30" t="s">
        <v>758</v>
      </c>
      <c r="J127" s="30" t="s">
        <v>759</v>
      </c>
      <c r="K127" s="31" t="s">
        <v>21</v>
      </c>
      <c r="L127" s="28" t="s">
        <v>48</v>
      </c>
      <c r="M127" s="28" t="s">
        <v>48</v>
      </c>
      <c r="N127" s="30"/>
      <c r="O127" s="2"/>
      <c r="P127" s="2"/>
      <c r="Q127" s="2"/>
      <c r="R127" s="2"/>
      <c r="S127" s="2"/>
      <c r="T127" s="2"/>
      <c r="U127" s="2"/>
      <c r="V127" s="2"/>
      <c r="W127" s="2"/>
      <c r="X127" s="2"/>
      <c r="Y127" s="2"/>
      <c r="Z127" s="2"/>
    </row>
    <row r="128" ht="78.0" customHeight="1">
      <c r="A128" s="28" t="s">
        <v>760</v>
      </c>
      <c r="B128" s="29" t="s">
        <v>77</v>
      </c>
      <c r="C128" s="29" t="s">
        <v>761</v>
      </c>
      <c r="D128" s="28" t="s">
        <v>762</v>
      </c>
      <c r="E128" s="28" t="s">
        <v>46</v>
      </c>
      <c r="F128" s="28" t="s">
        <v>54</v>
      </c>
      <c r="G128" s="30" t="s">
        <v>763</v>
      </c>
      <c r="H128" s="30" t="s">
        <v>764</v>
      </c>
      <c r="I128" s="30" t="s">
        <v>765</v>
      </c>
      <c r="J128" s="30" t="s">
        <v>766</v>
      </c>
      <c r="K128" s="31" t="s">
        <v>21</v>
      </c>
      <c r="L128" s="28" t="s">
        <v>48</v>
      </c>
      <c r="M128" s="28" t="s">
        <v>48</v>
      </c>
      <c r="N128" s="30"/>
      <c r="O128" s="2"/>
      <c r="P128" s="2"/>
      <c r="Q128" s="2"/>
      <c r="R128" s="2"/>
      <c r="S128" s="2"/>
      <c r="T128" s="2"/>
      <c r="U128" s="2"/>
      <c r="V128" s="2"/>
      <c r="W128" s="2"/>
      <c r="X128" s="2"/>
      <c r="Y128" s="2"/>
      <c r="Z128" s="2"/>
    </row>
    <row r="129" ht="78.0" customHeight="1">
      <c r="A129" s="28" t="s">
        <v>767</v>
      </c>
      <c r="B129" s="28" t="s">
        <v>77</v>
      </c>
      <c r="C129" s="29" t="s">
        <v>768</v>
      </c>
      <c r="D129" s="28" t="s">
        <v>769</v>
      </c>
      <c r="E129" s="28" t="s">
        <v>46</v>
      </c>
      <c r="F129" s="28" t="s">
        <v>54</v>
      </c>
      <c r="G129" s="30" t="s">
        <v>770</v>
      </c>
      <c r="H129" s="30" t="s">
        <v>771</v>
      </c>
      <c r="I129" s="30" t="s">
        <v>772</v>
      </c>
      <c r="J129" s="30" t="s">
        <v>773</v>
      </c>
      <c r="K129" s="31" t="s">
        <v>21</v>
      </c>
      <c r="L129" s="28" t="s">
        <v>48</v>
      </c>
      <c r="M129" s="28" t="s">
        <v>48</v>
      </c>
      <c r="N129" s="30"/>
      <c r="O129" s="2"/>
      <c r="P129" s="2"/>
      <c r="Q129" s="2"/>
      <c r="R129" s="2"/>
      <c r="S129" s="2"/>
      <c r="T129" s="2"/>
      <c r="U129" s="2"/>
      <c r="V129" s="2"/>
      <c r="W129" s="2"/>
      <c r="X129" s="2"/>
      <c r="Y129" s="2"/>
      <c r="Z129" s="2"/>
    </row>
    <row r="130" ht="78.0" customHeight="1">
      <c r="A130" s="28" t="s">
        <v>774</v>
      </c>
      <c r="B130" s="28" t="s">
        <v>77</v>
      </c>
      <c r="C130" s="29" t="s">
        <v>775</v>
      </c>
      <c r="D130" s="28" t="s">
        <v>776</v>
      </c>
      <c r="E130" s="28" t="s">
        <v>46</v>
      </c>
      <c r="F130" s="28" t="s">
        <v>54</v>
      </c>
      <c r="G130" s="30" t="s">
        <v>777</v>
      </c>
      <c r="H130" s="30" t="s">
        <v>778</v>
      </c>
      <c r="I130" s="30" t="s">
        <v>779</v>
      </c>
      <c r="J130" s="30" t="s">
        <v>780</v>
      </c>
      <c r="K130" s="31" t="s">
        <v>21</v>
      </c>
      <c r="L130" s="28" t="s">
        <v>48</v>
      </c>
      <c r="M130" s="28" t="s">
        <v>48</v>
      </c>
      <c r="N130" s="30"/>
      <c r="O130" s="2"/>
      <c r="P130" s="2"/>
      <c r="Q130" s="2"/>
      <c r="R130" s="2"/>
      <c r="S130" s="2"/>
      <c r="T130" s="2"/>
      <c r="U130" s="2"/>
      <c r="V130" s="2"/>
      <c r="W130" s="2"/>
      <c r="X130" s="2"/>
      <c r="Y130" s="2"/>
      <c r="Z130" s="2"/>
    </row>
    <row r="131" ht="78.0" customHeight="1">
      <c r="A131" s="28" t="s">
        <v>781</v>
      </c>
      <c r="B131" s="28" t="s">
        <v>77</v>
      </c>
      <c r="C131" s="29" t="s">
        <v>782</v>
      </c>
      <c r="D131" s="28" t="s">
        <v>783</v>
      </c>
      <c r="E131" s="28" t="s">
        <v>46</v>
      </c>
      <c r="F131" s="28" t="s">
        <v>54</v>
      </c>
      <c r="G131" s="30" t="s">
        <v>784</v>
      </c>
      <c r="H131" s="30" t="s">
        <v>778</v>
      </c>
      <c r="I131" s="30" t="s">
        <v>785</v>
      </c>
      <c r="J131" s="30" t="s">
        <v>786</v>
      </c>
      <c r="K131" s="31" t="s">
        <v>21</v>
      </c>
      <c r="L131" s="28" t="s">
        <v>48</v>
      </c>
      <c r="M131" s="28" t="s">
        <v>48</v>
      </c>
      <c r="N131" s="30"/>
      <c r="O131" s="2"/>
      <c r="P131" s="2"/>
      <c r="Q131" s="2"/>
      <c r="R131" s="2"/>
      <c r="S131" s="2"/>
      <c r="T131" s="2"/>
      <c r="U131" s="2"/>
      <c r="V131" s="2"/>
      <c r="W131" s="2"/>
      <c r="X131" s="2"/>
      <c r="Y131" s="2"/>
      <c r="Z131" s="2"/>
    </row>
    <row r="132" ht="78.0" customHeight="1">
      <c r="A132" s="28" t="s">
        <v>787</v>
      </c>
      <c r="B132" s="28" t="s">
        <v>77</v>
      </c>
      <c r="C132" s="29" t="s">
        <v>788</v>
      </c>
      <c r="D132" s="28" t="s">
        <v>789</v>
      </c>
      <c r="E132" s="28" t="s">
        <v>46</v>
      </c>
      <c r="F132" s="28" t="s">
        <v>47</v>
      </c>
      <c r="G132" s="30" t="s">
        <v>790</v>
      </c>
      <c r="H132" s="30" t="s">
        <v>791</v>
      </c>
      <c r="I132" s="30" t="s">
        <v>792</v>
      </c>
      <c r="J132" s="30" t="s">
        <v>793</v>
      </c>
      <c r="K132" s="31" t="s">
        <v>21</v>
      </c>
      <c r="L132" s="28" t="s">
        <v>48</v>
      </c>
      <c r="M132" s="28" t="s">
        <v>48</v>
      </c>
      <c r="N132" s="30"/>
      <c r="O132" s="2"/>
      <c r="P132" s="2"/>
      <c r="Q132" s="2"/>
      <c r="R132" s="2"/>
      <c r="S132" s="2"/>
      <c r="T132" s="2"/>
      <c r="U132" s="2"/>
      <c r="V132" s="2"/>
      <c r="W132" s="2"/>
      <c r="X132" s="2"/>
      <c r="Y132" s="2"/>
      <c r="Z132" s="2"/>
    </row>
    <row r="133" ht="78.0" customHeight="1">
      <c r="A133" s="28" t="s">
        <v>794</v>
      </c>
      <c r="B133" s="28" t="s">
        <v>77</v>
      </c>
      <c r="C133" s="29" t="s">
        <v>795</v>
      </c>
      <c r="D133" s="28" t="s">
        <v>796</v>
      </c>
      <c r="E133" s="28" t="s">
        <v>46</v>
      </c>
      <c r="F133" s="28" t="s">
        <v>54</v>
      </c>
      <c r="G133" s="30" t="s">
        <v>797</v>
      </c>
      <c r="H133" s="30" t="s">
        <v>798</v>
      </c>
      <c r="I133" s="30" t="s">
        <v>799</v>
      </c>
      <c r="J133" s="30" t="s">
        <v>800</v>
      </c>
      <c r="K133" s="31" t="s">
        <v>21</v>
      </c>
      <c r="L133" s="28" t="s">
        <v>48</v>
      </c>
      <c r="M133" s="28" t="s">
        <v>48</v>
      </c>
      <c r="N133" s="30"/>
      <c r="O133" s="2"/>
      <c r="P133" s="2"/>
      <c r="Q133" s="2"/>
      <c r="R133" s="2"/>
      <c r="S133" s="2"/>
      <c r="T133" s="2"/>
      <c r="U133" s="2"/>
      <c r="V133" s="2"/>
      <c r="W133" s="2"/>
      <c r="X133" s="2"/>
      <c r="Y133" s="2"/>
      <c r="Z133" s="2"/>
    </row>
    <row r="134" ht="114.0" customHeight="1">
      <c r="A134" s="28" t="s">
        <v>68</v>
      </c>
      <c r="B134" s="29" t="s">
        <v>78</v>
      </c>
      <c r="C134" s="29" t="s">
        <v>801</v>
      </c>
      <c r="D134" s="28" t="s">
        <v>802</v>
      </c>
      <c r="E134" s="28" t="s">
        <v>60</v>
      </c>
      <c r="F134" s="28" t="s">
        <v>54</v>
      </c>
      <c r="G134" s="30" t="s">
        <v>803</v>
      </c>
      <c r="H134" s="30" t="s">
        <v>804</v>
      </c>
      <c r="I134" s="30" t="s">
        <v>805</v>
      </c>
      <c r="J134" s="30" t="s">
        <v>806</v>
      </c>
      <c r="K134" s="32" t="s">
        <v>25</v>
      </c>
      <c r="L134" s="28" t="s">
        <v>72</v>
      </c>
      <c r="M134" s="28" t="s">
        <v>29</v>
      </c>
      <c r="N134" s="30" t="s">
        <v>807</v>
      </c>
      <c r="O134" s="2"/>
      <c r="P134" s="2"/>
      <c r="Q134" s="2"/>
      <c r="R134" s="2"/>
      <c r="S134" s="2"/>
      <c r="T134" s="2"/>
      <c r="U134" s="2"/>
      <c r="V134" s="2"/>
      <c r="W134" s="2"/>
      <c r="X134" s="2"/>
      <c r="Y134" s="2"/>
      <c r="Z134" s="2"/>
    </row>
    <row r="135" ht="78.0" customHeight="1">
      <c r="A135" s="28" t="s">
        <v>808</v>
      </c>
      <c r="B135" s="28" t="s">
        <v>78</v>
      </c>
      <c r="C135" s="29" t="s">
        <v>809</v>
      </c>
      <c r="D135" s="28" t="s">
        <v>810</v>
      </c>
      <c r="E135" s="28" t="s">
        <v>60</v>
      </c>
      <c r="F135" s="28" t="s">
        <v>54</v>
      </c>
      <c r="G135" s="30" t="s">
        <v>811</v>
      </c>
      <c r="H135" s="30" t="s">
        <v>812</v>
      </c>
      <c r="I135" s="30" t="s">
        <v>813</v>
      </c>
      <c r="J135" s="30" t="s">
        <v>814</v>
      </c>
      <c r="K135" s="31" t="s">
        <v>21</v>
      </c>
      <c r="L135" s="28" t="s">
        <v>48</v>
      </c>
      <c r="M135" s="28" t="s">
        <v>48</v>
      </c>
      <c r="N135" s="30"/>
      <c r="O135" s="2"/>
      <c r="P135" s="2"/>
      <c r="Q135" s="2"/>
      <c r="R135" s="2"/>
      <c r="S135" s="2"/>
      <c r="T135" s="2"/>
      <c r="U135" s="2"/>
      <c r="V135" s="2"/>
      <c r="W135" s="2"/>
      <c r="X135" s="2"/>
      <c r="Y135" s="2"/>
      <c r="Z135" s="2"/>
    </row>
    <row r="136" ht="78.0" customHeight="1">
      <c r="A136" s="28" t="s">
        <v>815</v>
      </c>
      <c r="B136" s="28" t="s">
        <v>78</v>
      </c>
      <c r="C136" s="29" t="s">
        <v>816</v>
      </c>
      <c r="D136" s="28" t="s">
        <v>817</v>
      </c>
      <c r="E136" s="28" t="s">
        <v>46</v>
      </c>
      <c r="F136" s="28" t="s">
        <v>54</v>
      </c>
      <c r="G136" s="30" t="s">
        <v>818</v>
      </c>
      <c r="H136" s="30" t="s">
        <v>819</v>
      </c>
      <c r="I136" s="30" t="s">
        <v>820</v>
      </c>
      <c r="J136" s="30" t="s">
        <v>821</v>
      </c>
      <c r="K136" s="31" t="s">
        <v>21</v>
      </c>
      <c r="L136" s="28" t="s">
        <v>48</v>
      </c>
      <c r="M136" s="28" t="s">
        <v>48</v>
      </c>
      <c r="N136" s="30"/>
      <c r="O136" s="2"/>
      <c r="P136" s="2"/>
      <c r="Q136" s="2"/>
      <c r="R136" s="2"/>
      <c r="S136" s="2"/>
      <c r="T136" s="2"/>
      <c r="U136" s="2"/>
      <c r="V136" s="2"/>
      <c r="W136" s="2"/>
      <c r="X136" s="2"/>
      <c r="Y136" s="2"/>
      <c r="Z136" s="2"/>
    </row>
    <row r="137" ht="78.0" customHeight="1">
      <c r="A137" s="28" t="s">
        <v>822</v>
      </c>
      <c r="B137" s="28" t="s">
        <v>78</v>
      </c>
      <c r="C137" s="29" t="s">
        <v>823</v>
      </c>
      <c r="D137" s="28" t="s">
        <v>824</v>
      </c>
      <c r="E137" s="28" t="s">
        <v>46</v>
      </c>
      <c r="F137" s="28" t="s">
        <v>54</v>
      </c>
      <c r="G137" s="30" t="s">
        <v>825</v>
      </c>
      <c r="H137" s="30" t="s">
        <v>826</v>
      </c>
      <c r="I137" s="30" t="s">
        <v>827</v>
      </c>
      <c r="J137" s="30" t="s">
        <v>828</v>
      </c>
      <c r="K137" s="31" t="s">
        <v>21</v>
      </c>
      <c r="L137" s="28" t="s">
        <v>48</v>
      </c>
      <c r="M137" s="28" t="s">
        <v>48</v>
      </c>
      <c r="N137" s="30"/>
      <c r="O137" s="2"/>
      <c r="P137" s="2"/>
      <c r="Q137" s="2"/>
      <c r="R137" s="2"/>
      <c r="S137" s="2"/>
      <c r="T137" s="2"/>
      <c r="U137" s="2"/>
      <c r="V137" s="2"/>
      <c r="W137" s="2"/>
      <c r="X137" s="2"/>
      <c r="Y137" s="2"/>
      <c r="Z137" s="2"/>
    </row>
    <row r="138" ht="78.0" customHeight="1">
      <c r="A138" s="28" t="s">
        <v>829</v>
      </c>
      <c r="B138" s="28" t="s">
        <v>78</v>
      </c>
      <c r="C138" s="29" t="s">
        <v>830</v>
      </c>
      <c r="D138" s="28" t="s">
        <v>831</v>
      </c>
      <c r="E138" s="28" t="s">
        <v>46</v>
      </c>
      <c r="F138" s="28" t="s">
        <v>54</v>
      </c>
      <c r="G138" s="30" t="s">
        <v>832</v>
      </c>
      <c r="H138" s="30" t="s">
        <v>833</v>
      </c>
      <c r="I138" s="30" t="s">
        <v>834</v>
      </c>
      <c r="J138" s="30" t="s">
        <v>835</v>
      </c>
      <c r="K138" s="31" t="s">
        <v>21</v>
      </c>
      <c r="L138" s="28" t="s">
        <v>48</v>
      </c>
      <c r="M138" s="28" t="s">
        <v>48</v>
      </c>
      <c r="N138" s="30"/>
      <c r="O138" s="2"/>
      <c r="P138" s="2"/>
      <c r="Q138" s="2"/>
      <c r="R138" s="2"/>
      <c r="S138" s="2"/>
      <c r="T138" s="2"/>
      <c r="U138" s="2"/>
      <c r="V138" s="2"/>
      <c r="W138" s="2"/>
      <c r="X138" s="2"/>
      <c r="Y138" s="2"/>
      <c r="Z138" s="2"/>
    </row>
    <row r="139" ht="78.0" customHeight="1">
      <c r="A139" s="28" t="s">
        <v>836</v>
      </c>
      <c r="B139" s="28" t="s">
        <v>78</v>
      </c>
      <c r="C139" s="29" t="s">
        <v>837</v>
      </c>
      <c r="D139" s="28" t="s">
        <v>838</v>
      </c>
      <c r="E139" s="28" t="s">
        <v>60</v>
      </c>
      <c r="F139" s="28" t="s">
        <v>47</v>
      </c>
      <c r="G139" s="30" t="s">
        <v>839</v>
      </c>
      <c r="H139" s="30" t="s">
        <v>840</v>
      </c>
      <c r="I139" s="30" t="s">
        <v>841</v>
      </c>
      <c r="J139" s="30" t="s">
        <v>842</v>
      </c>
      <c r="K139" s="31" t="s">
        <v>21</v>
      </c>
      <c r="L139" s="28" t="s">
        <v>48</v>
      </c>
      <c r="M139" s="28" t="s">
        <v>48</v>
      </c>
      <c r="N139" s="30"/>
      <c r="O139" s="2"/>
      <c r="P139" s="2"/>
      <c r="Q139" s="2"/>
      <c r="R139" s="2"/>
      <c r="S139" s="2"/>
      <c r="T139" s="2"/>
      <c r="U139" s="2"/>
      <c r="V139" s="2"/>
      <c r="W139" s="2"/>
      <c r="X139" s="2"/>
      <c r="Y139" s="2"/>
      <c r="Z139" s="2"/>
    </row>
    <row r="140" ht="103.5" customHeight="1">
      <c r="A140" s="28" t="s">
        <v>843</v>
      </c>
      <c r="B140" s="28" t="s">
        <v>78</v>
      </c>
      <c r="C140" s="29" t="s">
        <v>844</v>
      </c>
      <c r="D140" s="28" t="s">
        <v>845</v>
      </c>
      <c r="E140" s="28" t="s">
        <v>60</v>
      </c>
      <c r="F140" s="28" t="s">
        <v>47</v>
      </c>
      <c r="G140" s="30" t="s">
        <v>846</v>
      </c>
      <c r="H140" s="30" t="s">
        <v>847</v>
      </c>
      <c r="I140" s="30" t="s">
        <v>848</v>
      </c>
      <c r="J140" s="30" t="s">
        <v>849</v>
      </c>
      <c r="K140" s="33" t="s">
        <v>25</v>
      </c>
      <c r="L140" s="28" t="s">
        <v>74</v>
      </c>
      <c r="M140" s="28" t="s">
        <v>48</v>
      </c>
      <c r="N140" s="30" t="s">
        <v>850</v>
      </c>
      <c r="O140" s="2"/>
      <c r="P140" s="2"/>
      <c r="Q140" s="2"/>
      <c r="R140" s="2"/>
      <c r="S140" s="2"/>
      <c r="T140" s="2"/>
      <c r="U140" s="2"/>
      <c r="V140" s="2"/>
      <c r="W140" s="2"/>
      <c r="X140" s="2"/>
      <c r="Y140" s="2"/>
      <c r="Z140" s="2"/>
    </row>
    <row r="141" ht="136.5" customHeight="1">
      <c r="A141" s="28" t="s">
        <v>63</v>
      </c>
      <c r="B141" s="28" t="s">
        <v>78</v>
      </c>
      <c r="C141" s="29" t="s">
        <v>851</v>
      </c>
      <c r="D141" s="28" t="s">
        <v>852</v>
      </c>
      <c r="E141" s="28" t="s">
        <v>60</v>
      </c>
      <c r="F141" s="28" t="s">
        <v>47</v>
      </c>
      <c r="G141" s="30" t="s">
        <v>853</v>
      </c>
      <c r="H141" s="30" t="s">
        <v>854</v>
      </c>
      <c r="I141" s="30" t="s">
        <v>855</v>
      </c>
      <c r="J141" s="30" t="s">
        <v>856</v>
      </c>
      <c r="K141" s="33" t="s">
        <v>25</v>
      </c>
      <c r="L141" s="28" t="s">
        <v>67</v>
      </c>
      <c r="M141" s="28" t="s">
        <v>29</v>
      </c>
      <c r="N141" s="30" t="s">
        <v>857</v>
      </c>
      <c r="O141" s="2"/>
      <c r="P141" s="2"/>
      <c r="Q141" s="2"/>
      <c r="R141" s="2"/>
      <c r="S141" s="2"/>
      <c r="T141" s="2"/>
      <c r="U141" s="2"/>
      <c r="V141" s="2"/>
      <c r="W141" s="2"/>
      <c r="X141" s="2"/>
      <c r="Y141" s="2"/>
      <c r="Z141" s="2"/>
    </row>
    <row r="142" ht="111.0" customHeight="1">
      <c r="A142" s="28" t="s">
        <v>858</v>
      </c>
      <c r="B142" s="28" t="s">
        <v>78</v>
      </c>
      <c r="C142" s="29" t="s">
        <v>859</v>
      </c>
      <c r="D142" s="28" t="s">
        <v>860</v>
      </c>
      <c r="E142" s="28" t="s">
        <v>60</v>
      </c>
      <c r="F142" s="28" t="s">
        <v>47</v>
      </c>
      <c r="G142" s="30" t="s">
        <v>846</v>
      </c>
      <c r="H142" s="30" t="s">
        <v>861</v>
      </c>
      <c r="I142" s="30" t="s">
        <v>862</v>
      </c>
      <c r="J142" s="30" t="s">
        <v>863</v>
      </c>
      <c r="K142" s="33" t="s">
        <v>25</v>
      </c>
      <c r="L142" s="28" t="s">
        <v>74</v>
      </c>
      <c r="M142" s="28" t="s">
        <v>48</v>
      </c>
      <c r="N142" s="30" t="s">
        <v>864</v>
      </c>
      <c r="O142" s="2"/>
      <c r="P142" s="2"/>
      <c r="Q142" s="2"/>
      <c r="R142" s="2"/>
      <c r="S142" s="2"/>
      <c r="T142" s="2"/>
      <c r="U142" s="2"/>
      <c r="V142" s="2"/>
      <c r="W142" s="2"/>
      <c r="X142" s="2"/>
      <c r="Y142" s="2"/>
      <c r="Z142" s="2"/>
    </row>
    <row r="143" ht="96.75" customHeight="1">
      <c r="A143" s="28" t="s">
        <v>865</v>
      </c>
      <c r="B143" s="28" t="s">
        <v>78</v>
      </c>
      <c r="C143" s="29" t="s">
        <v>866</v>
      </c>
      <c r="D143" s="28" t="s">
        <v>867</v>
      </c>
      <c r="E143" s="28" t="s">
        <v>46</v>
      </c>
      <c r="F143" s="28" t="s">
        <v>47</v>
      </c>
      <c r="G143" s="30" t="s">
        <v>868</v>
      </c>
      <c r="H143" s="30" t="s">
        <v>869</v>
      </c>
      <c r="I143" s="30" t="s">
        <v>870</v>
      </c>
      <c r="J143" s="30" t="s">
        <v>871</v>
      </c>
      <c r="K143" s="31" t="s">
        <v>21</v>
      </c>
      <c r="L143" s="28" t="s">
        <v>48</v>
      </c>
      <c r="M143" s="28" t="s">
        <v>48</v>
      </c>
      <c r="N143" s="30"/>
      <c r="O143" s="2"/>
      <c r="P143" s="2"/>
      <c r="Q143" s="2"/>
      <c r="R143" s="2"/>
      <c r="S143" s="2"/>
      <c r="T143" s="2"/>
      <c r="U143" s="2"/>
      <c r="V143" s="2"/>
      <c r="W143" s="2"/>
      <c r="X143" s="2"/>
      <c r="Y143" s="2"/>
      <c r="Z143" s="2"/>
    </row>
    <row r="144" ht="111.0" customHeight="1">
      <c r="A144" s="34" t="s">
        <v>49</v>
      </c>
      <c r="B144" s="34" t="s">
        <v>78</v>
      </c>
      <c r="C144" s="34" t="s">
        <v>801</v>
      </c>
      <c r="D144" s="34" t="s">
        <v>872</v>
      </c>
      <c r="E144" s="34" t="s">
        <v>53</v>
      </c>
      <c r="F144" s="34" t="s">
        <v>54</v>
      </c>
      <c r="G144" s="35" t="s">
        <v>873</v>
      </c>
      <c r="H144" s="35" t="s">
        <v>874</v>
      </c>
      <c r="I144" s="35" t="s">
        <v>875</v>
      </c>
      <c r="J144" s="35" t="s">
        <v>876</v>
      </c>
      <c r="K144" s="36" t="s">
        <v>22</v>
      </c>
      <c r="L144" s="37" t="s">
        <v>55</v>
      </c>
      <c r="M144" s="37" t="s">
        <v>29</v>
      </c>
      <c r="N144" s="35" t="s">
        <v>877</v>
      </c>
      <c r="O144" s="2"/>
      <c r="P144" s="2"/>
      <c r="Q144" s="2"/>
      <c r="R144" s="2"/>
      <c r="S144" s="2"/>
      <c r="T144" s="2"/>
      <c r="U144" s="2"/>
      <c r="V144" s="2"/>
      <c r="W144" s="2"/>
      <c r="X144" s="2"/>
      <c r="Y144" s="2"/>
      <c r="Z144" s="2"/>
    </row>
    <row r="145" ht="125.25" customHeight="1">
      <c r="A145" s="34" t="s">
        <v>56</v>
      </c>
      <c r="B145" s="34" t="s">
        <v>73</v>
      </c>
      <c r="C145" s="34" t="s">
        <v>878</v>
      </c>
      <c r="D145" s="34" t="s">
        <v>879</v>
      </c>
      <c r="E145" s="34" t="s">
        <v>60</v>
      </c>
      <c r="F145" s="34" t="s">
        <v>54</v>
      </c>
      <c r="G145" s="35" t="s">
        <v>880</v>
      </c>
      <c r="H145" s="35" t="s">
        <v>881</v>
      </c>
      <c r="I145" s="35" t="s">
        <v>882</v>
      </c>
      <c r="J145" s="35" t="s">
        <v>883</v>
      </c>
      <c r="K145" s="24" t="s">
        <v>25</v>
      </c>
      <c r="L145" s="37" t="s">
        <v>74</v>
      </c>
      <c r="M145" s="37" t="s">
        <v>29</v>
      </c>
      <c r="N145" s="35" t="s">
        <v>884</v>
      </c>
      <c r="O145" s="2"/>
      <c r="P145" s="2"/>
      <c r="Q145" s="2"/>
      <c r="R145" s="2"/>
      <c r="S145" s="2"/>
      <c r="T145" s="2"/>
      <c r="U145" s="2"/>
      <c r="V145" s="2"/>
      <c r="W145" s="2"/>
      <c r="X145" s="2"/>
      <c r="Y145" s="2"/>
      <c r="Z145" s="2"/>
    </row>
    <row r="146" ht="15.75" customHeight="1">
      <c r="A146" s="38"/>
      <c r="B146" s="38"/>
      <c r="C146" s="38"/>
      <c r="D146" s="38"/>
      <c r="E146" s="38"/>
      <c r="F146" s="38"/>
      <c r="G146" s="38"/>
      <c r="H146" s="38"/>
      <c r="I146" s="38"/>
      <c r="J146" s="38"/>
      <c r="K146" s="38"/>
      <c r="L146" s="38"/>
      <c r="M146" s="38"/>
      <c r="N146" s="38"/>
      <c r="O146" s="2"/>
      <c r="P146" s="2"/>
      <c r="Q146" s="2"/>
      <c r="R146" s="2"/>
      <c r="S146" s="2"/>
      <c r="T146" s="2"/>
      <c r="U146" s="2"/>
      <c r="V146" s="2"/>
      <c r="W146" s="2"/>
      <c r="X146" s="2"/>
      <c r="Y146" s="2"/>
      <c r="Z146" s="2"/>
    </row>
    <row r="147" ht="15.75" customHeight="1">
      <c r="A147" s="38"/>
      <c r="B147" s="38"/>
      <c r="C147" s="38"/>
      <c r="D147" s="38"/>
      <c r="E147" s="38"/>
      <c r="F147" s="38"/>
      <c r="G147" s="38"/>
      <c r="H147" s="38"/>
      <c r="I147" s="38"/>
      <c r="J147" s="38"/>
      <c r="K147" s="38"/>
      <c r="L147" s="38"/>
      <c r="M147" s="38"/>
      <c r="N147" s="38"/>
      <c r="O147" s="2"/>
      <c r="P147" s="2"/>
      <c r="Q147" s="2"/>
      <c r="R147" s="2"/>
      <c r="S147" s="2"/>
      <c r="T147" s="2"/>
      <c r="U147" s="2"/>
      <c r="V147" s="2"/>
      <c r="W147" s="2"/>
      <c r="X147" s="2"/>
      <c r="Y147" s="2"/>
      <c r="Z147" s="2"/>
    </row>
    <row r="148" ht="15.75" customHeight="1">
      <c r="A148" s="38"/>
      <c r="B148" s="38"/>
      <c r="C148" s="38"/>
      <c r="D148" s="38"/>
      <c r="E148" s="38"/>
      <c r="F148" s="38"/>
      <c r="G148" s="38"/>
      <c r="H148" s="38"/>
      <c r="I148" s="38"/>
      <c r="J148" s="38"/>
      <c r="K148" s="38"/>
      <c r="L148" s="38"/>
      <c r="M148" s="38"/>
      <c r="N148" s="38"/>
      <c r="O148" s="2"/>
      <c r="P148" s="2"/>
      <c r="Q148" s="2"/>
      <c r="R148" s="2"/>
      <c r="S148" s="2"/>
      <c r="T148" s="2"/>
      <c r="U148" s="2"/>
      <c r="V148" s="2"/>
      <c r="W148" s="2"/>
      <c r="X148" s="2"/>
      <c r="Y148" s="2"/>
      <c r="Z148" s="2"/>
    </row>
    <row r="149" ht="15.75" customHeight="1">
      <c r="A149" s="38"/>
      <c r="B149" s="38"/>
      <c r="C149" s="38"/>
      <c r="D149" s="38"/>
      <c r="E149" s="38"/>
      <c r="F149" s="38"/>
      <c r="G149" s="38"/>
      <c r="H149" s="38"/>
      <c r="I149" s="38"/>
      <c r="J149" s="38"/>
      <c r="K149" s="38"/>
      <c r="L149" s="38"/>
      <c r="M149" s="38"/>
      <c r="N149" s="38"/>
      <c r="O149" s="2"/>
      <c r="P149" s="2"/>
      <c r="Q149" s="2"/>
      <c r="R149" s="2"/>
      <c r="S149" s="2"/>
      <c r="T149" s="2"/>
      <c r="U149" s="2"/>
      <c r="V149" s="2"/>
      <c r="W149" s="2"/>
      <c r="X149" s="2"/>
      <c r="Y149" s="2"/>
      <c r="Z149" s="2"/>
    </row>
    <row r="150" ht="15.75" customHeight="1">
      <c r="A150" s="38"/>
      <c r="B150" s="38"/>
      <c r="C150" s="38"/>
      <c r="D150" s="38"/>
      <c r="E150" s="38"/>
      <c r="F150" s="38"/>
      <c r="G150" s="38"/>
      <c r="H150" s="38"/>
      <c r="I150" s="38"/>
      <c r="J150" s="38"/>
      <c r="K150" s="38"/>
      <c r="L150" s="38"/>
      <c r="M150" s="38"/>
      <c r="N150" s="38"/>
      <c r="O150" s="2"/>
      <c r="P150" s="2"/>
      <c r="Q150" s="2"/>
      <c r="R150" s="2"/>
      <c r="S150" s="2"/>
      <c r="T150" s="2"/>
      <c r="U150" s="2"/>
      <c r="V150" s="2"/>
      <c r="W150" s="2"/>
      <c r="X150" s="2"/>
      <c r="Y150" s="2"/>
      <c r="Z150" s="2"/>
    </row>
    <row r="151" ht="15.75" customHeight="1">
      <c r="A151" s="38"/>
      <c r="B151" s="38"/>
      <c r="C151" s="38"/>
      <c r="D151" s="38"/>
      <c r="E151" s="38"/>
      <c r="F151" s="38"/>
      <c r="G151" s="38"/>
      <c r="H151" s="38"/>
      <c r="I151" s="38"/>
      <c r="J151" s="38"/>
      <c r="K151" s="38"/>
      <c r="L151" s="38"/>
      <c r="M151" s="38"/>
      <c r="N151" s="38"/>
      <c r="O151" s="2"/>
      <c r="P151" s="2"/>
      <c r="Q151" s="2"/>
      <c r="R151" s="2"/>
      <c r="S151" s="2"/>
      <c r="T151" s="2"/>
      <c r="U151" s="2"/>
      <c r="V151" s="2"/>
      <c r="W151" s="2"/>
      <c r="X151" s="2"/>
      <c r="Y151" s="2"/>
      <c r="Z151" s="2"/>
    </row>
    <row r="152" ht="15.75" customHeight="1">
      <c r="A152" s="38"/>
      <c r="B152" s="38"/>
      <c r="C152" s="38"/>
      <c r="D152" s="38"/>
      <c r="E152" s="38"/>
      <c r="F152" s="38"/>
      <c r="G152" s="38"/>
      <c r="H152" s="38"/>
      <c r="I152" s="38"/>
      <c r="J152" s="38"/>
      <c r="K152" s="38"/>
      <c r="L152" s="38"/>
      <c r="M152" s="38"/>
      <c r="N152" s="38"/>
      <c r="O152" s="2"/>
      <c r="P152" s="2"/>
      <c r="Q152" s="2"/>
      <c r="R152" s="2"/>
      <c r="S152" s="2"/>
      <c r="T152" s="2"/>
      <c r="U152" s="2"/>
      <c r="V152" s="2"/>
      <c r="W152" s="2"/>
      <c r="X152" s="2"/>
      <c r="Y152" s="2"/>
      <c r="Z152" s="2"/>
    </row>
    <row r="153" ht="15.75" customHeight="1">
      <c r="A153" s="38"/>
      <c r="B153" s="38"/>
      <c r="C153" s="38"/>
      <c r="D153" s="38"/>
      <c r="E153" s="38"/>
      <c r="F153" s="38"/>
      <c r="G153" s="38"/>
      <c r="H153" s="38"/>
      <c r="I153" s="38"/>
      <c r="J153" s="38"/>
      <c r="K153" s="38"/>
      <c r="L153" s="38"/>
      <c r="M153" s="38"/>
      <c r="N153" s="38"/>
      <c r="O153" s="2"/>
      <c r="P153" s="2"/>
      <c r="Q153" s="2"/>
      <c r="R153" s="2"/>
      <c r="S153" s="2"/>
      <c r="T153" s="2"/>
      <c r="U153" s="2"/>
      <c r="V153" s="2"/>
      <c r="W153" s="2"/>
      <c r="X153" s="2"/>
      <c r="Y153" s="2"/>
      <c r="Z153" s="2"/>
    </row>
    <row r="154" ht="15.75" customHeight="1">
      <c r="A154" s="38"/>
      <c r="B154" s="38"/>
      <c r="C154" s="38"/>
      <c r="D154" s="38"/>
      <c r="E154" s="38"/>
      <c r="F154" s="38"/>
      <c r="G154" s="38"/>
      <c r="H154" s="38"/>
      <c r="I154" s="38"/>
      <c r="J154" s="38"/>
      <c r="K154" s="38"/>
      <c r="L154" s="38"/>
      <c r="M154" s="38"/>
      <c r="N154" s="38"/>
      <c r="O154" s="2"/>
      <c r="P154" s="2"/>
      <c r="Q154" s="2"/>
      <c r="R154" s="2"/>
      <c r="S154" s="2"/>
      <c r="T154" s="2"/>
      <c r="U154" s="2"/>
      <c r="V154" s="2"/>
      <c r="W154" s="2"/>
      <c r="X154" s="2"/>
      <c r="Y154" s="2"/>
      <c r="Z154" s="2"/>
    </row>
    <row r="155" ht="15.75" customHeight="1">
      <c r="A155" s="38"/>
      <c r="B155" s="38"/>
      <c r="C155" s="38"/>
      <c r="D155" s="38"/>
      <c r="E155" s="38"/>
      <c r="F155" s="38"/>
      <c r="G155" s="38"/>
      <c r="H155" s="38"/>
      <c r="I155" s="38"/>
      <c r="J155" s="38"/>
      <c r="K155" s="38"/>
      <c r="L155" s="38"/>
      <c r="M155" s="38"/>
      <c r="N155" s="38"/>
      <c r="O155" s="2"/>
      <c r="P155" s="2"/>
      <c r="Q155" s="2"/>
      <c r="R155" s="2"/>
      <c r="S155" s="2"/>
      <c r="T155" s="2"/>
      <c r="U155" s="2"/>
      <c r="V155" s="2"/>
      <c r="W155" s="2"/>
      <c r="X155" s="2"/>
      <c r="Y155" s="2"/>
      <c r="Z155" s="2"/>
    </row>
    <row r="156" ht="15.75" customHeight="1">
      <c r="A156" s="38"/>
      <c r="B156" s="38"/>
      <c r="C156" s="38"/>
      <c r="D156" s="38"/>
      <c r="E156" s="38"/>
      <c r="F156" s="38"/>
      <c r="G156" s="38"/>
      <c r="H156" s="38"/>
      <c r="I156" s="38"/>
      <c r="J156" s="38"/>
      <c r="K156" s="38"/>
      <c r="L156" s="38"/>
      <c r="M156" s="38"/>
      <c r="N156" s="38"/>
      <c r="O156" s="2"/>
      <c r="P156" s="2"/>
      <c r="Q156" s="2"/>
      <c r="R156" s="2"/>
      <c r="S156" s="2"/>
      <c r="T156" s="2"/>
      <c r="U156" s="2"/>
      <c r="V156" s="2"/>
      <c r="W156" s="2"/>
      <c r="X156" s="2"/>
      <c r="Y156" s="2"/>
      <c r="Z156" s="2"/>
    </row>
    <row r="157" ht="15.75" customHeight="1">
      <c r="A157" s="38"/>
      <c r="B157" s="38"/>
      <c r="C157" s="38"/>
      <c r="D157" s="38"/>
      <c r="E157" s="38"/>
      <c r="F157" s="38"/>
      <c r="G157" s="38"/>
      <c r="H157" s="38"/>
      <c r="I157" s="38"/>
      <c r="J157" s="38"/>
      <c r="K157" s="38"/>
      <c r="L157" s="38"/>
      <c r="M157" s="38"/>
      <c r="N157" s="38"/>
      <c r="O157" s="2"/>
      <c r="P157" s="2"/>
      <c r="Q157" s="2"/>
      <c r="R157" s="2"/>
      <c r="S157" s="2"/>
      <c r="T157" s="2"/>
      <c r="U157" s="2"/>
      <c r="V157" s="2"/>
      <c r="W157" s="2"/>
      <c r="X157" s="2"/>
      <c r="Y157" s="2"/>
      <c r="Z157" s="2"/>
    </row>
    <row r="158" ht="15.75" customHeight="1">
      <c r="A158" s="38"/>
      <c r="B158" s="38"/>
      <c r="C158" s="38"/>
      <c r="D158" s="38"/>
      <c r="E158" s="38"/>
      <c r="F158" s="38"/>
      <c r="G158" s="38"/>
      <c r="H158" s="38"/>
      <c r="I158" s="38"/>
      <c r="J158" s="38"/>
      <c r="K158" s="38"/>
      <c r="L158" s="38"/>
      <c r="M158" s="38"/>
      <c r="N158" s="38"/>
      <c r="O158" s="2"/>
      <c r="P158" s="2"/>
      <c r="Q158" s="2"/>
      <c r="R158" s="2"/>
      <c r="S158" s="2"/>
      <c r="T158" s="2"/>
      <c r="U158" s="2"/>
      <c r="V158" s="2"/>
      <c r="W158" s="2"/>
      <c r="X158" s="2"/>
      <c r="Y158" s="2"/>
      <c r="Z158" s="2"/>
    </row>
    <row r="159" ht="15.75" customHeight="1">
      <c r="A159" s="38"/>
      <c r="B159" s="38"/>
      <c r="C159" s="38"/>
      <c r="D159" s="38"/>
      <c r="E159" s="38"/>
      <c r="F159" s="38"/>
      <c r="G159" s="38"/>
      <c r="H159" s="38"/>
      <c r="I159" s="38"/>
      <c r="J159" s="38"/>
      <c r="K159" s="38"/>
      <c r="L159" s="38"/>
      <c r="M159" s="38"/>
      <c r="N159" s="38"/>
      <c r="O159" s="2"/>
      <c r="P159" s="2"/>
      <c r="Q159" s="2"/>
      <c r="R159" s="2"/>
      <c r="S159" s="2"/>
      <c r="T159" s="2"/>
      <c r="U159" s="2"/>
      <c r="V159" s="2"/>
      <c r="W159" s="2"/>
      <c r="X159" s="2"/>
      <c r="Y159" s="2"/>
      <c r="Z159" s="2"/>
    </row>
    <row r="160" ht="15.75" customHeight="1">
      <c r="A160" s="38"/>
      <c r="B160" s="38"/>
      <c r="C160" s="38"/>
      <c r="D160" s="38"/>
      <c r="E160" s="38"/>
      <c r="F160" s="38"/>
      <c r="G160" s="38"/>
      <c r="H160" s="38"/>
      <c r="I160" s="38"/>
      <c r="J160" s="38"/>
      <c r="K160" s="38"/>
      <c r="L160" s="38"/>
      <c r="M160" s="38"/>
      <c r="N160" s="38"/>
      <c r="O160" s="2"/>
      <c r="P160" s="2"/>
      <c r="Q160" s="2"/>
      <c r="R160" s="2"/>
      <c r="S160" s="2"/>
      <c r="T160" s="2"/>
      <c r="U160" s="2"/>
      <c r="V160" s="2"/>
      <c r="W160" s="2"/>
      <c r="X160" s="2"/>
      <c r="Y160" s="2"/>
      <c r="Z160" s="2"/>
    </row>
    <row r="161" ht="15.75" customHeight="1">
      <c r="A161" s="38"/>
      <c r="B161" s="38"/>
      <c r="C161" s="38"/>
      <c r="D161" s="38"/>
      <c r="E161" s="38"/>
      <c r="F161" s="38"/>
      <c r="G161" s="38"/>
      <c r="H161" s="38"/>
      <c r="I161" s="38"/>
      <c r="J161" s="38"/>
      <c r="K161" s="38"/>
      <c r="L161" s="38"/>
      <c r="M161" s="38"/>
      <c r="N161" s="38"/>
      <c r="O161" s="2"/>
      <c r="P161" s="2"/>
      <c r="Q161" s="2"/>
      <c r="R161" s="2"/>
      <c r="S161" s="2"/>
      <c r="T161" s="2"/>
      <c r="U161" s="2"/>
      <c r="V161" s="2"/>
      <c r="W161" s="2"/>
      <c r="X161" s="2"/>
      <c r="Y161" s="2"/>
      <c r="Z161" s="2"/>
    </row>
    <row r="162" ht="15.75" customHeight="1">
      <c r="A162" s="38"/>
      <c r="B162" s="38"/>
      <c r="C162" s="38"/>
      <c r="D162" s="38"/>
      <c r="E162" s="38"/>
      <c r="F162" s="38"/>
      <c r="G162" s="38"/>
      <c r="H162" s="38"/>
      <c r="I162" s="38"/>
      <c r="J162" s="38"/>
      <c r="K162" s="38"/>
      <c r="L162" s="38"/>
      <c r="M162" s="38"/>
      <c r="N162" s="38"/>
      <c r="O162" s="2"/>
      <c r="P162" s="2"/>
      <c r="Q162" s="2"/>
      <c r="R162" s="2"/>
      <c r="S162" s="2"/>
      <c r="T162" s="2"/>
      <c r="U162" s="2"/>
      <c r="V162" s="2"/>
      <c r="W162" s="2"/>
      <c r="X162" s="2"/>
      <c r="Y162" s="2"/>
      <c r="Z162" s="2"/>
    </row>
    <row r="163" ht="15.75" customHeight="1">
      <c r="A163" s="38"/>
      <c r="B163" s="38"/>
      <c r="C163" s="38"/>
      <c r="D163" s="38"/>
      <c r="E163" s="38"/>
      <c r="F163" s="38"/>
      <c r="G163" s="38"/>
      <c r="H163" s="38"/>
      <c r="I163" s="38"/>
      <c r="J163" s="38"/>
      <c r="K163" s="38"/>
      <c r="L163" s="38"/>
      <c r="M163" s="38"/>
      <c r="N163" s="38"/>
      <c r="O163" s="2"/>
      <c r="P163" s="2"/>
      <c r="Q163" s="2"/>
      <c r="R163" s="2"/>
      <c r="S163" s="2"/>
      <c r="T163" s="2"/>
      <c r="U163" s="2"/>
      <c r="V163" s="2"/>
      <c r="W163" s="2"/>
      <c r="X163" s="2"/>
      <c r="Y163" s="2"/>
      <c r="Z163" s="2"/>
    </row>
    <row r="164" ht="15.75" customHeight="1">
      <c r="A164" s="38"/>
      <c r="B164" s="38"/>
      <c r="C164" s="38"/>
      <c r="D164" s="38"/>
      <c r="E164" s="38"/>
      <c r="F164" s="38"/>
      <c r="G164" s="38"/>
      <c r="H164" s="38"/>
      <c r="I164" s="38"/>
      <c r="J164" s="38"/>
      <c r="K164" s="38"/>
      <c r="L164" s="38"/>
      <c r="M164" s="38"/>
      <c r="N164" s="38"/>
      <c r="O164" s="2"/>
      <c r="P164" s="2"/>
      <c r="Q164" s="2"/>
      <c r="R164" s="2"/>
      <c r="S164" s="2"/>
      <c r="T164" s="2"/>
      <c r="U164" s="2"/>
      <c r="V164" s="2"/>
      <c r="W164" s="2"/>
      <c r="X164" s="2"/>
      <c r="Y164" s="2"/>
      <c r="Z164" s="2"/>
    </row>
    <row r="165" ht="15.75" customHeight="1">
      <c r="A165" s="38"/>
      <c r="B165" s="38"/>
      <c r="C165" s="38"/>
      <c r="D165" s="38"/>
      <c r="E165" s="38"/>
      <c r="F165" s="38"/>
      <c r="G165" s="38"/>
      <c r="H165" s="38"/>
      <c r="I165" s="38"/>
      <c r="J165" s="38"/>
      <c r="K165" s="38"/>
      <c r="L165" s="38"/>
      <c r="M165" s="38"/>
      <c r="N165" s="38"/>
      <c r="O165" s="2"/>
      <c r="P165" s="2"/>
      <c r="Q165" s="2"/>
      <c r="R165" s="2"/>
      <c r="S165" s="2"/>
      <c r="T165" s="2"/>
      <c r="U165" s="2"/>
      <c r="V165" s="2"/>
      <c r="W165" s="2"/>
      <c r="X165" s="2"/>
      <c r="Y165" s="2"/>
      <c r="Z165" s="2"/>
    </row>
    <row r="166" ht="15.75" customHeight="1">
      <c r="A166" s="38"/>
      <c r="B166" s="38"/>
      <c r="C166" s="38"/>
      <c r="D166" s="38"/>
      <c r="E166" s="38"/>
      <c r="F166" s="38"/>
      <c r="G166" s="38"/>
      <c r="H166" s="38"/>
      <c r="I166" s="38"/>
      <c r="J166" s="38"/>
      <c r="K166" s="38"/>
      <c r="L166" s="38"/>
      <c r="M166" s="38"/>
      <c r="N166" s="38"/>
      <c r="O166" s="2"/>
      <c r="P166" s="2"/>
      <c r="Q166" s="2"/>
      <c r="R166" s="2"/>
      <c r="S166" s="2"/>
      <c r="T166" s="2"/>
      <c r="U166" s="2"/>
      <c r="V166" s="2"/>
      <c r="W166" s="2"/>
      <c r="X166" s="2"/>
      <c r="Y166" s="2"/>
      <c r="Z166" s="2"/>
    </row>
    <row r="167" ht="15.75" customHeight="1">
      <c r="A167" s="38"/>
      <c r="B167" s="38"/>
      <c r="C167" s="38"/>
      <c r="D167" s="38"/>
      <c r="E167" s="38"/>
      <c r="F167" s="38"/>
      <c r="G167" s="38"/>
      <c r="H167" s="38"/>
      <c r="I167" s="38"/>
      <c r="J167" s="38"/>
      <c r="K167" s="38"/>
      <c r="L167" s="38"/>
      <c r="M167" s="38"/>
      <c r="N167" s="38"/>
      <c r="O167" s="2"/>
      <c r="P167" s="2"/>
      <c r="Q167" s="2"/>
      <c r="R167" s="2"/>
      <c r="S167" s="2"/>
      <c r="T167" s="2"/>
      <c r="U167" s="2"/>
      <c r="V167" s="2"/>
      <c r="W167" s="2"/>
      <c r="X167" s="2"/>
      <c r="Y167" s="2"/>
      <c r="Z167" s="2"/>
    </row>
    <row r="168" ht="15.75" customHeight="1">
      <c r="A168" s="38"/>
      <c r="B168" s="38"/>
      <c r="C168" s="38"/>
      <c r="D168" s="38"/>
      <c r="E168" s="38"/>
      <c r="F168" s="38"/>
      <c r="G168" s="38"/>
      <c r="H168" s="38"/>
      <c r="I168" s="38"/>
      <c r="J168" s="38"/>
      <c r="K168" s="38"/>
      <c r="L168" s="38"/>
      <c r="M168" s="38"/>
      <c r="N168" s="38"/>
      <c r="O168" s="2"/>
      <c r="P168" s="2"/>
      <c r="Q168" s="2"/>
      <c r="R168" s="2"/>
      <c r="S168" s="2"/>
      <c r="T168" s="2"/>
      <c r="U168" s="2"/>
      <c r="V168" s="2"/>
      <c r="W168" s="2"/>
      <c r="X168" s="2"/>
      <c r="Y168" s="2"/>
      <c r="Z168" s="2"/>
    </row>
    <row r="169" ht="15.75" customHeight="1">
      <c r="A169" s="38"/>
      <c r="B169" s="38"/>
      <c r="C169" s="38"/>
      <c r="D169" s="38"/>
      <c r="E169" s="38"/>
      <c r="F169" s="38"/>
      <c r="G169" s="38"/>
      <c r="H169" s="38"/>
      <c r="I169" s="38"/>
      <c r="J169" s="38"/>
      <c r="K169" s="38"/>
      <c r="L169" s="38"/>
      <c r="M169" s="38"/>
      <c r="N169" s="38"/>
      <c r="O169" s="2"/>
      <c r="P169" s="2"/>
      <c r="Q169" s="2"/>
      <c r="R169" s="2"/>
      <c r="S169" s="2"/>
      <c r="T169" s="2"/>
      <c r="U169" s="2"/>
      <c r="V169" s="2"/>
      <c r="W169" s="2"/>
      <c r="X169" s="2"/>
      <c r="Y169" s="2"/>
      <c r="Z169" s="2"/>
    </row>
    <row r="170" ht="15.75" customHeight="1">
      <c r="A170" s="38"/>
      <c r="B170" s="38"/>
      <c r="C170" s="38"/>
      <c r="D170" s="38"/>
      <c r="E170" s="38"/>
      <c r="F170" s="38"/>
      <c r="G170" s="38"/>
      <c r="H170" s="38"/>
      <c r="I170" s="38"/>
      <c r="J170" s="38"/>
      <c r="K170" s="38"/>
      <c r="L170" s="38"/>
      <c r="M170" s="38"/>
      <c r="N170" s="38"/>
      <c r="O170" s="2"/>
      <c r="P170" s="2"/>
      <c r="Q170" s="2"/>
      <c r="R170" s="2"/>
      <c r="S170" s="2"/>
      <c r="T170" s="2"/>
      <c r="U170" s="2"/>
      <c r="V170" s="2"/>
      <c r="W170" s="2"/>
      <c r="X170" s="2"/>
      <c r="Y170" s="2"/>
      <c r="Z170" s="2"/>
    </row>
    <row r="171" ht="15.75" customHeight="1">
      <c r="A171" s="38"/>
      <c r="B171" s="38"/>
      <c r="C171" s="38"/>
      <c r="D171" s="38"/>
      <c r="E171" s="38"/>
      <c r="F171" s="38"/>
      <c r="G171" s="38"/>
      <c r="H171" s="38"/>
      <c r="I171" s="38"/>
      <c r="J171" s="38"/>
      <c r="K171" s="38"/>
      <c r="L171" s="38"/>
      <c r="M171" s="38"/>
      <c r="N171" s="38"/>
      <c r="O171" s="2"/>
      <c r="P171" s="2"/>
      <c r="Q171" s="2"/>
      <c r="R171" s="2"/>
      <c r="S171" s="2"/>
      <c r="T171" s="2"/>
      <c r="U171" s="2"/>
      <c r="V171" s="2"/>
      <c r="W171" s="2"/>
      <c r="X171" s="2"/>
      <c r="Y171" s="2"/>
      <c r="Z171" s="2"/>
    </row>
    <row r="172" ht="15.75" customHeight="1">
      <c r="A172" s="38"/>
      <c r="B172" s="38"/>
      <c r="C172" s="38"/>
      <c r="D172" s="38"/>
      <c r="E172" s="38"/>
      <c r="F172" s="38"/>
      <c r="G172" s="38"/>
      <c r="H172" s="38"/>
      <c r="I172" s="38"/>
      <c r="J172" s="38"/>
      <c r="K172" s="38"/>
      <c r="L172" s="38"/>
      <c r="M172" s="38"/>
      <c r="N172" s="38"/>
      <c r="O172" s="2"/>
      <c r="P172" s="2"/>
      <c r="Q172" s="2"/>
      <c r="R172" s="2"/>
      <c r="S172" s="2"/>
      <c r="T172" s="2"/>
      <c r="U172" s="2"/>
      <c r="V172" s="2"/>
      <c r="W172" s="2"/>
      <c r="X172" s="2"/>
      <c r="Y172" s="2"/>
      <c r="Z172" s="2"/>
    </row>
    <row r="173" ht="15.75" customHeight="1">
      <c r="A173" s="38"/>
      <c r="B173" s="38"/>
      <c r="C173" s="38"/>
      <c r="D173" s="38"/>
      <c r="E173" s="38"/>
      <c r="F173" s="38"/>
      <c r="G173" s="38"/>
      <c r="H173" s="38"/>
      <c r="I173" s="38"/>
      <c r="J173" s="38"/>
      <c r="K173" s="38"/>
      <c r="L173" s="38"/>
      <c r="M173" s="38"/>
      <c r="N173" s="38"/>
      <c r="O173" s="2"/>
      <c r="P173" s="2"/>
      <c r="Q173" s="2"/>
      <c r="R173" s="2"/>
      <c r="S173" s="2"/>
      <c r="T173" s="2"/>
      <c r="U173" s="2"/>
      <c r="V173" s="2"/>
      <c r="W173" s="2"/>
      <c r="X173" s="2"/>
      <c r="Y173" s="2"/>
      <c r="Z173" s="2"/>
    </row>
    <row r="174" ht="15.75" customHeight="1">
      <c r="A174" s="38"/>
      <c r="B174" s="38"/>
      <c r="C174" s="38"/>
      <c r="D174" s="38"/>
      <c r="E174" s="38"/>
      <c r="F174" s="38"/>
      <c r="G174" s="38"/>
      <c r="H174" s="38"/>
      <c r="I174" s="38"/>
      <c r="J174" s="38"/>
      <c r="K174" s="38"/>
      <c r="L174" s="38"/>
      <c r="M174" s="38"/>
      <c r="N174" s="38"/>
      <c r="O174" s="2"/>
      <c r="P174" s="2"/>
      <c r="Q174" s="2"/>
      <c r="R174" s="2"/>
      <c r="S174" s="2"/>
      <c r="T174" s="2"/>
      <c r="U174" s="2"/>
      <c r="V174" s="2"/>
      <c r="W174" s="2"/>
      <c r="X174" s="2"/>
      <c r="Y174" s="2"/>
      <c r="Z174" s="2"/>
    </row>
    <row r="175" ht="15.75" customHeight="1">
      <c r="A175" s="38"/>
      <c r="B175" s="38"/>
      <c r="C175" s="38"/>
      <c r="D175" s="38"/>
      <c r="E175" s="38"/>
      <c r="F175" s="38"/>
      <c r="G175" s="38"/>
      <c r="H175" s="38"/>
      <c r="I175" s="38"/>
      <c r="J175" s="38"/>
      <c r="K175" s="38"/>
      <c r="L175" s="38"/>
      <c r="M175" s="38"/>
      <c r="N175" s="38"/>
      <c r="O175" s="2"/>
      <c r="P175" s="2"/>
      <c r="Q175" s="2"/>
      <c r="R175" s="2"/>
      <c r="S175" s="2"/>
      <c r="T175" s="2"/>
      <c r="U175" s="2"/>
      <c r="V175" s="2"/>
      <c r="W175" s="2"/>
      <c r="X175" s="2"/>
      <c r="Y175" s="2"/>
      <c r="Z175" s="2"/>
    </row>
    <row r="176" ht="15.75" customHeight="1">
      <c r="A176" s="38"/>
      <c r="B176" s="38"/>
      <c r="C176" s="38"/>
      <c r="D176" s="38"/>
      <c r="E176" s="38"/>
      <c r="F176" s="38"/>
      <c r="G176" s="38"/>
      <c r="H176" s="38"/>
      <c r="I176" s="38"/>
      <c r="J176" s="38"/>
      <c r="K176" s="38"/>
      <c r="L176" s="38"/>
      <c r="M176" s="38"/>
      <c r="N176" s="38"/>
      <c r="O176" s="2"/>
      <c r="P176" s="2"/>
      <c r="Q176" s="2"/>
      <c r="R176" s="2"/>
      <c r="S176" s="2"/>
      <c r="T176" s="2"/>
      <c r="U176" s="2"/>
      <c r="V176" s="2"/>
      <c r="W176" s="2"/>
      <c r="X176" s="2"/>
      <c r="Y176" s="2"/>
      <c r="Z176" s="2"/>
    </row>
    <row r="177" ht="15.75" customHeight="1">
      <c r="A177" s="38"/>
      <c r="B177" s="38"/>
      <c r="C177" s="38"/>
      <c r="D177" s="38"/>
      <c r="E177" s="38"/>
      <c r="F177" s="38"/>
      <c r="G177" s="38"/>
      <c r="H177" s="38"/>
      <c r="I177" s="38"/>
      <c r="J177" s="38"/>
      <c r="K177" s="38"/>
      <c r="L177" s="38"/>
      <c r="M177" s="38"/>
      <c r="N177" s="38"/>
      <c r="O177" s="2"/>
      <c r="P177" s="2"/>
      <c r="Q177" s="2"/>
      <c r="R177" s="2"/>
      <c r="S177" s="2"/>
      <c r="T177" s="2"/>
      <c r="U177" s="2"/>
      <c r="V177" s="2"/>
      <c r="W177" s="2"/>
      <c r="X177" s="2"/>
      <c r="Y177" s="2"/>
      <c r="Z177" s="2"/>
    </row>
    <row r="178" ht="15.75" customHeight="1">
      <c r="A178" s="38"/>
      <c r="B178" s="38"/>
      <c r="C178" s="38"/>
      <c r="D178" s="38"/>
      <c r="E178" s="38"/>
      <c r="F178" s="38"/>
      <c r="G178" s="38"/>
      <c r="H178" s="38"/>
      <c r="I178" s="38"/>
      <c r="J178" s="38"/>
      <c r="K178" s="38"/>
      <c r="L178" s="38"/>
      <c r="M178" s="38"/>
      <c r="N178" s="38"/>
      <c r="O178" s="2"/>
      <c r="P178" s="2"/>
      <c r="Q178" s="2"/>
      <c r="R178" s="2"/>
      <c r="S178" s="2"/>
      <c r="T178" s="2"/>
      <c r="U178" s="2"/>
      <c r="V178" s="2"/>
      <c r="W178" s="2"/>
      <c r="X178" s="2"/>
      <c r="Y178" s="2"/>
      <c r="Z178" s="2"/>
    </row>
    <row r="179" ht="15.75" customHeight="1">
      <c r="A179" s="38"/>
      <c r="B179" s="38"/>
      <c r="C179" s="38"/>
      <c r="D179" s="38"/>
      <c r="E179" s="38"/>
      <c r="F179" s="38"/>
      <c r="G179" s="38"/>
      <c r="H179" s="38"/>
      <c r="I179" s="38"/>
      <c r="J179" s="38"/>
      <c r="K179" s="38"/>
      <c r="L179" s="38"/>
      <c r="M179" s="38"/>
      <c r="N179" s="38"/>
      <c r="O179" s="2"/>
      <c r="P179" s="2"/>
      <c r="Q179" s="2"/>
      <c r="R179" s="2"/>
      <c r="S179" s="2"/>
      <c r="T179" s="2"/>
      <c r="U179" s="2"/>
      <c r="V179" s="2"/>
      <c r="W179" s="2"/>
      <c r="X179" s="2"/>
      <c r="Y179" s="2"/>
      <c r="Z179" s="2"/>
    </row>
    <row r="180" ht="15.75" customHeight="1">
      <c r="A180" s="38"/>
      <c r="B180" s="38"/>
      <c r="C180" s="38"/>
      <c r="D180" s="38"/>
      <c r="E180" s="38"/>
      <c r="F180" s="38"/>
      <c r="G180" s="38"/>
      <c r="H180" s="38"/>
      <c r="I180" s="38"/>
      <c r="J180" s="38"/>
      <c r="K180" s="38"/>
      <c r="L180" s="38"/>
      <c r="M180" s="38"/>
      <c r="N180" s="38"/>
      <c r="O180" s="2"/>
      <c r="P180" s="2"/>
      <c r="Q180" s="2"/>
      <c r="R180" s="2"/>
      <c r="S180" s="2"/>
      <c r="T180" s="2"/>
      <c r="U180" s="2"/>
      <c r="V180" s="2"/>
      <c r="W180" s="2"/>
      <c r="X180" s="2"/>
      <c r="Y180" s="2"/>
      <c r="Z180" s="2"/>
    </row>
    <row r="181" ht="15.75" customHeight="1">
      <c r="A181" s="38"/>
      <c r="B181" s="38"/>
      <c r="C181" s="38"/>
      <c r="D181" s="38"/>
      <c r="E181" s="38"/>
      <c r="F181" s="38"/>
      <c r="G181" s="38"/>
      <c r="H181" s="38"/>
      <c r="I181" s="38"/>
      <c r="J181" s="38"/>
      <c r="K181" s="38"/>
      <c r="L181" s="38"/>
      <c r="M181" s="38"/>
      <c r="N181" s="38"/>
      <c r="O181" s="2"/>
      <c r="P181" s="2"/>
      <c r="Q181" s="2"/>
      <c r="R181" s="2"/>
      <c r="S181" s="2"/>
      <c r="T181" s="2"/>
      <c r="U181" s="2"/>
      <c r="V181" s="2"/>
      <c r="W181" s="2"/>
      <c r="X181" s="2"/>
      <c r="Y181" s="2"/>
      <c r="Z181" s="2"/>
    </row>
    <row r="182" ht="15.75" customHeight="1">
      <c r="A182" s="38"/>
      <c r="B182" s="38"/>
      <c r="C182" s="38"/>
      <c r="D182" s="38"/>
      <c r="E182" s="38"/>
      <c r="F182" s="38"/>
      <c r="G182" s="38"/>
      <c r="H182" s="38"/>
      <c r="I182" s="38"/>
      <c r="J182" s="38"/>
      <c r="K182" s="38"/>
      <c r="L182" s="38"/>
      <c r="M182" s="38"/>
      <c r="N182" s="38"/>
      <c r="O182" s="2"/>
      <c r="P182" s="2"/>
      <c r="Q182" s="2"/>
      <c r="R182" s="2"/>
      <c r="S182" s="2"/>
      <c r="T182" s="2"/>
      <c r="U182" s="2"/>
      <c r="V182" s="2"/>
      <c r="W182" s="2"/>
      <c r="X182" s="2"/>
      <c r="Y182" s="2"/>
      <c r="Z182" s="2"/>
    </row>
    <row r="183" ht="15.75" customHeight="1">
      <c r="A183" s="38"/>
      <c r="B183" s="38"/>
      <c r="C183" s="38"/>
      <c r="D183" s="38"/>
      <c r="E183" s="38"/>
      <c r="F183" s="38"/>
      <c r="G183" s="38"/>
      <c r="H183" s="38"/>
      <c r="I183" s="38"/>
      <c r="J183" s="38"/>
      <c r="K183" s="38"/>
      <c r="L183" s="38"/>
      <c r="M183" s="38"/>
      <c r="N183" s="38"/>
      <c r="O183" s="2"/>
      <c r="P183" s="2"/>
      <c r="Q183" s="2"/>
      <c r="R183" s="2"/>
      <c r="S183" s="2"/>
      <c r="T183" s="2"/>
      <c r="U183" s="2"/>
      <c r="V183" s="2"/>
      <c r="W183" s="2"/>
      <c r="X183" s="2"/>
      <c r="Y183" s="2"/>
      <c r="Z183" s="2"/>
    </row>
    <row r="184" ht="15.75" customHeight="1">
      <c r="A184" s="38"/>
      <c r="B184" s="38"/>
      <c r="C184" s="38"/>
      <c r="D184" s="38"/>
      <c r="E184" s="38"/>
      <c r="F184" s="38"/>
      <c r="G184" s="38"/>
      <c r="H184" s="38"/>
      <c r="I184" s="38"/>
      <c r="J184" s="38"/>
      <c r="K184" s="38"/>
      <c r="L184" s="38"/>
      <c r="M184" s="38"/>
      <c r="N184" s="38"/>
      <c r="O184" s="2"/>
      <c r="P184" s="2"/>
      <c r="Q184" s="2"/>
      <c r="R184" s="2"/>
      <c r="S184" s="2"/>
      <c r="T184" s="2"/>
      <c r="U184" s="2"/>
      <c r="V184" s="2"/>
      <c r="W184" s="2"/>
      <c r="X184" s="2"/>
      <c r="Y184" s="2"/>
      <c r="Z184" s="2"/>
    </row>
    <row r="185" ht="15.75" customHeight="1">
      <c r="A185" s="38"/>
      <c r="B185" s="38"/>
      <c r="C185" s="38"/>
      <c r="D185" s="38"/>
      <c r="E185" s="38"/>
      <c r="F185" s="38"/>
      <c r="G185" s="38"/>
      <c r="H185" s="38"/>
      <c r="I185" s="38"/>
      <c r="J185" s="38"/>
      <c r="K185" s="38"/>
      <c r="L185" s="38"/>
      <c r="M185" s="38"/>
      <c r="N185" s="38"/>
      <c r="O185" s="2"/>
      <c r="P185" s="2"/>
      <c r="Q185" s="2"/>
      <c r="R185" s="2"/>
      <c r="S185" s="2"/>
      <c r="T185" s="2"/>
      <c r="U185" s="2"/>
      <c r="V185" s="2"/>
      <c r="W185" s="2"/>
      <c r="X185" s="2"/>
      <c r="Y185" s="2"/>
      <c r="Z185" s="2"/>
    </row>
    <row r="186" ht="15.75" customHeight="1">
      <c r="A186" s="38"/>
      <c r="B186" s="38"/>
      <c r="C186" s="38"/>
      <c r="D186" s="38"/>
      <c r="E186" s="38"/>
      <c r="F186" s="38"/>
      <c r="G186" s="38"/>
      <c r="H186" s="38"/>
      <c r="I186" s="38"/>
      <c r="J186" s="38"/>
      <c r="K186" s="38"/>
      <c r="L186" s="38"/>
      <c r="M186" s="38"/>
      <c r="N186" s="38"/>
      <c r="O186" s="2"/>
      <c r="P186" s="2"/>
      <c r="Q186" s="2"/>
      <c r="R186" s="2"/>
      <c r="S186" s="2"/>
      <c r="T186" s="2"/>
      <c r="U186" s="2"/>
      <c r="V186" s="2"/>
      <c r="W186" s="2"/>
      <c r="X186" s="2"/>
      <c r="Y186" s="2"/>
      <c r="Z186" s="2"/>
    </row>
    <row r="187" ht="15.75" customHeight="1">
      <c r="A187" s="38"/>
      <c r="B187" s="38"/>
      <c r="C187" s="38"/>
      <c r="D187" s="38"/>
      <c r="E187" s="38"/>
      <c r="F187" s="38"/>
      <c r="G187" s="38"/>
      <c r="H187" s="38"/>
      <c r="I187" s="38"/>
      <c r="J187" s="38"/>
      <c r="K187" s="38"/>
      <c r="L187" s="38"/>
      <c r="M187" s="38"/>
      <c r="N187" s="38"/>
      <c r="O187" s="2"/>
      <c r="P187" s="2"/>
      <c r="Q187" s="2"/>
      <c r="R187" s="2"/>
      <c r="S187" s="2"/>
      <c r="T187" s="2"/>
      <c r="U187" s="2"/>
      <c r="V187" s="2"/>
      <c r="W187" s="2"/>
      <c r="X187" s="2"/>
      <c r="Y187" s="2"/>
      <c r="Z187" s="2"/>
    </row>
    <row r="188" ht="15.75" customHeight="1">
      <c r="A188" s="38"/>
      <c r="B188" s="38"/>
      <c r="C188" s="38"/>
      <c r="D188" s="38"/>
      <c r="E188" s="38"/>
      <c r="F188" s="38"/>
      <c r="G188" s="38"/>
      <c r="H188" s="38"/>
      <c r="I188" s="38"/>
      <c r="J188" s="38"/>
      <c r="K188" s="38"/>
      <c r="L188" s="38"/>
      <c r="M188" s="38"/>
      <c r="N188" s="38"/>
      <c r="O188" s="2"/>
      <c r="P188" s="2"/>
      <c r="Q188" s="2"/>
      <c r="R188" s="2"/>
      <c r="S188" s="2"/>
      <c r="T188" s="2"/>
      <c r="U188" s="2"/>
      <c r="V188" s="2"/>
      <c r="W188" s="2"/>
      <c r="X188" s="2"/>
      <c r="Y188" s="2"/>
      <c r="Z188" s="2"/>
    </row>
    <row r="189" ht="15.75" customHeight="1">
      <c r="A189" s="38"/>
      <c r="B189" s="38"/>
      <c r="C189" s="38"/>
      <c r="D189" s="38"/>
      <c r="E189" s="38"/>
      <c r="F189" s="38"/>
      <c r="G189" s="38"/>
      <c r="H189" s="38"/>
      <c r="I189" s="38"/>
      <c r="J189" s="38"/>
      <c r="K189" s="38"/>
      <c r="L189" s="38"/>
      <c r="M189" s="38"/>
      <c r="N189" s="38"/>
      <c r="O189" s="2"/>
      <c r="P189" s="2"/>
      <c r="Q189" s="2"/>
      <c r="R189" s="2"/>
      <c r="S189" s="2"/>
      <c r="T189" s="2"/>
      <c r="U189" s="2"/>
      <c r="V189" s="2"/>
      <c r="W189" s="2"/>
      <c r="X189" s="2"/>
      <c r="Y189" s="2"/>
      <c r="Z189" s="2"/>
    </row>
    <row r="190" ht="15.75" customHeight="1">
      <c r="A190" s="38"/>
      <c r="B190" s="38"/>
      <c r="C190" s="38"/>
      <c r="D190" s="38"/>
      <c r="E190" s="38"/>
      <c r="F190" s="38"/>
      <c r="G190" s="38"/>
      <c r="H190" s="38"/>
      <c r="I190" s="38"/>
      <c r="J190" s="38"/>
      <c r="K190" s="38"/>
      <c r="L190" s="38"/>
      <c r="M190" s="38"/>
      <c r="N190" s="38"/>
      <c r="O190" s="2"/>
      <c r="P190" s="2"/>
      <c r="Q190" s="2"/>
      <c r="R190" s="2"/>
      <c r="S190" s="2"/>
      <c r="T190" s="2"/>
      <c r="U190" s="2"/>
      <c r="V190" s="2"/>
      <c r="W190" s="2"/>
      <c r="X190" s="2"/>
      <c r="Y190" s="2"/>
      <c r="Z190" s="2"/>
    </row>
    <row r="191" ht="15.75" customHeight="1">
      <c r="A191" s="38"/>
      <c r="B191" s="38"/>
      <c r="C191" s="38"/>
      <c r="D191" s="38"/>
      <c r="E191" s="38"/>
      <c r="F191" s="38"/>
      <c r="G191" s="38"/>
      <c r="H191" s="38"/>
      <c r="I191" s="38"/>
      <c r="J191" s="38"/>
      <c r="K191" s="38"/>
      <c r="L191" s="38"/>
      <c r="M191" s="38"/>
      <c r="N191" s="38"/>
      <c r="O191" s="2"/>
      <c r="P191" s="2"/>
      <c r="Q191" s="2"/>
      <c r="R191" s="2"/>
      <c r="S191" s="2"/>
      <c r="T191" s="2"/>
      <c r="U191" s="2"/>
      <c r="V191" s="2"/>
      <c r="W191" s="2"/>
      <c r="X191" s="2"/>
      <c r="Y191" s="2"/>
      <c r="Z191" s="2"/>
    </row>
    <row r="192" ht="15.75" customHeight="1">
      <c r="A192" s="38"/>
      <c r="B192" s="38"/>
      <c r="C192" s="38"/>
      <c r="D192" s="38"/>
      <c r="E192" s="38"/>
      <c r="F192" s="38"/>
      <c r="G192" s="38"/>
      <c r="H192" s="38"/>
      <c r="I192" s="38"/>
      <c r="J192" s="38"/>
      <c r="K192" s="38"/>
      <c r="L192" s="38"/>
      <c r="M192" s="38"/>
      <c r="N192" s="38"/>
      <c r="O192" s="2"/>
      <c r="P192" s="2"/>
      <c r="Q192" s="2"/>
      <c r="R192" s="2"/>
      <c r="S192" s="2"/>
      <c r="T192" s="2"/>
      <c r="U192" s="2"/>
      <c r="V192" s="2"/>
      <c r="W192" s="2"/>
      <c r="X192" s="2"/>
      <c r="Y192" s="2"/>
      <c r="Z192" s="2"/>
    </row>
    <row r="193" ht="15.75" customHeight="1">
      <c r="A193" s="38"/>
      <c r="B193" s="38"/>
      <c r="C193" s="38"/>
      <c r="D193" s="38"/>
      <c r="E193" s="38"/>
      <c r="F193" s="38"/>
      <c r="G193" s="38"/>
      <c r="H193" s="38"/>
      <c r="I193" s="38"/>
      <c r="J193" s="38"/>
      <c r="K193" s="38"/>
      <c r="L193" s="38"/>
      <c r="M193" s="38"/>
      <c r="N193" s="38"/>
      <c r="O193" s="2"/>
      <c r="P193" s="2"/>
      <c r="Q193" s="2"/>
      <c r="R193" s="2"/>
      <c r="S193" s="2"/>
      <c r="T193" s="2"/>
      <c r="U193" s="2"/>
      <c r="V193" s="2"/>
      <c r="W193" s="2"/>
      <c r="X193" s="2"/>
      <c r="Y193" s="2"/>
      <c r="Z193" s="2"/>
    </row>
    <row r="194" ht="15.75" customHeight="1">
      <c r="A194" s="38"/>
      <c r="B194" s="38"/>
      <c r="C194" s="38"/>
      <c r="D194" s="38"/>
      <c r="E194" s="38"/>
      <c r="F194" s="38"/>
      <c r="G194" s="38"/>
      <c r="H194" s="38"/>
      <c r="I194" s="38"/>
      <c r="J194" s="38"/>
      <c r="K194" s="38"/>
      <c r="L194" s="38"/>
      <c r="M194" s="38"/>
      <c r="N194" s="38"/>
      <c r="O194" s="2"/>
      <c r="P194" s="2"/>
      <c r="Q194" s="2"/>
      <c r="R194" s="2"/>
      <c r="S194" s="2"/>
      <c r="T194" s="2"/>
      <c r="U194" s="2"/>
      <c r="V194" s="2"/>
      <c r="W194" s="2"/>
      <c r="X194" s="2"/>
      <c r="Y194" s="2"/>
      <c r="Z194" s="2"/>
    </row>
    <row r="195" ht="15.75" customHeight="1">
      <c r="A195" s="38"/>
      <c r="B195" s="38"/>
      <c r="C195" s="38"/>
      <c r="D195" s="38"/>
      <c r="E195" s="38"/>
      <c r="F195" s="38"/>
      <c r="G195" s="38"/>
      <c r="H195" s="38"/>
      <c r="I195" s="38"/>
      <c r="J195" s="38"/>
      <c r="K195" s="38"/>
      <c r="L195" s="38"/>
      <c r="M195" s="38"/>
      <c r="N195" s="38"/>
      <c r="O195" s="2"/>
      <c r="P195" s="2"/>
      <c r="Q195" s="2"/>
      <c r="R195" s="2"/>
      <c r="S195" s="2"/>
      <c r="T195" s="2"/>
      <c r="U195" s="2"/>
      <c r="V195" s="2"/>
      <c r="W195" s="2"/>
      <c r="X195" s="2"/>
      <c r="Y195" s="2"/>
      <c r="Z195" s="2"/>
    </row>
    <row r="196" ht="15.75" customHeight="1">
      <c r="A196" s="38"/>
      <c r="B196" s="38"/>
      <c r="C196" s="38"/>
      <c r="D196" s="38"/>
      <c r="E196" s="38"/>
      <c r="F196" s="38"/>
      <c r="G196" s="38"/>
      <c r="H196" s="38"/>
      <c r="I196" s="38"/>
      <c r="J196" s="38"/>
      <c r="K196" s="38"/>
      <c r="L196" s="38"/>
      <c r="M196" s="38"/>
      <c r="N196" s="38"/>
      <c r="O196" s="2"/>
      <c r="P196" s="2"/>
      <c r="Q196" s="2"/>
      <c r="R196" s="2"/>
      <c r="S196" s="2"/>
      <c r="T196" s="2"/>
      <c r="U196" s="2"/>
      <c r="V196" s="2"/>
      <c r="W196" s="2"/>
      <c r="X196" s="2"/>
      <c r="Y196" s="2"/>
      <c r="Z196" s="2"/>
    </row>
    <row r="197" ht="15.75" customHeight="1">
      <c r="A197" s="38"/>
      <c r="B197" s="38"/>
      <c r="C197" s="38"/>
      <c r="D197" s="38"/>
      <c r="E197" s="38"/>
      <c r="F197" s="38"/>
      <c r="G197" s="38"/>
      <c r="H197" s="38"/>
      <c r="I197" s="38"/>
      <c r="J197" s="38"/>
      <c r="K197" s="38"/>
      <c r="L197" s="38"/>
      <c r="M197" s="38"/>
      <c r="N197" s="38"/>
      <c r="O197" s="2"/>
      <c r="P197" s="2"/>
      <c r="Q197" s="2"/>
      <c r="R197" s="2"/>
      <c r="S197" s="2"/>
      <c r="T197" s="2"/>
      <c r="U197" s="2"/>
      <c r="V197" s="2"/>
      <c r="W197" s="2"/>
      <c r="X197" s="2"/>
      <c r="Y197" s="2"/>
      <c r="Z197" s="2"/>
    </row>
    <row r="198" ht="15.75" customHeight="1">
      <c r="A198" s="38"/>
      <c r="B198" s="38"/>
      <c r="C198" s="38"/>
      <c r="D198" s="38"/>
      <c r="E198" s="38"/>
      <c r="F198" s="38"/>
      <c r="G198" s="38"/>
      <c r="H198" s="38"/>
      <c r="I198" s="38"/>
      <c r="J198" s="38"/>
      <c r="K198" s="38"/>
      <c r="L198" s="38"/>
      <c r="M198" s="38"/>
      <c r="N198" s="38"/>
      <c r="O198" s="2"/>
      <c r="P198" s="2"/>
      <c r="Q198" s="2"/>
      <c r="R198" s="2"/>
      <c r="S198" s="2"/>
      <c r="T198" s="2"/>
      <c r="U198" s="2"/>
      <c r="V198" s="2"/>
      <c r="W198" s="2"/>
      <c r="X198" s="2"/>
      <c r="Y198" s="2"/>
      <c r="Z198" s="2"/>
    </row>
    <row r="199" ht="15.75" customHeight="1">
      <c r="A199" s="38"/>
      <c r="B199" s="38"/>
      <c r="C199" s="38"/>
      <c r="D199" s="38"/>
      <c r="E199" s="38"/>
      <c r="F199" s="38"/>
      <c r="G199" s="38"/>
      <c r="H199" s="38"/>
      <c r="I199" s="38"/>
      <c r="J199" s="38"/>
      <c r="K199" s="38"/>
      <c r="L199" s="38"/>
      <c r="M199" s="38"/>
      <c r="N199" s="38"/>
      <c r="O199" s="2"/>
      <c r="P199" s="2"/>
      <c r="Q199" s="2"/>
      <c r="R199" s="2"/>
      <c r="S199" s="2"/>
      <c r="T199" s="2"/>
      <c r="U199" s="2"/>
      <c r="V199" s="2"/>
      <c r="W199" s="2"/>
      <c r="X199" s="2"/>
      <c r="Y199" s="2"/>
      <c r="Z199" s="2"/>
    </row>
    <row r="200" ht="15.75" customHeight="1">
      <c r="A200" s="38"/>
      <c r="B200" s="38"/>
      <c r="C200" s="38"/>
      <c r="D200" s="38"/>
      <c r="E200" s="38"/>
      <c r="F200" s="38"/>
      <c r="G200" s="38"/>
      <c r="H200" s="38"/>
      <c r="I200" s="38"/>
      <c r="J200" s="38"/>
      <c r="K200" s="38"/>
      <c r="L200" s="38"/>
      <c r="M200" s="38"/>
      <c r="N200" s="38"/>
      <c r="O200" s="2"/>
      <c r="P200" s="2"/>
      <c r="Q200" s="2"/>
      <c r="R200" s="2"/>
      <c r="S200" s="2"/>
      <c r="T200" s="2"/>
      <c r="U200" s="2"/>
      <c r="V200" s="2"/>
      <c r="W200" s="2"/>
      <c r="X200" s="2"/>
      <c r="Y200" s="2"/>
      <c r="Z200" s="2"/>
    </row>
    <row r="201" ht="15.75" customHeight="1">
      <c r="A201" s="38"/>
      <c r="B201" s="38"/>
      <c r="C201" s="38"/>
      <c r="D201" s="38"/>
      <c r="E201" s="38"/>
      <c r="F201" s="38"/>
      <c r="G201" s="38"/>
      <c r="H201" s="38"/>
      <c r="I201" s="38"/>
      <c r="J201" s="38"/>
      <c r="K201" s="38"/>
      <c r="L201" s="38"/>
      <c r="M201" s="38"/>
      <c r="N201" s="38"/>
      <c r="O201" s="2"/>
      <c r="P201" s="2"/>
      <c r="Q201" s="2"/>
      <c r="R201" s="2"/>
      <c r="S201" s="2"/>
      <c r="T201" s="2"/>
      <c r="U201" s="2"/>
      <c r="V201" s="2"/>
      <c r="W201" s="2"/>
      <c r="X201" s="2"/>
      <c r="Y201" s="2"/>
      <c r="Z201" s="2"/>
    </row>
    <row r="202" ht="15.75" customHeight="1">
      <c r="A202" s="38"/>
      <c r="B202" s="38"/>
      <c r="C202" s="38"/>
      <c r="D202" s="38"/>
      <c r="E202" s="38"/>
      <c r="F202" s="38"/>
      <c r="G202" s="38"/>
      <c r="H202" s="38"/>
      <c r="I202" s="38"/>
      <c r="J202" s="38"/>
      <c r="K202" s="38"/>
      <c r="L202" s="38"/>
      <c r="M202" s="38"/>
      <c r="N202" s="38"/>
      <c r="O202" s="2"/>
      <c r="P202" s="2"/>
      <c r="Q202" s="2"/>
      <c r="R202" s="2"/>
      <c r="S202" s="2"/>
      <c r="T202" s="2"/>
      <c r="U202" s="2"/>
      <c r="V202" s="2"/>
      <c r="W202" s="2"/>
      <c r="X202" s="2"/>
      <c r="Y202" s="2"/>
      <c r="Z202" s="2"/>
    </row>
    <row r="203" ht="15.75" customHeight="1">
      <c r="A203" s="38"/>
      <c r="B203" s="38"/>
      <c r="C203" s="38"/>
      <c r="D203" s="38"/>
      <c r="E203" s="38"/>
      <c r="F203" s="38"/>
      <c r="G203" s="38"/>
      <c r="H203" s="38"/>
      <c r="I203" s="38"/>
      <c r="J203" s="38"/>
      <c r="K203" s="38"/>
      <c r="L203" s="38"/>
      <c r="M203" s="38"/>
      <c r="N203" s="38"/>
      <c r="O203" s="2"/>
      <c r="P203" s="2"/>
      <c r="Q203" s="2"/>
      <c r="R203" s="2"/>
      <c r="S203" s="2"/>
      <c r="T203" s="2"/>
      <c r="U203" s="2"/>
      <c r="V203" s="2"/>
      <c r="W203" s="2"/>
      <c r="X203" s="2"/>
      <c r="Y203" s="2"/>
      <c r="Z203" s="2"/>
    </row>
    <row r="204" ht="15.75" customHeight="1">
      <c r="A204" s="38"/>
      <c r="B204" s="38"/>
      <c r="C204" s="38"/>
      <c r="D204" s="38"/>
      <c r="E204" s="38"/>
      <c r="F204" s="38"/>
      <c r="G204" s="38"/>
      <c r="H204" s="38"/>
      <c r="I204" s="38"/>
      <c r="J204" s="38"/>
      <c r="K204" s="38"/>
      <c r="L204" s="38"/>
      <c r="M204" s="38"/>
      <c r="N204" s="38"/>
      <c r="O204" s="2"/>
      <c r="P204" s="2"/>
      <c r="Q204" s="2"/>
      <c r="R204" s="2"/>
      <c r="S204" s="2"/>
      <c r="T204" s="2"/>
      <c r="U204" s="2"/>
      <c r="V204" s="2"/>
      <c r="W204" s="2"/>
      <c r="X204" s="2"/>
      <c r="Y204" s="2"/>
      <c r="Z204" s="2"/>
    </row>
    <row r="205" ht="15.75" customHeight="1">
      <c r="A205" s="38"/>
      <c r="B205" s="38"/>
      <c r="C205" s="38"/>
      <c r="D205" s="38"/>
      <c r="E205" s="38"/>
      <c r="F205" s="38"/>
      <c r="G205" s="38"/>
      <c r="H205" s="38"/>
      <c r="I205" s="38"/>
      <c r="J205" s="38"/>
      <c r="K205" s="38"/>
      <c r="L205" s="38"/>
      <c r="M205" s="38"/>
      <c r="N205" s="38"/>
      <c r="O205" s="2"/>
      <c r="P205" s="2"/>
      <c r="Q205" s="2"/>
      <c r="R205" s="2"/>
      <c r="S205" s="2"/>
      <c r="T205" s="2"/>
      <c r="U205" s="2"/>
      <c r="V205" s="2"/>
      <c r="W205" s="2"/>
      <c r="X205" s="2"/>
      <c r="Y205" s="2"/>
      <c r="Z205" s="2"/>
    </row>
    <row r="206" ht="15.75" customHeight="1">
      <c r="A206" s="38"/>
      <c r="B206" s="38"/>
      <c r="C206" s="38"/>
      <c r="D206" s="38"/>
      <c r="E206" s="38"/>
      <c r="F206" s="38"/>
      <c r="G206" s="38"/>
      <c r="H206" s="38"/>
      <c r="I206" s="38"/>
      <c r="J206" s="38"/>
      <c r="K206" s="38"/>
      <c r="L206" s="38"/>
      <c r="M206" s="38"/>
      <c r="N206" s="38"/>
      <c r="O206" s="2"/>
      <c r="P206" s="2"/>
      <c r="Q206" s="2"/>
      <c r="R206" s="2"/>
      <c r="S206" s="2"/>
      <c r="T206" s="2"/>
      <c r="U206" s="2"/>
      <c r="V206" s="2"/>
      <c r="W206" s="2"/>
      <c r="X206" s="2"/>
      <c r="Y206" s="2"/>
      <c r="Z206" s="2"/>
    </row>
    <row r="207" ht="15.75" customHeight="1">
      <c r="A207" s="38"/>
      <c r="B207" s="38"/>
      <c r="C207" s="38"/>
      <c r="D207" s="38"/>
      <c r="E207" s="38"/>
      <c r="F207" s="38"/>
      <c r="G207" s="38"/>
      <c r="H207" s="38"/>
      <c r="I207" s="38"/>
      <c r="J207" s="38"/>
      <c r="K207" s="38"/>
      <c r="L207" s="38"/>
      <c r="M207" s="38"/>
      <c r="N207" s="38"/>
      <c r="O207" s="2"/>
      <c r="P207" s="2"/>
      <c r="Q207" s="2"/>
      <c r="R207" s="2"/>
      <c r="S207" s="2"/>
      <c r="T207" s="2"/>
      <c r="U207" s="2"/>
      <c r="V207" s="2"/>
      <c r="W207" s="2"/>
      <c r="X207" s="2"/>
      <c r="Y207" s="2"/>
      <c r="Z207" s="2"/>
    </row>
    <row r="208" ht="15.75" customHeight="1">
      <c r="A208" s="38"/>
      <c r="B208" s="38"/>
      <c r="C208" s="38"/>
      <c r="D208" s="38"/>
      <c r="E208" s="38"/>
      <c r="F208" s="38"/>
      <c r="G208" s="38"/>
      <c r="H208" s="38"/>
      <c r="I208" s="38"/>
      <c r="J208" s="38"/>
      <c r="K208" s="38"/>
      <c r="L208" s="38"/>
      <c r="M208" s="38"/>
      <c r="N208" s="38"/>
      <c r="O208" s="2"/>
      <c r="P208" s="2"/>
      <c r="Q208" s="2"/>
      <c r="R208" s="2"/>
      <c r="S208" s="2"/>
      <c r="T208" s="2"/>
      <c r="U208" s="2"/>
      <c r="V208" s="2"/>
      <c r="W208" s="2"/>
      <c r="X208" s="2"/>
      <c r="Y208" s="2"/>
      <c r="Z208" s="2"/>
    </row>
    <row r="209" ht="15.75" customHeight="1">
      <c r="A209" s="38"/>
      <c r="B209" s="38"/>
      <c r="C209" s="38"/>
      <c r="D209" s="38"/>
      <c r="E209" s="38"/>
      <c r="F209" s="38"/>
      <c r="G209" s="38"/>
      <c r="H209" s="38"/>
      <c r="I209" s="38"/>
      <c r="J209" s="38"/>
      <c r="K209" s="38"/>
      <c r="L209" s="38"/>
      <c r="M209" s="38"/>
      <c r="N209" s="38"/>
      <c r="O209" s="2"/>
      <c r="P209" s="2"/>
      <c r="Q209" s="2"/>
      <c r="R209" s="2"/>
      <c r="S209" s="2"/>
      <c r="T209" s="2"/>
      <c r="U209" s="2"/>
      <c r="V209" s="2"/>
      <c r="W209" s="2"/>
      <c r="X209" s="2"/>
      <c r="Y209" s="2"/>
      <c r="Z209" s="2"/>
    </row>
    <row r="210" ht="15.75" customHeight="1">
      <c r="A210" s="38"/>
      <c r="B210" s="38"/>
      <c r="C210" s="38"/>
      <c r="D210" s="38"/>
      <c r="E210" s="38"/>
      <c r="F210" s="38"/>
      <c r="G210" s="38"/>
      <c r="H210" s="38"/>
      <c r="I210" s="38"/>
      <c r="J210" s="38"/>
      <c r="K210" s="38"/>
      <c r="L210" s="38"/>
      <c r="M210" s="38"/>
      <c r="N210" s="38"/>
      <c r="O210" s="2"/>
      <c r="P210" s="2"/>
      <c r="Q210" s="2"/>
      <c r="R210" s="2"/>
      <c r="S210" s="2"/>
      <c r="T210" s="2"/>
      <c r="U210" s="2"/>
      <c r="V210" s="2"/>
      <c r="W210" s="2"/>
      <c r="X210" s="2"/>
      <c r="Y210" s="2"/>
      <c r="Z210" s="2"/>
    </row>
    <row r="211" ht="15.75" customHeight="1">
      <c r="A211" s="38"/>
      <c r="B211" s="38"/>
      <c r="C211" s="38"/>
      <c r="D211" s="38"/>
      <c r="E211" s="38"/>
      <c r="F211" s="38"/>
      <c r="G211" s="38"/>
      <c r="H211" s="38"/>
      <c r="I211" s="38"/>
      <c r="J211" s="38"/>
      <c r="K211" s="38"/>
      <c r="L211" s="38"/>
      <c r="M211" s="38"/>
      <c r="N211" s="38"/>
      <c r="O211" s="2"/>
      <c r="P211" s="2"/>
      <c r="Q211" s="2"/>
      <c r="R211" s="2"/>
      <c r="S211" s="2"/>
      <c r="T211" s="2"/>
      <c r="U211" s="2"/>
      <c r="V211" s="2"/>
      <c r="W211" s="2"/>
      <c r="X211" s="2"/>
      <c r="Y211" s="2"/>
      <c r="Z211" s="2"/>
    </row>
    <row r="212" ht="15.75" customHeight="1">
      <c r="A212" s="38"/>
      <c r="B212" s="38"/>
      <c r="C212" s="38"/>
      <c r="D212" s="38"/>
      <c r="E212" s="38"/>
      <c r="F212" s="38"/>
      <c r="G212" s="38"/>
      <c r="H212" s="38"/>
      <c r="I212" s="38"/>
      <c r="J212" s="38"/>
      <c r="K212" s="38"/>
      <c r="L212" s="38"/>
      <c r="M212" s="38"/>
      <c r="N212" s="38"/>
      <c r="O212" s="2"/>
      <c r="P212" s="2"/>
      <c r="Q212" s="2"/>
      <c r="R212" s="2"/>
      <c r="S212" s="2"/>
      <c r="T212" s="2"/>
      <c r="U212" s="2"/>
      <c r="V212" s="2"/>
      <c r="W212" s="2"/>
      <c r="X212" s="2"/>
      <c r="Y212" s="2"/>
      <c r="Z212" s="2"/>
    </row>
    <row r="213" ht="15.75" customHeight="1">
      <c r="A213" s="38"/>
      <c r="B213" s="38"/>
      <c r="C213" s="38"/>
      <c r="D213" s="38"/>
      <c r="E213" s="38"/>
      <c r="F213" s="38"/>
      <c r="G213" s="38"/>
      <c r="H213" s="38"/>
      <c r="I213" s="38"/>
      <c r="J213" s="38"/>
      <c r="K213" s="38"/>
      <c r="L213" s="38"/>
      <c r="M213" s="38"/>
      <c r="N213" s="38"/>
      <c r="O213" s="2"/>
      <c r="P213" s="2"/>
      <c r="Q213" s="2"/>
      <c r="R213" s="2"/>
      <c r="S213" s="2"/>
      <c r="T213" s="2"/>
      <c r="U213" s="2"/>
      <c r="V213" s="2"/>
      <c r="W213" s="2"/>
      <c r="X213" s="2"/>
      <c r="Y213" s="2"/>
      <c r="Z213" s="2"/>
    </row>
    <row r="214" ht="15.75" customHeight="1">
      <c r="A214" s="38"/>
      <c r="B214" s="38"/>
      <c r="C214" s="38"/>
      <c r="D214" s="38"/>
      <c r="E214" s="38"/>
      <c r="F214" s="38"/>
      <c r="G214" s="38"/>
      <c r="H214" s="38"/>
      <c r="I214" s="38"/>
      <c r="J214" s="38"/>
      <c r="K214" s="38"/>
      <c r="L214" s="38"/>
      <c r="M214" s="38"/>
      <c r="N214" s="38"/>
      <c r="O214" s="2"/>
      <c r="P214" s="2"/>
      <c r="Q214" s="2"/>
      <c r="R214" s="2"/>
      <c r="S214" s="2"/>
      <c r="T214" s="2"/>
      <c r="U214" s="2"/>
      <c r="V214" s="2"/>
      <c r="W214" s="2"/>
      <c r="X214" s="2"/>
      <c r="Y214" s="2"/>
      <c r="Z214" s="2"/>
    </row>
    <row r="215" ht="15.75" customHeight="1">
      <c r="A215" s="38"/>
      <c r="B215" s="38"/>
      <c r="C215" s="38"/>
      <c r="D215" s="38"/>
      <c r="E215" s="38"/>
      <c r="F215" s="38"/>
      <c r="G215" s="38"/>
      <c r="H215" s="38"/>
      <c r="I215" s="38"/>
      <c r="J215" s="38"/>
      <c r="K215" s="38"/>
      <c r="L215" s="38"/>
      <c r="M215" s="38"/>
      <c r="N215" s="38"/>
      <c r="O215" s="2"/>
      <c r="P215" s="2"/>
      <c r="Q215" s="2"/>
      <c r="R215" s="2"/>
      <c r="S215" s="2"/>
      <c r="T215" s="2"/>
      <c r="U215" s="2"/>
      <c r="V215" s="2"/>
      <c r="W215" s="2"/>
      <c r="X215" s="2"/>
      <c r="Y215" s="2"/>
      <c r="Z215" s="2"/>
    </row>
    <row r="216" ht="15.75" customHeight="1">
      <c r="A216" s="38"/>
      <c r="B216" s="38"/>
      <c r="C216" s="38"/>
      <c r="D216" s="38"/>
      <c r="E216" s="38"/>
      <c r="F216" s="38"/>
      <c r="G216" s="38"/>
      <c r="H216" s="38"/>
      <c r="I216" s="38"/>
      <c r="J216" s="38"/>
      <c r="K216" s="38"/>
      <c r="L216" s="38"/>
      <c r="M216" s="38"/>
      <c r="N216" s="38"/>
      <c r="O216" s="2"/>
      <c r="P216" s="2"/>
      <c r="Q216" s="2"/>
      <c r="R216" s="2"/>
      <c r="S216" s="2"/>
      <c r="T216" s="2"/>
      <c r="U216" s="2"/>
      <c r="V216" s="2"/>
      <c r="W216" s="2"/>
      <c r="X216" s="2"/>
      <c r="Y216" s="2"/>
      <c r="Z216" s="2"/>
    </row>
    <row r="217" ht="15.75" customHeight="1">
      <c r="A217" s="38"/>
      <c r="B217" s="38"/>
      <c r="C217" s="38"/>
      <c r="D217" s="38"/>
      <c r="E217" s="38"/>
      <c r="F217" s="38"/>
      <c r="G217" s="38"/>
      <c r="H217" s="38"/>
      <c r="I217" s="38"/>
      <c r="J217" s="38"/>
      <c r="K217" s="38"/>
      <c r="L217" s="38"/>
      <c r="M217" s="38"/>
      <c r="N217" s="38"/>
      <c r="O217" s="2"/>
      <c r="P217" s="2"/>
      <c r="Q217" s="2"/>
      <c r="R217" s="2"/>
      <c r="S217" s="2"/>
      <c r="T217" s="2"/>
      <c r="U217" s="2"/>
      <c r="V217" s="2"/>
      <c r="W217" s="2"/>
      <c r="X217" s="2"/>
      <c r="Y217" s="2"/>
      <c r="Z217" s="2"/>
    </row>
    <row r="218" ht="15.75" customHeight="1">
      <c r="A218" s="38"/>
      <c r="B218" s="38"/>
      <c r="C218" s="38"/>
      <c r="D218" s="38"/>
      <c r="E218" s="38"/>
      <c r="F218" s="38"/>
      <c r="G218" s="38"/>
      <c r="H218" s="38"/>
      <c r="I218" s="38"/>
      <c r="J218" s="38"/>
      <c r="K218" s="38"/>
      <c r="L218" s="38"/>
      <c r="M218" s="38"/>
      <c r="N218" s="38"/>
      <c r="O218" s="2"/>
      <c r="P218" s="2"/>
      <c r="Q218" s="2"/>
      <c r="R218" s="2"/>
      <c r="S218" s="2"/>
      <c r="T218" s="2"/>
      <c r="U218" s="2"/>
      <c r="V218" s="2"/>
      <c r="W218" s="2"/>
      <c r="X218" s="2"/>
      <c r="Y218" s="2"/>
      <c r="Z218" s="2"/>
    </row>
    <row r="219" ht="15.75" customHeight="1">
      <c r="A219" s="38"/>
      <c r="B219" s="38"/>
      <c r="C219" s="38"/>
      <c r="D219" s="38"/>
      <c r="E219" s="38"/>
      <c r="F219" s="38"/>
      <c r="G219" s="38"/>
      <c r="H219" s="38"/>
      <c r="I219" s="38"/>
      <c r="J219" s="38"/>
      <c r="K219" s="38"/>
      <c r="L219" s="38"/>
      <c r="M219" s="38"/>
      <c r="N219" s="38"/>
      <c r="O219" s="2"/>
      <c r="P219" s="2"/>
      <c r="Q219" s="2"/>
      <c r="R219" s="2"/>
      <c r="S219" s="2"/>
      <c r="T219" s="2"/>
      <c r="U219" s="2"/>
      <c r="V219" s="2"/>
      <c r="W219" s="2"/>
      <c r="X219" s="2"/>
      <c r="Y219" s="2"/>
      <c r="Z219" s="2"/>
    </row>
    <row r="220" ht="15.75" customHeight="1">
      <c r="A220" s="38"/>
      <c r="B220" s="38"/>
      <c r="C220" s="38"/>
      <c r="D220" s="38"/>
      <c r="E220" s="38"/>
      <c r="F220" s="38"/>
      <c r="G220" s="38"/>
      <c r="H220" s="38"/>
      <c r="I220" s="38"/>
      <c r="J220" s="38"/>
      <c r="K220" s="38"/>
      <c r="L220" s="38"/>
      <c r="M220" s="38"/>
      <c r="N220" s="38"/>
      <c r="O220" s="2"/>
      <c r="P220" s="2"/>
      <c r="Q220" s="2"/>
      <c r="R220" s="2"/>
      <c r="S220" s="2"/>
      <c r="T220" s="2"/>
      <c r="U220" s="2"/>
      <c r="V220" s="2"/>
      <c r="W220" s="2"/>
      <c r="X220" s="2"/>
      <c r="Y220" s="2"/>
      <c r="Z220" s="2"/>
    </row>
    <row r="221" ht="15.75" customHeight="1">
      <c r="A221" s="38"/>
      <c r="B221" s="38"/>
      <c r="C221" s="38"/>
      <c r="D221" s="38"/>
      <c r="E221" s="38"/>
      <c r="F221" s="38"/>
      <c r="G221" s="38"/>
      <c r="H221" s="38"/>
      <c r="I221" s="38"/>
      <c r="J221" s="38"/>
      <c r="K221" s="38"/>
      <c r="L221" s="38"/>
      <c r="M221" s="38"/>
      <c r="N221" s="38"/>
      <c r="O221" s="2"/>
      <c r="P221" s="2"/>
      <c r="Q221" s="2"/>
      <c r="R221" s="2"/>
      <c r="S221" s="2"/>
      <c r="T221" s="2"/>
      <c r="U221" s="2"/>
      <c r="V221" s="2"/>
      <c r="W221" s="2"/>
      <c r="X221" s="2"/>
      <c r="Y221" s="2"/>
      <c r="Z221" s="2"/>
    </row>
    <row r="222" ht="15.75" customHeight="1">
      <c r="A222" s="38"/>
      <c r="B222" s="38"/>
      <c r="C222" s="38"/>
      <c r="D222" s="38"/>
      <c r="E222" s="38"/>
      <c r="F222" s="38"/>
      <c r="G222" s="38"/>
      <c r="H222" s="38"/>
      <c r="I222" s="38"/>
      <c r="J222" s="38"/>
      <c r="K222" s="38"/>
      <c r="L222" s="38"/>
      <c r="M222" s="38"/>
      <c r="N222" s="38"/>
      <c r="O222" s="2"/>
      <c r="P222" s="2"/>
      <c r="Q222" s="2"/>
      <c r="R222" s="2"/>
      <c r="S222" s="2"/>
      <c r="T222" s="2"/>
      <c r="U222" s="2"/>
      <c r="V222" s="2"/>
      <c r="W222" s="2"/>
      <c r="X222" s="2"/>
      <c r="Y222" s="2"/>
      <c r="Z222" s="2"/>
    </row>
    <row r="223" ht="15.75" customHeight="1">
      <c r="A223" s="38"/>
      <c r="B223" s="38"/>
      <c r="C223" s="38"/>
      <c r="D223" s="38"/>
      <c r="E223" s="38"/>
      <c r="F223" s="38"/>
      <c r="G223" s="38"/>
      <c r="H223" s="38"/>
      <c r="I223" s="38"/>
      <c r="J223" s="38"/>
      <c r="K223" s="38"/>
      <c r="L223" s="38"/>
      <c r="M223" s="38"/>
      <c r="N223" s="38"/>
      <c r="O223" s="2"/>
      <c r="P223" s="2"/>
      <c r="Q223" s="2"/>
      <c r="R223" s="2"/>
      <c r="S223" s="2"/>
      <c r="T223" s="2"/>
      <c r="U223" s="2"/>
      <c r="V223" s="2"/>
      <c r="W223" s="2"/>
      <c r="X223" s="2"/>
      <c r="Y223" s="2"/>
      <c r="Z223" s="2"/>
    </row>
    <row r="224" ht="15.75" customHeight="1">
      <c r="A224" s="38"/>
      <c r="B224" s="38"/>
      <c r="C224" s="38"/>
      <c r="D224" s="38"/>
      <c r="E224" s="38"/>
      <c r="F224" s="38"/>
      <c r="G224" s="38"/>
      <c r="H224" s="38"/>
      <c r="I224" s="38"/>
      <c r="J224" s="38"/>
      <c r="K224" s="38"/>
      <c r="L224" s="38"/>
      <c r="M224" s="38"/>
      <c r="N224" s="38"/>
      <c r="O224" s="2"/>
      <c r="P224" s="2"/>
      <c r="Q224" s="2"/>
      <c r="R224" s="2"/>
      <c r="S224" s="2"/>
      <c r="T224" s="2"/>
      <c r="U224" s="2"/>
      <c r="V224" s="2"/>
      <c r="W224" s="2"/>
      <c r="X224" s="2"/>
      <c r="Y224" s="2"/>
      <c r="Z224" s="2"/>
    </row>
    <row r="225" ht="15.75" customHeight="1">
      <c r="A225" s="38"/>
      <c r="B225" s="38"/>
      <c r="C225" s="38"/>
      <c r="D225" s="38"/>
      <c r="E225" s="38"/>
      <c r="F225" s="38"/>
      <c r="G225" s="38"/>
      <c r="H225" s="38"/>
      <c r="I225" s="38"/>
      <c r="J225" s="38"/>
      <c r="K225" s="38"/>
      <c r="L225" s="38"/>
      <c r="M225" s="38"/>
      <c r="N225" s="38"/>
      <c r="O225" s="2"/>
      <c r="P225" s="2"/>
      <c r="Q225" s="2"/>
      <c r="R225" s="2"/>
      <c r="S225" s="2"/>
      <c r="T225" s="2"/>
      <c r="U225" s="2"/>
      <c r="V225" s="2"/>
      <c r="W225" s="2"/>
      <c r="X225" s="2"/>
      <c r="Y225" s="2"/>
      <c r="Z225" s="2"/>
    </row>
    <row r="226" ht="15.75" customHeight="1">
      <c r="A226" s="38"/>
      <c r="B226" s="38"/>
      <c r="C226" s="38"/>
      <c r="D226" s="38"/>
      <c r="E226" s="38"/>
      <c r="F226" s="38"/>
      <c r="G226" s="38"/>
      <c r="H226" s="38"/>
      <c r="I226" s="38"/>
      <c r="J226" s="38"/>
      <c r="K226" s="38"/>
      <c r="L226" s="38"/>
      <c r="M226" s="38"/>
      <c r="N226" s="38"/>
      <c r="O226" s="2"/>
      <c r="P226" s="2"/>
      <c r="Q226" s="2"/>
      <c r="R226" s="2"/>
      <c r="S226" s="2"/>
      <c r="T226" s="2"/>
      <c r="U226" s="2"/>
      <c r="V226" s="2"/>
      <c r="W226" s="2"/>
      <c r="X226" s="2"/>
      <c r="Y226" s="2"/>
      <c r="Z226" s="2"/>
    </row>
    <row r="227" ht="15.75" customHeight="1">
      <c r="A227" s="38"/>
      <c r="B227" s="38"/>
      <c r="C227" s="38"/>
      <c r="D227" s="38"/>
      <c r="E227" s="38"/>
      <c r="F227" s="38"/>
      <c r="G227" s="38"/>
      <c r="H227" s="38"/>
      <c r="I227" s="38"/>
      <c r="J227" s="38"/>
      <c r="K227" s="38"/>
      <c r="L227" s="38"/>
      <c r="M227" s="38"/>
      <c r="N227" s="38"/>
      <c r="O227" s="2"/>
      <c r="P227" s="2"/>
      <c r="Q227" s="2"/>
      <c r="R227" s="2"/>
      <c r="S227" s="2"/>
      <c r="T227" s="2"/>
      <c r="U227" s="2"/>
      <c r="V227" s="2"/>
      <c r="W227" s="2"/>
      <c r="X227" s="2"/>
      <c r="Y227" s="2"/>
      <c r="Z227" s="2"/>
    </row>
    <row r="228" ht="15.75" customHeight="1">
      <c r="A228" s="38"/>
      <c r="B228" s="38"/>
      <c r="C228" s="38"/>
      <c r="D228" s="38"/>
      <c r="E228" s="38"/>
      <c r="F228" s="38"/>
      <c r="G228" s="38"/>
      <c r="H228" s="38"/>
      <c r="I228" s="38"/>
      <c r="J228" s="38"/>
      <c r="K228" s="38"/>
      <c r="L228" s="38"/>
      <c r="M228" s="38"/>
      <c r="N228" s="38"/>
      <c r="O228" s="2"/>
      <c r="P228" s="2"/>
      <c r="Q228" s="2"/>
      <c r="R228" s="2"/>
      <c r="S228" s="2"/>
      <c r="T228" s="2"/>
      <c r="U228" s="2"/>
      <c r="V228" s="2"/>
      <c r="W228" s="2"/>
      <c r="X228" s="2"/>
      <c r="Y228" s="2"/>
      <c r="Z228" s="2"/>
    </row>
    <row r="229" ht="15.75" customHeight="1">
      <c r="A229" s="38"/>
      <c r="B229" s="38"/>
      <c r="C229" s="38"/>
      <c r="D229" s="38"/>
      <c r="E229" s="38"/>
      <c r="F229" s="38"/>
      <c r="G229" s="38"/>
      <c r="H229" s="38"/>
      <c r="I229" s="38"/>
      <c r="J229" s="38"/>
      <c r="K229" s="38"/>
      <c r="L229" s="38"/>
      <c r="M229" s="38"/>
      <c r="N229" s="38"/>
      <c r="O229" s="2"/>
      <c r="P229" s="2"/>
      <c r="Q229" s="2"/>
      <c r="R229" s="2"/>
      <c r="S229" s="2"/>
      <c r="T229" s="2"/>
      <c r="U229" s="2"/>
      <c r="V229" s="2"/>
      <c r="W229" s="2"/>
      <c r="X229" s="2"/>
      <c r="Y229" s="2"/>
      <c r="Z229" s="2"/>
    </row>
    <row r="230" ht="15.75" customHeight="1">
      <c r="A230" s="38"/>
      <c r="B230" s="38"/>
      <c r="C230" s="38"/>
      <c r="D230" s="38"/>
      <c r="E230" s="38"/>
      <c r="F230" s="38"/>
      <c r="G230" s="38"/>
      <c r="H230" s="38"/>
      <c r="I230" s="38"/>
      <c r="J230" s="38"/>
      <c r="K230" s="38"/>
      <c r="L230" s="38"/>
      <c r="M230" s="38"/>
      <c r="N230" s="38"/>
      <c r="O230" s="2"/>
      <c r="P230" s="2"/>
      <c r="Q230" s="2"/>
      <c r="R230" s="2"/>
      <c r="S230" s="2"/>
      <c r="T230" s="2"/>
      <c r="U230" s="2"/>
      <c r="V230" s="2"/>
      <c r="W230" s="2"/>
      <c r="X230" s="2"/>
      <c r="Y230" s="2"/>
      <c r="Z230" s="2"/>
    </row>
    <row r="231" ht="15.75" customHeight="1">
      <c r="A231" s="38"/>
      <c r="B231" s="38"/>
      <c r="C231" s="38"/>
      <c r="D231" s="38"/>
      <c r="E231" s="38"/>
      <c r="F231" s="38"/>
      <c r="G231" s="38"/>
      <c r="H231" s="38"/>
      <c r="I231" s="38"/>
      <c r="J231" s="38"/>
      <c r="K231" s="38"/>
      <c r="L231" s="38"/>
      <c r="M231" s="38"/>
      <c r="N231" s="38"/>
      <c r="O231" s="2"/>
      <c r="P231" s="2"/>
      <c r="Q231" s="2"/>
      <c r="R231" s="2"/>
      <c r="S231" s="2"/>
      <c r="T231" s="2"/>
      <c r="U231" s="2"/>
      <c r="V231" s="2"/>
      <c r="W231" s="2"/>
      <c r="X231" s="2"/>
      <c r="Y231" s="2"/>
      <c r="Z231" s="2"/>
    </row>
    <row r="232" ht="15.75" customHeight="1">
      <c r="A232" s="38"/>
      <c r="B232" s="38"/>
      <c r="C232" s="38"/>
      <c r="D232" s="38"/>
      <c r="E232" s="38"/>
      <c r="F232" s="38"/>
      <c r="G232" s="38"/>
      <c r="H232" s="38"/>
      <c r="I232" s="38"/>
      <c r="J232" s="38"/>
      <c r="K232" s="38"/>
      <c r="L232" s="38"/>
      <c r="M232" s="38"/>
      <c r="N232" s="38"/>
      <c r="O232" s="2"/>
      <c r="P232" s="2"/>
      <c r="Q232" s="2"/>
      <c r="R232" s="2"/>
      <c r="S232" s="2"/>
      <c r="T232" s="2"/>
      <c r="U232" s="2"/>
      <c r="V232" s="2"/>
      <c r="W232" s="2"/>
      <c r="X232" s="2"/>
      <c r="Y232" s="2"/>
      <c r="Z232" s="2"/>
    </row>
    <row r="233" ht="15.75" customHeight="1">
      <c r="A233" s="38"/>
      <c r="B233" s="38"/>
      <c r="C233" s="38"/>
      <c r="D233" s="38"/>
      <c r="E233" s="38"/>
      <c r="F233" s="38"/>
      <c r="G233" s="38"/>
      <c r="H233" s="38"/>
      <c r="I233" s="38"/>
      <c r="J233" s="38"/>
      <c r="K233" s="38"/>
      <c r="L233" s="38"/>
      <c r="M233" s="38"/>
      <c r="N233" s="38"/>
      <c r="O233" s="2"/>
      <c r="P233" s="2"/>
      <c r="Q233" s="2"/>
      <c r="R233" s="2"/>
      <c r="S233" s="2"/>
      <c r="T233" s="2"/>
      <c r="U233" s="2"/>
      <c r="V233" s="2"/>
      <c r="W233" s="2"/>
      <c r="X233" s="2"/>
      <c r="Y233" s="2"/>
      <c r="Z233" s="2"/>
    </row>
    <row r="234" ht="15.75" customHeight="1">
      <c r="A234" s="38"/>
      <c r="B234" s="38"/>
      <c r="C234" s="38"/>
      <c r="D234" s="38"/>
      <c r="E234" s="38"/>
      <c r="F234" s="38"/>
      <c r="G234" s="38"/>
      <c r="H234" s="38"/>
      <c r="I234" s="38"/>
      <c r="J234" s="38"/>
      <c r="K234" s="38"/>
      <c r="L234" s="38"/>
      <c r="M234" s="38"/>
      <c r="N234" s="38"/>
      <c r="O234" s="2"/>
      <c r="P234" s="2"/>
      <c r="Q234" s="2"/>
      <c r="R234" s="2"/>
      <c r="S234" s="2"/>
      <c r="T234" s="2"/>
      <c r="U234" s="2"/>
      <c r="V234" s="2"/>
      <c r="W234" s="2"/>
      <c r="X234" s="2"/>
      <c r="Y234" s="2"/>
      <c r="Z234" s="2"/>
    </row>
    <row r="235" ht="15.75" customHeight="1">
      <c r="A235" s="38"/>
      <c r="B235" s="38"/>
      <c r="C235" s="38"/>
      <c r="D235" s="38"/>
      <c r="E235" s="38"/>
      <c r="F235" s="38"/>
      <c r="G235" s="38"/>
      <c r="H235" s="38"/>
      <c r="I235" s="38"/>
      <c r="J235" s="38"/>
      <c r="K235" s="38"/>
      <c r="L235" s="38"/>
      <c r="M235" s="38"/>
      <c r="N235" s="38"/>
      <c r="O235" s="2"/>
      <c r="P235" s="2"/>
      <c r="Q235" s="2"/>
      <c r="R235" s="2"/>
      <c r="S235" s="2"/>
      <c r="T235" s="2"/>
      <c r="U235" s="2"/>
      <c r="V235" s="2"/>
      <c r="W235" s="2"/>
      <c r="X235" s="2"/>
      <c r="Y235" s="2"/>
      <c r="Z235" s="2"/>
    </row>
    <row r="236" ht="15.75" customHeight="1">
      <c r="A236" s="38"/>
      <c r="B236" s="38"/>
      <c r="C236" s="38"/>
      <c r="D236" s="38"/>
      <c r="E236" s="38"/>
      <c r="F236" s="38"/>
      <c r="G236" s="38"/>
      <c r="H236" s="38"/>
      <c r="I236" s="38"/>
      <c r="J236" s="38"/>
      <c r="K236" s="38"/>
      <c r="L236" s="38"/>
      <c r="M236" s="38"/>
      <c r="N236" s="38"/>
      <c r="O236" s="2"/>
      <c r="P236" s="2"/>
      <c r="Q236" s="2"/>
      <c r="R236" s="2"/>
      <c r="S236" s="2"/>
      <c r="T236" s="2"/>
      <c r="U236" s="2"/>
      <c r="V236" s="2"/>
      <c r="W236" s="2"/>
      <c r="X236" s="2"/>
      <c r="Y236" s="2"/>
      <c r="Z236" s="2"/>
    </row>
    <row r="237" ht="15.75" customHeight="1">
      <c r="A237" s="38"/>
      <c r="B237" s="38"/>
      <c r="C237" s="38"/>
      <c r="D237" s="38"/>
      <c r="E237" s="38"/>
      <c r="F237" s="38"/>
      <c r="G237" s="38"/>
      <c r="H237" s="38"/>
      <c r="I237" s="38"/>
      <c r="J237" s="38"/>
      <c r="K237" s="38"/>
      <c r="L237" s="38"/>
      <c r="M237" s="38"/>
      <c r="N237" s="38"/>
      <c r="O237" s="2"/>
      <c r="P237" s="2"/>
      <c r="Q237" s="2"/>
      <c r="R237" s="2"/>
      <c r="S237" s="2"/>
      <c r="T237" s="2"/>
      <c r="U237" s="2"/>
      <c r="V237" s="2"/>
      <c r="W237" s="2"/>
      <c r="X237" s="2"/>
      <c r="Y237" s="2"/>
      <c r="Z237" s="2"/>
    </row>
    <row r="238" ht="15.75" customHeight="1">
      <c r="A238" s="38"/>
      <c r="B238" s="38"/>
      <c r="C238" s="38"/>
      <c r="D238" s="38"/>
      <c r="E238" s="38"/>
      <c r="F238" s="38"/>
      <c r="G238" s="38"/>
      <c r="H238" s="38"/>
      <c r="I238" s="38"/>
      <c r="J238" s="38"/>
      <c r="K238" s="38"/>
      <c r="L238" s="38"/>
      <c r="M238" s="38"/>
      <c r="N238" s="38"/>
      <c r="O238" s="2"/>
      <c r="P238" s="2"/>
      <c r="Q238" s="2"/>
      <c r="R238" s="2"/>
      <c r="S238" s="2"/>
      <c r="T238" s="2"/>
      <c r="U238" s="2"/>
      <c r="V238" s="2"/>
      <c r="W238" s="2"/>
      <c r="X238" s="2"/>
      <c r="Y238" s="2"/>
      <c r="Z238" s="2"/>
    </row>
    <row r="239" ht="15.75" customHeight="1">
      <c r="A239" s="38"/>
      <c r="B239" s="38"/>
      <c r="C239" s="38"/>
      <c r="D239" s="38"/>
      <c r="E239" s="38"/>
      <c r="F239" s="38"/>
      <c r="G239" s="38"/>
      <c r="H239" s="38"/>
      <c r="I239" s="38"/>
      <c r="J239" s="38"/>
      <c r="K239" s="38"/>
      <c r="L239" s="38"/>
      <c r="M239" s="38"/>
      <c r="N239" s="38"/>
      <c r="O239" s="2"/>
      <c r="P239" s="2"/>
      <c r="Q239" s="2"/>
      <c r="R239" s="2"/>
      <c r="S239" s="2"/>
      <c r="T239" s="2"/>
      <c r="U239" s="2"/>
      <c r="V239" s="2"/>
      <c r="W239" s="2"/>
      <c r="X239" s="2"/>
      <c r="Y239" s="2"/>
      <c r="Z239" s="2"/>
    </row>
    <row r="240" ht="15.75" customHeight="1">
      <c r="A240" s="38"/>
      <c r="B240" s="38"/>
      <c r="C240" s="38"/>
      <c r="D240" s="38"/>
      <c r="E240" s="38"/>
      <c r="F240" s="38"/>
      <c r="G240" s="38"/>
      <c r="H240" s="38"/>
      <c r="I240" s="38"/>
      <c r="J240" s="38"/>
      <c r="K240" s="38"/>
      <c r="L240" s="38"/>
      <c r="M240" s="38"/>
      <c r="N240" s="38"/>
      <c r="O240" s="2"/>
      <c r="P240" s="2"/>
      <c r="Q240" s="2"/>
      <c r="R240" s="2"/>
      <c r="S240" s="2"/>
      <c r="T240" s="2"/>
      <c r="U240" s="2"/>
      <c r="V240" s="2"/>
      <c r="W240" s="2"/>
      <c r="X240" s="2"/>
      <c r="Y240" s="2"/>
      <c r="Z240" s="2"/>
    </row>
    <row r="241" ht="15.75" customHeight="1">
      <c r="A241" s="38"/>
      <c r="B241" s="38"/>
      <c r="C241" s="38"/>
      <c r="D241" s="38"/>
      <c r="E241" s="38"/>
      <c r="F241" s="38"/>
      <c r="G241" s="38"/>
      <c r="H241" s="38"/>
      <c r="I241" s="38"/>
      <c r="J241" s="38"/>
      <c r="K241" s="38"/>
      <c r="L241" s="38"/>
      <c r="M241" s="38"/>
      <c r="N241" s="38"/>
      <c r="O241" s="2"/>
      <c r="P241" s="2"/>
      <c r="Q241" s="2"/>
      <c r="R241" s="2"/>
      <c r="S241" s="2"/>
      <c r="T241" s="2"/>
      <c r="U241" s="2"/>
      <c r="V241" s="2"/>
      <c r="W241" s="2"/>
      <c r="X241" s="2"/>
      <c r="Y241" s="2"/>
      <c r="Z241" s="2"/>
    </row>
    <row r="242" ht="15.75" customHeight="1">
      <c r="A242" s="38"/>
      <c r="B242" s="38"/>
      <c r="C242" s="38"/>
      <c r="D242" s="38"/>
      <c r="E242" s="38"/>
      <c r="F242" s="38"/>
      <c r="G242" s="38"/>
      <c r="H242" s="38"/>
      <c r="I242" s="38"/>
      <c r="J242" s="38"/>
      <c r="K242" s="38"/>
      <c r="L242" s="38"/>
      <c r="M242" s="38"/>
      <c r="N242" s="38"/>
      <c r="O242" s="2"/>
      <c r="P242" s="2"/>
      <c r="Q242" s="2"/>
      <c r="R242" s="2"/>
      <c r="S242" s="2"/>
      <c r="T242" s="2"/>
      <c r="U242" s="2"/>
      <c r="V242" s="2"/>
      <c r="W242" s="2"/>
      <c r="X242" s="2"/>
      <c r="Y242" s="2"/>
      <c r="Z242" s="2"/>
    </row>
    <row r="243" ht="15.75" customHeight="1">
      <c r="A243" s="38"/>
      <c r="B243" s="38"/>
      <c r="C243" s="38"/>
      <c r="D243" s="38"/>
      <c r="E243" s="38"/>
      <c r="F243" s="38"/>
      <c r="G243" s="38"/>
      <c r="H243" s="38"/>
      <c r="I243" s="38"/>
      <c r="J243" s="38"/>
      <c r="K243" s="38"/>
      <c r="L243" s="38"/>
      <c r="M243" s="38"/>
      <c r="N243" s="38"/>
      <c r="O243" s="2"/>
      <c r="P243" s="2"/>
      <c r="Q243" s="2"/>
      <c r="R243" s="2"/>
      <c r="S243" s="2"/>
      <c r="T243" s="2"/>
      <c r="U243" s="2"/>
      <c r="V243" s="2"/>
      <c r="W243" s="2"/>
      <c r="X243" s="2"/>
      <c r="Y243" s="2"/>
      <c r="Z243" s="2"/>
    </row>
    <row r="244" ht="15.75" customHeight="1">
      <c r="A244" s="38"/>
      <c r="B244" s="38"/>
      <c r="C244" s="38"/>
      <c r="D244" s="38"/>
      <c r="E244" s="38"/>
      <c r="F244" s="38"/>
      <c r="G244" s="38"/>
      <c r="H244" s="38"/>
      <c r="I244" s="38"/>
      <c r="J244" s="38"/>
      <c r="K244" s="38"/>
      <c r="L244" s="38"/>
      <c r="M244" s="38"/>
      <c r="N244" s="38"/>
      <c r="O244" s="2"/>
      <c r="P244" s="2"/>
      <c r="Q244" s="2"/>
      <c r="R244" s="2"/>
      <c r="S244" s="2"/>
      <c r="T244" s="2"/>
      <c r="U244" s="2"/>
      <c r="V244" s="2"/>
      <c r="W244" s="2"/>
      <c r="X244" s="2"/>
      <c r="Y244" s="2"/>
      <c r="Z244" s="2"/>
    </row>
    <row r="245" ht="15.75" customHeight="1">
      <c r="A245" s="38"/>
      <c r="B245" s="38"/>
      <c r="C245" s="38"/>
      <c r="D245" s="38"/>
      <c r="E245" s="38"/>
      <c r="F245" s="38"/>
      <c r="G245" s="38"/>
      <c r="H245" s="38"/>
      <c r="I245" s="38"/>
      <c r="J245" s="38"/>
      <c r="K245" s="38"/>
      <c r="L245" s="38"/>
      <c r="M245" s="38"/>
      <c r="N245" s="38"/>
      <c r="O245" s="2"/>
      <c r="P245" s="2"/>
      <c r="Q245" s="2"/>
      <c r="R245" s="2"/>
      <c r="S245" s="2"/>
      <c r="T245" s="2"/>
      <c r="U245" s="2"/>
      <c r="V245" s="2"/>
      <c r="W245" s="2"/>
      <c r="X245" s="2"/>
      <c r="Y245" s="2"/>
      <c r="Z245" s="2"/>
    </row>
    <row r="246" ht="15.75" customHeight="1">
      <c r="A246" s="38"/>
      <c r="B246" s="38"/>
      <c r="C246" s="38"/>
      <c r="D246" s="38"/>
      <c r="E246" s="38"/>
      <c r="F246" s="38"/>
      <c r="G246" s="38"/>
      <c r="H246" s="38"/>
      <c r="I246" s="38"/>
      <c r="J246" s="38"/>
      <c r="K246" s="38"/>
      <c r="L246" s="38"/>
      <c r="M246" s="38"/>
      <c r="N246" s="38"/>
      <c r="O246" s="2"/>
      <c r="P246" s="2"/>
      <c r="Q246" s="2"/>
      <c r="R246" s="2"/>
      <c r="S246" s="2"/>
      <c r="T246" s="2"/>
      <c r="U246" s="2"/>
      <c r="V246" s="2"/>
      <c r="W246" s="2"/>
      <c r="X246" s="2"/>
      <c r="Y246" s="2"/>
      <c r="Z246" s="2"/>
    </row>
    <row r="247" ht="15.75" customHeight="1">
      <c r="A247" s="38"/>
      <c r="B247" s="38"/>
      <c r="C247" s="38"/>
      <c r="D247" s="38"/>
      <c r="E247" s="38"/>
      <c r="F247" s="38"/>
      <c r="G247" s="38"/>
      <c r="H247" s="38"/>
      <c r="I247" s="38"/>
      <c r="J247" s="38"/>
      <c r="K247" s="38"/>
      <c r="L247" s="38"/>
      <c r="M247" s="38"/>
      <c r="N247" s="38"/>
      <c r="O247" s="2"/>
      <c r="P247" s="2"/>
      <c r="Q247" s="2"/>
      <c r="R247" s="2"/>
      <c r="S247" s="2"/>
      <c r="T247" s="2"/>
      <c r="U247" s="2"/>
      <c r="V247" s="2"/>
      <c r="W247" s="2"/>
      <c r="X247" s="2"/>
      <c r="Y247" s="2"/>
      <c r="Z247" s="2"/>
    </row>
    <row r="248" ht="15.75" customHeight="1">
      <c r="A248" s="38"/>
      <c r="B248" s="38"/>
      <c r="C248" s="38"/>
      <c r="D248" s="38"/>
      <c r="E248" s="38"/>
      <c r="F248" s="38"/>
      <c r="G248" s="38"/>
      <c r="H248" s="38"/>
      <c r="I248" s="38"/>
      <c r="J248" s="38"/>
      <c r="K248" s="38"/>
      <c r="L248" s="38"/>
      <c r="M248" s="38"/>
      <c r="N248" s="38"/>
      <c r="O248" s="2"/>
      <c r="P248" s="2"/>
      <c r="Q248" s="2"/>
      <c r="R248" s="2"/>
      <c r="S248" s="2"/>
      <c r="T248" s="2"/>
      <c r="U248" s="2"/>
      <c r="V248" s="2"/>
      <c r="W248" s="2"/>
      <c r="X248" s="2"/>
      <c r="Y248" s="2"/>
      <c r="Z248" s="2"/>
    </row>
    <row r="249" ht="15.75" customHeight="1">
      <c r="A249" s="38"/>
      <c r="B249" s="38"/>
      <c r="C249" s="38"/>
      <c r="D249" s="38"/>
      <c r="E249" s="38"/>
      <c r="F249" s="38"/>
      <c r="G249" s="38"/>
      <c r="H249" s="38"/>
      <c r="I249" s="38"/>
      <c r="J249" s="38"/>
      <c r="K249" s="38"/>
      <c r="L249" s="38"/>
      <c r="M249" s="38"/>
      <c r="N249" s="38"/>
      <c r="O249" s="2"/>
      <c r="P249" s="2"/>
      <c r="Q249" s="2"/>
      <c r="R249" s="2"/>
      <c r="S249" s="2"/>
      <c r="T249" s="2"/>
      <c r="U249" s="2"/>
      <c r="V249" s="2"/>
      <c r="W249" s="2"/>
      <c r="X249" s="2"/>
      <c r="Y249" s="2"/>
      <c r="Z249" s="2"/>
    </row>
    <row r="250" ht="15.75" customHeight="1">
      <c r="A250" s="38"/>
      <c r="B250" s="38"/>
      <c r="C250" s="38"/>
      <c r="D250" s="38"/>
      <c r="E250" s="38"/>
      <c r="F250" s="38"/>
      <c r="G250" s="38"/>
      <c r="H250" s="38"/>
      <c r="I250" s="38"/>
      <c r="J250" s="38"/>
      <c r="K250" s="38"/>
      <c r="L250" s="38"/>
      <c r="M250" s="38"/>
      <c r="N250" s="38"/>
      <c r="O250" s="2"/>
      <c r="P250" s="2"/>
      <c r="Q250" s="2"/>
      <c r="R250" s="2"/>
      <c r="S250" s="2"/>
      <c r="T250" s="2"/>
      <c r="U250" s="2"/>
      <c r="V250" s="2"/>
      <c r="W250" s="2"/>
      <c r="X250" s="2"/>
      <c r="Y250" s="2"/>
      <c r="Z250" s="2"/>
    </row>
    <row r="251" ht="15.75" customHeight="1">
      <c r="A251" s="38"/>
      <c r="B251" s="38"/>
      <c r="C251" s="38"/>
      <c r="D251" s="38"/>
      <c r="E251" s="38"/>
      <c r="F251" s="38"/>
      <c r="G251" s="38"/>
      <c r="H251" s="38"/>
      <c r="I251" s="38"/>
      <c r="J251" s="38"/>
      <c r="K251" s="38"/>
      <c r="L251" s="38"/>
      <c r="M251" s="38"/>
      <c r="N251" s="38"/>
      <c r="O251" s="2"/>
      <c r="P251" s="2"/>
      <c r="Q251" s="2"/>
      <c r="R251" s="2"/>
      <c r="S251" s="2"/>
      <c r="T251" s="2"/>
      <c r="U251" s="2"/>
      <c r="V251" s="2"/>
      <c r="W251" s="2"/>
      <c r="X251" s="2"/>
      <c r="Y251" s="2"/>
      <c r="Z251" s="2"/>
    </row>
    <row r="252" ht="15.75" customHeight="1">
      <c r="A252" s="38"/>
      <c r="B252" s="38"/>
      <c r="C252" s="38"/>
      <c r="D252" s="38"/>
      <c r="E252" s="38"/>
      <c r="F252" s="38"/>
      <c r="G252" s="38"/>
      <c r="H252" s="38"/>
      <c r="I252" s="38"/>
      <c r="J252" s="38"/>
      <c r="K252" s="38"/>
      <c r="L252" s="38"/>
      <c r="M252" s="38"/>
      <c r="N252" s="38"/>
      <c r="O252" s="2"/>
      <c r="P252" s="2"/>
      <c r="Q252" s="2"/>
      <c r="R252" s="2"/>
      <c r="S252" s="2"/>
      <c r="T252" s="2"/>
      <c r="U252" s="2"/>
      <c r="V252" s="2"/>
      <c r="W252" s="2"/>
      <c r="X252" s="2"/>
      <c r="Y252" s="2"/>
      <c r="Z252" s="2"/>
    </row>
    <row r="253" ht="15.75" customHeight="1">
      <c r="A253" s="38"/>
      <c r="B253" s="38"/>
      <c r="C253" s="38"/>
      <c r="D253" s="38"/>
      <c r="E253" s="38"/>
      <c r="F253" s="38"/>
      <c r="G253" s="38"/>
      <c r="H253" s="38"/>
      <c r="I253" s="38"/>
      <c r="J253" s="38"/>
      <c r="K253" s="38"/>
      <c r="L253" s="38"/>
      <c r="M253" s="38"/>
      <c r="N253" s="38"/>
      <c r="O253" s="2"/>
      <c r="P253" s="2"/>
      <c r="Q253" s="2"/>
      <c r="R253" s="2"/>
      <c r="S253" s="2"/>
      <c r="T253" s="2"/>
      <c r="U253" s="2"/>
      <c r="V253" s="2"/>
      <c r="W253" s="2"/>
      <c r="X253" s="2"/>
      <c r="Y253" s="2"/>
      <c r="Z253" s="2"/>
    </row>
    <row r="254" ht="15.75" customHeight="1">
      <c r="A254" s="38"/>
      <c r="B254" s="38"/>
      <c r="C254" s="38"/>
      <c r="D254" s="38"/>
      <c r="E254" s="38"/>
      <c r="F254" s="38"/>
      <c r="G254" s="38"/>
      <c r="H254" s="38"/>
      <c r="I254" s="38"/>
      <c r="J254" s="38"/>
      <c r="K254" s="38"/>
      <c r="L254" s="38"/>
      <c r="M254" s="38"/>
      <c r="N254" s="38"/>
      <c r="O254" s="2"/>
      <c r="P254" s="2"/>
      <c r="Q254" s="2"/>
      <c r="R254" s="2"/>
      <c r="S254" s="2"/>
      <c r="T254" s="2"/>
      <c r="U254" s="2"/>
      <c r="V254" s="2"/>
      <c r="W254" s="2"/>
      <c r="X254" s="2"/>
      <c r="Y254" s="2"/>
      <c r="Z254" s="2"/>
    </row>
    <row r="255" ht="15.75" customHeight="1">
      <c r="A255" s="38"/>
      <c r="B255" s="38"/>
      <c r="C255" s="38"/>
      <c r="D255" s="38"/>
      <c r="E255" s="38"/>
      <c r="F255" s="38"/>
      <c r="G255" s="38"/>
      <c r="H255" s="38"/>
      <c r="I255" s="38"/>
      <c r="J255" s="38"/>
      <c r="K255" s="38"/>
      <c r="L255" s="38"/>
      <c r="M255" s="38"/>
      <c r="N255" s="38"/>
      <c r="O255" s="2"/>
      <c r="P255" s="2"/>
      <c r="Q255" s="2"/>
      <c r="R255" s="2"/>
      <c r="S255" s="2"/>
      <c r="T255" s="2"/>
      <c r="U255" s="2"/>
      <c r="V255" s="2"/>
      <c r="W255" s="2"/>
      <c r="X255" s="2"/>
      <c r="Y255" s="2"/>
      <c r="Z255" s="2"/>
    </row>
    <row r="256" ht="15.75" customHeight="1">
      <c r="A256" s="38"/>
      <c r="B256" s="38"/>
      <c r="C256" s="38"/>
      <c r="D256" s="38"/>
      <c r="E256" s="38"/>
      <c r="F256" s="38"/>
      <c r="G256" s="38"/>
      <c r="H256" s="38"/>
      <c r="I256" s="38"/>
      <c r="J256" s="38"/>
      <c r="K256" s="38"/>
      <c r="L256" s="38"/>
      <c r="M256" s="38"/>
      <c r="N256" s="38"/>
      <c r="O256" s="2"/>
      <c r="P256" s="2"/>
      <c r="Q256" s="2"/>
      <c r="R256" s="2"/>
      <c r="S256" s="2"/>
      <c r="T256" s="2"/>
      <c r="U256" s="2"/>
      <c r="V256" s="2"/>
      <c r="W256" s="2"/>
      <c r="X256" s="2"/>
      <c r="Y256" s="2"/>
      <c r="Z256" s="2"/>
    </row>
    <row r="257" ht="15.75" customHeight="1">
      <c r="A257" s="38"/>
      <c r="B257" s="38"/>
      <c r="C257" s="38"/>
      <c r="D257" s="38"/>
      <c r="E257" s="38"/>
      <c r="F257" s="38"/>
      <c r="G257" s="38"/>
      <c r="H257" s="38"/>
      <c r="I257" s="38"/>
      <c r="J257" s="38"/>
      <c r="K257" s="38"/>
      <c r="L257" s="38"/>
      <c r="M257" s="38"/>
      <c r="N257" s="38"/>
      <c r="O257" s="2"/>
      <c r="P257" s="2"/>
      <c r="Q257" s="2"/>
      <c r="R257" s="2"/>
      <c r="S257" s="2"/>
      <c r="T257" s="2"/>
      <c r="U257" s="2"/>
      <c r="V257" s="2"/>
      <c r="W257" s="2"/>
      <c r="X257" s="2"/>
      <c r="Y257" s="2"/>
      <c r="Z257" s="2"/>
    </row>
    <row r="258" ht="15.75" customHeight="1">
      <c r="A258" s="38"/>
      <c r="B258" s="38"/>
      <c r="C258" s="38"/>
      <c r="D258" s="38"/>
      <c r="E258" s="38"/>
      <c r="F258" s="38"/>
      <c r="G258" s="38"/>
      <c r="H258" s="38"/>
      <c r="I258" s="38"/>
      <c r="J258" s="38"/>
      <c r="K258" s="38"/>
      <c r="L258" s="38"/>
      <c r="M258" s="38"/>
      <c r="N258" s="38"/>
      <c r="O258" s="2"/>
      <c r="P258" s="2"/>
      <c r="Q258" s="2"/>
      <c r="R258" s="2"/>
      <c r="S258" s="2"/>
      <c r="T258" s="2"/>
      <c r="U258" s="2"/>
      <c r="V258" s="2"/>
      <c r="W258" s="2"/>
      <c r="X258" s="2"/>
      <c r="Y258" s="2"/>
      <c r="Z258" s="2"/>
    </row>
    <row r="259" ht="15.75" customHeight="1">
      <c r="A259" s="38"/>
      <c r="B259" s="38"/>
      <c r="C259" s="38"/>
      <c r="D259" s="38"/>
      <c r="E259" s="38"/>
      <c r="F259" s="38"/>
      <c r="G259" s="38"/>
      <c r="H259" s="38"/>
      <c r="I259" s="38"/>
      <c r="J259" s="38"/>
      <c r="K259" s="38"/>
      <c r="L259" s="38"/>
      <c r="M259" s="38"/>
      <c r="N259" s="38"/>
      <c r="O259" s="2"/>
      <c r="P259" s="2"/>
      <c r="Q259" s="2"/>
      <c r="R259" s="2"/>
      <c r="S259" s="2"/>
      <c r="T259" s="2"/>
      <c r="U259" s="2"/>
      <c r="V259" s="2"/>
      <c r="W259" s="2"/>
      <c r="X259" s="2"/>
      <c r="Y259" s="2"/>
      <c r="Z259" s="2"/>
    </row>
    <row r="260" ht="15.75" customHeight="1">
      <c r="A260" s="38"/>
      <c r="B260" s="38"/>
      <c r="C260" s="38"/>
      <c r="D260" s="38"/>
      <c r="E260" s="38"/>
      <c r="F260" s="38"/>
      <c r="G260" s="38"/>
      <c r="H260" s="38"/>
      <c r="I260" s="38"/>
      <c r="J260" s="38"/>
      <c r="K260" s="38"/>
      <c r="L260" s="38"/>
      <c r="M260" s="38"/>
      <c r="N260" s="38"/>
      <c r="O260" s="2"/>
      <c r="P260" s="2"/>
      <c r="Q260" s="2"/>
      <c r="R260" s="2"/>
      <c r="S260" s="2"/>
      <c r="T260" s="2"/>
      <c r="U260" s="2"/>
      <c r="V260" s="2"/>
      <c r="W260" s="2"/>
      <c r="X260" s="2"/>
      <c r="Y260" s="2"/>
      <c r="Z260" s="2"/>
    </row>
    <row r="261" ht="15.75" customHeight="1">
      <c r="A261" s="38"/>
      <c r="B261" s="38"/>
      <c r="C261" s="38"/>
      <c r="D261" s="38"/>
      <c r="E261" s="38"/>
      <c r="F261" s="38"/>
      <c r="G261" s="38"/>
      <c r="H261" s="38"/>
      <c r="I261" s="38"/>
      <c r="J261" s="38"/>
      <c r="K261" s="38"/>
      <c r="L261" s="38"/>
      <c r="M261" s="38"/>
      <c r="N261" s="38"/>
      <c r="O261" s="2"/>
      <c r="P261" s="2"/>
      <c r="Q261" s="2"/>
      <c r="R261" s="2"/>
      <c r="S261" s="2"/>
      <c r="T261" s="2"/>
      <c r="U261" s="2"/>
      <c r="V261" s="2"/>
      <c r="W261" s="2"/>
      <c r="X261" s="2"/>
      <c r="Y261" s="2"/>
      <c r="Z261" s="2"/>
    </row>
    <row r="262" ht="15.75" customHeight="1">
      <c r="A262" s="38"/>
      <c r="B262" s="38"/>
      <c r="C262" s="38"/>
      <c r="D262" s="38"/>
      <c r="E262" s="38"/>
      <c r="F262" s="38"/>
      <c r="G262" s="38"/>
      <c r="H262" s="38"/>
      <c r="I262" s="38"/>
      <c r="J262" s="38"/>
      <c r="K262" s="38"/>
      <c r="L262" s="38"/>
      <c r="M262" s="38"/>
      <c r="N262" s="38"/>
      <c r="O262" s="2"/>
      <c r="P262" s="2"/>
      <c r="Q262" s="2"/>
      <c r="R262" s="2"/>
      <c r="S262" s="2"/>
      <c r="T262" s="2"/>
      <c r="U262" s="2"/>
      <c r="V262" s="2"/>
      <c r="W262" s="2"/>
      <c r="X262" s="2"/>
      <c r="Y262" s="2"/>
      <c r="Z262" s="2"/>
    </row>
    <row r="263" ht="15.75" customHeight="1">
      <c r="A263" s="38"/>
      <c r="B263" s="38"/>
      <c r="C263" s="38"/>
      <c r="D263" s="38"/>
      <c r="E263" s="38"/>
      <c r="F263" s="38"/>
      <c r="G263" s="38"/>
      <c r="H263" s="38"/>
      <c r="I263" s="38"/>
      <c r="J263" s="38"/>
      <c r="K263" s="38"/>
      <c r="L263" s="38"/>
      <c r="M263" s="38"/>
      <c r="N263" s="38"/>
      <c r="O263" s="2"/>
      <c r="P263" s="2"/>
      <c r="Q263" s="2"/>
      <c r="R263" s="2"/>
      <c r="S263" s="2"/>
      <c r="T263" s="2"/>
      <c r="U263" s="2"/>
      <c r="V263" s="2"/>
      <c r="W263" s="2"/>
      <c r="X263" s="2"/>
      <c r="Y263" s="2"/>
      <c r="Z263" s="2"/>
    </row>
    <row r="264" ht="15.75" customHeight="1">
      <c r="A264" s="38"/>
      <c r="B264" s="38"/>
      <c r="C264" s="38"/>
      <c r="D264" s="38"/>
      <c r="E264" s="38"/>
      <c r="F264" s="38"/>
      <c r="G264" s="38"/>
      <c r="H264" s="38"/>
      <c r="I264" s="38"/>
      <c r="J264" s="38"/>
      <c r="K264" s="38"/>
      <c r="L264" s="38"/>
      <c r="M264" s="38"/>
      <c r="N264" s="38"/>
      <c r="O264" s="2"/>
      <c r="P264" s="2"/>
      <c r="Q264" s="2"/>
      <c r="R264" s="2"/>
      <c r="S264" s="2"/>
      <c r="T264" s="2"/>
      <c r="U264" s="2"/>
      <c r="V264" s="2"/>
      <c r="W264" s="2"/>
      <c r="X264" s="2"/>
      <c r="Y264" s="2"/>
      <c r="Z264" s="2"/>
    </row>
    <row r="265" ht="15.75" customHeight="1">
      <c r="A265" s="38"/>
      <c r="B265" s="38"/>
      <c r="C265" s="38"/>
      <c r="D265" s="38"/>
      <c r="E265" s="38"/>
      <c r="F265" s="38"/>
      <c r="G265" s="38"/>
      <c r="H265" s="38"/>
      <c r="I265" s="38"/>
      <c r="J265" s="38"/>
      <c r="K265" s="38"/>
      <c r="L265" s="38"/>
      <c r="M265" s="38"/>
      <c r="N265" s="38"/>
      <c r="O265" s="2"/>
      <c r="P265" s="2"/>
      <c r="Q265" s="2"/>
      <c r="R265" s="2"/>
      <c r="S265" s="2"/>
      <c r="T265" s="2"/>
      <c r="U265" s="2"/>
      <c r="V265" s="2"/>
      <c r="W265" s="2"/>
      <c r="X265" s="2"/>
      <c r="Y265" s="2"/>
      <c r="Z265" s="2"/>
    </row>
    <row r="266" ht="15.75" customHeight="1">
      <c r="A266" s="38"/>
      <c r="B266" s="38"/>
      <c r="C266" s="38"/>
      <c r="D266" s="38"/>
      <c r="E266" s="38"/>
      <c r="F266" s="38"/>
      <c r="G266" s="38"/>
      <c r="H266" s="38"/>
      <c r="I266" s="38"/>
      <c r="J266" s="38"/>
      <c r="K266" s="38"/>
      <c r="L266" s="38"/>
      <c r="M266" s="38"/>
      <c r="N266" s="38"/>
      <c r="O266" s="2"/>
      <c r="P266" s="2"/>
      <c r="Q266" s="2"/>
      <c r="R266" s="2"/>
      <c r="S266" s="2"/>
      <c r="T266" s="2"/>
      <c r="U266" s="2"/>
      <c r="V266" s="2"/>
      <c r="W266" s="2"/>
      <c r="X266" s="2"/>
      <c r="Y266" s="2"/>
      <c r="Z266" s="2"/>
    </row>
    <row r="267" ht="15.75" customHeight="1">
      <c r="A267" s="38"/>
      <c r="B267" s="38"/>
      <c r="C267" s="38"/>
      <c r="D267" s="38"/>
      <c r="E267" s="38"/>
      <c r="F267" s="38"/>
      <c r="G267" s="38"/>
      <c r="H267" s="38"/>
      <c r="I267" s="38"/>
      <c r="J267" s="38"/>
      <c r="K267" s="38"/>
      <c r="L267" s="38"/>
      <c r="M267" s="38"/>
      <c r="N267" s="38"/>
      <c r="O267" s="2"/>
      <c r="P267" s="2"/>
      <c r="Q267" s="2"/>
      <c r="R267" s="2"/>
      <c r="S267" s="2"/>
      <c r="T267" s="2"/>
      <c r="U267" s="2"/>
      <c r="V267" s="2"/>
      <c r="W267" s="2"/>
      <c r="X267" s="2"/>
      <c r="Y267" s="2"/>
      <c r="Z267" s="2"/>
    </row>
    <row r="268" ht="15.75" customHeight="1">
      <c r="A268" s="38"/>
      <c r="B268" s="38"/>
      <c r="C268" s="38"/>
      <c r="D268" s="38"/>
      <c r="E268" s="38"/>
      <c r="F268" s="38"/>
      <c r="G268" s="38"/>
      <c r="H268" s="38"/>
      <c r="I268" s="38"/>
      <c r="J268" s="38"/>
      <c r="K268" s="38"/>
      <c r="L268" s="38"/>
      <c r="M268" s="38"/>
      <c r="N268" s="38"/>
      <c r="O268" s="2"/>
      <c r="P268" s="2"/>
      <c r="Q268" s="2"/>
      <c r="R268" s="2"/>
      <c r="S268" s="2"/>
      <c r="T268" s="2"/>
      <c r="U268" s="2"/>
      <c r="V268" s="2"/>
      <c r="W268" s="2"/>
      <c r="X268" s="2"/>
      <c r="Y268" s="2"/>
      <c r="Z268" s="2"/>
    </row>
    <row r="269" ht="15.75" customHeight="1">
      <c r="A269" s="38"/>
      <c r="B269" s="38"/>
      <c r="C269" s="38"/>
      <c r="D269" s="38"/>
      <c r="E269" s="38"/>
      <c r="F269" s="38"/>
      <c r="G269" s="38"/>
      <c r="H269" s="38"/>
      <c r="I269" s="38"/>
      <c r="J269" s="38"/>
      <c r="K269" s="38"/>
      <c r="L269" s="38"/>
      <c r="M269" s="38"/>
      <c r="N269" s="38"/>
      <c r="O269" s="2"/>
      <c r="P269" s="2"/>
      <c r="Q269" s="2"/>
      <c r="R269" s="2"/>
      <c r="S269" s="2"/>
      <c r="T269" s="2"/>
      <c r="U269" s="2"/>
      <c r="V269" s="2"/>
      <c r="W269" s="2"/>
      <c r="X269" s="2"/>
      <c r="Y269" s="2"/>
      <c r="Z269" s="2"/>
    </row>
    <row r="270" ht="15.75" customHeight="1">
      <c r="A270" s="38"/>
      <c r="B270" s="38"/>
      <c r="C270" s="38"/>
      <c r="D270" s="38"/>
      <c r="E270" s="38"/>
      <c r="F270" s="38"/>
      <c r="G270" s="38"/>
      <c r="H270" s="38"/>
      <c r="I270" s="38"/>
      <c r="J270" s="38"/>
      <c r="K270" s="38"/>
      <c r="L270" s="38"/>
      <c r="M270" s="38"/>
      <c r="N270" s="38"/>
      <c r="O270" s="2"/>
      <c r="P270" s="2"/>
      <c r="Q270" s="2"/>
      <c r="R270" s="2"/>
      <c r="S270" s="2"/>
      <c r="T270" s="2"/>
      <c r="U270" s="2"/>
      <c r="V270" s="2"/>
      <c r="W270" s="2"/>
      <c r="X270" s="2"/>
      <c r="Y270" s="2"/>
      <c r="Z270" s="2"/>
    </row>
    <row r="271" ht="15.75" customHeight="1">
      <c r="A271" s="38"/>
      <c r="B271" s="38"/>
      <c r="C271" s="38"/>
      <c r="D271" s="38"/>
      <c r="E271" s="38"/>
      <c r="F271" s="38"/>
      <c r="G271" s="38"/>
      <c r="H271" s="38"/>
      <c r="I271" s="38"/>
      <c r="J271" s="38"/>
      <c r="K271" s="38"/>
      <c r="L271" s="38"/>
      <c r="M271" s="38"/>
      <c r="N271" s="38"/>
      <c r="O271" s="2"/>
      <c r="P271" s="2"/>
      <c r="Q271" s="2"/>
      <c r="R271" s="2"/>
      <c r="S271" s="2"/>
      <c r="T271" s="2"/>
      <c r="U271" s="2"/>
      <c r="V271" s="2"/>
      <c r="W271" s="2"/>
      <c r="X271" s="2"/>
      <c r="Y271" s="2"/>
      <c r="Z271" s="2"/>
    </row>
    <row r="272" ht="15.75" customHeight="1">
      <c r="A272" s="38"/>
      <c r="B272" s="38"/>
      <c r="C272" s="38"/>
      <c r="D272" s="38"/>
      <c r="E272" s="38"/>
      <c r="F272" s="38"/>
      <c r="G272" s="38"/>
      <c r="H272" s="38"/>
      <c r="I272" s="38"/>
      <c r="J272" s="38"/>
      <c r="K272" s="38"/>
      <c r="L272" s="38"/>
      <c r="M272" s="38"/>
      <c r="N272" s="38"/>
      <c r="O272" s="2"/>
      <c r="P272" s="2"/>
      <c r="Q272" s="2"/>
      <c r="R272" s="2"/>
      <c r="S272" s="2"/>
      <c r="T272" s="2"/>
      <c r="U272" s="2"/>
      <c r="V272" s="2"/>
      <c r="W272" s="2"/>
      <c r="X272" s="2"/>
      <c r="Y272" s="2"/>
      <c r="Z272" s="2"/>
    </row>
    <row r="273" ht="15.75" customHeight="1">
      <c r="A273" s="38"/>
      <c r="B273" s="38"/>
      <c r="C273" s="38"/>
      <c r="D273" s="38"/>
      <c r="E273" s="38"/>
      <c r="F273" s="38"/>
      <c r="G273" s="38"/>
      <c r="H273" s="38"/>
      <c r="I273" s="38"/>
      <c r="J273" s="38"/>
      <c r="K273" s="38"/>
      <c r="L273" s="38"/>
      <c r="M273" s="38"/>
      <c r="N273" s="38"/>
      <c r="O273" s="2"/>
      <c r="P273" s="2"/>
      <c r="Q273" s="2"/>
      <c r="R273" s="2"/>
      <c r="S273" s="2"/>
      <c r="T273" s="2"/>
      <c r="U273" s="2"/>
      <c r="V273" s="2"/>
      <c r="W273" s="2"/>
      <c r="X273" s="2"/>
      <c r="Y273" s="2"/>
      <c r="Z273" s="2"/>
    </row>
    <row r="274" ht="15.75" customHeight="1">
      <c r="A274" s="38"/>
      <c r="B274" s="38"/>
      <c r="C274" s="38"/>
      <c r="D274" s="38"/>
      <c r="E274" s="38"/>
      <c r="F274" s="38"/>
      <c r="G274" s="38"/>
      <c r="H274" s="38"/>
      <c r="I274" s="38"/>
      <c r="J274" s="38"/>
      <c r="K274" s="38"/>
      <c r="L274" s="38"/>
      <c r="M274" s="38"/>
      <c r="N274" s="38"/>
      <c r="O274" s="2"/>
      <c r="P274" s="2"/>
      <c r="Q274" s="2"/>
      <c r="R274" s="2"/>
      <c r="S274" s="2"/>
      <c r="T274" s="2"/>
      <c r="U274" s="2"/>
      <c r="V274" s="2"/>
      <c r="W274" s="2"/>
      <c r="X274" s="2"/>
      <c r="Y274" s="2"/>
      <c r="Z274" s="2"/>
    </row>
    <row r="275" ht="15.75" customHeight="1">
      <c r="A275" s="38"/>
      <c r="B275" s="38"/>
      <c r="C275" s="38"/>
      <c r="D275" s="38"/>
      <c r="E275" s="38"/>
      <c r="F275" s="38"/>
      <c r="G275" s="38"/>
      <c r="H275" s="38"/>
      <c r="I275" s="38"/>
      <c r="J275" s="38"/>
      <c r="K275" s="38"/>
      <c r="L275" s="38"/>
      <c r="M275" s="38"/>
      <c r="N275" s="38"/>
      <c r="O275" s="2"/>
      <c r="P275" s="2"/>
      <c r="Q275" s="2"/>
      <c r="R275" s="2"/>
      <c r="S275" s="2"/>
      <c r="T275" s="2"/>
      <c r="U275" s="2"/>
      <c r="V275" s="2"/>
      <c r="W275" s="2"/>
      <c r="X275" s="2"/>
      <c r="Y275" s="2"/>
      <c r="Z275" s="2"/>
    </row>
    <row r="276" ht="15.75" customHeight="1">
      <c r="A276" s="38"/>
      <c r="B276" s="38"/>
      <c r="C276" s="38"/>
      <c r="D276" s="38"/>
      <c r="E276" s="38"/>
      <c r="F276" s="38"/>
      <c r="G276" s="38"/>
      <c r="H276" s="38"/>
      <c r="I276" s="38"/>
      <c r="J276" s="38"/>
      <c r="K276" s="38"/>
      <c r="L276" s="38"/>
      <c r="M276" s="38"/>
      <c r="N276" s="38"/>
      <c r="O276" s="2"/>
      <c r="P276" s="2"/>
      <c r="Q276" s="2"/>
      <c r="R276" s="2"/>
      <c r="S276" s="2"/>
      <c r="T276" s="2"/>
      <c r="U276" s="2"/>
      <c r="V276" s="2"/>
      <c r="W276" s="2"/>
      <c r="X276" s="2"/>
      <c r="Y276" s="2"/>
      <c r="Z276" s="2"/>
    </row>
    <row r="277" ht="15.75" customHeight="1">
      <c r="A277" s="38"/>
      <c r="B277" s="38"/>
      <c r="C277" s="38"/>
      <c r="D277" s="38"/>
      <c r="E277" s="38"/>
      <c r="F277" s="38"/>
      <c r="G277" s="38"/>
      <c r="H277" s="38"/>
      <c r="I277" s="38"/>
      <c r="J277" s="38"/>
      <c r="K277" s="38"/>
      <c r="L277" s="38"/>
      <c r="M277" s="38"/>
      <c r="N277" s="38"/>
      <c r="O277" s="2"/>
      <c r="P277" s="2"/>
      <c r="Q277" s="2"/>
      <c r="R277" s="2"/>
      <c r="S277" s="2"/>
      <c r="T277" s="2"/>
      <c r="U277" s="2"/>
      <c r="V277" s="2"/>
      <c r="W277" s="2"/>
      <c r="X277" s="2"/>
      <c r="Y277" s="2"/>
      <c r="Z277" s="2"/>
    </row>
    <row r="278" ht="15.75" customHeight="1">
      <c r="A278" s="38"/>
      <c r="B278" s="38"/>
      <c r="C278" s="38"/>
      <c r="D278" s="38"/>
      <c r="E278" s="38"/>
      <c r="F278" s="38"/>
      <c r="G278" s="38"/>
      <c r="H278" s="38"/>
      <c r="I278" s="38"/>
      <c r="J278" s="38"/>
      <c r="K278" s="38"/>
      <c r="L278" s="38"/>
      <c r="M278" s="38"/>
      <c r="N278" s="38"/>
      <c r="O278" s="2"/>
      <c r="P278" s="2"/>
      <c r="Q278" s="2"/>
      <c r="R278" s="2"/>
      <c r="S278" s="2"/>
      <c r="T278" s="2"/>
      <c r="U278" s="2"/>
      <c r="V278" s="2"/>
      <c r="W278" s="2"/>
      <c r="X278" s="2"/>
      <c r="Y278" s="2"/>
      <c r="Z278" s="2"/>
    </row>
    <row r="279" ht="15.75" customHeight="1">
      <c r="A279" s="38"/>
      <c r="B279" s="38"/>
      <c r="C279" s="38"/>
      <c r="D279" s="38"/>
      <c r="E279" s="38"/>
      <c r="F279" s="38"/>
      <c r="G279" s="38"/>
      <c r="H279" s="38"/>
      <c r="I279" s="38"/>
      <c r="J279" s="38"/>
      <c r="K279" s="38"/>
      <c r="L279" s="38"/>
      <c r="M279" s="38"/>
      <c r="N279" s="38"/>
      <c r="O279" s="2"/>
      <c r="P279" s="2"/>
      <c r="Q279" s="2"/>
      <c r="R279" s="2"/>
      <c r="S279" s="2"/>
      <c r="T279" s="2"/>
      <c r="U279" s="2"/>
      <c r="V279" s="2"/>
      <c r="W279" s="2"/>
      <c r="X279" s="2"/>
      <c r="Y279" s="2"/>
      <c r="Z279" s="2"/>
    </row>
    <row r="280" ht="15.75" customHeight="1">
      <c r="A280" s="38"/>
      <c r="B280" s="38"/>
      <c r="C280" s="38"/>
      <c r="D280" s="38"/>
      <c r="E280" s="38"/>
      <c r="F280" s="38"/>
      <c r="G280" s="38"/>
      <c r="H280" s="38"/>
      <c r="I280" s="38"/>
      <c r="J280" s="38"/>
      <c r="K280" s="38"/>
      <c r="L280" s="38"/>
      <c r="M280" s="38"/>
      <c r="N280" s="38"/>
      <c r="O280" s="2"/>
      <c r="P280" s="2"/>
      <c r="Q280" s="2"/>
      <c r="R280" s="2"/>
      <c r="S280" s="2"/>
      <c r="T280" s="2"/>
      <c r="U280" s="2"/>
      <c r="V280" s="2"/>
      <c r="W280" s="2"/>
      <c r="X280" s="2"/>
      <c r="Y280" s="2"/>
      <c r="Z280" s="2"/>
    </row>
    <row r="281" ht="15.75" customHeight="1">
      <c r="A281" s="38"/>
      <c r="B281" s="38"/>
      <c r="C281" s="38"/>
      <c r="D281" s="38"/>
      <c r="E281" s="38"/>
      <c r="F281" s="38"/>
      <c r="G281" s="38"/>
      <c r="H281" s="38"/>
      <c r="I281" s="38"/>
      <c r="J281" s="38"/>
      <c r="K281" s="38"/>
      <c r="L281" s="38"/>
      <c r="M281" s="38"/>
      <c r="N281" s="38"/>
      <c r="O281" s="2"/>
      <c r="P281" s="2"/>
      <c r="Q281" s="2"/>
      <c r="R281" s="2"/>
      <c r="S281" s="2"/>
      <c r="T281" s="2"/>
      <c r="U281" s="2"/>
      <c r="V281" s="2"/>
      <c r="W281" s="2"/>
      <c r="X281" s="2"/>
      <c r="Y281" s="2"/>
      <c r="Z281" s="2"/>
    </row>
    <row r="282" ht="15.75" customHeight="1">
      <c r="A282" s="38"/>
      <c r="B282" s="38"/>
      <c r="C282" s="38"/>
      <c r="D282" s="38"/>
      <c r="E282" s="38"/>
      <c r="F282" s="38"/>
      <c r="G282" s="38"/>
      <c r="H282" s="38"/>
      <c r="I282" s="38"/>
      <c r="J282" s="38"/>
      <c r="K282" s="38"/>
      <c r="L282" s="38"/>
      <c r="M282" s="38"/>
      <c r="N282" s="38"/>
      <c r="O282" s="2"/>
      <c r="P282" s="2"/>
      <c r="Q282" s="2"/>
      <c r="R282" s="2"/>
      <c r="S282" s="2"/>
      <c r="T282" s="2"/>
      <c r="U282" s="2"/>
      <c r="V282" s="2"/>
      <c r="W282" s="2"/>
      <c r="X282" s="2"/>
      <c r="Y282" s="2"/>
      <c r="Z282" s="2"/>
    </row>
    <row r="283" ht="15.75" customHeight="1">
      <c r="A283" s="38"/>
      <c r="B283" s="38"/>
      <c r="C283" s="38"/>
      <c r="D283" s="38"/>
      <c r="E283" s="38"/>
      <c r="F283" s="38"/>
      <c r="G283" s="38"/>
      <c r="H283" s="38"/>
      <c r="I283" s="38"/>
      <c r="J283" s="38"/>
      <c r="K283" s="38"/>
      <c r="L283" s="38"/>
      <c r="M283" s="38"/>
      <c r="N283" s="38"/>
      <c r="O283" s="2"/>
      <c r="P283" s="2"/>
      <c r="Q283" s="2"/>
      <c r="R283" s="2"/>
      <c r="S283" s="2"/>
      <c r="T283" s="2"/>
      <c r="U283" s="2"/>
      <c r="V283" s="2"/>
      <c r="W283" s="2"/>
      <c r="X283" s="2"/>
      <c r="Y283" s="2"/>
      <c r="Z283" s="2"/>
    </row>
    <row r="284" ht="15.75" customHeight="1">
      <c r="A284" s="38"/>
      <c r="B284" s="38"/>
      <c r="C284" s="38"/>
      <c r="D284" s="38"/>
      <c r="E284" s="38"/>
      <c r="F284" s="38"/>
      <c r="G284" s="38"/>
      <c r="H284" s="38"/>
      <c r="I284" s="38"/>
      <c r="J284" s="38"/>
      <c r="K284" s="38"/>
      <c r="L284" s="38"/>
      <c r="M284" s="38"/>
      <c r="N284" s="38"/>
      <c r="O284" s="2"/>
      <c r="P284" s="2"/>
      <c r="Q284" s="2"/>
      <c r="R284" s="2"/>
      <c r="S284" s="2"/>
      <c r="T284" s="2"/>
      <c r="U284" s="2"/>
      <c r="V284" s="2"/>
      <c r="W284" s="2"/>
      <c r="X284" s="2"/>
      <c r="Y284" s="2"/>
      <c r="Z284" s="2"/>
    </row>
    <row r="285" ht="15.75" customHeight="1">
      <c r="A285" s="38"/>
      <c r="B285" s="38"/>
      <c r="C285" s="38"/>
      <c r="D285" s="38"/>
      <c r="E285" s="38"/>
      <c r="F285" s="38"/>
      <c r="G285" s="38"/>
      <c r="H285" s="38"/>
      <c r="I285" s="38"/>
      <c r="J285" s="38"/>
      <c r="K285" s="38"/>
      <c r="L285" s="38"/>
      <c r="M285" s="38"/>
      <c r="N285" s="38"/>
      <c r="O285" s="2"/>
      <c r="P285" s="2"/>
      <c r="Q285" s="2"/>
      <c r="R285" s="2"/>
      <c r="S285" s="2"/>
      <c r="T285" s="2"/>
      <c r="U285" s="2"/>
      <c r="V285" s="2"/>
      <c r="W285" s="2"/>
      <c r="X285" s="2"/>
      <c r="Y285" s="2"/>
      <c r="Z285" s="2"/>
    </row>
    <row r="286" ht="15.75" customHeight="1">
      <c r="A286" s="38"/>
      <c r="B286" s="38"/>
      <c r="C286" s="38"/>
      <c r="D286" s="38"/>
      <c r="E286" s="38"/>
      <c r="F286" s="38"/>
      <c r="G286" s="38"/>
      <c r="H286" s="38"/>
      <c r="I286" s="38"/>
      <c r="J286" s="38"/>
      <c r="K286" s="38"/>
      <c r="L286" s="38"/>
      <c r="M286" s="38"/>
      <c r="N286" s="38"/>
      <c r="O286" s="2"/>
      <c r="P286" s="2"/>
      <c r="Q286" s="2"/>
      <c r="R286" s="2"/>
      <c r="S286" s="2"/>
      <c r="T286" s="2"/>
      <c r="U286" s="2"/>
      <c r="V286" s="2"/>
      <c r="W286" s="2"/>
      <c r="X286" s="2"/>
      <c r="Y286" s="2"/>
      <c r="Z286" s="2"/>
    </row>
    <row r="287" ht="15.75" customHeight="1">
      <c r="A287" s="38"/>
      <c r="B287" s="38"/>
      <c r="C287" s="38"/>
      <c r="D287" s="38"/>
      <c r="E287" s="38"/>
      <c r="F287" s="38"/>
      <c r="G287" s="38"/>
      <c r="H287" s="38"/>
      <c r="I287" s="38"/>
      <c r="J287" s="38"/>
      <c r="K287" s="38"/>
      <c r="L287" s="38"/>
      <c r="M287" s="38"/>
      <c r="N287" s="38"/>
      <c r="O287" s="2"/>
      <c r="P287" s="2"/>
      <c r="Q287" s="2"/>
      <c r="R287" s="2"/>
      <c r="S287" s="2"/>
      <c r="T287" s="2"/>
      <c r="U287" s="2"/>
      <c r="V287" s="2"/>
      <c r="W287" s="2"/>
      <c r="X287" s="2"/>
      <c r="Y287" s="2"/>
      <c r="Z287" s="2"/>
    </row>
    <row r="288" ht="15.75" customHeight="1">
      <c r="A288" s="38"/>
      <c r="B288" s="38"/>
      <c r="C288" s="38"/>
      <c r="D288" s="38"/>
      <c r="E288" s="38"/>
      <c r="F288" s="38"/>
      <c r="G288" s="38"/>
      <c r="H288" s="38"/>
      <c r="I288" s="38"/>
      <c r="J288" s="38"/>
      <c r="K288" s="38"/>
      <c r="L288" s="38"/>
      <c r="M288" s="38"/>
      <c r="N288" s="38"/>
      <c r="O288" s="2"/>
      <c r="P288" s="2"/>
      <c r="Q288" s="2"/>
      <c r="R288" s="2"/>
      <c r="S288" s="2"/>
      <c r="T288" s="2"/>
      <c r="U288" s="2"/>
      <c r="V288" s="2"/>
      <c r="W288" s="2"/>
      <c r="X288" s="2"/>
      <c r="Y288" s="2"/>
      <c r="Z288" s="2"/>
    </row>
    <row r="289" ht="15.75" customHeight="1">
      <c r="A289" s="38"/>
      <c r="B289" s="38"/>
      <c r="C289" s="38"/>
      <c r="D289" s="38"/>
      <c r="E289" s="38"/>
      <c r="F289" s="38"/>
      <c r="G289" s="38"/>
      <c r="H289" s="38"/>
      <c r="I289" s="38"/>
      <c r="J289" s="38"/>
      <c r="K289" s="38"/>
      <c r="L289" s="38"/>
      <c r="M289" s="38"/>
      <c r="N289" s="38"/>
      <c r="O289" s="2"/>
      <c r="P289" s="2"/>
      <c r="Q289" s="2"/>
      <c r="R289" s="2"/>
      <c r="S289" s="2"/>
      <c r="T289" s="2"/>
      <c r="U289" s="2"/>
      <c r="V289" s="2"/>
      <c r="W289" s="2"/>
      <c r="X289" s="2"/>
      <c r="Y289" s="2"/>
      <c r="Z289" s="2"/>
    </row>
    <row r="290" ht="15.75" customHeight="1">
      <c r="A290" s="38"/>
      <c r="B290" s="38"/>
      <c r="C290" s="38"/>
      <c r="D290" s="38"/>
      <c r="E290" s="38"/>
      <c r="F290" s="38"/>
      <c r="G290" s="38"/>
      <c r="H290" s="38"/>
      <c r="I290" s="38"/>
      <c r="J290" s="38"/>
      <c r="K290" s="38"/>
      <c r="L290" s="38"/>
      <c r="M290" s="38"/>
      <c r="N290" s="38"/>
      <c r="O290" s="2"/>
      <c r="P290" s="2"/>
      <c r="Q290" s="2"/>
      <c r="R290" s="2"/>
      <c r="S290" s="2"/>
      <c r="T290" s="2"/>
      <c r="U290" s="2"/>
      <c r="V290" s="2"/>
      <c r="W290" s="2"/>
      <c r="X290" s="2"/>
      <c r="Y290" s="2"/>
      <c r="Z290" s="2"/>
    </row>
    <row r="291" ht="15.75" customHeight="1">
      <c r="A291" s="38"/>
      <c r="B291" s="38"/>
      <c r="C291" s="38"/>
      <c r="D291" s="38"/>
      <c r="E291" s="38"/>
      <c r="F291" s="38"/>
      <c r="G291" s="38"/>
      <c r="H291" s="38"/>
      <c r="I291" s="38"/>
      <c r="J291" s="38"/>
      <c r="K291" s="38"/>
      <c r="L291" s="38"/>
      <c r="M291" s="38"/>
      <c r="N291" s="38"/>
      <c r="O291" s="2"/>
      <c r="P291" s="2"/>
      <c r="Q291" s="2"/>
      <c r="R291" s="2"/>
      <c r="S291" s="2"/>
      <c r="T291" s="2"/>
      <c r="U291" s="2"/>
      <c r="V291" s="2"/>
      <c r="W291" s="2"/>
      <c r="X291" s="2"/>
      <c r="Y291" s="2"/>
      <c r="Z291" s="2"/>
    </row>
    <row r="292" ht="15.75" customHeight="1">
      <c r="A292" s="38"/>
      <c r="B292" s="38"/>
      <c r="C292" s="38"/>
      <c r="D292" s="38"/>
      <c r="E292" s="38"/>
      <c r="F292" s="38"/>
      <c r="G292" s="38"/>
      <c r="H292" s="38"/>
      <c r="I292" s="38"/>
      <c r="J292" s="38"/>
      <c r="K292" s="38"/>
      <c r="L292" s="38"/>
      <c r="M292" s="38"/>
      <c r="N292" s="38"/>
      <c r="O292" s="2"/>
      <c r="P292" s="2"/>
      <c r="Q292" s="2"/>
      <c r="R292" s="2"/>
      <c r="S292" s="2"/>
      <c r="T292" s="2"/>
      <c r="U292" s="2"/>
      <c r="V292" s="2"/>
      <c r="W292" s="2"/>
      <c r="X292" s="2"/>
      <c r="Y292" s="2"/>
      <c r="Z292" s="2"/>
    </row>
    <row r="293" ht="15.75" customHeight="1">
      <c r="A293" s="38"/>
      <c r="B293" s="38"/>
      <c r="C293" s="38"/>
      <c r="D293" s="38"/>
      <c r="E293" s="38"/>
      <c r="F293" s="38"/>
      <c r="G293" s="38"/>
      <c r="H293" s="38"/>
      <c r="I293" s="38"/>
      <c r="J293" s="38"/>
      <c r="K293" s="38"/>
      <c r="L293" s="38"/>
      <c r="M293" s="38"/>
      <c r="N293" s="38"/>
      <c r="O293" s="2"/>
      <c r="P293" s="2"/>
      <c r="Q293" s="2"/>
      <c r="R293" s="2"/>
      <c r="S293" s="2"/>
      <c r="T293" s="2"/>
      <c r="U293" s="2"/>
      <c r="V293" s="2"/>
      <c r="W293" s="2"/>
      <c r="X293" s="2"/>
      <c r="Y293" s="2"/>
      <c r="Z293" s="2"/>
    </row>
    <row r="294" ht="15.75" customHeight="1">
      <c r="A294" s="38"/>
      <c r="B294" s="38"/>
      <c r="C294" s="38"/>
      <c r="D294" s="38"/>
      <c r="E294" s="38"/>
      <c r="F294" s="38"/>
      <c r="G294" s="38"/>
      <c r="H294" s="38"/>
      <c r="I294" s="38"/>
      <c r="J294" s="38"/>
      <c r="K294" s="38"/>
      <c r="L294" s="38"/>
      <c r="M294" s="38"/>
      <c r="N294" s="38"/>
      <c r="O294" s="2"/>
      <c r="P294" s="2"/>
      <c r="Q294" s="2"/>
      <c r="R294" s="2"/>
      <c r="S294" s="2"/>
      <c r="T294" s="2"/>
      <c r="U294" s="2"/>
      <c r="V294" s="2"/>
      <c r="W294" s="2"/>
      <c r="X294" s="2"/>
      <c r="Y294" s="2"/>
      <c r="Z294" s="2"/>
    </row>
    <row r="295" ht="15.75" customHeight="1">
      <c r="A295" s="38"/>
      <c r="B295" s="38"/>
      <c r="C295" s="38"/>
      <c r="D295" s="38"/>
      <c r="E295" s="38"/>
      <c r="F295" s="38"/>
      <c r="G295" s="38"/>
      <c r="H295" s="38"/>
      <c r="I295" s="38"/>
      <c r="J295" s="38"/>
      <c r="K295" s="38"/>
      <c r="L295" s="38"/>
      <c r="M295" s="38"/>
      <c r="N295" s="38"/>
      <c r="O295" s="2"/>
      <c r="P295" s="2"/>
      <c r="Q295" s="2"/>
      <c r="R295" s="2"/>
      <c r="S295" s="2"/>
      <c r="T295" s="2"/>
      <c r="U295" s="2"/>
      <c r="V295" s="2"/>
      <c r="W295" s="2"/>
      <c r="X295" s="2"/>
      <c r="Y295" s="2"/>
      <c r="Z295" s="2"/>
    </row>
    <row r="296" ht="15.75" customHeight="1">
      <c r="A296" s="38"/>
      <c r="B296" s="38"/>
      <c r="C296" s="38"/>
      <c r="D296" s="38"/>
      <c r="E296" s="38"/>
      <c r="F296" s="38"/>
      <c r="G296" s="38"/>
      <c r="H296" s="38"/>
      <c r="I296" s="38"/>
      <c r="J296" s="38"/>
      <c r="K296" s="38"/>
      <c r="L296" s="38"/>
      <c r="M296" s="38"/>
      <c r="N296" s="38"/>
      <c r="O296" s="2"/>
      <c r="P296" s="2"/>
      <c r="Q296" s="2"/>
      <c r="R296" s="2"/>
      <c r="S296" s="2"/>
      <c r="T296" s="2"/>
      <c r="U296" s="2"/>
      <c r="V296" s="2"/>
      <c r="W296" s="2"/>
      <c r="X296" s="2"/>
      <c r="Y296" s="2"/>
      <c r="Z296" s="2"/>
    </row>
    <row r="297" ht="15.75" customHeight="1">
      <c r="A297" s="38"/>
      <c r="B297" s="38"/>
      <c r="C297" s="38"/>
      <c r="D297" s="38"/>
      <c r="E297" s="38"/>
      <c r="F297" s="38"/>
      <c r="G297" s="38"/>
      <c r="H297" s="38"/>
      <c r="I297" s="38"/>
      <c r="J297" s="38"/>
      <c r="K297" s="38"/>
      <c r="L297" s="38"/>
      <c r="M297" s="38"/>
      <c r="N297" s="38"/>
      <c r="O297" s="2"/>
      <c r="P297" s="2"/>
      <c r="Q297" s="2"/>
      <c r="R297" s="2"/>
      <c r="S297" s="2"/>
      <c r="T297" s="2"/>
      <c r="U297" s="2"/>
      <c r="V297" s="2"/>
      <c r="W297" s="2"/>
      <c r="X297" s="2"/>
      <c r="Y297" s="2"/>
      <c r="Z297" s="2"/>
    </row>
    <row r="298" ht="15.75" customHeight="1">
      <c r="A298" s="38"/>
      <c r="B298" s="38"/>
      <c r="C298" s="38"/>
      <c r="D298" s="38"/>
      <c r="E298" s="38"/>
      <c r="F298" s="38"/>
      <c r="G298" s="38"/>
      <c r="H298" s="38"/>
      <c r="I298" s="38"/>
      <c r="J298" s="38"/>
      <c r="K298" s="38"/>
      <c r="L298" s="38"/>
      <c r="M298" s="38"/>
      <c r="N298" s="38"/>
      <c r="O298" s="2"/>
      <c r="P298" s="2"/>
      <c r="Q298" s="2"/>
      <c r="R298" s="2"/>
      <c r="S298" s="2"/>
      <c r="T298" s="2"/>
      <c r="U298" s="2"/>
      <c r="V298" s="2"/>
      <c r="W298" s="2"/>
      <c r="X298" s="2"/>
      <c r="Y298" s="2"/>
      <c r="Z298" s="2"/>
    </row>
    <row r="299" ht="15.75" customHeight="1">
      <c r="A299" s="38"/>
      <c r="B299" s="38"/>
      <c r="C299" s="38"/>
      <c r="D299" s="38"/>
      <c r="E299" s="38"/>
      <c r="F299" s="38"/>
      <c r="G299" s="38"/>
      <c r="H299" s="38"/>
      <c r="I299" s="38"/>
      <c r="J299" s="38"/>
      <c r="K299" s="38"/>
      <c r="L299" s="38"/>
      <c r="M299" s="38"/>
      <c r="N299" s="38"/>
      <c r="O299" s="2"/>
      <c r="P299" s="2"/>
      <c r="Q299" s="2"/>
      <c r="R299" s="2"/>
      <c r="S299" s="2"/>
      <c r="T299" s="2"/>
      <c r="U299" s="2"/>
      <c r="V299" s="2"/>
      <c r="W299" s="2"/>
      <c r="X299" s="2"/>
      <c r="Y299" s="2"/>
      <c r="Z299" s="2"/>
    </row>
    <row r="300" ht="15.75" customHeight="1">
      <c r="A300" s="38"/>
      <c r="B300" s="38"/>
      <c r="C300" s="38"/>
      <c r="D300" s="38"/>
      <c r="E300" s="38"/>
      <c r="F300" s="38"/>
      <c r="G300" s="38"/>
      <c r="H300" s="38"/>
      <c r="I300" s="38"/>
      <c r="J300" s="38"/>
      <c r="K300" s="38"/>
      <c r="L300" s="38"/>
      <c r="M300" s="38"/>
      <c r="N300" s="38"/>
      <c r="O300" s="2"/>
      <c r="P300" s="2"/>
      <c r="Q300" s="2"/>
      <c r="R300" s="2"/>
      <c r="S300" s="2"/>
      <c r="T300" s="2"/>
      <c r="U300" s="2"/>
      <c r="V300" s="2"/>
      <c r="W300" s="2"/>
      <c r="X300" s="2"/>
      <c r="Y300" s="2"/>
      <c r="Z300" s="2"/>
    </row>
    <row r="301" ht="15.75" customHeight="1">
      <c r="A301" s="38"/>
      <c r="B301" s="38"/>
      <c r="C301" s="38"/>
      <c r="D301" s="38"/>
      <c r="E301" s="38"/>
      <c r="F301" s="38"/>
      <c r="G301" s="38"/>
      <c r="H301" s="38"/>
      <c r="I301" s="38"/>
      <c r="J301" s="38"/>
      <c r="K301" s="38"/>
      <c r="L301" s="38"/>
      <c r="M301" s="38"/>
      <c r="N301" s="38"/>
      <c r="O301" s="2"/>
      <c r="P301" s="2"/>
      <c r="Q301" s="2"/>
      <c r="R301" s="2"/>
      <c r="S301" s="2"/>
      <c r="T301" s="2"/>
      <c r="U301" s="2"/>
      <c r="V301" s="2"/>
      <c r="W301" s="2"/>
      <c r="X301" s="2"/>
      <c r="Y301" s="2"/>
      <c r="Z301" s="2"/>
    </row>
    <row r="302" ht="15.75" customHeight="1">
      <c r="A302" s="38"/>
      <c r="B302" s="38"/>
      <c r="C302" s="38"/>
      <c r="D302" s="38"/>
      <c r="E302" s="38"/>
      <c r="F302" s="38"/>
      <c r="G302" s="38"/>
      <c r="H302" s="38"/>
      <c r="I302" s="38"/>
      <c r="J302" s="38"/>
      <c r="K302" s="38"/>
      <c r="L302" s="38"/>
      <c r="M302" s="38"/>
      <c r="N302" s="38"/>
      <c r="O302" s="2"/>
      <c r="P302" s="2"/>
      <c r="Q302" s="2"/>
      <c r="R302" s="2"/>
      <c r="S302" s="2"/>
      <c r="T302" s="2"/>
      <c r="U302" s="2"/>
      <c r="V302" s="2"/>
      <c r="W302" s="2"/>
      <c r="X302" s="2"/>
      <c r="Y302" s="2"/>
      <c r="Z302" s="2"/>
    </row>
    <row r="303" ht="15.75" customHeight="1">
      <c r="A303" s="38"/>
      <c r="B303" s="38"/>
      <c r="C303" s="38"/>
      <c r="D303" s="38"/>
      <c r="E303" s="38"/>
      <c r="F303" s="38"/>
      <c r="G303" s="38"/>
      <c r="H303" s="38"/>
      <c r="I303" s="38"/>
      <c r="J303" s="38"/>
      <c r="K303" s="38"/>
      <c r="L303" s="38"/>
      <c r="M303" s="38"/>
      <c r="N303" s="38"/>
      <c r="O303" s="2"/>
      <c r="P303" s="2"/>
      <c r="Q303" s="2"/>
      <c r="R303" s="2"/>
      <c r="S303" s="2"/>
      <c r="T303" s="2"/>
      <c r="U303" s="2"/>
      <c r="V303" s="2"/>
      <c r="W303" s="2"/>
      <c r="X303" s="2"/>
      <c r="Y303" s="2"/>
      <c r="Z303" s="2"/>
    </row>
    <row r="304" ht="15.75" customHeight="1">
      <c r="A304" s="38"/>
      <c r="B304" s="38"/>
      <c r="C304" s="38"/>
      <c r="D304" s="38"/>
      <c r="E304" s="38"/>
      <c r="F304" s="38"/>
      <c r="G304" s="38"/>
      <c r="H304" s="38"/>
      <c r="I304" s="38"/>
      <c r="J304" s="38"/>
      <c r="K304" s="38"/>
      <c r="L304" s="38"/>
      <c r="M304" s="38"/>
      <c r="N304" s="38"/>
      <c r="O304" s="2"/>
      <c r="P304" s="2"/>
      <c r="Q304" s="2"/>
      <c r="R304" s="2"/>
      <c r="S304" s="2"/>
      <c r="T304" s="2"/>
      <c r="U304" s="2"/>
      <c r="V304" s="2"/>
      <c r="W304" s="2"/>
      <c r="X304" s="2"/>
      <c r="Y304" s="2"/>
      <c r="Z304" s="2"/>
    </row>
    <row r="305" ht="15.75" customHeight="1">
      <c r="A305" s="38"/>
      <c r="B305" s="38"/>
      <c r="C305" s="38"/>
      <c r="D305" s="38"/>
      <c r="E305" s="38"/>
      <c r="F305" s="38"/>
      <c r="G305" s="38"/>
      <c r="H305" s="38"/>
      <c r="I305" s="38"/>
      <c r="J305" s="38"/>
      <c r="K305" s="38"/>
      <c r="L305" s="38"/>
      <c r="M305" s="38"/>
      <c r="N305" s="38"/>
      <c r="O305" s="2"/>
      <c r="P305" s="2"/>
      <c r="Q305" s="2"/>
      <c r="R305" s="2"/>
      <c r="S305" s="2"/>
      <c r="T305" s="2"/>
      <c r="U305" s="2"/>
      <c r="V305" s="2"/>
      <c r="W305" s="2"/>
      <c r="X305" s="2"/>
      <c r="Y305" s="2"/>
      <c r="Z305" s="2"/>
    </row>
    <row r="306" ht="15.75" customHeight="1">
      <c r="A306" s="38"/>
      <c r="B306" s="38"/>
      <c r="C306" s="38"/>
      <c r="D306" s="38"/>
      <c r="E306" s="38"/>
      <c r="F306" s="38"/>
      <c r="G306" s="38"/>
      <c r="H306" s="38"/>
      <c r="I306" s="38"/>
      <c r="J306" s="38"/>
      <c r="K306" s="38"/>
      <c r="L306" s="38"/>
      <c r="M306" s="38"/>
      <c r="N306" s="38"/>
      <c r="O306" s="2"/>
      <c r="P306" s="2"/>
      <c r="Q306" s="2"/>
      <c r="R306" s="2"/>
      <c r="S306" s="2"/>
      <c r="T306" s="2"/>
      <c r="U306" s="2"/>
      <c r="V306" s="2"/>
      <c r="W306" s="2"/>
      <c r="X306" s="2"/>
      <c r="Y306" s="2"/>
      <c r="Z306" s="2"/>
    </row>
    <row r="307" ht="15.75" customHeight="1">
      <c r="A307" s="38"/>
      <c r="B307" s="38"/>
      <c r="C307" s="38"/>
      <c r="D307" s="38"/>
      <c r="E307" s="38"/>
      <c r="F307" s="38"/>
      <c r="G307" s="38"/>
      <c r="H307" s="38"/>
      <c r="I307" s="38"/>
      <c r="J307" s="38"/>
      <c r="K307" s="38"/>
      <c r="L307" s="38"/>
      <c r="M307" s="38"/>
      <c r="N307" s="38"/>
      <c r="O307" s="2"/>
      <c r="P307" s="2"/>
      <c r="Q307" s="2"/>
      <c r="R307" s="2"/>
      <c r="S307" s="2"/>
      <c r="T307" s="2"/>
      <c r="U307" s="2"/>
      <c r="V307" s="2"/>
      <c r="W307" s="2"/>
      <c r="X307" s="2"/>
      <c r="Y307" s="2"/>
      <c r="Z307" s="2"/>
    </row>
    <row r="308" ht="15.75" customHeight="1">
      <c r="A308" s="38"/>
      <c r="B308" s="38"/>
      <c r="C308" s="38"/>
      <c r="D308" s="38"/>
      <c r="E308" s="38"/>
      <c r="F308" s="38"/>
      <c r="G308" s="38"/>
      <c r="H308" s="38"/>
      <c r="I308" s="38"/>
      <c r="J308" s="38"/>
      <c r="K308" s="38"/>
      <c r="L308" s="38"/>
      <c r="M308" s="38"/>
      <c r="N308" s="38"/>
      <c r="O308" s="2"/>
      <c r="P308" s="2"/>
      <c r="Q308" s="2"/>
      <c r="R308" s="2"/>
      <c r="S308" s="2"/>
      <c r="T308" s="2"/>
      <c r="U308" s="2"/>
      <c r="V308" s="2"/>
      <c r="W308" s="2"/>
      <c r="X308" s="2"/>
      <c r="Y308" s="2"/>
      <c r="Z308" s="2"/>
    </row>
    <row r="309" ht="15.75" customHeight="1">
      <c r="A309" s="38"/>
      <c r="B309" s="38"/>
      <c r="C309" s="38"/>
      <c r="D309" s="38"/>
      <c r="E309" s="38"/>
      <c r="F309" s="38"/>
      <c r="G309" s="38"/>
      <c r="H309" s="38"/>
      <c r="I309" s="38"/>
      <c r="J309" s="38"/>
      <c r="K309" s="38"/>
      <c r="L309" s="38"/>
      <c r="M309" s="38"/>
      <c r="N309" s="38"/>
      <c r="O309" s="2"/>
      <c r="P309" s="2"/>
      <c r="Q309" s="2"/>
      <c r="R309" s="2"/>
      <c r="S309" s="2"/>
      <c r="T309" s="2"/>
      <c r="U309" s="2"/>
      <c r="V309" s="2"/>
      <c r="W309" s="2"/>
      <c r="X309" s="2"/>
      <c r="Y309" s="2"/>
      <c r="Z309" s="2"/>
    </row>
    <row r="310" ht="15.75" customHeight="1">
      <c r="A310" s="38"/>
      <c r="B310" s="38"/>
      <c r="C310" s="38"/>
      <c r="D310" s="38"/>
      <c r="E310" s="38"/>
      <c r="F310" s="38"/>
      <c r="G310" s="38"/>
      <c r="H310" s="38"/>
      <c r="I310" s="38"/>
      <c r="J310" s="38"/>
      <c r="K310" s="38"/>
      <c r="L310" s="38"/>
      <c r="M310" s="38"/>
      <c r="N310" s="38"/>
      <c r="O310" s="2"/>
      <c r="P310" s="2"/>
      <c r="Q310" s="2"/>
      <c r="R310" s="2"/>
      <c r="S310" s="2"/>
      <c r="T310" s="2"/>
      <c r="U310" s="2"/>
      <c r="V310" s="2"/>
      <c r="W310" s="2"/>
      <c r="X310" s="2"/>
      <c r="Y310" s="2"/>
      <c r="Z310" s="2"/>
    </row>
    <row r="311" ht="15.75" customHeight="1">
      <c r="A311" s="38"/>
      <c r="B311" s="38"/>
      <c r="C311" s="38"/>
      <c r="D311" s="38"/>
      <c r="E311" s="38"/>
      <c r="F311" s="38"/>
      <c r="G311" s="38"/>
      <c r="H311" s="38"/>
      <c r="I311" s="38"/>
      <c r="J311" s="38"/>
      <c r="K311" s="38"/>
      <c r="L311" s="38"/>
      <c r="M311" s="38"/>
      <c r="N311" s="38"/>
      <c r="O311" s="2"/>
      <c r="P311" s="2"/>
      <c r="Q311" s="2"/>
      <c r="R311" s="2"/>
      <c r="S311" s="2"/>
      <c r="T311" s="2"/>
      <c r="U311" s="2"/>
      <c r="V311" s="2"/>
      <c r="W311" s="2"/>
      <c r="X311" s="2"/>
      <c r="Y311" s="2"/>
      <c r="Z311" s="2"/>
    </row>
    <row r="312" ht="15.75" customHeight="1">
      <c r="A312" s="38"/>
      <c r="B312" s="38"/>
      <c r="C312" s="38"/>
      <c r="D312" s="38"/>
      <c r="E312" s="38"/>
      <c r="F312" s="38"/>
      <c r="G312" s="38"/>
      <c r="H312" s="38"/>
      <c r="I312" s="38"/>
      <c r="J312" s="38"/>
      <c r="K312" s="38"/>
      <c r="L312" s="38"/>
      <c r="M312" s="38"/>
      <c r="N312" s="38"/>
      <c r="O312" s="2"/>
      <c r="P312" s="2"/>
      <c r="Q312" s="2"/>
      <c r="R312" s="2"/>
      <c r="S312" s="2"/>
      <c r="T312" s="2"/>
      <c r="U312" s="2"/>
      <c r="V312" s="2"/>
      <c r="W312" s="2"/>
      <c r="X312" s="2"/>
      <c r="Y312" s="2"/>
      <c r="Z312" s="2"/>
    </row>
    <row r="313" ht="15.75" customHeight="1">
      <c r="A313" s="38"/>
      <c r="B313" s="38"/>
      <c r="C313" s="38"/>
      <c r="D313" s="38"/>
      <c r="E313" s="38"/>
      <c r="F313" s="38"/>
      <c r="G313" s="38"/>
      <c r="H313" s="38"/>
      <c r="I313" s="38"/>
      <c r="J313" s="38"/>
      <c r="K313" s="38"/>
      <c r="L313" s="38"/>
      <c r="M313" s="38"/>
      <c r="N313" s="38"/>
      <c r="O313" s="2"/>
      <c r="P313" s="2"/>
      <c r="Q313" s="2"/>
      <c r="R313" s="2"/>
      <c r="S313" s="2"/>
      <c r="T313" s="2"/>
      <c r="U313" s="2"/>
      <c r="V313" s="2"/>
      <c r="W313" s="2"/>
      <c r="X313" s="2"/>
      <c r="Y313" s="2"/>
      <c r="Z313" s="2"/>
    </row>
    <row r="314" ht="15.75" customHeight="1">
      <c r="A314" s="38"/>
      <c r="B314" s="38"/>
      <c r="C314" s="38"/>
      <c r="D314" s="38"/>
      <c r="E314" s="38"/>
      <c r="F314" s="38"/>
      <c r="G314" s="38"/>
      <c r="H314" s="38"/>
      <c r="I314" s="38"/>
      <c r="J314" s="38"/>
      <c r="K314" s="38"/>
      <c r="L314" s="38"/>
      <c r="M314" s="38"/>
      <c r="N314" s="38"/>
      <c r="O314" s="2"/>
      <c r="P314" s="2"/>
      <c r="Q314" s="2"/>
      <c r="R314" s="2"/>
      <c r="S314" s="2"/>
      <c r="T314" s="2"/>
      <c r="U314" s="2"/>
      <c r="V314" s="2"/>
      <c r="W314" s="2"/>
      <c r="X314" s="2"/>
      <c r="Y314" s="2"/>
      <c r="Z314" s="2"/>
    </row>
    <row r="315" ht="15.75" customHeight="1">
      <c r="A315" s="38"/>
      <c r="B315" s="38"/>
      <c r="C315" s="38"/>
      <c r="D315" s="38"/>
      <c r="E315" s="38"/>
      <c r="F315" s="38"/>
      <c r="G315" s="38"/>
      <c r="H315" s="38"/>
      <c r="I315" s="38"/>
      <c r="J315" s="38"/>
      <c r="K315" s="38"/>
      <c r="L315" s="38"/>
      <c r="M315" s="38"/>
      <c r="N315" s="38"/>
      <c r="O315" s="2"/>
      <c r="P315" s="2"/>
      <c r="Q315" s="2"/>
      <c r="R315" s="2"/>
      <c r="S315" s="2"/>
      <c r="T315" s="2"/>
      <c r="U315" s="2"/>
      <c r="V315" s="2"/>
      <c r="W315" s="2"/>
      <c r="X315" s="2"/>
      <c r="Y315" s="2"/>
      <c r="Z315" s="2"/>
    </row>
    <row r="316" ht="15.75" customHeight="1">
      <c r="A316" s="38"/>
      <c r="B316" s="38"/>
      <c r="C316" s="38"/>
      <c r="D316" s="38"/>
      <c r="E316" s="38"/>
      <c r="F316" s="38"/>
      <c r="G316" s="38"/>
      <c r="H316" s="38"/>
      <c r="I316" s="38"/>
      <c r="J316" s="38"/>
      <c r="K316" s="38"/>
      <c r="L316" s="38"/>
      <c r="M316" s="38"/>
      <c r="N316" s="38"/>
      <c r="O316" s="2"/>
      <c r="P316" s="2"/>
      <c r="Q316" s="2"/>
      <c r="R316" s="2"/>
      <c r="S316" s="2"/>
      <c r="T316" s="2"/>
      <c r="U316" s="2"/>
      <c r="V316" s="2"/>
      <c r="W316" s="2"/>
      <c r="X316" s="2"/>
      <c r="Y316" s="2"/>
      <c r="Z316" s="2"/>
    </row>
    <row r="317" ht="15.75" customHeight="1">
      <c r="A317" s="38"/>
      <c r="B317" s="38"/>
      <c r="C317" s="38"/>
      <c r="D317" s="38"/>
      <c r="E317" s="38"/>
      <c r="F317" s="38"/>
      <c r="G317" s="38"/>
      <c r="H317" s="38"/>
      <c r="I317" s="38"/>
      <c r="J317" s="38"/>
      <c r="K317" s="38"/>
      <c r="L317" s="38"/>
      <c r="M317" s="38"/>
      <c r="N317" s="38"/>
      <c r="O317" s="2"/>
      <c r="P317" s="2"/>
      <c r="Q317" s="2"/>
      <c r="R317" s="2"/>
      <c r="S317" s="2"/>
      <c r="T317" s="2"/>
      <c r="U317" s="2"/>
      <c r="V317" s="2"/>
      <c r="W317" s="2"/>
      <c r="X317" s="2"/>
      <c r="Y317" s="2"/>
      <c r="Z317" s="2"/>
    </row>
    <row r="318" ht="15.75" customHeight="1">
      <c r="A318" s="38"/>
      <c r="B318" s="38"/>
      <c r="C318" s="38"/>
      <c r="D318" s="38"/>
      <c r="E318" s="38"/>
      <c r="F318" s="38"/>
      <c r="G318" s="38"/>
      <c r="H318" s="38"/>
      <c r="I318" s="38"/>
      <c r="J318" s="38"/>
      <c r="K318" s="38"/>
      <c r="L318" s="38"/>
      <c r="M318" s="38"/>
      <c r="N318" s="38"/>
      <c r="O318" s="2"/>
      <c r="P318" s="2"/>
      <c r="Q318" s="2"/>
      <c r="R318" s="2"/>
      <c r="S318" s="2"/>
      <c r="T318" s="2"/>
      <c r="U318" s="2"/>
      <c r="V318" s="2"/>
      <c r="W318" s="2"/>
      <c r="X318" s="2"/>
      <c r="Y318" s="2"/>
      <c r="Z318" s="2"/>
    </row>
    <row r="319" ht="15.75" customHeight="1">
      <c r="A319" s="38"/>
      <c r="B319" s="38"/>
      <c r="C319" s="38"/>
      <c r="D319" s="38"/>
      <c r="E319" s="38"/>
      <c r="F319" s="38"/>
      <c r="G319" s="38"/>
      <c r="H319" s="38"/>
      <c r="I319" s="38"/>
      <c r="J319" s="38"/>
      <c r="K319" s="38"/>
      <c r="L319" s="38"/>
      <c r="M319" s="38"/>
      <c r="N319" s="38"/>
      <c r="O319" s="2"/>
      <c r="P319" s="2"/>
      <c r="Q319" s="2"/>
      <c r="R319" s="2"/>
      <c r="S319" s="2"/>
      <c r="T319" s="2"/>
      <c r="U319" s="2"/>
      <c r="V319" s="2"/>
      <c r="W319" s="2"/>
      <c r="X319" s="2"/>
      <c r="Y319" s="2"/>
      <c r="Z319" s="2"/>
    </row>
    <row r="320" ht="15.75" customHeight="1">
      <c r="A320" s="38"/>
      <c r="B320" s="38"/>
      <c r="C320" s="38"/>
      <c r="D320" s="38"/>
      <c r="E320" s="38"/>
      <c r="F320" s="38"/>
      <c r="G320" s="38"/>
      <c r="H320" s="38"/>
      <c r="I320" s="38"/>
      <c r="J320" s="38"/>
      <c r="K320" s="38"/>
      <c r="L320" s="38"/>
      <c r="M320" s="38"/>
      <c r="N320" s="38"/>
      <c r="O320" s="2"/>
      <c r="P320" s="2"/>
      <c r="Q320" s="2"/>
      <c r="R320" s="2"/>
      <c r="S320" s="2"/>
      <c r="T320" s="2"/>
      <c r="U320" s="2"/>
      <c r="V320" s="2"/>
      <c r="W320" s="2"/>
      <c r="X320" s="2"/>
      <c r="Y320" s="2"/>
      <c r="Z320" s="2"/>
    </row>
    <row r="321" ht="15.75" customHeight="1">
      <c r="A321" s="38"/>
      <c r="B321" s="38"/>
      <c r="C321" s="38"/>
      <c r="D321" s="38"/>
      <c r="E321" s="38"/>
      <c r="F321" s="38"/>
      <c r="G321" s="38"/>
      <c r="H321" s="38"/>
      <c r="I321" s="38"/>
      <c r="J321" s="38"/>
      <c r="K321" s="38"/>
      <c r="L321" s="38"/>
      <c r="M321" s="38"/>
      <c r="N321" s="38"/>
      <c r="O321" s="2"/>
      <c r="P321" s="2"/>
      <c r="Q321" s="2"/>
      <c r="R321" s="2"/>
      <c r="S321" s="2"/>
      <c r="T321" s="2"/>
      <c r="U321" s="2"/>
      <c r="V321" s="2"/>
      <c r="W321" s="2"/>
      <c r="X321" s="2"/>
      <c r="Y321" s="2"/>
      <c r="Z321" s="2"/>
    </row>
    <row r="322" ht="15.75" customHeight="1">
      <c r="A322" s="38"/>
      <c r="B322" s="38"/>
      <c r="C322" s="38"/>
      <c r="D322" s="38"/>
      <c r="E322" s="38"/>
      <c r="F322" s="38"/>
      <c r="G322" s="38"/>
      <c r="H322" s="38"/>
      <c r="I322" s="38"/>
      <c r="J322" s="38"/>
      <c r="K322" s="38"/>
      <c r="L322" s="38"/>
      <c r="M322" s="38"/>
      <c r="N322" s="38"/>
      <c r="O322" s="2"/>
      <c r="P322" s="2"/>
      <c r="Q322" s="2"/>
      <c r="R322" s="2"/>
      <c r="S322" s="2"/>
      <c r="T322" s="2"/>
      <c r="U322" s="2"/>
      <c r="V322" s="2"/>
      <c r="W322" s="2"/>
      <c r="X322" s="2"/>
      <c r="Y322" s="2"/>
      <c r="Z322" s="2"/>
    </row>
    <row r="323" ht="15.75" customHeight="1">
      <c r="A323" s="38"/>
      <c r="B323" s="38"/>
      <c r="C323" s="38"/>
      <c r="D323" s="38"/>
      <c r="E323" s="38"/>
      <c r="F323" s="38"/>
      <c r="G323" s="38"/>
      <c r="H323" s="38"/>
      <c r="I323" s="38"/>
      <c r="J323" s="38"/>
      <c r="K323" s="38"/>
      <c r="L323" s="38"/>
      <c r="M323" s="38"/>
      <c r="N323" s="38"/>
      <c r="O323" s="2"/>
      <c r="P323" s="2"/>
      <c r="Q323" s="2"/>
      <c r="R323" s="2"/>
      <c r="S323" s="2"/>
      <c r="T323" s="2"/>
      <c r="U323" s="2"/>
      <c r="V323" s="2"/>
      <c r="W323" s="2"/>
      <c r="X323" s="2"/>
      <c r="Y323" s="2"/>
      <c r="Z323" s="2"/>
    </row>
    <row r="324" ht="15.75" customHeight="1">
      <c r="A324" s="38"/>
      <c r="B324" s="38"/>
      <c r="C324" s="38"/>
      <c r="D324" s="38"/>
      <c r="E324" s="38"/>
      <c r="F324" s="38"/>
      <c r="G324" s="38"/>
      <c r="H324" s="38"/>
      <c r="I324" s="38"/>
      <c r="J324" s="38"/>
      <c r="K324" s="38"/>
      <c r="L324" s="38"/>
      <c r="M324" s="38"/>
      <c r="N324" s="38"/>
      <c r="O324" s="2"/>
      <c r="P324" s="2"/>
      <c r="Q324" s="2"/>
      <c r="R324" s="2"/>
      <c r="S324" s="2"/>
      <c r="T324" s="2"/>
      <c r="U324" s="2"/>
      <c r="V324" s="2"/>
      <c r="W324" s="2"/>
      <c r="X324" s="2"/>
      <c r="Y324" s="2"/>
      <c r="Z324" s="2"/>
    </row>
    <row r="325" ht="15.75" customHeight="1">
      <c r="A325" s="38"/>
      <c r="B325" s="38"/>
      <c r="C325" s="38"/>
      <c r="D325" s="38"/>
      <c r="E325" s="38"/>
      <c r="F325" s="38"/>
      <c r="G325" s="38"/>
      <c r="H325" s="38"/>
      <c r="I325" s="38"/>
      <c r="J325" s="38"/>
      <c r="K325" s="38"/>
      <c r="L325" s="38"/>
      <c r="M325" s="38"/>
      <c r="N325" s="38"/>
      <c r="O325" s="2"/>
      <c r="P325" s="2"/>
      <c r="Q325" s="2"/>
      <c r="R325" s="2"/>
      <c r="S325" s="2"/>
      <c r="T325" s="2"/>
      <c r="U325" s="2"/>
      <c r="V325" s="2"/>
      <c r="W325" s="2"/>
      <c r="X325" s="2"/>
      <c r="Y325" s="2"/>
      <c r="Z325" s="2"/>
    </row>
    <row r="326" ht="15.75" customHeight="1">
      <c r="A326" s="38"/>
      <c r="B326" s="38"/>
      <c r="C326" s="38"/>
      <c r="D326" s="38"/>
      <c r="E326" s="38"/>
      <c r="F326" s="38"/>
      <c r="G326" s="38"/>
      <c r="H326" s="38"/>
      <c r="I326" s="38"/>
      <c r="J326" s="38"/>
      <c r="K326" s="38"/>
      <c r="L326" s="38"/>
      <c r="M326" s="38"/>
      <c r="N326" s="38"/>
      <c r="O326" s="2"/>
      <c r="P326" s="2"/>
      <c r="Q326" s="2"/>
      <c r="R326" s="2"/>
      <c r="S326" s="2"/>
      <c r="T326" s="2"/>
      <c r="U326" s="2"/>
      <c r="V326" s="2"/>
      <c r="W326" s="2"/>
      <c r="X326" s="2"/>
      <c r="Y326" s="2"/>
      <c r="Z326" s="2"/>
    </row>
    <row r="327" ht="15.75" customHeight="1">
      <c r="A327" s="38"/>
      <c r="B327" s="38"/>
      <c r="C327" s="38"/>
      <c r="D327" s="38"/>
      <c r="E327" s="38"/>
      <c r="F327" s="38"/>
      <c r="G327" s="38"/>
      <c r="H327" s="38"/>
      <c r="I327" s="38"/>
      <c r="J327" s="38"/>
      <c r="K327" s="38"/>
      <c r="L327" s="38"/>
      <c r="M327" s="38"/>
      <c r="N327" s="38"/>
      <c r="O327" s="2"/>
      <c r="P327" s="2"/>
      <c r="Q327" s="2"/>
      <c r="R327" s="2"/>
      <c r="S327" s="2"/>
      <c r="T327" s="2"/>
      <c r="U327" s="2"/>
      <c r="V327" s="2"/>
      <c r="W327" s="2"/>
      <c r="X327" s="2"/>
      <c r="Y327" s="2"/>
      <c r="Z327" s="2"/>
    </row>
    <row r="328" ht="15.75" customHeight="1">
      <c r="A328" s="38"/>
      <c r="B328" s="38"/>
      <c r="C328" s="38"/>
      <c r="D328" s="38"/>
      <c r="E328" s="38"/>
      <c r="F328" s="38"/>
      <c r="G328" s="38"/>
      <c r="H328" s="38"/>
      <c r="I328" s="38"/>
      <c r="J328" s="38"/>
      <c r="K328" s="38"/>
      <c r="L328" s="38"/>
      <c r="M328" s="38"/>
      <c r="N328" s="38"/>
      <c r="O328" s="2"/>
      <c r="P328" s="2"/>
      <c r="Q328" s="2"/>
      <c r="R328" s="2"/>
      <c r="S328" s="2"/>
      <c r="T328" s="2"/>
      <c r="U328" s="2"/>
      <c r="V328" s="2"/>
      <c r="W328" s="2"/>
      <c r="X328" s="2"/>
      <c r="Y328" s="2"/>
      <c r="Z328" s="2"/>
    </row>
    <row r="329" ht="15.75" customHeight="1">
      <c r="A329" s="38"/>
      <c r="B329" s="38"/>
      <c r="C329" s="38"/>
      <c r="D329" s="38"/>
      <c r="E329" s="38"/>
      <c r="F329" s="38"/>
      <c r="G329" s="38"/>
      <c r="H329" s="38"/>
      <c r="I329" s="38"/>
      <c r="J329" s="38"/>
      <c r="K329" s="38"/>
      <c r="L329" s="38"/>
      <c r="M329" s="38"/>
      <c r="N329" s="38"/>
      <c r="O329" s="2"/>
      <c r="P329" s="2"/>
      <c r="Q329" s="2"/>
      <c r="R329" s="2"/>
      <c r="S329" s="2"/>
      <c r="T329" s="2"/>
      <c r="U329" s="2"/>
      <c r="V329" s="2"/>
      <c r="W329" s="2"/>
      <c r="X329" s="2"/>
      <c r="Y329" s="2"/>
      <c r="Z329" s="2"/>
    </row>
    <row r="330" ht="15.75" customHeight="1">
      <c r="A330" s="38"/>
      <c r="B330" s="38"/>
      <c r="C330" s="38"/>
      <c r="D330" s="38"/>
      <c r="E330" s="38"/>
      <c r="F330" s="38"/>
      <c r="G330" s="38"/>
      <c r="H330" s="38"/>
      <c r="I330" s="38"/>
      <c r="J330" s="38"/>
      <c r="K330" s="38"/>
      <c r="L330" s="38"/>
      <c r="M330" s="38"/>
      <c r="N330" s="38"/>
      <c r="O330" s="2"/>
      <c r="P330" s="2"/>
      <c r="Q330" s="2"/>
      <c r="R330" s="2"/>
      <c r="S330" s="2"/>
      <c r="T330" s="2"/>
      <c r="U330" s="2"/>
      <c r="V330" s="2"/>
      <c r="W330" s="2"/>
      <c r="X330" s="2"/>
      <c r="Y330" s="2"/>
      <c r="Z330" s="2"/>
    </row>
    <row r="331" ht="15.75" customHeight="1">
      <c r="A331" s="38"/>
      <c r="B331" s="38"/>
      <c r="C331" s="38"/>
      <c r="D331" s="38"/>
      <c r="E331" s="38"/>
      <c r="F331" s="38"/>
      <c r="G331" s="38"/>
      <c r="H331" s="38"/>
      <c r="I331" s="38"/>
      <c r="J331" s="38"/>
      <c r="K331" s="38"/>
      <c r="L331" s="38"/>
      <c r="M331" s="38"/>
      <c r="N331" s="38"/>
      <c r="O331" s="2"/>
      <c r="P331" s="2"/>
      <c r="Q331" s="2"/>
      <c r="R331" s="2"/>
      <c r="S331" s="2"/>
      <c r="T331" s="2"/>
      <c r="U331" s="2"/>
      <c r="V331" s="2"/>
      <c r="W331" s="2"/>
      <c r="X331" s="2"/>
      <c r="Y331" s="2"/>
      <c r="Z331" s="2"/>
    </row>
    <row r="332" ht="15.75" customHeight="1">
      <c r="A332" s="38"/>
      <c r="B332" s="38"/>
      <c r="C332" s="38"/>
      <c r="D332" s="38"/>
      <c r="E332" s="38"/>
      <c r="F332" s="38"/>
      <c r="G332" s="38"/>
      <c r="H332" s="38"/>
      <c r="I332" s="38"/>
      <c r="J332" s="38"/>
      <c r="K332" s="38"/>
      <c r="L332" s="38"/>
      <c r="M332" s="38"/>
      <c r="N332" s="38"/>
      <c r="O332" s="2"/>
      <c r="P332" s="2"/>
      <c r="Q332" s="2"/>
      <c r="R332" s="2"/>
      <c r="S332" s="2"/>
      <c r="T332" s="2"/>
      <c r="U332" s="2"/>
      <c r="V332" s="2"/>
      <c r="W332" s="2"/>
      <c r="X332" s="2"/>
      <c r="Y332" s="2"/>
      <c r="Z332" s="2"/>
    </row>
    <row r="333" ht="15.75" customHeight="1">
      <c r="A333" s="38"/>
      <c r="B333" s="38"/>
      <c r="C333" s="38"/>
      <c r="D333" s="38"/>
      <c r="E333" s="38"/>
      <c r="F333" s="38"/>
      <c r="G333" s="38"/>
      <c r="H333" s="38"/>
      <c r="I333" s="38"/>
      <c r="J333" s="38"/>
      <c r="K333" s="38"/>
      <c r="L333" s="38"/>
      <c r="M333" s="38"/>
      <c r="N333" s="38"/>
      <c r="O333" s="2"/>
      <c r="P333" s="2"/>
      <c r="Q333" s="2"/>
      <c r="R333" s="2"/>
      <c r="S333" s="2"/>
      <c r="T333" s="2"/>
      <c r="U333" s="2"/>
      <c r="V333" s="2"/>
      <c r="W333" s="2"/>
      <c r="X333" s="2"/>
      <c r="Y333" s="2"/>
      <c r="Z333" s="2"/>
    </row>
    <row r="334" ht="15.75" customHeight="1">
      <c r="A334" s="38"/>
      <c r="B334" s="38"/>
      <c r="C334" s="38"/>
      <c r="D334" s="38"/>
      <c r="E334" s="38"/>
      <c r="F334" s="38"/>
      <c r="G334" s="38"/>
      <c r="H334" s="38"/>
      <c r="I334" s="38"/>
      <c r="J334" s="38"/>
      <c r="K334" s="38"/>
      <c r="L334" s="38"/>
      <c r="M334" s="38"/>
      <c r="N334" s="38"/>
      <c r="O334" s="2"/>
      <c r="P334" s="2"/>
      <c r="Q334" s="2"/>
      <c r="R334" s="2"/>
      <c r="S334" s="2"/>
      <c r="T334" s="2"/>
      <c r="U334" s="2"/>
      <c r="V334" s="2"/>
      <c r="W334" s="2"/>
      <c r="X334" s="2"/>
      <c r="Y334" s="2"/>
      <c r="Z334" s="2"/>
    </row>
    <row r="335" ht="15.75" customHeight="1">
      <c r="A335" s="38"/>
      <c r="B335" s="38"/>
      <c r="C335" s="38"/>
      <c r="D335" s="38"/>
      <c r="E335" s="38"/>
      <c r="F335" s="38"/>
      <c r="G335" s="38"/>
      <c r="H335" s="38"/>
      <c r="I335" s="38"/>
      <c r="J335" s="38"/>
      <c r="K335" s="38"/>
      <c r="L335" s="38"/>
      <c r="M335" s="38"/>
      <c r="N335" s="38"/>
      <c r="O335" s="2"/>
      <c r="P335" s="2"/>
      <c r="Q335" s="2"/>
      <c r="R335" s="2"/>
      <c r="S335" s="2"/>
      <c r="T335" s="2"/>
      <c r="U335" s="2"/>
      <c r="V335" s="2"/>
      <c r="W335" s="2"/>
      <c r="X335" s="2"/>
      <c r="Y335" s="2"/>
      <c r="Z335" s="2"/>
    </row>
    <row r="336" ht="15.75" customHeight="1">
      <c r="A336" s="38"/>
      <c r="B336" s="38"/>
      <c r="C336" s="38"/>
      <c r="D336" s="38"/>
      <c r="E336" s="38"/>
      <c r="F336" s="38"/>
      <c r="G336" s="38"/>
      <c r="H336" s="38"/>
      <c r="I336" s="38"/>
      <c r="J336" s="38"/>
      <c r="K336" s="38"/>
      <c r="L336" s="38"/>
      <c r="M336" s="38"/>
      <c r="N336" s="38"/>
      <c r="O336" s="2"/>
      <c r="P336" s="2"/>
      <c r="Q336" s="2"/>
      <c r="R336" s="2"/>
      <c r="S336" s="2"/>
      <c r="T336" s="2"/>
      <c r="U336" s="2"/>
      <c r="V336" s="2"/>
      <c r="W336" s="2"/>
      <c r="X336" s="2"/>
      <c r="Y336" s="2"/>
      <c r="Z336" s="2"/>
    </row>
    <row r="337" ht="15.75" customHeight="1">
      <c r="A337" s="38"/>
      <c r="B337" s="38"/>
      <c r="C337" s="38"/>
      <c r="D337" s="38"/>
      <c r="E337" s="38"/>
      <c r="F337" s="38"/>
      <c r="G337" s="38"/>
      <c r="H337" s="38"/>
      <c r="I337" s="38"/>
      <c r="J337" s="38"/>
      <c r="K337" s="38"/>
      <c r="L337" s="38"/>
      <c r="M337" s="38"/>
      <c r="N337" s="38"/>
      <c r="O337" s="2"/>
      <c r="P337" s="2"/>
      <c r="Q337" s="2"/>
      <c r="R337" s="2"/>
      <c r="S337" s="2"/>
      <c r="T337" s="2"/>
      <c r="U337" s="2"/>
      <c r="V337" s="2"/>
      <c r="W337" s="2"/>
      <c r="X337" s="2"/>
      <c r="Y337" s="2"/>
      <c r="Z337" s="2"/>
    </row>
    <row r="338" ht="15.75" customHeight="1">
      <c r="A338" s="38"/>
      <c r="B338" s="38"/>
      <c r="C338" s="38"/>
      <c r="D338" s="38"/>
      <c r="E338" s="38"/>
      <c r="F338" s="38"/>
      <c r="G338" s="38"/>
      <c r="H338" s="38"/>
      <c r="I338" s="38"/>
      <c r="J338" s="38"/>
      <c r="K338" s="38"/>
      <c r="L338" s="38"/>
      <c r="M338" s="38"/>
      <c r="N338" s="38"/>
      <c r="O338" s="2"/>
      <c r="P338" s="2"/>
      <c r="Q338" s="2"/>
      <c r="R338" s="2"/>
      <c r="S338" s="2"/>
      <c r="T338" s="2"/>
      <c r="U338" s="2"/>
      <c r="V338" s="2"/>
      <c r="W338" s="2"/>
      <c r="X338" s="2"/>
      <c r="Y338" s="2"/>
      <c r="Z338" s="2"/>
    </row>
    <row r="339" ht="15.75" customHeight="1">
      <c r="A339" s="38"/>
      <c r="B339" s="38"/>
      <c r="C339" s="38"/>
      <c r="D339" s="38"/>
      <c r="E339" s="38"/>
      <c r="F339" s="38"/>
      <c r="G339" s="38"/>
      <c r="H339" s="38"/>
      <c r="I339" s="38"/>
      <c r="J339" s="38"/>
      <c r="K339" s="38"/>
      <c r="L339" s="38"/>
      <c r="M339" s="38"/>
      <c r="N339" s="38"/>
      <c r="O339" s="2"/>
      <c r="P339" s="2"/>
      <c r="Q339" s="2"/>
      <c r="R339" s="2"/>
      <c r="S339" s="2"/>
      <c r="T339" s="2"/>
      <c r="U339" s="2"/>
      <c r="V339" s="2"/>
      <c r="W339" s="2"/>
      <c r="X339" s="2"/>
      <c r="Y339" s="2"/>
      <c r="Z339" s="2"/>
    </row>
    <row r="340" ht="15.75" customHeight="1">
      <c r="A340" s="38"/>
      <c r="B340" s="38"/>
      <c r="C340" s="38"/>
      <c r="D340" s="38"/>
      <c r="E340" s="38"/>
      <c r="F340" s="38"/>
      <c r="G340" s="38"/>
      <c r="H340" s="38"/>
      <c r="I340" s="38"/>
      <c r="J340" s="38"/>
      <c r="K340" s="38"/>
      <c r="L340" s="38"/>
      <c r="M340" s="38"/>
      <c r="N340" s="38"/>
      <c r="O340" s="2"/>
      <c r="P340" s="2"/>
      <c r="Q340" s="2"/>
      <c r="R340" s="2"/>
      <c r="S340" s="2"/>
      <c r="T340" s="2"/>
      <c r="U340" s="2"/>
      <c r="V340" s="2"/>
      <c r="W340" s="2"/>
      <c r="X340" s="2"/>
      <c r="Y340" s="2"/>
      <c r="Z340" s="2"/>
    </row>
    <row r="341" ht="15.75" customHeight="1">
      <c r="A341" s="38"/>
      <c r="B341" s="38"/>
      <c r="C341" s="38"/>
      <c r="D341" s="38"/>
      <c r="E341" s="38"/>
      <c r="F341" s="38"/>
      <c r="G341" s="38"/>
      <c r="H341" s="38"/>
      <c r="I341" s="38"/>
      <c r="J341" s="38"/>
      <c r="K341" s="38"/>
      <c r="L341" s="38"/>
      <c r="M341" s="38"/>
      <c r="N341" s="38"/>
      <c r="O341" s="2"/>
      <c r="P341" s="2"/>
      <c r="Q341" s="2"/>
      <c r="R341" s="2"/>
      <c r="S341" s="2"/>
      <c r="T341" s="2"/>
      <c r="U341" s="2"/>
      <c r="V341" s="2"/>
      <c r="W341" s="2"/>
      <c r="X341" s="2"/>
      <c r="Y341" s="2"/>
      <c r="Z341" s="2"/>
    </row>
    <row r="342" ht="15.75" customHeight="1">
      <c r="A342" s="38"/>
      <c r="B342" s="38"/>
      <c r="C342" s="38"/>
      <c r="D342" s="38"/>
      <c r="E342" s="38"/>
      <c r="F342" s="38"/>
      <c r="G342" s="38"/>
      <c r="H342" s="38"/>
      <c r="I342" s="38"/>
      <c r="J342" s="38"/>
      <c r="K342" s="38"/>
      <c r="L342" s="38"/>
      <c r="M342" s="38"/>
      <c r="N342" s="38"/>
      <c r="O342" s="2"/>
      <c r="P342" s="2"/>
      <c r="Q342" s="2"/>
      <c r="R342" s="2"/>
      <c r="S342" s="2"/>
      <c r="T342" s="2"/>
      <c r="U342" s="2"/>
      <c r="V342" s="2"/>
      <c r="W342" s="2"/>
      <c r="X342" s="2"/>
      <c r="Y342" s="2"/>
      <c r="Z342" s="2"/>
    </row>
    <row r="343" ht="15.75" customHeight="1">
      <c r="A343" s="38"/>
      <c r="B343" s="38"/>
      <c r="C343" s="38"/>
      <c r="D343" s="38"/>
      <c r="E343" s="38"/>
      <c r="F343" s="38"/>
      <c r="G343" s="38"/>
      <c r="H343" s="38"/>
      <c r="I343" s="38"/>
      <c r="J343" s="38"/>
      <c r="K343" s="38"/>
      <c r="L343" s="38"/>
      <c r="M343" s="38"/>
      <c r="N343" s="38"/>
      <c r="O343" s="2"/>
      <c r="P343" s="2"/>
      <c r="Q343" s="2"/>
      <c r="R343" s="2"/>
      <c r="S343" s="2"/>
      <c r="T343" s="2"/>
      <c r="U343" s="2"/>
      <c r="V343" s="2"/>
      <c r="W343" s="2"/>
      <c r="X343" s="2"/>
      <c r="Y343" s="2"/>
      <c r="Z343" s="2"/>
    </row>
    <row r="344" ht="15.75" customHeight="1">
      <c r="A344" s="39"/>
      <c r="B344" s="39"/>
      <c r="C344" s="39"/>
      <c r="D344" s="39"/>
      <c r="E344" s="39"/>
      <c r="F344" s="39"/>
      <c r="G344" s="39"/>
      <c r="H344" s="39"/>
      <c r="I344" s="39"/>
      <c r="J344" s="39"/>
      <c r="K344" s="39"/>
      <c r="L344" s="39"/>
      <c r="M344" s="39"/>
      <c r="N344" s="39"/>
    </row>
    <row r="345" ht="15.75" customHeight="1">
      <c r="A345" s="39"/>
      <c r="B345" s="39"/>
      <c r="C345" s="39"/>
      <c r="D345" s="39"/>
      <c r="E345" s="39"/>
      <c r="F345" s="39"/>
      <c r="G345" s="39"/>
      <c r="H345" s="39"/>
      <c r="I345" s="39"/>
      <c r="J345" s="39"/>
      <c r="K345" s="39"/>
      <c r="L345" s="39"/>
      <c r="M345" s="39"/>
      <c r="N345" s="39"/>
    </row>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I4:J4"/>
    <mergeCell ref="I5:J5"/>
    <mergeCell ref="A1:N1"/>
    <mergeCell ref="A2:N2"/>
    <mergeCell ref="B4:D4"/>
    <mergeCell ref="F4:G4"/>
    <mergeCell ref="L4:N4"/>
    <mergeCell ref="B5:D5"/>
    <mergeCell ref="F5:G5"/>
    <mergeCell ref="L5:N5"/>
    <mergeCell ref="B6:N6"/>
    <mergeCell ref="A8:N8"/>
    <mergeCell ref="A9:N9"/>
    <mergeCell ref="K10:N10"/>
    <mergeCell ref="K11:N11"/>
    <mergeCell ref="A13:N13"/>
    <mergeCell ref="J28:N28"/>
    <mergeCell ref="K29:N29"/>
    <mergeCell ref="B30:D30"/>
    <mergeCell ref="J30:N30"/>
    <mergeCell ref="A14:B14"/>
    <mergeCell ref="D14:E14"/>
    <mergeCell ref="G14:H14"/>
    <mergeCell ref="J14:K14"/>
    <mergeCell ref="L14:N14"/>
    <mergeCell ref="A27:N27"/>
    <mergeCell ref="B29:D29"/>
  </mergeCells>
  <conditionalFormatting sqref="K34:K130">
    <cfRule type="expression" dxfId="0" priority="1">
      <formula>K34="Pass"</formula>
    </cfRule>
  </conditionalFormatting>
  <conditionalFormatting sqref="K34:K130">
    <cfRule type="expression" dxfId="1" priority="2">
      <formula>K34="Fail"</formula>
    </cfRule>
  </conditionalFormatting>
  <conditionalFormatting sqref="K34:K130">
    <cfRule type="expression" dxfId="2" priority="3">
      <formula>K34="Blocked"</formula>
    </cfRule>
  </conditionalFormatting>
  <conditionalFormatting sqref="K34:K130">
    <cfRule type="expression" dxfId="3" priority="4">
      <formula>K34="N/A"</formula>
    </cfRule>
  </conditionalFormatting>
  <conditionalFormatting sqref="K34:K130">
    <cfRule type="expression" dxfId="4" priority="5">
      <formula>K34="Not Run"</formula>
    </cfRule>
  </conditionalFormatting>
  <conditionalFormatting sqref="K34:K143">
    <cfRule type="expression" dxfId="5" priority="6">
      <formula>$K34="Pass"</formula>
    </cfRule>
  </conditionalFormatting>
  <conditionalFormatting sqref="K34:K143">
    <cfRule type="expression" dxfId="6" priority="7">
      <formula>$K34="Fail"</formula>
    </cfRule>
  </conditionalFormatting>
  <conditionalFormatting sqref="K34:K143">
    <cfRule type="expression" dxfId="7" priority="8">
      <formula>$K34="Not Run"</formula>
    </cfRule>
  </conditionalFormatting>
  <conditionalFormatting sqref="K34:K143">
    <cfRule type="expression" dxfId="8" priority="9">
      <formula>$K34="Blocked"</formula>
    </cfRule>
  </conditionalFormatting>
  <conditionalFormatting sqref="K34:K143">
    <cfRule type="expression" dxfId="9" priority="10">
      <formula>$K34="N/A"</formula>
    </cfRule>
  </conditionalFormatting>
  <dataValidations>
    <dataValidation type="list" allowBlank="1" sqref="F34:F145">
      <formula1>"P1,P2,P3"</formula1>
    </dataValidation>
    <dataValidation type="list" allowBlank="1" sqref="M34:M143">
      <formula1>"-,BTS 후보,Jira 등록,Redmine 등록,등록 제외"</formula1>
    </dataValidation>
    <dataValidation type="list" allowBlank="1" sqref="E34:E145">
      <formula1>"정상,예외,경계"</formula1>
    </dataValidation>
    <dataValidation type="list" allowBlank="1" sqref="L34:L145">
      <formula1>"-,Bug,UX Issue,기획 확인,환경 이슈,리스크"</formula1>
    </dataValidation>
    <dataValidation type="list" allowBlank="1" sqref="M144:M145">
      <formula1>"-,BTS 후보,Jira 등록"</formula1>
    </dataValidation>
    <dataValidation type="list" allowBlank="1" sqref="K34:K145">
      <formula1>"Not Run,Pass,Fail,Blocked,N/A"</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4" width="18.0"/>
    <col customWidth="1" min="5" max="6" width="20.0"/>
    <col customWidth="1" min="7" max="7" width="36.0"/>
    <col customWidth="1" min="8" max="12" width="14.0"/>
  </cols>
  <sheetData>
    <row r="1" ht="24.0" customHeight="1">
      <c r="A1" s="40" t="s">
        <v>885</v>
      </c>
    </row>
    <row r="2" ht="24.0" customHeight="1">
      <c r="A2" s="41" t="s">
        <v>886</v>
      </c>
    </row>
    <row r="3">
      <c r="A3" s="42"/>
      <c r="B3" s="42"/>
      <c r="C3" s="42"/>
      <c r="D3" s="42"/>
      <c r="E3" s="42"/>
      <c r="F3" s="42"/>
      <c r="G3" s="42"/>
    </row>
    <row r="4" ht="24.0" customHeight="1">
      <c r="A4" s="43" t="s">
        <v>887</v>
      </c>
      <c r="B4" s="43" t="s">
        <v>42</v>
      </c>
      <c r="C4" s="43" t="s">
        <v>888</v>
      </c>
      <c r="D4" s="43" t="s">
        <v>41</v>
      </c>
      <c r="E4" s="43" t="s">
        <v>43</v>
      </c>
      <c r="F4" s="43" t="s">
        <v>889</v>
      </c>
      <c r="G4" s="43" t="s">
        <v>890</v>
      </c>
      <c r="H4" s="2"/>
      <c r="I4" s="2"/>
      <c r="J4" s="2"/>
      <c r="K4" s="2"/>
      <c r="L4" s="2"/>
    </row>
    <row r="5" ht="39.75" customHeight="1">
      <c r="A5" s="44" t="s">
        <v>891</v>
      </c>
      <c r="B5" s="44" t="s">
        <v>49</v>
      </c>
      <c r="C5" s="45" t="s">
        <v>22</v>
      </c>
      <c r="D5" s="44" t="s">
        <v>55</v>
      </c>
      <c r="E5" s="44" t="s">
        <v>50</v>
      </c>
      <c r="F5" s="44" t="s">
        <v>892</v>
      </c>
      <c r="G5" s="44" t="s">
        <v>893</v>
      </c>
      <c r="H5" s="2"/>
      <c r="I5" s="2"/>
      <c r="J5" s="2"/>
      <c r="K5" s="2"/>
      <c r="L5" s="2"/>
    </row>
    <row r="6" ht="39.75" customHeight="1">
      <c r="A6" s="44" t="s">
        <v>894</v>
      </c>
      <c r="B6" s="44" t="s">
        <v>56</v>
      </c>
      <c r="C6" s="46" t="s">
        <v>25</v>
      </c>
      <c r="D6" s="44" t="s">
        <v>74</v>
      </c>
      <c r="E6" s="44" t="s">
        <v>57</v>
      </c>
      <c r="F6" s="44" t="s">
        <v>895</v>
      </c>
      <c r="G6" s="44" t="s">
        <v>896</v>
      </c>
      <c r="H6" s="2"/>
      <c r="I6" s="2"/>
      <c r="J6" s="2"/>
      <c r="K6" s="2"/>
      <c r="L6" s="2"/>
    </row>
    <row r="7" ht="39.75" customHeight="1">
      <c r="A7" s="44" t="s">
        <v>897</v>
      </c>
      <c r="B7" s="44" t="s">
        <v>63</v>
      </c>
      <c r="C7" s="46" t="s">
        <v>25</v>
      </c>
      <c r="D7" s="44" t="s">
        <v>67</v>
      </c>
      <c r="E7" s="44" t="s">
        <v>64</v>
      </c>
      <c r="F7" s="44" t="s">
        <v>898</v>
      </c>
      <c r="G7" s="44" t="s">
        <v>899</v>
      </c>
      <c r="H7" s="2"/>
      <c r="I7" s="2"/>
      <c r="J7" s="2"/>
      <c r="K7" s="2"/>
      <c r="L7" s="2"/>
    </row>
    <row r="8" ht="39.75" customHeight="1">
      <c r="A8" s="44" t="s">
        <v>900</v>
      </c>
      <c r="B8" s="44" t="s">
        <v>68</v>
      </c>
      <c r="C8" s="46" t="s">
        <v>25</v>
      </c>
      <c r="D8" s="44" t="s">
        <v>72</v>
      </c>
      <c r="E8" s="44" t="s">
        <v>69</v>
      </c>
      <c r="F8" s="44" t="s">
        <v>901</v>
      </c>
      <c r="G8" s="44" t="s">
        <v>902</v>
      </c>
      <c r="H8" s="2"/>
      <c r="I8" s="2"/>
      <c r="J8" s="2"/>
      <c r="K8" s="2"/>
      <c r="L8" s="2"/>
    </row>
    <row r="9">
      <c r="A9" s="47"/>
      <c r="B9" s="47"/>
      <c r="C9" s="47"/>
      <c r="D9" s="47"/>
      <c r="E9" s="47"/>
      <c r="F9" s="47"/>
      <c r="G9" s="47"/>
      <c r="H9" s="2"/>
      <c r="I9" s="2"/>
      <c r="J9" s="2"/>
      <c r="K9" s="2"/>
      <c r="L9" s="2"/>
    </row>
    <row r="10" ht="24.0" customHeight="1">
      <c r="A10" s="48" t="s">
        <v>903</v>
      </c>
    </row>
    <row r="11" ht="24.0" customHeight="1">
      <c r="A11" s="49" t="s">
        <v>904</v>
      </c>
      <c r="B11" s="49" t="s">
        <v>905</v>
      </c>
      <c r="G11" s="49" t="s">
        <v>906</v>
      </c>
    </row>
    <row r="12" ht="75.0" customHeight="1">
      <c r="A12" s="50" t="s">
        <v>907</v>
      </c>
      <c r="B12" s="51" t="s">
        <v>908</v>
      </c>
      <c r="G12" s="52"/>
      <c r="H12" s="53"/>
      <c r="I12" s="53"/>
      <c r="J12" s="53"/>
      <c r="K12" s="53"/>
      <c r="L12" s="53"/>
    </row>
    <row r="13" ht="75.0" customHeight="1">
      <c r="A13" s="50" t="s">
        <v>909</v>
      </c>
      <c r="B13" s="51" t="s">
        <v>51</v>
      </c>
      <c r="G13" s="52"/>
      <c r="H13" s="53"/>
      <c r="I13" s="53"/>
      <c r="J13" s="53"/>
      <c r="K13" s="53"/>
      <c r="L13" s="53"/>
    </row>
    <row r="14" ht="75.0" customHeight="1">
      <c r="A14" s="50" t="s">
        <v>910</v>
      </c>
      <c r="B14" s="51" t="s">
        <v>911</v>
      </c>
      <c r="G14" s="52"/>
      <c r="H14" s="53"/>
      <c r="I14" s="53"/>
      <c r="J14" s="53"/>
      <c r="K14" s="53"/>
      <c r="L14" s="53"/>
    </row>
    <row r="15" ht="75.0" customHeight="1">
      <c r="A15" s="50" t="s">
        <v>912</v>
      </c>
      <c r="B15" s="51" t="s">
        <v>913</v>
      </c>
      <c r="G15" s="52"/>
      <c r="H15" s="53"/>
      <c r="I15" s="53"/>
      <c r="J15" s="53"/>
      <c r="K15" s="53"/>
      <c r="L15" s="53"/>
    </row>
    <row r="16" ht="75.0" customHeight="1">
      <c r="A16" s="50" t="s">
        <v>914</v>
      </c>
      <c r="B16" s="51" t="s">
        <v>915</v>
      </c>
      <c r="G16" s="52"/>
      <c r="H16" s="53"/>
      <c r="I16" s="53"/>
      <c r="J16" s="53"/>
      <c r="K16" s="53"/>
      <c r="L16" s="53"/>
    </row>
    <row r="17" ht="75.0" customHeight="1">
      <c r="A17" s="50" t="s">
        <v>916</v>
      </c>
      <c r="B17" s="51" t="s">
        <v>917</v>
      </c>
      <c r="G17" s="52"/>
      <c r="H17" s="53"/>
      <c r="I17" s="53"/>
      <c r="J17" s="53"/>
      <c r="K17" s="53"/>
      <c r="L17" s="53"/>
    </row>
    <row r="18" ht="75.0" customHeight="1">
      <c r="A18" s="50" t="s">
        <v>918</v>
      </c>
      <c r="B18" s="51" t="s">
        <v>919</v>
      </c>
      <c r="G18" s="52"/>
      <c r="H18" s="53"/>
      <c r="I18" s="53"/>
      <c r="J18" s="53"/>
      <c r="K18" s="53"/>
      <c r="L18" s="53"/>
    </row>
    <row r="19" ht="63.75" customHeight="1">
      <c r="A19" s="54"/>
      <c r="B19" s="51"/>
      <c r="C19" s="51"/>
      <c r="D19" s="51"/>
      <c r="E19" s="51"/>
      <c r="F19" s="51"/>
      <c r="G19" s="52"/>
      <c r="H19" s="53"/>
      <c r="I19" s="53"/>
      <c r="J19" s="53"/>
      <c r="K19" s="53"/>
      <c r="L19" s="53"/>
    </row>
    <row r="20" ht="24.0" customHeight="1">
      <c r="A20" s="48" t="s">
        <v>920</v>
      </c>
    </row>
    <row r="21" ht="15.0" customHeight="1">
      <c r="A21" s="49" t="s">
        <v>904</v>
      </c>
      <c r="B21" s="49" t="s">
        <v>905</v>
      </c>
      <c r="G21" s="55" t="s">
        <v>906</v>
      </c>
    </row>
    <row r="22" ht="75.0" customHeight="1">
      <c r="A22" s="50" t="s">
        <v>907</v>
      </c>
      <c r="B22" s="56" t="s">
        <v>921</v>
      </c>
      <c r="G22" s="42"/>
    </row>
    <row r="23" ht="75.0" customHeight="1">
      <c r="A23" s="50" t="s">
        <v>909</v>
      </c>
      <c r="B23" s="56" t="s">
        <v>58</v>
      </c>
      <c r="G23" s="42"/>
    </row>
    <row r="24" ht="75.0" customHeight="1">
      <c r="A24" s="50" t="s">
        <v>910</v>
      </c>
      <c r="B24" s="51" t="s">
        <v>911</v>
      </c>
      <c r="G24" s="57"/>
      <c r="H24" s="57"/>
      <c r="I24" s="57"/>
      <c r="J24" s="57"/>
      <c r="K24" s="57"/>
      <c r="L24" s="57"/>
    </row>
    <row r="25" ht="75.0" customHeight="1">
      <c r="A25" s="50" t="s">
        <v>922</v>
      </c>
      <c r="B25" s="51" t="s">
        <v>923</v>
      </c>
      <c r="G25" s="42"/>
    </row>
    <row r="26" ht="75.0" customHeight="1">
      <c r="A26" s="50" t="s">
        <v>924</v>
      </c>
      <c r="B26" s="51" t="s">
        <v>925</v>
      </c>
      <c r="G26" s="42"/>
    </row>
    <row r="27" ht="75.0" customHeight="1">
      <c r="A27" s="58"/>
      <c r="B27" s="51"/>
      <c r="C27" s="51"/>
      <c r="D27" s="51"/>
      <c r="E27" s="51"/>
      <c r="F27" s="51"/>
      <c r="G27" s="42"/>
    </row>
    <row r="28" ht="24.0" customHeight="1">
      <c r="A28" s="48" t="s">
        <v>926</v>
      </c>
    </row>
    <row r="29" ht="15.0" customHeight="1">
      <c r="A29" s="49" t="s">
        <v>904</v>
      </c>
      <c r="B29" s="49" t="s">
        <v>905</v>
      </c>
      <c r="G29" s="49" t="s">
        <v>906</v>
      </c>
    </row>
    <row r="30" ht="75.0" customHeight="1">
      <c r="A30" s="50" t="s">
        <v>907</v>
      </c>
      <c r="B30" s="42" t="s">
        <v>927</v>
      </c>
      <c r="G30" s="42"/>
    </row>
    <row r="31" ht="75.0" customHeight="1">
      <c r="A31" s="50" t="s">
        <v>909</v>
      </c>
      <c r="B31" s="42" t="s">
        <v>65</v>
      </c>
      <c r="G31" s="42"/>
    </row>
    <row r="32" ht="75.0" customHeight="1">
      <c r="A32" s="50" t="s">
        <v>928</v>
      </c>
      <c r="B32" s="42" t="s">
        <v>929</v>
      </c>
      <c r="G32" s="42"/>
    </row>
    <row r="33" ht="75.0" customHeight="1">
      <c r="A33" s="50" t="s">
        <v>930</v>
      </c>
      <c r="B33" s="42" t="s">
        <v>931</v>
      </c>
      <c r="G33" s="59"/>
    </row>
    <row r="34" ht="75.0" customHeight="1">
      <c r="A34" s="60"/>
      <c r="B34" s="51"/>
      <c r="G34" s="60"/>
      <c r="H34" s="51"/>
      <c r="M34" s="61"/>
      <c r="N34" s="61"/>
    </row>
    <row r="35" ht="15.0" customHeight="1">
      <c r="A35" s="60"/>
      <c r="B35" s="60"/>
      <c r="G35" s="60"/>
      <c r="M35" s="61"/>
      <c r="N35" s="61"/>
    </row>
    <row r="36" ht="24.0" customHeight="1">
      <c r="A36" s="48" t="s">
        <v>932</v>
      </c>
    </row>
    <row r="37" ht="15.0" customHeight="1">
      <c r="A37" s="49" t="s">
        <v>904</v>
      </c>
      <c r="B37" s="49" t="s">
        <v>905</v>
      </c>
      <c r="G37" s="49" t="s">
        <v>906</v>
      </c>
    </row>
    <row r="38" ht="75.0" customHeight="1">
      <c r="A38" s="50" t="s">
        <v>933</v>
      </c>
      <c r="B38" s="42" t="s">
        <v>934</v>
      </c>
      <c r="G38" s="42"/>
    </row>
    <row r="39" ht="75.0" customHeight="1">
      <c r="A39" s="50" t="s">
        <v>909</v>
      </c>
      <c r="B39" s="42" t="s">
        <v>70</v>
      </c>
      <c r="G39" s="42"/>
    </row>
    <row r="40" ht="75.0" customHeight="1">
      <c r="A40" s="50" t="s">
        <v>928</v>
      </c>
      <c r="B40" s="42" t="s">
        <v>935</v>
      </c>
      <c r="G40" s="42"/>
    </row>
    <row r="41" ht="75.0" customHeight="1">
      <c r="A41" s="50" t="s">
        <v>930</v>
      </c>
      <c r="B41" s="42" t="s">
        <v>936</v>
      </c>
      <c r="G41" s="42"/>
    </row>
    <row r="42" ht="75.0" customHeight="1">
      <c r="A42" s="50" t="s">
        <v>924</v>
      </c>
      <c r="B42" s="51" t="s">
        <v>937</v>
      </c>
      <c r="G42" s="42"/>
    </row>
    <row r="43" ht="15.0" customHeight="1">
      <c r="A43" s="62"/>
      <c r="B43" s="62"/>
      <c r="C43" s="62"/>
      <c r="D43" s="62"/>
      <c r="E43" s="62"/>
      <c r="F43" s="62"/>
      <c r="G43" s="62"/>
      <c r="H43" s="63"/>
      <c r="I43" s="63"/>
      <c r="J43" s="63"/>
      <c r="K43" s="63"/>
      <c r="L43" s="63"/>
      <c r="M43" s="63"/>
      <c r="N43" s="63"/>
      <c r="O43" s="61"/>
      <c r="P43" s="61"/>
      <c r="Q43" s="61"/>
    </row>
    <row r="44" ht="15.75" customHeight="1">
      <c r="A44" s="62"/>
      <c r="B44" s="62"/>
      <c r="C44" s="62"/>
      <c r="D44" s="62"/>
      <c r="E44" s="62"/>
      <c r="F44" s="62"/>
      <c r="G44" s="62"/>
      <c r="H44" s="63"/>
      <c r="I44" s="63"/>
      <c r="J44" s="63"/>
      <c r="K44" s="63"/>
      <c r="L44" s="63"/>
      <c r="M44" s="63"/>
      <c r="N44" s="63"/>
      <c r="O44" s="61"/>
      <c r="P44" s="61"/>
      <c r="Q44" s="61"/>
    </row>
    <row r="45" ht="15.75" customHeight="1">
      <c r="A45" s="64"/>
      <c r="B45" s="64"/>
      <c r="C45" s="64"/>
      <c r="D45" s="64"/>
      <c r="E45" s="64"/>
      <c r="F45" s="64"/>
      <c r="G45" s="64"/>
      <c r="H45" s="63"/>
      <c r="I45" s="63"/>
      <c r="J45" s="63"/>
      <c r="K45" s="63"/>
      <c r="L45" s="63"/>
      <c r="M45" s="63"/>
      <c r="N45" s="63"/>
      <c r="O45" s="61"/>
      <c r="P45" s="61"/>
      <c r="Q45" s="61"/>
    </row>
    <row r="46" ht="15.75" customHeight="1">
      <c r="A46" s="64"/>
      <c r="B46" s="64"/>
      <c r="C46" s="64"/>
      <c r="D46" s="64"/>
      <c r="E46" s="64"/>
      <c r="F46" s="64"/>
      <c r="G46" s="64"/>
      <c r="H46" s="63"/>
      <c r="I46" s="63"/>
      <c r="J46" s="63"/>
      <c r="K46" s="63"/>
      <c r="L46" s="63"/>
      <c r="M46" s="63"/>
      <c r="N46" s="63"/>
      <c r="O46" s="61"/>
      <c r="P46" s="61"/>
      <c r="Q46" s="61"/>
    </row>
    <row r="47" ht="15.75" customHeight="1">
      <c r="A47" s="64"/>
      <c r="B47" s="64"/>
      <c r="C47" s="64"/>
      <c r="D47" s="64"/>
      <c r="E47" s="64"/>
      <c r="F47" s="64"/>
      <c r="G47" s="64"/>
      <c r="H47" s="63"/>
      <c r="I47" s="63"/>
      <c r="J47" s="63"/>
      <c r="K47" s="63"/>
      <c r="L47" s="63"/>
      <c r="M47" s="63"/>
      <c r="N47" s="63"/>
      <c r="O47" s="61"/>
      <c r="P47" s="61"/>
      <c r="Q47" s="61"/>
    </row>
    <row r="48" ht="15.75" customHeight="1">
      <c r="A48" s="64"/>
      <c r="B48" s="64"/>
      <c r="C48" s="64"/>
      <c r="D48" s="64"/>
      <c r="E48" s="64"/>
      <c r="F48" s="64"/>
      <c r="G48" s="64"/>
      <c r="H48" s="63"/>
      <c r="I48" s="63"/>
      <c r="J48" s="63"/>
      <c r="K48" s="63"/>
      <c r="L48" s="63"/>
      <c r="M48" s="63"/>
      <c r="N48" s="63"/>
      <c r="O48" s="61"/>
      <c r="P48" s="61"/>
      <c r="Q48" s="61"/>
    </row>
    <row r="49" ht="15.75" customHeight="1">
      <c r="A49" s="64"/>
      <c r="B49" s="64"/>
      <c r="C49" s="64"/>
      <c r="D49" s="64"/>
      <c r="E49" s="64"/>
      <c r="F49" s="64"/>
      <c r="G49" s="64"/>
      <c r="H49" s="63"/>
      <c r="I49" s="63"/>
      <c r="J49" s="63"/>
      <c r="K49" s="63"/>
      <c r="L49" s="63"/>
      <c r="M49" s="63"/>
      <c r="N49" s="63"/>
      <c r="O49" s="61"/>
      <c r="P49" s="61"/>
      <c r="Q49" s="61"/>
    </row>
    <row r="50" ht="15.75" customHeight="1">
      <c r="A50" s="64"/>
      <c r="B50" s="64"/>
      <c r="C50" s="64"/>
      <c r="D50" s="64"/>
      <c r="E50" s="64"/>
      <c r="F50" s="64"/>
      <c r="G50" s="64"/>
      <c r="H50" s="63"/>
      <c r="I50" s="63"/>
      <c r="J50" s="63"/>
      <c r="K50" s="63"/>
      <c r="L50" s="63"/>
      <c r="M50" s="63"/>
      <c r="N50" s="63"/>
      <c r="O50" s="61"/>
      <c r="P50" s="61"/>
      <c r="Q50" s="61"/>
    </row>
    <row r="51" ht="15.75" customHeight="1">
      <c r="A51" s="64"/>
      <c r="B51" s="64"/>
      <c r="C51" s="64"/>
      <c r="D51" s="64"/>
      <c r="E51" s="64"/>
      <c r="F51" s="64"/>
      <c r="G51" s="64"/>
      <c r="H51" s="63"/>
      <c r="I51" s="63"/>
      <c r="J51" s="63"/>
      <c r="K51" s="63"/>
      <c r="L51" s="63"/>
      <c r="M51" s="63"/>
      <c r="N51" s="63"/>
      <c r="O51" s="61"/>
      <c r="P51" s="61"/>
      <c r="Q51" s="61"/>
    </row>
    <row r="52" ht="15.75" customHeight="1">
      <c r="A52" s="64"/>
      <c r="B52" s="64"/>
      <c r="C52" s="64"/>
      <c r="D52" s="64"/>
      <c r="E52" s="64"/>
      <c r="F52" s="64"/>
      <c r="G52" s="64"/>
      <c r="H52" s="63"/>
      <c r="I52" s="63"/>
      <c r="J52" s="63"/>
      <c r="K52" s="63"/>
      <c r="L52" s="63"/>
      <c r="M52" s="63"/>
      <c r="N52" s="63"/>
      <c r="O52" s="61"/>
      <c r="P52" s="61"/>
      <c r="Q52" s="61"/>
    </row>
    <row r="53" ht="15.75" customHeight="1">
      <c r="A53" s="64"/>
      <c r="B53" s="64"/>
      <c r="C53" s="64"/>
      <c r="D53" s="64"/>
      <c r="E53" s="64"/>
      <c r="F53" s="64"/>
      <c r="G53" s="64"/>
      <c r="H53" s="63"/>
      <c r="I53" s="63"/>
      <c r="J53" s="63"/>
      <c r="K53" s="63"/>
      <c r="L53" s="63"/>
      <c r="M53" s="63"/>
      <c r="N53" s="63"/>
      <c r="O53" s="61"/>
      <c r="P53" s="61"/>
      <c r="Q53" s="61"/>
    </row>
    <row r="54" ht="15.75" customHeight="1">
      <c r="A54" s="59"/>
      <c r="B54" s="59"/>
      <c r="C54" s="59"/>
      <c r="D54" s="59"/>
      <c r="E54" s="59"/>
      <c r="F54" s="59"/>
      <c r="G54" s="59"/>
      <c r="H54" s="61"/>
      <c r="I54" s="61"/>
      <c r="J54" s="61"/>
      <c r="K54" s="61"/>
      <c r="L54" s="61"/>
      <c r="M54" s="61"/>
      <c r="N54" s="61"/>
      <c r="O54" s="61"/>
      <c r="P54" s="61"/>
      <c r="Q54" s="61"/>
    </row>
    <row r="55" ht="15.75" customHeight="1">
      <c r="A55" s="59"/>
      <c r="B55" s="59"/>
      <c r="C55" s="59"/>
      <c r="D55" s="59"/>
      <c r="E55" s="59"/>
      <c r="F55" s="59"/>
      <c r="G55" s="59"/>
      <c r="H55" s="61"/>
      <c r="I55" s="61"/>
      <c r="J55" s="61"/>
      <c r="K55" s="61"/>
      <c r="L55" s="61"/>
      <c r="M55" s="61"/>
      <c r="N55" s="61"/>
      <c r="O55" s="61"/>
      <c r="P55" s="61"/>
      <c r="Q55" s="61"/>
    </row>
    <row r="56" ht="15.75" customHeight="1">
      <c r="A56" s="42"/>
      <c r="B56" s="42"/>
      <c r="C56" s="42"/>
      <c r="D56" s="42"/>
      <c r="E56" s="42"/>
      <c r="F56" s="42"/>
      <c r="G56" s="42"/>
    </row>
    <row r="57" ht="15.75" customHeight="1">
      <c r="A57" s="42"/>
      <c r="B57" s="42"/>
      <c r="C57" s="42"/>
      <c r="D57" s="42"/>
      <c r="E57" s="42"/>
      <c r="F57" s="42"/>
      <c r="G57" s="42"/>
    </row>
    <row r="58" ht="15.75" customHeight="1">
      <c r="A58" s="42"/>
      <c r="B58" s="42"/>
      <c r="C58" s="42"/>
      <c r="D58" s="42"/>
      <c r="E58" s="42"/>
      <c r="F58" s="42"/>
      <c r="G58" s="42"/>
    </row>
    <row r="59" ht="15.75" customHeight="1">
      <c r="A59" s="42"/>
      <c r="B59" s="42"/>
      <c r="C59" s="42"/>
      <c r="D59" s="42"/>
      <c r="E59" s="42"/>
      <c r="F59" s="42"/>
      <c r="G59" s="42"/>
    </row>
    <row r="60" ht="15.75" customHeight="1">
      <c r="A60" s="42"/>
      <c r="B60" s="42"/>
      <c r="C60" s="42"/>
      <c r="D60" s="42"/>
      <c r="E60" s="42"/>
      <c r="F60" s="42"/>
      <c r="G60" s="42"/>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L1"/>
    <mergeCell ref="A2:L2"/>
    <mergeCell ref="A10:L10"/>
    <mergeCell ref="B11:F11"/>
    <mergeCell ref="G11:L11"/>
    <mergeCell ref="B12:F12"/>
    <mergeCell ref="B13:F13"/>
    <mergeCell ref="B14:F14"/>
    <mergeCell ref="B15:F15"/>
    <mergeCell ref="B16:F16"/>
    <mergeCell ref="B17:F17"/>
    <mergeCell ref="B18:F18"/>
    <mergeCell ref="A20:L20"/>
    <mergeCell ref="G21:L21"/>
    <mergeCell ref="B21:F21"/>
    <mergeCell ref="B22:F22"/>
    <mergeCell ref="B23:F23"/>
    <mergeCell ref="B24:F24"/>
    <mergeCell ref="B25:F25"/>
    <mergeCell ref="B26:F26"/>
    <mergeCell ref="A28:L28"/>
    <mergeCell ref="B34:F34"/>
    <mergeCell ref="B35:F35"/>
    <mergeCell ref="B37:F37"/>
    <mergeCell ref="B38:F38"/>
    <mergeCell ref="B39:F39"/>
    <mergeCell ref="B40:F40"/>
    <mergeCell ref="B41:F41"/>
    <mergeCell ref="B42:F42"/>
    <mergeCell ref="G35:L35"/>
    <mergeCell ref="A36:L36"/>
    <mergeCell ref="G37:L37"/>
    <mergeCell ref="B29:F29"/>
    <mergeCell ref="G29:L29"/>
    <mergeCell ref="B30:F30"/>
    <mergeCell ref="B31:F31"/>
    <mergeCell ref="B32:F32"/>
    <mergeCell ref="B33:F33"/>
    <mergeCell ref="H34:L34"/>
  </mergeCells>
  <printOptions/>
  <pageMargins bottom="0.75" footer="0.0" header="0.0" left="0.7" right="0.7" top="0.75"/>
  <pageSetup orientation="landscape"/>
  <drawing r:id="rId1"/>
</worksheet>
</file>