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comments16.xml" ContentType="application/vnd.openxmlformats-officedocument.spreadsheetml.comments+xml"/>
  <Override PartName="/xl/threadedComments/threadedComment16.xml" ContentType="application/vnd.ms-excel.threadedcomments+xml"/>
  <Override PartName="/xl/comments17.xml" ContentType="application/vnd.openxmlformats-officedocument.spreadsheetml.comments+xml"/>
  <Override PartName="/xl/threadedComments/threadedComment17.xml" ContentType="application/vnd.ms-excel.threadedcomments+xml"/>
  <Override PartName="/xl/comments18.xml" ContentType="application/vnd.openxmlformats-officedocument.spreadsheetml.comments+xml"/>
  <Override PartName="/xl/threadedComments/threadedComment18.xml" ContentType="application/vnd.ms-excel.threadedcomments+xml"/>
  <Override PartName="/xl/comments19.xml" ContentType="application/vnd.openxmlformats-officedocument.spreadsheetml.comments+xml"/>
  <Override PartName="/xl/threadedComments/threadedComment19.xml" ContentType="application/vnd.ms-excel.threadedcomment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comments20.xml" ContentType="application/vnd.openxmlformats-officedocument.spreadsheetml.comments+xml"/>
  <Override PartName="/xl/threadedComments/threadedComment20.xml" ContentType="application/vnd.ms-excel.threadedcomments+xml"/>
  <Override PartName="/xl/tables/table6.xml" ContentType="application/vnd.openxmlformats-officedocument.spreadsheetml.table+xml"/>
  <Override PartName="/xl/queryTables/queryTable6.xml" ContentType="application/vnd.openxmlformats-officedocument.spreadsheetml.queryTable+xml"/>
  <Override PartName="/xl/comments21.xml" ContentType="application/vnd.openxmlformats-officedocument.spreadsheetml.comments+xml"/>
  <Override PartName="/xl/threadedComments/threadedComment21.xml" ContentType="application/vnd.ms-excel.threadedcomments+xml"/>
  <Override PartName="/xl/tables/table7.xml" ContentType="application/vnd.openxmlformats-officedocument.spreadsheetml.table+xml"/>
  <Override PartName="/xl/queryTables/queryTable7.xml" ContentType="application/vnd.openxmlformats-officedocument.spreadsheetml.queryTable+xml"/>
  <Override PartName="/xl/comments22.xml" ContentType="application/vnd.openxmlformats-officedocument.spreadsheetml.comments+xml"/>
  <Override PartName="/xl/threadedComments/threadedComment22.xml" ContentType="application/vnd.ms-excel.threadedcomments+xml"/>
  <Override PartName="/xl/tables/table8.xml" ContentType="application/vnd.openxmlformats-officedocument.spreadsheetml.table+xml"/>
  <Override PartName="/xl/queryTables/queryTable8.xml" ContentType="application/vnd.openxmlformats-officedocument.spreadsheetml.queryTable+xml"/>
  <Override PartName="/xl/comments23.xml" ContentType="application/vnd.openxmlformats-officedocument.spreadsheetml.comments+xml"/>
  <Override PartName="/xl/threadedComments/threadedComment2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Jay\Desktop\Introduction to Excel\"/>
    </mc:Choice>
  </mc:AlternateContent>
  <xr:revisionPtr revIDLastSave="0" documentId="13_ncr:1_{C97B134F-0457-493C-9F5F-2CE9EDCB67A0}" xr6:coauthVersionLast="47" xr6:coauthVersionMax="47" xr10:uidLastSave="{00000000-0000-0000-0000-000000000000}"/>
  <bookViews>
    <workbookView xWindow="-120" yWindow="-120" windowWidth="20730" windowHeight="11160" firstSheet="25" activeTab="27" xr2:uid="{723BC858-52DF-4067-A346-A98693192637}"/>
  </bookViews>
  <sheets>
    <sheet name="Average 1" sheetId="1" r:id="rId1"/>
    <sheet name="Average 3" sheetId="2" r:id="rId2"/>
    <sheet name="Count1" sheetId="3" r:id="rId3"/>
    <sheet name="Count2" sheetId="4" r:id="rId4"/>
    <sheet name="Count3" sheetId="5" r:id="rId5"/>
    <sheet name="Hlookup" sheetId="6" r:id="rId6"/>
    <sheet name="IF1" sheetId="7" r:id="rId7"/>
    <sheet name="IF2" sheetId="8" r:id="rId8"/>
    <sheet name="IF3" sheetId="9" r:id="rId9"/>
    <sheet name="IF4" sheetId="10" r:id="rId10"/>
    <sheet name="Max Min 1" sheetId="11" r:id="rId11"/>
    <sheet name="Max Min 2" sheetId="12" r:id="rId12"/>
    <sheet name="Max Min 3" sheetId="13" r:id="rId13"/>
    <sheet name="Nested IF1" sheetId="14" r:id="rId14"/>
    <sheet name="Sum1" sheetId="15" r:id="rId15"/>
    <sheet name="Sum IF1" sheetId="16" r:id="rId16"/>
    <sheet name="VLOOKUP Approximate Match" sheetId="17" r:id="rId17"/>
    <sheet name="VLOOKUP 1 " sheetId="18" r:id="rId18"/>
    <sheet name="VLOOUP 2a" sheetId="19" r:id="rId19"/>
    <sheet name="first_exercise_Sources" sheetId="24" r:id="rId20"/>
    <sheet name="first_exercise_Populations" sheetId="25" r:id="rId21"/>
    <sheet name="first_exercise_Exchange rates" sheetId="26" r:id="rId22"/>
    <sheet name="first_exercise_Share prices" sheetId="27" r:id="rId23"/>
    <sheet name="first_exerciseTallest buildings" sheetId="28" r:id="rId24"/>
    <sheet name="question_3_powerquery_file" sheetId="20" r:id="rId25"/>
    <sheet name="question_4_powerquery_file" sheetId="21" r:id="rId26"/>
    <sheet name="question_4_powerquery_file (2)" sheetId="22" r:id="rId27"/>
    <sheet name="question_6_powerquery_file" sheetId="29" r:id="rId28"/>
  </sheets>
  <definedNames>
    <definedName name="ExternalData_1" localSheetId="21" hidden="1">'first_exercise_Exchange rates'!$A$1:$C$14</definedName>
    <definedName name="ExternalData_1" localSheetId="20" hidden="1">first_exercise_Populations!$A$1:$F$248</definedName>
    <definedName name="ExternalData_1" localSheetId="22" hidden="1">'first_exercise_Share prices'!$A$1:$D$222</definedName>
    <definedName name="ExternalData_1" localSheetId="23" hidden="1">'first_exerciseTallest buildings'!$A$1:$H$108</definedName>
    <definedName name="ExternalData_1" localSheetId="26" hidden="1">'question_4_powerquery_file (2)'!$A$2:$D$15</definedName>
    <definedName name="ExternalData_2" localSheetId="24" hidden="1">question_3_powerquery_file!$A$4:$E$251</definedName>
    <definedName name="ExternalData_2" localSheetId="25" hidden="1">question_4_powerquery_file!$A$3:$E$224</definedName>
    <definedName name="ExternalData_2" localSheetId="27" hidden="1">question_6_powerquery_file!$A$1:$I$106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3" i="19" l="1"/>
  <c r="C22" i="19"/>
  <c r="C36" i="18"/>
  <c r="C35" i="18"/>
  <c r="C34" i="18"/>
  <c r="C29" i="18"/>
  <c r="C28" i="18"/>
  <c r="C27" i="18"/>
  <c r="E22" i="18"/>
  <c r="E20" i="18"/>
  <c r="C12" i="17"/>
  <c r="F13" i="16"/>
  <c r="F12" i="16"/>
  <c r="F11" i="16"/>
  <c r="F10" i="16"/>
  <c r="F9" i="16"/>
  <c r="F8" i="16"/>
  <c r="F7" i="16"/>
  <c r="F6" i="16"/>
  <c r="C16" i="16" s="1"/>
  <c r="D18" i="15"/>
  <c r="C18" i="15"/>
  <c r="B18" i="15"/>
  <c r="C14" i="14"/>
  <c r="C13" i="14"/>
  <c r="C12" i="14"/>
  <c r="C11" i="14"/>
  <c r="C10" i="14"/>
  <c r="C9" i="14"/>
  <c r="C8" i="14"/>
  <c r="C7" i="14"/>
  <c r="C6" i="14"/>
  <c r="C5" i="14"/>
  <c r="L8" i="13"/>
  <c r="J8" i="13"/>
  <c r="I8" i="13"/>
  <c r="H8" i="13"/>
  <c r="G8" i="13"/>
  <c r="L7" i="13"/>
  <c r="J7" i="13"/>
  <c r="I7" i="13"/>
  <c r="H7" i="13"/>
  <c r="G7" i="13"/>
  <c r="L6" i="13"/>
  <c r="J6" i="13"/>
  <c r="I6" i="13"/>
  <c r="H6" i="13"/>
  <c r="G6" i="13"/>
  <c r="L5" i="13"/>
  <c r="J5" i="13"/>
  <c r="I5" i="13"/>
  <c r="H5" i="13"/>
  <c r="G5" i="13"/>
  <c r="M8" i="12"/>
  <c r="L8" i="12"/>
  <c r="J8" i="12"/>
  <c r="I8" i="12"/>
  <c r="H8" i="12"/>
  <c r="G8" i="12"/>
  <c r="M7" i="12"/>
  <c r="L7" i="12"/>
  <c r="J7" i="12"/>
  <c r="I7" i="12"/>
  <c r="H7" i="12"/>
  <c r="G7" i="12"/>
  <c r="M6" i="12"/>
  <c r="L6" i="12"/>
  <c r="J6" i="12"/>
  <c r="I6" i="12"/>
  <c r="H6" i="12"/>
  <c r="G6" i="12"/>
  <c r="M5" i="12"/>
  <c r="L5" i="12"/>
  <c r="J5" i="12"/>
  <c r="I5" i="12"/>
  <c r="H5" i="12"/>
  <c r="G5" i="12"/>
  <c r="K9" i="11"/>
  <c r="J9" i="11"/>
  <c r="I9" i="11"/>
  <c r="K8" i="11"/>
  <c r="J8" i="11"/>
  <c r="I8" i="11"/>
  <c r="K7" i="11"/>
  <c r="J7" i="11"/>
  <c r="I7" i="11"/>
  <c r="K6" i="11"/>
  <c r="J6" i="11"/>
  <c r="I6" i="11"/>
  <c r="K5" i="11"/>
  <c r="J5" i="11"/>
  <c r="I5" i="11"/>
  <c r="E12" i="10"/>
  <c r="E11" i="10"/>
  <c r="E10" i="10"/>
  <c r="E9" i="10"/>
  <c r="E8" i="10"/>
  <c r="E7" i="10"/>
  <c r="E6" i="10"/>
  <c r="E17" i="9"/>
  <c r="D17" i="9"/>
  <c r="E16" i="9"/>
  <c r="D16" i="9"/>
  <c r="E15" i="9"/>
  <c r="D15" i="9"/>
  <c r="E14" i="9"/>
  <c r="D14" i="9"/>
  <c r="E13" i="9"/>
  <c r="D13" i="9"/>
  <c r="E12" i="9"/>
  <c r="D12" i="9"/>
  <c r="E11" i="9"/>
  <c r="D11" i="9"/>
  <c r="E10" i="9"/>
  <c r="D10" i="9"/>
  <c r="E9" i="9"/>
  <c r="D9" i="9"/>
  <c r="E8" i="9"/>
  <c r="D8" i="9"/>
  <c r="E7" i="9"/>
  <c r="D7" i="9"/>
  <c r="E6" i="9"/>
  <c r="D6" i="9"/>
  <c r="F13" i="8"/>
  <c r="F12" i="8"/>
  <c r="F11" i="8"/>
  <c r="F10" i="8"/>
  <c r="F9" i="8"/>
  <c r="F8" i="8"/>
  <c r="F7" i="8"/>
  <c r="F6" i="8"/>
  <c r="E14" i="7"/>
  <c r="E13" i="7"/>
  <c r="E12" i="7"/>
  <c r="E11" i="7"/>
  <c r="E10" i="7"/>
  <c r="E9" i="7"/>
  <c r="E8" i="7"/>
  <c r="E7" i="7"/>
  <c r="C12" i="6"/>
  <c r="B12" i="6"/>
  <c r="F17" i="5"/>
  <c r="E17" i="5"/>
  <c r="D17" i="5"/>
  <c r="C17" i="5"/>
  <c r="B17" i="5"/>
  <c r="F16" i="5"/>
  <c r="E16" i="5"/>
  <c r="D16" i="5"/>
  <c r="C16" i="5"/>
  <c r="B16" i="5"/>
  <c r="F15" i="5"/>
  <c r="E15" i="5"/>
  <c r="D15" i="5"/>
  <c r="C15" i="5"/>
  <c r="B15" i="5"/>
  <c r="F17" i="4"/>
  <c r="E17" i="4"/>
  <c r="D17" i="4"/>
  <c r="C17" i="4"/>
  <c r="B17" i="4"/>
  <c r="F16" i="4"/>
  <c r="E16" i="4"/>
  <c r="D16" i="4"/>
  <c r="C16" i="4"/>
  <c r="B16" i="4"/>
  <c r="F16" i="3"/>
  <c r="E16" i="3"/>
  <c r="D16" i="3"/>
  <c r="C16" i="3"/>
  <c r="B16" i="3"/>
  <c r="F15" i="3"/>
  <c r="E15" i="3"/>
  <c r="D15" i="3"/>
  <c r="C15" i="3"/>
  <c r="B15" i="3"/>
  <c r="G7" i="2"/>
  <c r="G6" i="2"/>
  <c r="G5" i="2"/>
  <c r="F6" i="1"/>
  <c r="F7" i="1"/>
  <c r="F8" i="1"/>
  <c r="F9" i="1"/>
  <c r="F10" i="1"/>
  <c r="F11" i="1"/>
  <c r="F12" i="1"/>
  <c r="F13" i="1"/>
  <c r="F14" i="1"/>
  <c r="F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tc={50210D19-254E-47B2-9001-D4339ABD3376}</author>
  </authors>
  <commentList>
    <comment ref="J3" authorId="0" shapeId="0" xr:uid="{50210D19-254E-47B2-9001-D4339ABD3376}">
      <text>
        <t>[Threaded comment]
Your version of Excel allows you to read this threaded comment; however, any edits to it will get removed if the file is opened in a newer version of Excel. Learn more: https://go.microsoft.com/fwlink/?linkid=870924
Comment:
    The results were obtained by using the average formula</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tc={6027398F-49BD-4312-B546-BA46079C4B5A}</author>
  </authors>
  <commentList>
    <comment ref="I4" authorId="0" shapeId="0" xr:uid="{6027398F-49BD-4312-B546-BA46079C4B5A}">
      <text>
        <t>[Threaded comment]
Your version of Excel allows you to read this threaded comment; however, any edits to it will get removed if the file is opened in a newer version of Excel. Learn more: https://go.microsoft.com/fwlink/?linkid=870924
Comment:
    The results were obtained by using the IF formula</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tc={3177A957-0EBE-4CAA-B739-94D423AE6314}</author>
  </authors>
  <commentList>
    <comment ref="N4" authorId="0" shapeId="0" xr:uid="{3177A957-0EBE-4CAA-B739-94D423AE6314}">
      <text>
        <t>[Threaded comment]
Your version of Excel allows you to read this threaded comment; however, any edits to it will get removed if the file is opened in a newer version of Excel. Learn more: https://go.microsoft.com/fwlink/?linkid=870924
Comment:
    The results were obtained by using the MAX,MIN and AVERAGE formula</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tc={FC195CA6-F431-4A7B-8AB1-BFADD17D0E3B}</author>
  </authors>
  <commentList>
    <comment ref="O3" authorId="0" shapeId="0" xr:uid="{FC195CA6-F431-4A7B-8AB1-BFADD17D0E3B}">
      <text>
        <t>[Threaded comment]
Your version of Excel allows you to read this threaded comment; however, any edits to it will get removed if the file is opened in a newer version of Excel. Learn more: https://go.microsoft.com/fwlink/?linkid=870924
Comment:
    The results were obtained by using the IF,MAX and MIN formula</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tc={AB006545-15DD-44EC-8568-1F3536176D65}</author>
  </authors>
  <commentList>
    <comment ref="N4" authorId="0" shapeId="0" xr:uid="{AB006545-15DD-44EC-8568-1F3536176D65}">
      <text>
        <t>[Threaded comment]
Your version of Excel allows you to read this threaded comment; however, any edits to it will get removed if the file is opened in a newer version of Excel. Learn more: https://go.microsoft.com/fwlink/?linkid=870924
Comment:
    The results were obtained by using the IF and MAX formula</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tc={B35A3DA9-F387-4C8D-94B4-234666E085E8}</author>
  </authors>
  <commentList>
    <comment ref="I3" authorId="0" shapeId="0" xr:uid="{B35A3DA9-F387-4C8D-94B4-234666E085E8}">
      <text>
        <t>[Threaded comment]
Your version of Excel allows you to read this threaded comment; however, any edits to it will get removed if the file is opened in a newer version of Excel. Learn more: https://go.microsoft.com/fwlink/?linkid=870924
Comment:
    The results were obtained by using the NESTED IF(2 or more times IF condition applied)   formula</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tc={AC28C2CB-185F-4F4E-B48B-713EFF832F4E}</author>
  </authors>
  <commentList>
    <comment ref="I3" authorId="0" shapeId="0" xr:uid="{AC28C2CB-185F-4F4E-B48B-713EFF832F4E}">
      <text>
        <t>[Threaded comment]
Your version of Excel allows you to read this threaded comment; however, any edits to it will get removed if the file is opened in a newer version of Excel. Learn more: https://go.microsoft.com/fwlink/?linkid=870924
Comment:
    The results were obtained by using the SUM formula</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tc={7456B8ED-2BEA-4B3C-8D7C-5438760F7C9B}</author>
  </authors>
  <commentList>
    <comment ref="I3" authorId="0" shapeId="0" xr:uid="{7456B8ED-2BEA-4B3C-8D7C-5438760F7C9B}">
      <text>
        <t>[Threaded comment]
Your version of Excel allows you to read this threaded comment; however, any edits to it will get removed if the file is opened in a newer version of Excel. Learn more: https://go.microsoft.com/fwlink/?linkid=870924
Comment:
    The results were obtained by using the SUM IF formula</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tc={B7B030B0-7F30-4D78-B3EC-D2A93E33CB9B}</author>
  </authors>
  <commentList>
    <comment ref="K4" authorId="0" shapeId="0" xr:uid="{B7B030B0-7F30-4D78-B3EC-D2A93E33CB9B}">
      <text>
        <t>[Threaded comment]
Your version of Excel allows you to read this threaded comment; however, any edits to it will get removed if the file is opened in a newer version of Excel. Learn more: https://go.microsoft.com/fwlink/?linkid=870924
Comment:
    The results were obtained by using the VLOOKUP APPROXIMATE MATCH(Where condition is true = 1) formula</t>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tc={D4949745-0DAD-4964-839F-9ADAC1B344B7}</author>
  </authors>
  <commentList>
    <comment ref="H4" authorId="0" shapeId="0" xr:uid="{D4949745-0DAD-4964-839F-9ADAC1B344B7}">
      <text>
        <t>[Threaded comment]
Your version of Excel allows you to read this threaded comment; however, any edits to it will get removed if the file is opened in a newer version of Excel. Learn more: https://go.microsoft.com/fwlink/?linkid=870924
Comment:
    The results were obtained by using the VLOOKUP formula</t>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tc={8EC42682-8AF5-41F4-B3E0-7C36848FDA23}</author>
  </authors>
  <commentList>
    <comment ref="H4" authorId="0" shapeId="0" xr:uid="{8EC42682-8AF5-41F4-B3E0-7C36848FDA23}">
      <text>
        <t>[Threaded comment]
Your version of Excel allows you to read this threaded comment; however, any edits to it will get removed if the file is opened in a newer version of Excel. Learn more: https://go.microsoft.com/fwlink/?linkid=870924
Comment:
    The results were obtained by using the VLOOKUP formula</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tc={E1053E76-2B09-4B2F-B3F7-A84678E3A77E}</author>
  </authors>
  <commentList>
    <comment ref="K3" authorId="0" shapeId="0" xr:uid="{E1053E76-2B09-4B2F-B3F7-A84678E3A77E}">
      <text>
        <t>[Threaded comment]
Your version of Excel allows you to read this threaded comment; however, any edits to it will get removed if the file is opened in a newer version of Excel. Learn more: https://go.microsoft.com/fwlink/?linkid=870924
Comment:
    The results were obtained by using the average formula</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tc={44DE6A76-D976-480E-83BE-16D8A76A256B}</author>
  </authors>
  <commentList>
    <comment ref="H4" authorId="0" shapeId="0" xr:uid="{44DE6A76-D976-480E-83BE-16D8A76A256B}">
      <text>
        <t>[Threaded comment]
Your version of Excel allows you to read this threaded comment; however, any edits to it will get removed if the file is opened in a newer version of Excel. Learn more: https://go.microsoft.com/fwlink/?linkid=870924
Comment:
    The results were obtained by using the first_exercise_population file in power query</t>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tc={FCED358B-4622-4296-BC66-CDAE2A1FAE03}</author>
  </authors>
  <commentList>
    <comment ref="I6" authorId="0" shapeId="0" xr:uid="{FCED358B-4622-4296-BC66-CDAE2A1FAE03}">
      <text>
        <t>[Threaded comment]
Your version of Excel allows you to read this threaded comment; however, any edits to it will get removed if the file is opened in a newer version of Excel. Learn more: https://go.microsoft.com/fwlink/?linkid=870924
Comment:
    The results were obtained by using the first_exercise_exchange rate file in power query</t>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tc={DB045C82-4CDB-4CDB-AE2E-12EA5ABD57D1}</author>
  </authors>
  <commentList>
    <comment ref="H3" authorId="0" shapeId="0" xr:uid="{DB045C82-4CDB-4CDB-AE2E-12EA5ABD57D1}">
      <text>
        <t>[Threaded comment]
Your version of Excel allows you to read this threaded comment; however, any edits to it will get removed if the file is opened in a newer version of Excel. Learn more: https://go.microsoft.com/fwlink/?linkid=870924
Comment:
    The results were obtained by using the first_exercise_share price file in power query</t>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tc={708680B1-8AB6-47C4-877F-E0EF6EAD758A}</author>
  </authors>
  <commentList>
    <comment ref="K4" authorId="0" shapeId="0" xr:uid="{708680B1-8AB6-47C4-877F-E0EF6EAD758A}">
      <text>
        <t>[Threaded comment]
Your version of Excel allows you to read this threaded comment; however, any edits to it will get removed if the file is opened in a newer version of Excel. Learn more: https://go.microsoft.com/fwlink/?linkid=870924
Comment:
    The results were obtained by using the first_exercise_tallest building file in power query</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tc={8085894D-5482-4FF1-9AF7-CF21BA997D98}</author>
  </authors>
  <commentList>
    <comment ref="J5" authorId="0" shapeId="0" xr:uid="{8085894D-5482-4FF1-9AF7-CF21BA997D98}">
      <text>
        <t>[Threaded comment]
Your version of Excel allows you to read this threaded comment; however, any edits to it will get removed if the file is opened in a newer version of Excel. Learn more: https://go.microsoft.com/fwlink/?linkid=870924
Comment:
    The results were obtained by using the COUNT,COUNT A formula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tc={C3E05A29-E85F-4B57-B1AC-88D74304F59D}</author>
  </authors>
  <commentList>
    <comment ref="J4" authorId="0" shapeId="0" xr:uid="{C3E05A29-E85F-4B57-B1AC-88D74304F59D}">
      <text>
        <t>[Threaded comment]
Your version of Excel allows you to read this threaded comment; however, any edits to it will get removed if the file is opened in a newer version of Excel. Learn more: https://go.microsoft.com/fwlink/?linkid=870924
Comment:
    The results were obtained by using the COUNT,COUNT A formula</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tc={2EB70D51-7253-4562-BE02-66EE319DBA09}</author>
  </authors>
  <commentList>
    <comment ref="J4" authorId="0" shapeId="0" xr:uid="{2EB70D51-7253-4562-BE02-66EE319DBA09}">
      <text>
        <t>[Threaded comment]
Your version of Excel allows you to read this threaded comment; however, any edits to it will get removed if the file is opened in a newer version of Excel. Learn more: https://go.microsoft.com/fwlink/?linkid=870924
Comment:
    The results were obtained by using the COUNT,COUNT A,COUNT BLANK formula</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tc={C9AC29BC-970B-41FE-8000-2587D4535F4B}</author>
  </authors>
  <commentList>
    <comment ref="I4" authorId="0" shapeId="0" xr:uid="{C9AC29BC-970B-41FE-8000-2587D4535F4B}">
      <text>
        <t>[Threaded comment]
Your version of Excel allows you to read this threaded comment; however, any edits to it will get removed if the file is opened in a newer version of Excel. Learn more: https://go.microsoft.com/fwlink/?linkid=870924
Comment:
    The results were obtained by using the HLOOKUP formula</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tc={E212D725-F6CC-4467-99B6-0D5B4842600C}</author>
  </authors>
  <commentList>
    <comment ref="H5" authorId="0" shapeId="0" xr:uid="{E212D725-F6CC-4467-99B6-0D5B4842600C}">
      <text>
        <t>[Threaded comment]
Your version of Excel allows you to read this threaded comment; however, any edits to it will get removed if the file is opened in a newer version of Excel. Learn more: https://go.microsoft.com/fwlink/?linkid=870924
Comment:
    The results were obtained by using the IF formula</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tc={4A211EDC-605D-4865-BE8C-40898390EF25}</author>
  </authors>
  <commentList>
    <comment ref="I4" authorId="0" shapeId="0" xr:uid="{4A211EDC-605D-4865-BE8C-40898390EF25}">
      <text>
        <t>[Threaded comment]
Your version of Excel allows you to read this threaded comment; however, any edits to it will get removed if the file is opened in a newer version of Excel. Learn more: https://go.microsoft.com/fwlink/?linkid=870924
Comment:
    The results were obtained by using the IF formula</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tc={63D7F899-0F84-4D71-B6B8-D7A82899EFE7}</author>
  </authors>
  <commentList>
    <comment ref="I4" authorId="0" shapeId="0" xr:uid="{63D7F899-0F84-4D71-B6B8-D7A82899EFE7}">
      <text>
        <t>[Threaded comment]
Your version of Excel allows you to read this threaded comment; however, any edits to it will get removed if the file is opened in a newer version of Excel. Learn more: https://go.microsoft.com/fwlink/?linkid=870924
Comment:
    The results were obtained by using the IF formula</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49BB459-1081-457E-A4A2-0904334C769F}" keepAlive="1" name="Query - §Buildings under construction[edit]" description="Connection to the '§Buildings under construction[edit]' query in the workbook." type="5" refreshedVersion="5" background="1" saveData="1">
    <dbPr connection="Provider=Microsoft.Mashup.OleDb.1;Data Source=$Workbook$;Location=&quot;§Buildings under construction[edit]&quot;;Extended Properties=&quot;&quot;" command="SELECT * FROM [§Buildings under construction[edit]]]"/>
  </connection>
  <connection id="2" xr16:uid="{AAD856DE-76DE-4D28-93B6-8571C5800908}" keepAlive="1" name="Query - §Countries and dependencies by population[edit]" description="Connection to the '§Countries and dependencies by population[edit]' query in the workbook." type="5" refreshedVersion="5" background="1" saveData="1">
    <dbPr connection="Provider=Microsoft.Mashup.OleDb.1;Data Source=$Workbook$;Location=&quot;§Countries and dependencies by population[edit]&quot;;Extended Properties=&quot;&quot;" command="SELECT * FROM [§Countries and dependencies by population[edit]]]"/>
  </connection>
  <connection id="3" xr16:uid="{7350E035-D0A3-4CF6-8469-B95E35755269}" keepAlive="1" name="Query - Buildings_under_construction_edit" description="Connection to the 'Buildings_under_construction_edit' query in the workbook." type="5" refreshedVersion="8" background="1" saveData="1">
    <dbPr connection="Provider=Microsoft.Mashup.OleDb.1;Data Source=$Workbook$;Location=Buildings_under_construction_edit;Extended Properties=&quot;&quot;" command="SELECT * FROM [Buildings_under_construction_edit]"/>
  </connection>
  <connection id="4" xr16:uid="{FD909AEE-D744-4E53-825D-974FF3705407}" keepAlive="1" name="Query - Countries_and_dependencies_by_population_edit" description="Connection to the 'Countries_and_dependencies_by_population_edit' query in the workbook." type="5" refreshedVersion="8" background="1" saveData="1">
    <dbPr connection="Provider=Microsoft.Mashup.OleDb.1;Data Source=$Workbook$;Location=Countries_and_dependencies_by_population_edit;Extended Properties=&quot;&quot;" command="SELECT * FROM [Countries_and_dependencies_by_population_edit]"/>
  </connection>
  <connection id="5" xr16:uid="{5CD6F21B-0778-42EC-B810-83B63FD436E5}" keepAlive="1" name="Query - Spot Rates Near real time rates - Not to be used for trading purposes" description="Connection to the 'Spot Rates Near real time rates - Not to be used for trading purposes' query in the workbook." type="5" refreshedVersion="5" background="1" saveData="1">
    <dbPr connection="Provider=Microsoft.Mashup.OleDb.1;Data Source=$Workbook$;Location=&quot;Spot Rates Near real time rates - Not to be used for trading purposes&quot;;Extended Properties=&quot;&quot;" command="SELECT * FROM [Spot Rates Near real time rates - Not to be used for trading purposes]"/>
  </connection>
  <connection id="6" xr16:uid="{66903726-77BF-4287-B4F3-CE99AF1A8BDC}" keepAlive="1" name="Query - Table 0" description="Connection to the 'Table 0' query in the workbook." type="5" refreshedVersion="5" background="1" saveData="1">
    <dbPr connection="Provider=Microsoft.Mashup.OleDb.1;Data Source=$Workbook$;Location=&quot;Table 0&quot;;Extended Properties=&quot;&quot;" command="SELECT * FROM [Table 0]"/>
  </connection>
  <connection id="7" xr16:uid="{9D206F41-33D2-4A89-9568-6F287C7FF3C4}" keepAlive="1" name="Query - Table_0" description="Connection to the 'Table_0' query in the workbook." type="5" refreshedVersion="8" background="1" saveData="1">
    <dbPr connection="Provider=Microsoft.Mashup.OleDb.1;Data Source=$Workbook$;Location=Table_0;Extended Properties=&quot;&quot;" command="SELECT * FROM [Table_0]"/>
  </connection>
  <connection id="8" xr16:uid="{13A2EB1F-1A6F-48EA-83FD-AA1D3F83CE88}"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<sst xmlns="http://schemas.openxmlformats.org/spreadsheetml/2006/main" count="4910" uniqueCount="2719">
  <si>
    <t>A</t>
  </si>
  <si>
    <t>B</t>
  </si>
  <si>
    <t>C</t>
  </si>
  <si>
    <t>D</t>
  </si>
  <si>
    <t>E</t>
  </si>
  <si>
    <t>F</t>
  </si>
  <si>
    <t>I</t>
  </si>
  <si>
    <t xml:space="preserve"> J</t>
  </si>
  <si>
    <t>K</t>
  </si>
  <si>
    <t>L</t>
  </si>
  <si>
    <t>CATEGORY A (WEIGHT)</t>
  </si>
  <si>
    <t>CATEGORY B (WEIGHT)</t>
  </si>
  <si>
    <t>CATEGORY C (WEIGHT)</t>
  </si>
  <si>
    <t>AVERAGE</t>
  </si>
  <si>
    <t xml:space="preserve">Q. Use the average function and calculate the average of all the three category of 
weight. </t>
  </si>
  <si>
    <t>PRECIPITATION  A</t>
  </si>
  <si>
    <t>PRECIPITATION  B</t>
  </si>
  <si>
    <t>PRECIPITATION  C</t>
  </si>
  <si>
    <t>DAY 1 INCH</t>
  </si>
  <si>
    <t>DAY 2 INCH</t>
  </si>
  <si>
    <t>DAY 3 INCH</t>
  </si>
  <si>
    <t>Q. The excel file named Average 3 , the table below contains precipitation 
measurement as measured in the Rochester NY area last year and we sampled 3 
days in each of the first three months of 2018. Complete all the question in the file 
given .</t>
  </si>
  <si>
    <t>Employee Satisfaction Survey</t>
  </si>
  <si>
    <t>Firmly Disagree</t>
  </si>
  <si>
    <t>Disagree</t>
  </si>
  <si>
    <t>Neutral</t>
  </si>
  <si>
    <t>Agree</t>
  </si>
  <si>
    <t>Firmly Agree</t>
  </si>
  <si>
    <t>I feel valued</t>
  </si>
  <si>
    <t>Work is evenly distributed</t>
  </si>
  <si>
    <t>I can communicate easily</t>
  </si>
  <si>
    <t>Manager values my feedback</t>
  </si>
  <si>
    <t>I am satisfied here</t>
  </si>
  <si>
    <t>Count fn</t>
  </si>
  <si>
    <t>Count A fn</t>
  </si>
  <si>
    <t xml:space="preserve">Q. In excel file named Count 1, The table below shows survey responses; the 
respondents could use any value for their answers.  Answer all the questions using 
COUNT and COUNTA function. </t>
  </si>
  <si>
    <t>SR. NO</t>
  </si>
  <si>
    <t>NAME</t>
  </si>
  <si>
    <t>SURNAME</t>
  </si>
  <si>
    <t>ACCOUNT NO.</t>
  </si>
  <si>
    <t>AMOUNT</t>
  </si>
  <si>
    <t>ROHAN</t>
  </si>
  <si>
    <t>SHARMA</t>
  </si>
  <si>
    <t>DIPAK</t>
  </si>
  <si>
    <t>VERMA</t>
  </si>
  <si>
    <t>NEHA</t>
  </si>
  <si>
    <t>PATEL</t>
  </si>
  <si>
    <t>VIJAY</t>
  </si>
  <si>
    <t>SHAH</t>
  </si>
  <si>
    <t>RAHUL</t>
  </si>
  <si>
    <t>ROHIT</t>
  </si>
  <si>
    <t>SINGH</t>
  </si>
  <si>
    <t>COUNT</t>
  </si>
  <si>
    <t>COUNTA</t>
  </si>
  <si>
    <t xml:space="preserve">Q. In excel file named COUNT 2 , The following table represents a bank statement of 
ExcelMaster company. Column E shows the total dollar value amount of each of the  
accounts. Answer all the questions using COUNT and COUNTA function. </t>
  </si>
  <si>
    <t>COUNTBLANK</t>
  </si>
  <si>
    <t xml:space="preserve">Q. In excel file named COUNT 3 , Solve all the question by using formulas COUNT, 
COUNTA and COUNTBLANK: </t>
  </si>
  <si>
    <t>FRUITS</t>
  </si>
  <si>
    <t>KIWI</t>
  </si>
  <si>
    <t>APPLE</t>
  </si>
  <si>
    <t>BANANA</t>
  </si>
  <si>
    <t>WATERMELON</t>
  </si>
  <si>
    <t>GRAPES</t>
  </si>
  <si>
    <t>PRICE</t>
  </si>
  <si>
    <t>DAY</t>
  </si>
  <si>
    <t>HLOOKUP TABLE</t>
  </si>
  <si>
    <t>Q. In excel file named HLOOKUP, Solve all the question using HLOOKUP only.</t>
  </si>
  <si>
    <t>EXCEL 101 COURSE</t>
  </si>
  <si>
    <t>ID</t>
  </si>
  <si>
    <t>GRADES</t>
  </si>
  <si>
    <t>IF</t>
  </si>
  <si>
    <t>ANKIT</t>
  </si>
  <si>
    <t>NIKUNJ</t>
  </si>
  <si>
    <t>BHAVESH</t>
  </si>
  <si>
    <t>ASHWINI</t>
  </si>
  <si>
    <t>MANSI</t>
  </si>
  <si>
    <t>ROSHNI</t>
  </si>
  <si>
    <t xml:space="preserve">Q. In excel file named IF 1 , Table A contains names and their respective grades for Excel 
101 Course. Complete column C using only IF formula. </t>
  </si>
  <si>
    <t>COULMN_A</t>
  </si>
  <si>
    <t>COULMN_B</t>
  </si>
  <si>
    <t>COULMN_C</t>
  </si>
  <si>
    <t>COULMN_D</t>
  </si>
  <si>
    <t>A.C.</t>
  </si>
  <si>
    <t>TABLET</t>
  </si>
  <si>
    <t>RADIO</t>
  </si>
  <si>
    <t>LCD</t>
  </si>
  <si>
    <t>LED</t>
  </si>
  <si>
    <t>S</t>
  </si>
  <si>
    <t>FRIDGE</t>
  </si>
  <si>
    <t>LIGHT</t>
  </si>
  <si>
    <t>LAPTOP</t>
  </si>
  <si>
    <t>FAN</t>
  </si>
  <si>
    <t>PHONE</t>
  </si>
  <si>
    <t>Q. In excel file named IF 2, The following table is an extract from an accounting system 
that contains four journal entries. Check if column A's cells match column B's cell. if 
they match - return "match", otherwise return "no match".</t>
  </si>
  <si>
    <t>HIGH SCHOOL DATA</t>
  </si>
  <si>
    <t>AGE</t>
  </si>
  <si>
    <t>DRIVING LICENSE</t>
  </si>
  <si>
    <t>MINOR/ADULT</t>
  </si>
  <si>
    <t>AKSHAY</t>
  </si>
  <si>
    <t>RACHIT</t>
  </si>
  <si>
    <t>JAY</t>
  </si>
  <si>
    <t>AJAY</t>
  </si>
  <si>
    <t>DIPEN</t>
  </si>
  <si>
    <t>MEHUL</t>
  </si>
  <si>
    <t>AAISHA</t>
  </si>
  <si>
    <t>VIDHI</t>
  </si>
  <si>
    <t>RAJ</t>
  </si>
  <si>
    <t>VIHAN</t>
  </si>
  <si>
    <t xml:space="preserve">Q. In excel file named IF 3, The table below contains details of high school students 
names and ages, use IF formula to complete columns D and E.If the student's age is 
16 or above, he/she is eligible for a driver's license. Check if they are eligible or not. 
Answer in column D. If the student is younger than 18 years old he/she is a minor. 
Check whether the student is a minor or not. for Minor return "Minor" and non 
minor = "Adult" anwswer in column E. </t>
  </si>
  <si>
    <t>DRADE</t>
  </si>
  <si>
    <t>SCHOLARSHIP (%)</t>
  </si>
  <si>
    <t>A+</t>
  </si>
  <si>
    <t>SANJAY</t>
  </si>
  <si>
    <t>AXAY</t>
  </si>
  <si>
    <t xml:space="preserve">Q.  In excel file named IF 4, An A+ student gets 100% scholarship and non A+ gets 50% 
scholarship , The following table contains the names of students from 2024 class. Use 
IF function to calculate the scholarships' amounts each of them will get. </t>
  </si>
  <si>
    <t>SEM 1</t>
  </si>
  <si>
    <t>SEM 2</t>
  </si>
  <si>
    <t>SEM 3</t>
  </si>
  <si>
    <t>SEM 4</t>
  </si>
  <si>
    <t>SEM 5</t>
  </si>
  <si>
    <t>SEM 6</t>
  </si>
  <si>
    <t>MIN</t>
  </si>
  <si>
    <t>MAX</t>
  </si>
  <si>
    <t>AVG</t>
  </si>
  <si>
    <t>MATHS</t>
  </si>
  <si>
    <t>ENGLISH</t>
  </si>
  <si>
    <t>PHYSICS</t>
  </si>
  <si>
    <t>CHEMISTRY</t>
  </si>
  <si>
    <t>COMPUTER</t>
  </si>
  <si>
    <t xml:space="preserve">Q.  In excel file named MAX MIN 1, Use max, min and average formulas to answer all 
the following questions given in the file. </t>
  </si>
  <si>
    <t>TEST_1</t>
  </si>
  <si>
    <t>TEST_2</t>
  </si>
  <si>
    <t>TEST_3</t>
  </si>
  <si>
    <t>TEST_4</t>
  </si>
  <si>
    <t>STUDENT_1</t>
  </si>
  <si>
    <t>STUDENT_2</t>
  </si>
  <si>
    <t>STUDENT_3</t>
  </si>
  <si>
    <t>STUDENT_4</t>
  </si>
  <si>
    <t>Q.  In the file named MAX MIN 2 , The following table contains details about the scores 
of 4 students in a driving theory test. If a student fails at least one test - she or he 
needs to retake the course. Use IF and MAX/MIN to check if a student passed the 
test.</t>
  </si>
  <si>
    <t xml:space="preserve">Q.  In the file named MAX MIN 3, IF at least one student got 99 points or more in a test - 
the test considered easy, Use MAX and IF to create a logic that checks if the test was 
"Easy" or not. </t>
  </si>
  <si>
    <t>MARKS</t>
  </si>
  <si>
    <t>RESULT</t>
  </si>
  <si>
    <t>AKHSAY</t>
  </si>
  <si>
    <t>NESTED IF</t>
  </si>
  <si>
    <t>&gt;=</t>
  </si>
  <si>
    <t>excellent</t>
  </si>
  <si>
    <t>&gt;=but &lt;80</t>
  </si>
  <si>
    <t>good</t>
  </si>
  <si>
    <t>DEEP</t>
  </si>
  <si>
    <t>&lt;60</t>
  </si>
  <si>
    <t>fail</t>
  </si>
  <si>
    <t>SUNNY</t>
  </si>
  <si>
    <t>AMAR</t>
  </si>
  <si>
    <t>SANYA</t>
  </si>
  <si>
    <t xml:space="preserve">Q.  In the file named Nested IF 1, The school decided to use the following grade system:
A. Grade higher or equal to 80 - Excellent   
B. Grade higher or equal to 60 but lower than 80 – Good 
C. Grade lower than 60 - Failed  
Complete all the task given in the file. </t>
  </si>
  <si>
    <t>COMPANY_A</t>
  </si>
  <si>
    <t>COMPANY_B</t>
  </si>
  <si>
    <t>COMPANY_C</t>
  </si>
  <si>
    <t>JANUARY</t>
  </si>
  <si>
    <t>FEBRUARY</t>
  </si>
  <si>
    <t>MARCH</t>
  </si>
  <si>
    <t>APRIL</t>
  </si>
  <si>
    <t>MAY</t>
  </si>
  <si>
    <t>JUNE</t>
  </si>
  <si>
    <t>JULY</t>
  </si>
  <si>
    <t>AUGUST</t>
  </si>
  <si>
    <t>SEPTEMBER</t>
  </si>
  <si>
    <t>OCTOBER</t>
  </si>
  <si>
    <t>NOVEMBER</t>
  </si>
  <si>
    <t>DECEMBER</t>
  </si>
  <si>
    <t>SUM</t>
  </si>
  <si>
    <t xml:space="preserve">Q. In the file named SUM 1, The following table includes ABC company's revenue by 
month.  The company's CFO asked you to use SUM formula to calculate the total 
revenue for the year. </t>
  </si>
  <si>
    <t>DEPARTMENT</t>
  </si>
  <si>
    <t>CATEGORY</t>
  </si>
  <si>
    <t>Q1</t>
  </si>
  <si>
    <t>Q2</t>
  </si>
  <si>
    <t>Q3</t>
  </si>
  <si>
    <t>TOTAL</t>
  </si>
  <si>
    <t>FARM</t>
  </si>
  <si>
    <t>VEGETABLE</t>
  </si>
  <si>
    <t>FRUIT</t>
  </si>
  <si>
    <t>PRODUCE</t>
  </si>
  <si>
    <t>NUTS</t>
  </si>
  <si>
    <t>BAKERY</t>
  </si>
  <si>
    <t>SANDWICH</t>
  </si>
  <si>
    <t>SOUP</t>
  </si>
  <si>
    <t>SALAD</t>
  </si>
  <si>
    <t>BREADS</t>
  </si>
  <si>
    <t>DESSERTS</t>
  </si>
  <si>
    <t>SUMIF</t>
  </si>
  <si>
    <t xml:space="preserve">Q. In the file named SUMIF 1, answer all the question given in the file. </t>
  </si>
  <si>
    <t>GBP:USD EXCHANGE RATE</t>
  </si>
  <si>
    <t>DATE</t>
  </si>
  <si>
    <t>EXCHANGE RATE</t>
  </si>
  <si>
    <t xml:space="preserve">Q.  In the file named VLOOKUP APPROXIMATE MATCH, Retrieve the GBP:USD exchange 
rate for the following dates using VLOOKUP function, from the table in columns G-H. 
In case there is no exchange rate for a certain date entry, return the the last known 
rate for that day. </t>
  </si>
  <si>
    <t>Below is a list of the employees who work in your company:</t>
  </si>
  <si>
    <t>Employee ID</t>
  </si>
  <si>
    <t>Name</t>
  </si>
  <si>
    <t>Location</t>
  </si>
  <si>
    <t>Salary</t>
  </si>
  <si>
    <t>Age</t>
  </si>
  <si>
    <t>Garry Manship</t>
  </si>
  <si>
    <t>Hong Kong</t>
  </si>
  <si>
    <t>William Johnson</t>
  </si>
  <si>
    <t>Berlin</t>
  </si>
  <si>
    <t>Thomas Bettle</t>
  </si>
  <si>
    <t>Bangkok</t>
  </si>
  <si>
    <t>Ian Nash</t>
  </si>
  <si>
    <t>Cairo</t>
  </si>
  <si>
    <t>Margaret Turley</t>
  </si>
  <si>
    <t>Shanghai</t>
  </si>
  <si>
    <t>Michael Kaye</t>
  </si>
  <si>
    <t>Capetown</t>
  </si>
  <si>
    <t>Paul Bell</t>
  </si>
  <si>
    <t>Thomas Davies</t>
  </si>
  <si>
    <t>Eric Green</t>
  </si>
  <si>
    <t>Warsaw</t>
  </si>
  <si>
    <t>Williamr Black</t>
  </si>
  <si>
    <t>Estelle Cormack</t>
  </si>
  <si>
    <t>Christopher Fallon</t>
  </si>
  <si>
    <t>Delhi</t>
  </si>
  <si>
    <t>What is the name of Employee ID 58369?</t>
  </si>
  <si>
    <t>What's the age of Estelle Cormack?</t>
  </si>
  <si>
    <t>Return the Location of the following employees:</t>
  </si>
  <si>
    <t>Find the Salary of the following employees:</t>
  </si>
  <si>
    <t>Johnny Slash</t>
  </si>
  <si>
    <t>Q.  In the file named VLOOKUP 1, Below is a list of the employees who work in your 
company: Answer all the question given in the file using vlookup function.</t>
  </si>
  <si>
    <t>VLOOKUP Exercise - Data:</t>
  </si>
  <si>
    <t>Gender</t>
  </si>
  <si>
    <t>Occupation</t>
  </si>
  <si>
    <t>John Smith</t>
  </si>
  <si>
    <t>Male</t>
  </si>
  <si>
    <t>Software Eng</t>
  </si>
  <si>
    <t>Jane Doe</t>
  </si>
  <si>
    <t>Female</t>
  </si>
  <si>
    <t>Data Scientist</t>
  </si>
  <si>
    <t>Bob Johnson</t>
  </si>
  <si>
    <t>Accountant</t>
  </si>
  <si>
    <t>Emily Chen</t>
  </si>
  <si>
    <t>HR</t>
  </si>
  <si>
    <t>Sam Lee</t>
  </si>
  <si>
    <t>Marketing</t>
  </si>
  <si>
    <t>Alice Kim</t>
  </si>
  <si>
    <t>Sales</t>
  </si>
  <si>
    <t>Yoav Ishay</t>
  </si>
  <si>
    <t>Lawyer</t>
  </si>
  <si>
    <t>Sue Kim</t>
  </si>
  <si>
    <t>Doctor</t>
  </si>
  <si>
    <t>Mike Lee</t>
  </si>
  <si>
    <t>CEO</t>
  </si>
  <si>
    <t>Lily Chen</t>
  </si>
  <si>
    <t>Engineer</t>
  </si>
  <si>
    <t>Questions</t>
  </si>
  <si>
    <t>Create a VLOOKUP formula to find the occupation of Jane Doe.</t>
  </si>
  <si>
    <t>Result:</t>
  </si>
  <si>
    <t>Enter function here:</t>
  </si>
  <si>
    <t>Create a VLOOKUP formula to find the age of Mike Lee.</t>
  </si>
  <si>
    <t xml:space="preserve">Q. In the file named VLOOKUP 2a, According to the table , answer all the question given 
in the file using vlookup. </t>
  </si>
  <si>
    <t xml:space="preserve">Create a VLOOKUP formula to find the occupation of a person whose name starts with "B" </t>
  </si>
  <si>
    <t>RANK</t>
  </si>
  <si>
    <t>COUNTRY</t>
  </si>
  <si>
    <t>POPULATION</t>
  </si>
  <si>
    <t>%POPULATION</t>
  </si>
  <si>
    <t>China</t>
  </si>
  <si>
    <t>India</t>
  </si>
  <si>
    <t>United States</t>
  </si>
  <si>
    <t>Indonesia</t>
  </si>
  <si>
    <t>Brazil</t>
  </si>
  <si>
    <t>Pakistan</t>
  </si>
  <si>
    <t>Nigeria</t>
  </si>
  <si>
    <t>Bangladesh</t>
  </si>
  <si>
    <t>Russia</t>
  </si>
  <si>
    <t>Japan</t>
  </si>
  <si>
    <t>Mexico</t>
  </si>
  <si>
    <t>Philippines</t>
  </si>
  <si>
    <t>Vietnam</t>
  </si>
  <si>
    <t>Ethiopia</t>
  </si>
  <si>
    <t>Egypt</t>
  </si>
  <si>
    <t>Germany</t>
  </si>
  <si>
    <t>Iran</t>
  </si>
  <si>
    <t>Turkey</t>
  </si>
  <si>
    <t>Democratic Republic of the Congo</t>
  </si>
  <si>
    <t>France</t>
  </si>
  <si>
    <t>Thailand</t>
  </si>
  <si>
    <t>United Kingdom</t>
  </si>
  <si>
    <t>Italy</t>
  </si>
  <si>
    <t>South Africa</t>
  </si>
  <si>
    <t>Burma</t>
  </si>
  <si>
    <t>South Korea</t>
  </si>
  <si>
    <t>Colombia</t>
  </si>
  <si>
    <t>Tanzania</t>
  </si>
  <si>
    <t>Kenya</t>
  </si>
  <si>
    <t>Spain</t>
  </si>
  <si>
    <t>Argentina</t>
  </si>
  <si>
    <t>Ukraine</t>
  </si>
  <si>
    <t>Algeria</t>
  </si>
  <si>
    <t>Poland</t>
  </si>
  <si>
    <t>Sudan</t>
  </si>
  <si>
    <t>Iraq</t>
  </si>
  <si>
    <t>Canada</t>
  </si>
  <si>
    <t>Uganda</t>
  </si>
  <si>
    <t>Morocco</t>
  </si>
  <si>
    <t>Saudi Arabia</t>
  </si>
  <si>
    <t>Peru</t>
  </si>
  <si>
    <t>Venezuela</t>
  </si>
  <si>
    <t>Malaysia</t>
  </si>
  <si>
    <t>Uzbekistan</t>
  </si>
  <si>
    <t>Nepal</t>
  </si>
  <si>
    <t>Ghana</t>
  </si>
  <si>
    <t>Afghanistan</t>
  </si>
  <si>
    <t>Yemen</t>
  </si>
  <si>
    <t>Mozambique</t>
  </si>
  <si>
    <t>North Korea</t>
  </si>
  <si>
    <t>Angola</t>
  </si>
  <si>
    <t>Australia</t>
  </si>
  <si>
    <t>Taiwan</t>
  </si>
  <si>
    <t>Syria</t>
  </si>
  <si>
    <t>Ivory Coast</t>
  </si>
  <si>
    <t>Madagascar</t>
  </si>
  <si>
    <t>Cameroon</t>
  </si>
  <si>
    <t>Sri Lanka</t>
  </si>
  <si>
    <t>Romania</t>
  </si>
  <si>
    <t>Niger</t>
  </si>
  <si>
    <t>Burkina Faso</t>
  </si>
  <si>
    <t>Chile</t>
  </si>
  <si>
    <t>Kazakhstan</t>
  </si>
  <si>
    <t>Netherlands</t>
  </si>
  <si>
    <t>Malawi</t>
  </si>
  <si>
    <t>Mali</t>
  </si>
  <si>
    <t>Ecuador</t>
  </si>
  <si>
    <t>Guatemala</t>
  </si>
  <si>
    <t>Zambia</t>
  </si>
  <si>
    <t>Cambodia</t>
  </si>
  <si>
    <t>Chad</t>
  </si>
  <si>
    <t>Senegal</t>
  </si>
  <si>
    <t>Zimbabwe</t>
  </si>
  <si>
    <t>South Sudan</t>
  </si>
  <si>
    <t>Bolivia</t>
  </si>
  <si>
    <t>Belgium</t>
  </si>
  <si>
    <t>Cuba</t>
  </si>
  <si>
    <t>Somalia</t>
  </si>
  <si>
    <t>Rwanda</t>
  </si>
  <si>
    <t>Greece</t>
  </si>
  <si>
    <t>Tunisia</t>
  </si>
  <si>
    <t>Haiti</t>
  </si>
  <si>
    <t>Guinea</t>
  </si>
  <si>
    <t>Czech Republic</t>
  </si>
  <si>
    <t>Portugal</t>
  </si>
  <si>
    <t>Dominican Republic</t>
  </si>
  <si>
    <t>Benin</t>
  </si>
  <si>
    <t>Hungary</t>
  </si>
  <si>
    <t>Burundi</t>
  </si>
  <si>
    <t>Sweden</t>
  </si>
  <si>
    <t>Azerbaijan</t>
  </si>
  <si>
    <t>United Arab Emirates</t>
  </si>
  <si>
    <t>Belarus</t>
  </si>
  <si>
    <t>Honduras</t>
  </si>
  <si>
    <t>Austria</t>
  </si>
  <si>
    <t>Tajikistan</t>
  </si>
  <si>
    <t>Israel</t>
  </si>
  <si>
    <t>Switzerland</t>
  </si>
  <si>
    <t>Papua New Guinea</t>
  </si>
  <si>
    <t>Hong Kong (China)</t>
  </si>
  <si>
    <t>Bulgaria</t>
  </si>
  <si>
    <t>Togo</t>
  </si>
  <si>
    <t>Serbia</t>
  </si>
  <si>
    <t>Paraguay</t>
  </si>
  <si>
    <t>Laos</t>
  </si>
  <si>
    <t>Eritrea</t>
  </si>
  <si>
    <t>Jordan</t>
  </si>
  <si>
    <t>El Salvador</t>
  </si>
  <si>
    <t>Sierra Leone</t>
  </si>
  <si>
    <t>Libya</t>
  </si>
  <si>
    <t>Nicaragua</t>
  </si>
  <si>
    <t>Kyrgyzstan</t>
  </si>
  <si>
    <t>Denmark</t>
  </si>
  <si>
    <t>Finland</t>
  </si>
  <si>
    <t>Singapore</t>
  </si>
  <si>
    <t>Slovakia</t>
  </si>
  <si>
    <t>Norway</t>
  </si>
  <si>
    <t>Central African Republic</t>
  </si>
  <si>
    <t>Costa Rica</t>
  </si>
  <si>
    <t>Turkmenistan</t>
  </si>
  <si>
    <t>Republic of the Congo</t>
  </si>
  <si>
    <t>Ireland</t>
  </si>
  <si>
    <t>New Zealand</t>
  </si>
  <si>
    <t>Palestine</t>
  </si>
  <si>
    <t>Liberia</t>
  </si>
  <si>
    <t>Georgia</t>
  </si>
  <si>
    <t>Croatia</t>
  </si>
  <si>
    <t>Oman</t>
  </si>
  <si>
    <t>Lebanon</t>
  </si>
  <si>
    <t>Bosnia and Herzegovina</t>
  </si>
  <si>
    <t>Panama</t>
  </si>
  <si>
    <t>Mauritania</t>
  </si>
  <si>
    <t>Moldova</t>
  </si>
  <si>
    <t>Puerto Rico (U.S.)</t>
  </si>
  <si>
    <t>Uruguay</t>
  </si>
  <si>
    <t>Kuwait</t>
  </si>
  <si>
    <t>Armenia</t>
  </si>
  <si>
    <t>Mongolia</t>
  </si>
  <si>
    <t>Lithuania</t>
  </si>
  <si>
    <t>Albania</t>
  </si>
  <si>
    <t>Jamaica</t>
  </si>
  <si>
    <t>Qatar</t>
  </si>
  <si>
    <t>Lesotho</t>
  </si>
  <si>
    <t>Namibia</t>
  </si>
  <si>
    <t>Macedonia</t>
  </si>
  <si>
    <t>Slovenia</t>
  </si>
  <si>
    <t>Botswana</t>
  </si>
  <si>
    <t>Latvia</t>
  </si>
  <si>
    <t>The Gambia</t>
  </si>
  <si>
    <t>Kosovo</t>
  </si>
  <si>
    <t>Guinea-Bissau</t>
  </si>
  <si>
    <t>Gabon</t>
  </si>
  <si>
    <t>Equatorial Guinea</t>
  </si>
  <si>
    <t>Trinidad and Tobago</t>
  </si>
  <si>
    <t>Bahrain</t>
  </si>
  <si>
    <t>Estonia</t>
  </si>
  <si>
    <t>Mauritius</t>
  </si>
  <si>
    <t>East Timor</t>
  </si>
  <si>
    <t>Swaziland</t>
  </si>
  <si>
    <t>Djibouti</t>
  </si>
  <si>
    <t>Fiji</t>
  </si>
  <si>
    <t>Cyprus</t>
  </si>
  <si>
    <t>Réunion (France)</t>
  </si>
  <si>
    <t>Comoros</t>
  </si>
  <si>
    <t>Bhutan</t>
  </si>
  <si>
    <t>Guyana</t>
  </si>
  <si>
    <t>Macau (China)</t>
  </si>
  <si>
    <t>Montenegro</t>
  </si>
  <si>
    <t>Western Sahara</t>
  </si>
  <si>
    <t>Solomon Islands</t>
  </si>
  <si>
    <t>Luxembourg</t>
  </si>
  <si>
    <t>Suriname</t>
  </si>
  <si>
    <t>Cape Verde</t>
  </si>
  <si>
    <t>Transnistria</t>
  </si>
  <si>
    <t>Malta</t>
  </si>
  <si>
    <t>Guadeloupe (France)</t>
  </si>
  <si>
    <t>Brunei</t>
  </si>
  <si>
    <t>Martinique (France)</t>
  </si>
  <si>
    <t>The Bahamas</t>
  </si>
  <si>
    <t>Belize</t>
  </si>
  <si>
    <t>Maldives</t>
  </si>
  <si>
    <t>Iceland</t>
  </si>
  <si>
    <t>Northern Cyprus</t>
  </si>
  <si>
    <t>Barbados</t>
  </si>
  <si>
    <t>New Caledonia (France)</t>
  </si>
  <si>
    <t>French Polynesia (France)</t>
  </si>
  <si>
    <t>Vanuatu</t>
  </si>
  <si>
    <t>Abkhazia</t>
  </si>
  <si>
    <t>French Guiana (France)</t>
  </si>
  <si>
    <t>Mayotte (France)</t>
  </si>
  <si>
    <t>Samoa</t>
  </si>
  <si>
    <t>São Tomé and Príncipe</t>
  </si>
  <si>
    <t>Saint Lucia</t>
  </si>
  <si>
    <t>Guam (U.S.)</t>
  </si>
  <si>
    <t>Curaçao (Netherlands)</t>
  </si>
  <si>
    <t>Saint Vincent and the Grenadines</t>
  </si>
  <si>
    <t>Aruba (Netherlands)</t>
  </si>
  <si>
    <t>Kiribati</t>
  </si>
  <si>
    <t>United States Virgin Islands (U.S.)</t>
  </si>
  <si>
    <t>Grenada</t>
  </si>
  <si>
    <t>Tonga</t>
  </si>
  <si>
    <t>Federated States of Micronesia</t>
  </si>
  <si>
    <t>Jersey (UK)</t>
  </si>
  <si>
    <t>Seychelles</t>
  </si>
  <si>
    <t>Antigua and Barbuda</t>
  </si>
  <si>
    <t>Isle of Man (UK)</t>
  </si>
  <si>
    <t>Andorra</t>
  </si>
  <si>
    <t>Dominica</t>
  </si>
  <si>
    <t>Bermuda (UK)</t>
  </si>
  <si>
    <t>Guernsey (UK)</t>
  </si>
  <si>
    <t>Marshall Islands</t>
  </si>
  <si>
    <t>Greenland (Denmark)</t>
  </si>
  <si>
    <t>Cayman Islands (UK)</t>
  </si>
  <si>
    <t>American Samoa (U.S.)</t>
  </si>
  <si>
    <t>Saint Kitts and Nevis</t>
  </si>
  <si>
    <t>Northern Mariana Islands (U.S.)</t>
  </si>
  <si>
    <t>South Ossetia</t>
  </si>
  <si>
    <t>Faroe Islands (Denmark)</t>
  </si>
  <si>
    <t>Sint Maarten (Netherlands)</t>
  </si>
  <si>
    <t>Liechtenstein</t>
  </si>
  <si>
    <t>Monaco</t>
  </si>
  <si>
    <t>Collectivity of Saint Martin (France)</t>
  </si>
  <si>
    <t>San Marino</t>
  </si>
  <si>
    <t>Turks and Caicos Islands (UK)</t>
  </si>
  <si>
    <t>Gibraltar (UK)</t>
  </si>
  <si>
    <t>Åland Islands (Finland)</t>
  </si>
  <si>
    <t>British Virgin Islands (UK)</t>
  </si>
  <si>
    <t>Caribbean Netherlands (Netherlands)</t>
  </si>
  <si>
    <t>Palau</t>
  </si>
  <si>
    <t>Cook Islands (New Zealand)</t>
  </si>
  <si>
    <t>Anguilla (UK)</t>
  </si>
  <si>
    <t>Wallis and Futuna (France)</t>
  </si>
  <si>
    <t>Tuvalu</t>
  </si>
  <si>
    <t>Nauru</t>
  </si>
  <si>
    <t>Saint Barthélemy (France)</t>
  </si>
  <si>
    <t>Saint Pierre and Miquelon (France)</t>
  </si>
  <si>
    <t>Montserrat (UK)</t>
  </si>
  <si>
    <t>Saint Helena, Ascension and Tristan da Cunha (UK)</t>
  </si>
  <si>
    <t>Falkland Islands (UK)</t>
  </si>
  <si>
    <t>Svalbard and Jan Mayen (Norway)</t>
  </si>
  <si>
    <t>Norfolk Island (Australia)</t>
  </si>
  <si>
    <t>Christmas Island (Australia)</t>
  </si>
  <si>
    <t>Niue (New Zealand)</t>
  </si>
  <si>
    <t>Tokelau (NZ)</t>
  </si>
  <si>
    <t>Vatican City</t>
  </si>
  <si>
    <t>Cocos (Keeling) Islands (Australia)</t>
  </si>
  <si>
    <t>Pitcairn Islands (UK)</t>
  </si>
  <si>
    <t>INVESTMENT NAME</t>
  </si>
  <si>
    <t>CODE</t>
  </si>
  <si>
    <t>%</t>
  </si>
  <si>
    <t>CHANGE</t>
  </si>
  <si>
    <t>AB Dynamics Ord 1p</t>
  </si>
  <si>
    <t>(ABDP)</t>
  </si>
  <si>
    <t>180.50p</t>
  </si>
  <si>
    <t>0.00_1</t>
  </si>
  <si>
    <t>ADVFN</t>
  </si>
  <si>
    <t>(AFN)</t>
  </si>
  <si>
    <t>97.50p</t>
  </si>
  <si>
    <t>AEC Education</t>
  </si>
  <si>
    <t>(AEC)</t>
  </si>
  <si>
    <t>3.13p</t>
  </si>
  <si>
    <t>AFC Energy</t>
  </si>
  <si>
    <t>(AFC)</t>
  </si>
  <si>
    <t>8.63p</t>
  </si>
  <si>
    <t>AGA Rangemaster Group</t>
  </si>
  <si>
    <t>(AGA)</t>
  </si>
  <si>
    <t>102.13p</t>
  </si>
  <si>
    <t>AIREA</t>
  </si>
  <si>
    <t>(AIEA)</t>
  </si>
  <si>
    <t>13.63p</t>
  </si>
  <si>
    <t>ANGLE</t>
  </si>
  <si>
    <t>(AGL)</t>
  </si>
  <si>
    <t>73.50p</t>
  </si>
  <si>
    <t>AO World</t>
  </si>
  <si>
    <t>(AO.)</t>
  </si>
  <si>
    <t>190.80p</t>
  </si>
  <si>
    <t>APC Technology Group</t>
  </si>
  <si>
    <t>(APC)</t>
  </si>
  <si>
    <t>25.25p</t>
  </si>
  <si>
    <t>API Group</t>
  </si>
  <si>
    <t>(API)</t>
  </si>
  <si>
    <t>59.00p</t>
  </si>
  <si>
    <t>APR Energy</t>
  </si>
  <si>
    <t>(APR)</t>
  </si>
  <si>
    <t>327.13p</t>
  </si>
  <si>
    <t>ARM Holdings</t>
  </si>
  <si>
    <t>(ARM)</t>
  </si>
  <si>
    <t>1,193.50p</t>
  </si>
  <si>
    <t>ASOS</t>
  </si>
  <si>
    <t>(ASC)</t>
  </si>
  <si>
    <t>3,214.00p</t>
  </si>
  <si>
    <t>AVEVA Group</t>
  </si>
  <si>
    <t>(AVV)</t>
  </si>
  <si>
    <t>1,469.50p</t>
  </si>
  <si>
    <t>AVIVA 8 3/4% CUM</t>
  </si>
  <si>
    <t>(AV.A)</t>
  </si>
  <si>
    <t>152.50p</t>
  </si>
  <si>
    <t>Aa Ord 0.1p</t>
  </si>
  <si>
    <t>(AA.)</t>
  </si>
  <si>
    <t>392.88p</t>
  </si>
  <si>
    <t>Abbey</t>
  </si>
  <si>
    <t>(ABBY)</t>
  </si>
  <si>
    <t>875.00p</t>
  </si>
  <si>
    <t>Abbott Laboratories</t>
  </si>
  <si>
    <t>(ABT)</t>
  </si>
  <si>
    <t>0.00$</t>
  </si>
  <si>
    <t>Abcam</t>
  </si>
  <si>
    <t>(ABC)</t>
  </si>
  <si>
    <t>476.13p</t>
  </si>
  <si>
    <t>Aberdeen Asian Income Fund</t>
  </si>
  <si>
    <t>(AAIF)</t>
  </si>
  <si>
    <t>197.63p</t>
  </si>
  <si>
    <t>Aberdeen Asian Smaller Co Inv Trust</t>
  </si>
  <si>
    <t>(AASC)</t>
  </si>
  <si>
    <t>114.13p</t>
  </si>
  <si>
    <t>Aberdeen Asian Smaller Companies Investment Trust</t>
  </si>
  <si>
    <t>(AAS)</t>
  </si>
  <si>
    <t>886.25p</t>
  </si>
  <si>
    <t>Aberdeen Asset Management</t>
  </si>
  <si>
    <t>(ADN)</t>
  </si>
  <si>
    <t>464.20p</t>
  </si>
  <si>
    <t>Aberdeen Japan Investment Trust</t>
  </si>
  <si>
    <t>(AJIT)</t>
  </si>
  <si>
    <t>498.50p</t>
  </si>
  <si>
    <t>Aberdeen Latin American Income Fund</t>
  </si>
  <si>
    <t>(ALAI)</t>
  </si>
  <si>
    <t>65.25p</t>
  </si>
  <si>
    <t>Aberdeen Latin American Income Fund Limited Sub Shs Npv</t>
  </si>
  <si>
    <t>(ALAS)</t>
  </si>
  <si>
    <t>1.00p</t>
  </si>
  <si>
    <t>Aberdeen New Dawn Investment Trust</t>
  </si>
  <si>
    <t>(ABD)</t>
  </si>
  <si>
    <t>188.88p</t>
  </si>
  <si>
    <t>Aberdeen New Thai Investment Trust</t>
  </si>
  <si>
    <t>(ANW)</t>
  </si>
  <si>
    <t>457.50p</t>
  </si>
  <si>
    <t>Aberdeen Private Equity Fund</t>
  </si>
  <si>
    <t>(APEF)</t>
  </si>
  <si>
    <t>89.88p</t>
  </si>
  <si>
    <t>Aberdeen Smaller Companies High Income Trust</t>
  </si>
  <si>
    <t>(ASCH)</t>
  </si>
  <si>
    <t>201.00p</t>
  </si>
  <si>
    <t>Aberdeen Uk Tracker Trust</t>
  </si>
  <si>
    <t>(AUKT)</t>
  </si>
  <si>
    <t>328.38p</t>
  </si>
  <si>
    <t>Aberforth Geared Income Trust</t>
  </si>
  <si>
    <t>(AGIT)</t>
  </si>
  <si>
    <t>174.00p</t>
  </si>
  <si>
    <t>(AGIZ)</t>
  </si>
  <si>
    <t>151.00p</t>
  </si>
  <si>
    <t>Aberforth Smaller Companies Trust</t>
  </si>
  <si>
    <t>(ASL)</t>
  </si>
  <si>
    <t>1,090.00p</t>
  </si>
  <si>
    <t>Abu Dhabi Islamic Bank</t>
  </si>
  <si>
    <t>(45SI)</t>
  </si>
  <si>
    <t>Abzena Ord Gbp0.002</t>
  </si>
  <si>
    <t>(ABZA)</t>
  </si>
  <si>
    <t>82.25p</t>
  </si>
  <si>
    <t>Acacia Mining Ord 10p</t>
  </si>
  <si>
    <t>(ACA)</t>
  </si>
  <si>
    <t>264.20p</t>
  </si>
  <si>
    <t>Acal</t>
  </si>
  <si>
    <t>(ACL)</t>
  </si>
  <si>
    <t>274.00p</t>
  </si>
  <si>
    <t>Access Intelligence</t>
  </si>
  <si>
    <t>(ACC)</t>
  </si>
  <si>
    <t>2.63p</t>
  </si>
  <si>
    <t>Accesso Technology Group</t>
  </si>
  <si>
    <t>(ACSO)</t>
  </si>
  <si>
    <t>576.00p</t>
  </si>
  <si>
    <t>Accsys Technologies</t>
  </si>
  <si>
    <t>(AXS)</t>
  </si>
  <si>
    <t>69.63p</t>
  </si>
  <si>
    <t>Accumuli</t>
  </si>
  <si>
    <t>(ACM)</t>
  </si>
  <si>
    <t>27.75p</t>
  </si>
  <si>
    <t>AcenciA Debt Strategies</t>
  </si>
  <si>
    <t>(ACD)</t>
  </si>
  <si>
    <t>106.00p</t>
  </si>
  <si>
    <t>Acer Incorporated Gdr Repr 5 Shs Com Stk Twd10144a</t>
  </si>
  <si>
    <t>(ACIA)</t>
  </si>
  <si>
    <t>Acorn Income Fund</t>
  </si>
  <si>
    <t>(AIF)</t>
  </si>
  <si>
    <t>309.50p</t>
  </si>
  <si>
    <t>Acron Jsc</t>
  </si>
  <si>
    <t>(34NF)</t>
  </si>
  <si>
    <t>Acta S.p.A.</t>
  </si>
  <si>
    <t>(ACTA)</t>
  </si>
  <si>
    <t>0.00p</t>
  </si>
  <si>
    <t>Action Hotels</t>
  </si>
  <si>
    <t>(AHCG)</t>
  </si>
  <si>
    <t>55.00p</t>
  </si>
  <si>
    <t>Active Energy Group</t>
  </si>
  <si>
    <t>(AEG)</t>
  </si>
  <si>
    <t>5.05p</t>
  </si>
  <si>
    <t>Actual Experience</t>
  </si>
  <si>
    <t>(ACT)</t>
  </si>
  <si>
    <t>185.00p</t>
  </si>
  <si>
    <t>AdEPT Telecom</t>
  </si>
  <si>
    <t>(ADT)</t>
  </si>
  <si>
    <t>Adalta Real</t>
  </si>
  <si>
    <t>(ADA)</t>
  </si>
  <si>
    <t>0.15€</t>
  </si>
  <si>
    <t>Adamas Finance Asia Limited Ord Npv</t>
  </si>
  <si>
    <t>(ADAM)</t>
  </si>
  <si>
    <t>0.73$</t>
  </si>
  <si>
    <t>Admiral Group</t>
  </si>
  <si>
    <t>(ADM)</t>
  </si>
  <si>
    <t>1,513.00p</t>
  </si>
  <si>
    <t>Advance Developing Markets Fd</t>
  </si>
  <si>
    <t>(ADMF)</t>
  </si>
  <si>
    <t>444.75p</t>
  </si>
  <si>
    <t>Advance Frontier Markets Fund</t>
  </si>
  <si>
    <t>(AFMF)</t>
  </si>
  <si>
    <t>57.38p</t>
  </si>
  <si>
    <t>Advanced Computer Software</t>
  </si>
  <si>
    <t>(ASW)</t>
  </si>
  <si>
    <t>139.63p</t>
  </si>
  <si>
    <t>Advanced Medical Solutions Group</t>
  </si>
  <si>
    <t>(AMS)</t>
  </si>
  <si>
    <t>142.75p</t>
  </si>
  <si>
    <t>Advanced Oncotherapy</t>
  </si>
  <si>
    <t>(AVO)</t>
  </si>
  <si>
    <t>4.85p</t>
  </si>
  <si>
    <t>Aeci</t>
  </si>
  <si>
    <t>(87FZ)</t>
  </si>
  <si>
    <t>Aeorema Communications</t>
  </si>
  <si>
    <t>(AEO)</t>
  </si>
  <si>
    <t>32.00p</t>
  </si>
  <si>
    <t>Aer Lingus Group</t>
  </si>
  <si>
    <t>(AERL)</t>
  </si>
  <si>
    <t>2.34€</t>
  </si>
  <si>
    <t>Afarak Group</t>
  </si>
  <si>
    <t>(AFRK)</t>
  </si>
  <si>
    <t>32.50p</t>
  </si>
  <si>
    <t>Afh Financial Group Ord 10p</t>
  </si>
  <si>
    <t>(AFHP)</t>
  </si>
  <si>
    <t>150.00p</t>
  </si>
  <si>
    <t>Afi Development</t>
  </si>
  <si>
    <t>(53GI)</t>
  </si>
  <si>
    <t>(AFRB)</t>
  </si>
  <si>
    <t>0.33$</t>
  </si>
  <si>
    <t>Afren</t>
  </si>
  <si>
    <t>(AFR)</t>
  </si>
  <si>
    <t>6.43p</t>
  </si>
  <si>
    <t>Afriag Ord 0.1p</t>
  </si>
  <si>
    <t>(AFRI)</t>
  </si>
  <si>
    <t>0.41p</t>
  </si>
  <si>
    <t>Africa Opportunity Fund</t>
  </si>
  <si>
    <t>(AOF)</t>
  </si>
  <si>
    <t>0.87$</t>
  </si>
  <si>
    <t>Africa Opportunity Fund Limited C Ord Usd0.10</t>
  </si>
  <si>
    <t>(AOFC)</t>
  </si>
  <si>
    <t>0.96$</t>
  </si>
  <si>
    <t>African Consolidated Resources Ord 1p</t>
  </si>
  <si>
    <t>(VAST)</t>
  </si>
  <si>
    <t>0.70p</t>
  </si>
  <si>
    <t>African Copper</t>
  </si>
  <si>
    <t>(ACU)</t>
  </si>
  <si>
    <t>0.35p</t>
  </si>
  <si>
    <t>African Minerals</t>
  </si>
  <si>
    <t>(AMI)</t>
  </si>
  <si>
    <t>African Potash Limited</t>
  </si>
  <si>
    <t>(AFPO)</t>
  </si>
  <si>
    <t>0.78p</t>
  </si>
  <si>
    <t>Aggregated Micro Power Holdings Ord 0.5p</t>
  </si>
  <si>
    <t>(AMPH)</t>
  </si>
  <si>
    <t>Aggreko</t>
  </si>
  <si>
    <t>(AGK)</t>
  </si>
  <si>
    <t>1,605.00p</t>
  </si>
  <si>
    <t>Agriterra</t>
  </si>
  <si>
    <t>(AGTA)</t>
  </si>
  <si>
    <t>0.58p</t>
  </si>
  <si>
    <t>Air China</t>
  </si>
  <si>
    <t>(AIRC)</t>
  </si>
  <si>
    <t>Air Partner</t>
  </si>
  <si>
    <t>(AIP)</t>
  </si>
  <si>
    <t>287.13p</t>
  </si>
  <si>
    <t>Akers Biosciences Inc</t>
  </si>
  <si>
    <t>(AKR)</t>
  </si>
  <si>
    <t>232.50p</t>
  </si>
  <si>
    <t>Al Noor Hospitals Group</t>
  </si>
  <si>
    <t>(ANH)</t>
  </si>
  <si>
    <t>951.25p</t>
  </si>
  <si>
    <t>Alba Mineral Resources</t>
  </si>
  <si>
    <t>(ALBA)</t>
  </si>
  <si>
    <t>0.28p</t>
  </si>
  <si>
    <t>Albion Development VCT D</t>
  </si>
  <si>
    <t>(AADD)</t>
  </si>
  <si>
    <t>100.00p</t>
  </si>
  <si>
    <t>Albion Development Vct</t>
  </si>
  <si>
    <t>(AADV)</t>
  </si>
  <si>
    <t>69.00p</t>
  </si>
  <si>
    <t>Albion Enterprise VCT</t>
  </si>
  <si>
    <t>(AAEV)</t>
  </si>
  <si>
    <t>88.00p</t>
  </si>
  <si>
    <t>Albion Technology &amp; General VCT</t>
  </si>
  <si>
    <t>(AATG)</t>
  </si>
  <si>
    <t>76.50p</t>
  </si>
  <si>
    <t>Albion Venture Capital Trust</t>
  </si>
  <si>
    <t>(AAVC)</t>
  </si>
  <si>
    <t>66.00p</t>
  </si>
  <si>
    <t>Alcentra European Floating Rate Income Fund Red</t>
  </si>
  <si>
    <t>(AEFS)</t>
  </si>
  <si>
    <t>106.63p</t>
  </si>
  <si>
    <t>Alecto Minerals</t>
  </si>
  <si>
    <t>(ALO)</t>
  </si>
  <si>
    <t>0.16p</t>
  </si>
  <si>
    <t>Alent</t>
  </si>
  <si>
    <t>(ALNT)</t>
  </si>
  <si>
    <t>381.00p</t>
  </si>
  <si>
    <t>Alexander Mining</t>
  </si>
  <si>
    <t>(AXM)</t>
  </si>
  <si>
    <t>Alkane Energy</t>
  </si>
  <si>
    <t>(ALK)</t>
  </si>
  <si>
    <t>20.75p</t>
  </si>
  <si>
    <t>All Asia Asset Capital Limited Ord Npv</t>
  </si>
  <si>
    <t>(AAA)</t>
  </si>
  <si>
    <t>18.00p</t>
  </si>
  <si>
    <t>All Leisure Group</t>
  </si>
  <si>
    <t>(ALLG)</t>
  </si>
  <si>
    <t>21.50p</t>
  </si>
  <si>
    <t>Allergy Therapeutics</t>
  </si>
  <si>
    <t>(AGY)</t>
  </si>
  <si>
    <t>25.50p</t>
  </si>
  <si>
    <t>Alliance Pharma</t>
  </si>
  <si>
    <t>(APH)</t>
  </si>
  <si>
    <t>38.00p</t>
  </si>
  <si>
    <t>Alliance Trust</t>
  </si>
  <si>
    <t>(ATST)</t>
  </si>
  <si>
    <t>500.75p</t>
  </si>
  <si>
    <t>Allianz Technology Trust Ord 25p</t>
  </si>
  <si>
    <t>(ATT)</t>
  </si>
  <si>
    <t>590.00p</t>
  </si>
  <si>
    <t>Allied Mind Ord 1p</t>
  </si>
  <si>
    <t>(ALM)</t>
  </si>
  <si>
    <t>580.50p</t>
  </si>
  <si>
    <t>Alpha Bank A E</t>
  </si>
  <si>
    <t>(01NX)</t>
  </si>
  <si>
    <t>Alpha Pyrenees</t>
  </si>
  <si>
    <t>(ALPH)</t>
  </si>
  <si>
    <t>1.88p</t>
  </si>
  <si>
    <t>Alpha Real Trust</t>
  </si>
  <si>
    <t>(ARTL)</t>
  </si>
  <si>
    <t>70.50p</t>
  </si>
  <si>
    <t>Alpha Returns Group Ord 0.01p</t>
  </si>
  <si>
    <t>(ARGP)</t>
  </si>
  <si>
    <t>3.85p</t>
  </si>
  <si>
    <t>Alternative Asset Opps PCC</t>
  </si>
  <si>
    <t>(TLI)</t>
  </si>
  <si>
    <t>46.38p</t>
  </si>
  <si>
    <t>Alternative Energy</t>
  </si>
  <si>
    <t>(ALR)</t>
  </si>
  <si>
    <t>0.10p</t>
  </si>
  <si>
    <t>Alternative Networks</t>
  </si>
  <si>
    <t>(AN.)</t>
  </si>
  <si>
    <t>492.50p</t>
  </si>
  <si>
    <t>Altitude Group</t>
  </si>
  <si>
    <t>(ALT)</t>
  </si>
  <si>
    <t>16.75p</t>
  </si>
  <si>
    <t>Altona Energy</t>
  </si>
  <si>
    <t>(ANR)</t>
  </si>
  <si>
    <t>Altus Resource Capital Limited</t>
  </si>
  <si>
    <t>(ARCL)</t>
  </si>
  <si>
    <t>58.00p</t>
  </si>
  <si>
    <t>Alumasc Group</t>
  </si>
  <si>
    <t>(ALU)</t>
  </si>
  <si>
    <t>156.50p</t>
  </si>
  <si>
    <t>Aluminium Bahrain B.s.c. Gdr Each Repr 15 Ord 144a</t>
  </si>
  <si>
    <t>(78QZ)</t>
  </si>
  <si>
    <t>Amara Mining</t>
  </si>
  <si>
    <t>(AMA)</t>
  </si>
  <si>
    <t>17.00p</t>
  </si>
  <si>
    <t>Amati VCT 2</t>
  </si>
  <si>
    <t>(AT2)</t>
  </si>
  <si>
    <t>102.00p</t>
  </si>
  <si>
    <t>Amati VCT</t>
  </si>
  <si>
    <t>(ATI)</t>
  </si>
  <si>
    <t>67.00p</t>
  </si>
  <si>
    <t>Ambrian</t>
  </si>
  <si>
    <t>(AMBR)</t>
  </si>
  <si>
    <t>10.88p</t>
  </si>
  <si>
    <t>Amec Ord 50p</t>
  </si>
  <si>
    <t>(AMFW)</t>
  </si>
  <si>
    <t>913.25p</t>
  </si>
  <si>
    <t>Amedeo Resources</t>
  </si>
  <si>
    <t>(AMED)</t>
  </si>
  <si>
    <t>0.38p</t>
  </si>
  <si>
    <t>Amerisur Resources</t>
  </si>
  <si>
    <t>(AMER)</t>
  </si>
  <si>
    <t>33.25p</t>
  </si>
  <si>
    <t>Amiad Water Systems</t>
  </si>
  <si>
    <t>(AFS)</t>
  </si>
  <si>
    <t>155.00p</t>
  </si>
  <si>
    <t>Aminex</t>
  </si>
  <si>
    <t>(AEX)</t>
  </si>
  <si>
    <t>2.03p</t>
  </si>
  <si>
    <t>Amino Technologies</t>
  </si>
  <si>
    <t>(AMO)</t>
  </si>
  <si>
    <t>138.00p</t>
  </si>
  <si>
    <t>Amlin</t>
  </si>
  <si>
    <t>(AML)</t>
  </si>
  <si>
    <t>505.75p</t>
  </si>
  <si>
    <t>Amphion Innovations</t>
  </si>
  <si>
    <t>(AMP)</t>
  </si>
  <si>
    <t>Amur Minerals Corporation</t>
  </si>
  <si>
    <t>(AMC)</t>
  </si>
  <si>
    <t>8.23p</t>
  </si>
  <si>
    <t>Andes Energia</t>
  </si>
  <si>
    <t>(AEN)</t>
  </si>
  <si>
    <t>20.88p</t>
  </si>
  <si>
    <t>Andrews Sykes Group</t>
  </si>
  <si>
    <t>(ASY)</t>
  </si>
  <si>
    <t>312.50p</t>
  </si>
  <si>
    <t>Anglesey Mining</t>
  </si>
  <si>
    <t>(AYM)</t>
  </si>
  <si>
    <t>2.13p</t>
  </si>
  <si>
    <t>Anglo American</t>
  </si>
  <si>
    <t>(AAL)</t>
  </si>
  <si>
    <t>1,153.75p</t>
  </si>
  <si>
    <t>Anglo Asian Mining</t>
  </si>
  <si>
    <t>(AAZ)</t>
  </si>
  <si>
    <t>4.50p</t>
  </si>
  <si>
    <t>Anglo Pacific Group</t>
  </si>
  <si>
    <t>(APF)</t>
  </si>
  <si>
    <t>91.75p</t>
  </si>
  <si>
    <t>Anglo-Eastern Plantations</t>
  </si>
  <si>
    <t>(AEP)</t>
  </si>
  <si>
    <t>595.25p</t>
  </si>
  <si>
    <t>Animalcare Group</t>
  </si>
  <si>
    <t>(ANCR)</t>
  </si>
  <si>
    <t>194.00p</t>
  </si>
  <si>
    <t>Anite</t>
  </si>
  <si>
    <t>(AIE)</t>
  </si>
  <si>
    <t>Anpario</t>
  </si>
  <si>
    <t>(ANP)</t>
  </si>
  <si>
    <t>291.00p</t>
  </si>
  <si>
    <t>Antofagasta</t>
  </si>
  <si>
    <t>(70GD)</t>
  </si>
  <si>
    <t>(ANTO)</t>
  </si>
  <si>
    <t>754.00p</t>
  </si>
  <si>
    <t>Antrim Energy</t>
  </si>
  <si>
    <t>(AEY)</t>
  </si>
  <si>
    <t>1.75p</t>
  </si>
  <si>
    <t>AorTech International</t>
  </si>
  <si>
    <t>(AOR)</t>
  </si>
  <si>
    <t>29.50p</t>
  </si>
  <si>
    <t>Api Group Ord 1p Assd Cedar 2015 Cash</t>
  </si>
  <si>
    <t>(APIA)</t>
  </si>
  <si>
    <t>Applied Graphene Materials</t>
  </si>
  <si>
    <t>(AGM)</t>
  </si>
  <si>
    <t>171.50p</t>
  </si>
  <si>
    <t>Aqua Bounty Technologies Inc</t>
  </si>
  <si>
    <t>(ABTX)</t>
  </si>
  <si>
    <t>13.50p</t>
  </si>
  <si>
    <t>Aqua Bounty Technologies Inc. Com Shs Usd0.001 Di</t>
  </si>
  <si>
    <t>(ABTU)</t>
  </si>
  <si>
    <t>12.50p</t>
  </si>
  <si>
    <t>Aquarius Platinum</t>
  </si>
  <si>
    <t>(AQP)</t>
  </si>
  <si>
    <t>10.75p</t>
  </si>
  <si>
    <t>Aquatic Foods Group Ord Npv</t>
  </si>
  <si>
    <t>(AFG)</t>
  </si>
  <si>
    <t>57.50p</t>
  </si>
  <si>
    <t>Arab Potash Co</t>
  </si>
  <si>
    <t>(88KZ)</t>
  </si>
  <si>
    <t>Arbuthnot Banking Group</t>
  </si>
  <si>
    <t>(ARBB)</t>
  </si>
  <si>
    <t>1,508.00p</t>
  </si>
  <si>
    <t>Arc Capital</t>
  </si>
  <si>
    <t>(ARCH)</t>
  </si>
  <si>
    <t>0.18$</t>
  </si>
  <si>
    <t>Arcontech Group</t>
  </si>
  <si>
    <t>(ARC)</t>
  </si>
  <si>
    <t>0.19p</t>
  </si>
  <si>
    <t>Arden Partners</t>
  </si>
  <si>
    <t>(ARDN)</t>
  </si>
  <si>
    <t>52.50p</t>
  </si>
  <si>
    <t>Argo Group</t>
  </si>
  <si>
    <t>(ARGO)</t>
  </si>
  <si>
    <t>8.88p</t>
  </si>
  <si>
    <t>Argos Resources</t>
  </si>
  <si>
    <t>(ARG)</t>
  </si>
  <si>
    <t>5.88p</t>
  </si>
  <si>
    <t>Arian Silver Corporation</t>
  </si>
  <si>
    <t>(AGQ)</t>
  </si>
  <si>
    <t>30.50p</t>
  </si>
  <si>
    <t>Ariana Resources</t>
  </si>
  <si>
    <t>(AAU)</t>
  </si>
  <si>
    <t>0.83p</t>
  </si>
  <si>
    <t>Ark Therapeutics Group</t>
  </si>
  <si>
    <t>(AKT)</t>
  </si>
  <si>
    <t>44.00p</t>
  </si>
  <si>
    <t>Armadale Capital</t>
  </si>
  <si>
    <t>(ACP)</t>
  </si>
  <si>
    <t>0.04p</t>
  </si>
  <si>
    <t>Armour Group</t>
  </si>
  <si>
    <t>(AMR)</t>
  </si>
  <si>
    <t>6.00p</t>
  </si>
  <si>
    <t>Armstrong Ventures Ord 0.01p</t>
  </si>
  <si>
    <t>(AVP)</t>
  </si>
  <si>
    <t>0.02p</t>
  </si>
  <si>
    <t>Arria Nlg Ord 0.1p</t>
  </si>
  <si>
    <t>(NLG)</t>
  </si>
  <si>
    <t>35.00p</t>
  </si>
  <si>
    <t>Arricano Real Estate Ord Eur0.0005</t>
  </si>
  <si>
    <t>(ARO)</t>
  </si>
  <si>
    <t>2.25$</t>
  </si>
  <si>
    <t>Arrow Global Group</t>
  </si>
  <si>
    <t>(ARW)</t>
  </si>
  <si>
    <t>245.38p</t>
  </si>
  <si>
    <t>Artemis Aim Vct 2</t>
  </si>
  <si>
    <t>(AAM)</t>
  </si>
  <si>
    <t>62.50p</t>
  </si>
  <si>
    <t>Artemis Alpha Trust</t>
  </si>
  <si>
    <t>(ATSS)</t>
  </si>
  <si>
    <t>27.00p</t>
  </si>
  <si>
    <t>(ATS)</t>
  </si>
  <si>
    <t>277.13p</t>
  </si>
  <si>
    <t>Artilium</t>
  </si>
  <si>
    <t>(ARTA)</t>
  </si>
  <si>
    <t>6.13p</t>
  </si>
  <si>
    <t>Ascent Resources</t>
  </si>
  <si>
    <t>(AST)</t>
  </si>
  <si>
    <t>0.18p</t>
  </si>
  <si>
    <t>Aseana Properties</t>
  </si>
  <si>
    <t>(ASPL)</t>
  </si>
  <si>
    <t>0.45$</t>
  </si>
  <si>
    <t>Ashcourt Rowan</t>
  </si>
  <si>
    <t>(ARP)</t>
  </si>
  <si>
    <t>266.50p</t>
  </si>
  <si>
    <t>Ashley (Laura) Holdings</t>
  </si>
  <si>
    <t>(ALY)</t>
  </si>
  <si>
    <t>29.00p</t>
  </si>
  <si>
    <t>Ashley House</t>
  </si>
  <si>
    <t>(ASH)</t>
  </si>
  <si>
    <t>4.38p</t>
  </si>
  <si>
    <t>Ashmore Global Opportunities Limited Ord Npv (usd)</t>
  </si>
  <si>
    <t>(AGOU)</t>
  </si>
  <si>
    <t>3.90$</t>
  </si>
  <si>
    <t>Ashmore Global Opportunities</t>
  </si>
  <si>
    <t>(AGOL)</t>
  </si>
  <si>
    <t>3.80£</t>
  </si>
  <si>
    <t>Ashmore Group</t>
  </si>
  <si>
    <t>(ASHM)</t>
  </si>
  <si>
    <t>289.50p</t>
  </si>
  <si>
    <t>Ashok Leyland</t>
  </si>
  <si>
    <t>(AKLS)</t>
  </si>
  <si>
    <t>Ashpol</t>
  </si>
  <si>
    <t>(BC24)</t>
  </si>
  <si>
    <t>Ashtead Group</t>
  </si>
  <si>
    <t>(AHT)</t>
  </si>
  <si>
    <t>1,115.50p</t>
  </si>
  <si>
    <t>Asia Ceramics Holdings</t>
  </si>
  <si>
    <t>(ACHP)</t>
  </si>
  <si>
    <t>Asia Resource Minerals</t>
  </si>
  <si>
    <t>(ARMS)</t>
  </si>
  <si>
    <t>Asian Citrus Holdings</t>
  </si>
  <si>
    <t>(ACHL)</t>
  </si>
  <si>
    <t>6.63p</t>
  </si>
  <si>
    <t>Asian Growth Properties</t>
  </si>
  <si>
    <t>(AGP)</t>
  </si>
  <si>
    <t>16.00p</t>
  </si>
  <si>
    <t>Asian Total Return Investment Company</t>
  </si>
  <si>
    <t>(ATR)</t>
  </si>
  <si>
    <t>212.38p</t>
  </si>
  <si>
    <t>Asr Test Stock Ord</t>
  </si>
  <si>
    <t>(TE17)</t>
  </si>
  <si>
    <t>AssetCo</t>
  </si>
  <si>
    <t>(ASTO)</t>
  </si>
  <si>
    <t>292.50p</t>
  </si>
  <si>
    <t>Associated British Engineering</t>
  </si>
  <si>
    <t>(ASBE)</t>
  </si>
  <si>
    <t>120.00p</t>
  </si>
  <si>
    <t>Associated British Foods</t>
  </si>
  <si>
    <t>(ABF)</t>
  </si>
  <si>
    <t>3,129.50p</t>
  </si>
  <si>
    <t>Assura Group</t>
  </si>
  <si>
    <t>(AGR)</t>
  </si>
  <si>
    <t>55.63p</t>
  </si>
  <si>
    <t>AstraZeneca</t>
  </si>
  <si>
    <t>(AZN)</t>
  </si>
  <si>
    <t>4,439.50p</t>
  </si>
  <si>
    <t>Athelney Trust</t>
  </si>
  <si>
    <t>(ATY)</t>
  </si>
  <si>
    <t>195.00p</t>
  </si>
  <si>
    <t>Atia Group</t>
  </si>
  <si>
    <t>(ATIA)</t>
  </si>
  <si>
    <t>Atkins (W S)</t>
  </si>
  <si>
    <t>(ATK)</t>
  </si>
  <si>
    <t>1,331.50p</t>
  </si>
  <si>
    <t>Atlantic Coal</t>
  </si>
  <si>
    <t>(ATC)</t>
  </si>
  <si>
    <t>0.14p</t>
  </si>
  <si>
    <t>Atlantis Japan</t>
  </si>
  <si>
    <t>(AJG)</t>
  </si>
  <si>
    <t>128.00p</t>
  </si>
  <si>
    <t>Atlantis Resources Limited Ord Npv</t>
  </si>
  <si>
    <t>(ARL)</t>
  </si>
  <si>
    <t>28.00p</t>
  </si>
  <si>
    <t>Atlas Development Support Services Limited Ord Npv</t>
  </si>
  <si>
    <t>(ADSS)</t>
  </si>
  <si>
    <t>5.38p</t>
  </si>
  <si>
    <t>Atlas Mara Co-nvest Limited Ord Npv</t>
  </si>
  <si>
    <t>(ATMA)</t>
  </si>
  <si>
    <t>7.80$</t>
  </si>
  <si>
    <t>Attraqt Group Ord 1p</t>
  </si>
  <si>
    <t>(ATQT)</t>
  </si>
  <si>
    <t>Auctus Growth Ord Gbp0.10</t>
  </si>
  <si>
    <t>(AUCT)</t>
  </si>
  <si>
    <t>57.00p</t>
  </si>
  <si>
    <t>Audax Properties</t>
  </si>
  <si>
    <t>(34GE)</t>
  </si>
  <si>
    <t>137.50£</t>
  </si>
  <si>
    <t>Audioboom Group</t>
  </si>
  <si>
    <t>(BOOM)</t>
  </si>
  <si>
    <t>8.75p</t>
  </si>
  <si>
    <t>Augean</t>
  </si>
  <si>
    <t>(AUG)</t>
  </si>
  <si>
    <t>42.25p</t>
  </si>
  <si>
    <t>Auhua Clean Energy</t>
  </si>
  <si>
    <t>(ACE)</t>
  </si>
  <si>
    <t>22.00p</t>
  </si>
  <si>
    <t>Aukett Swanke Group</t>
  </si>
  <si>
    <t>(AUK)</t>
  </si>
  <si>
    <t>7.25p</t>
  </si>
  <si>
    <t>Aurasian Minerals Ord 0.1p</t>
  </si>
  <si>
    <t>(AUM)</t>
  </si>
  <si>
    <t>0.30p</t>
  </si>
  <si>
    <t>Aureus Mining</t>
  </si>
  <si>
    <t>(AUE)</t>
  </si>
  <si>
    <t>Aurora Investment Trust</t>
  </si>
  <si>
    <t>(ARR)</t>
  </si>
  <si>
    <t>148.00p</t>
  </si>
  <si>
    <t>Aurora Russia</t>
  </si>
  <si>
    <t>(AURR)</t>
  </si>
  <si>
    <t>9.75p</t>
  </si>
  <si>
    <t>Aurum Mining</t>
  </si>
  <si>
    <t>(AUR)</t>
  </si>
  <si>
    <t>0.95p</t>
  </si>
  <si>
    <t>Avacta Group</t>
  </si>
  <si>
    <t>(AVCT)</t>
  </si>
  <si>
    <t>0.85p</t>
  </si>
  <si>
    <t>Avanta Serviced Office Group Ord 30p</t>
  </si>
  <si>
    <t>(ASOG)</t>
  </si>
  <si>
    <t>19,038.60$</t>
  </si>
  <si>
    <t>Avanti Capital</t>
  </si>
  <si>
    <t>(AVA)</t>
  </si>
  <si>
    <t>40.50p</t>
  </si>
  <si>
    <t>Avanti Communications Group</t>
  </si>
  <si>
    <t>(AVN)</t>
  </si>
  <si>
    <t>239.13p</t>
  </si>
  <si>
    <t>Avarae Global Coins</t>
  </si>
  <si>
    <t>(AVR)</t>
  </si>
  <si>
    <t>10.50p</t>
  </si>
  <si>
    <t>Avation</t>
  </si>
  <si>
    <t>(AVAP)</t>
  </si>
  <si>
    <t>151.50p</t>
  </si>
  <si>
    <t>Avesco Group</t>
  </si>
  <si>
    <t>(AVS)</t>
  </si>
  <si>
    <t>131.00p</t>
  </si>
  <si>
    <t>Avingtrans</t>
  </si>
  <si>
    <t>(AVG)</t>
  </si>
  <si>
    <t>105.00p</t>
  </si>
  <si>
    <t>Aviva</t>
  </si>
  <si>
    <t>(AV.B)</t>
  </si>
  <si>
    <t>144.75p</t>
  </si>
  <si>
    <t>(AV.)</t>
  </si>
  <si>
    <t>572.25p</t>
  </si>
  <si>
    <t>Avocet Mining</t>
  </si>
  <si>
    <t>(AVM)</t>
  </si>
  <si>
    <t>5.25p</t>
  </si>
  <si>
    <t>Avon Rubber</t>
  </si>
  <si>
    <t>(AVON)</t>
  </si>
  <si>
    <t>735.50p</t>
  </si>
  <si>
    <t>Axa Property</t>
  </si>
  <si>
    <t>(APT)</t>
  </si>
  <si>
    <t>42.63p</t>
  </si>
  <si>
    <t>Axis Bank</t>
  </si>
  <si>
    <t>(AXBA)</t>
  </si>
  <si>
    <t>Azonto Petroleum Ord Npv</t>
  </si>
  <si>
    <t>(AZO)</t>
  </si>
  <si>
    <t>FROM</t>
  </si>
  <si>
    <t>TO</t>
  </si>
  <si>
    <t>Bid</t>
  </si>
  <si>
    <t>Ask</t>
  </si>
  <si>
    <t>GBP</t>
  </si>
  <si>
    <t>AUD</t>
  </si>
  <si>
    <t>CAD</t>
  </si>
  <si>
    <t>CHF</t>
  </si>
  <si>
    <t>DKK</t>
  </si>
  <si>
    <t>EUR</t>
  </si>
  <si>
    <t>HKD</t>
  </si>
  <si>
    <t>JPY</t>
  </si>
  <si>
    <t>NOK</t>
  </si>
  <si>
    <t>NZD</t>
  </si>
  <si>
    <t>SEK</t>
  </si>
  <si>
    <t>SGD</t>
  </si>
  <si>
    <t>ZAR</t>
  </si>
  <si>
    <t>All data taken on 06/0/3/2015</t>
  </si>
  <si>
    <t>Data</t>
  </si>
  <si>
    <t>Website</t>
  </si>
  <si>
    <t>Exchange rate date</t>
  </si>
  <si>
    <t xml:space="preserve"> http://www.ukforex.co.uk/</t>
  </si>
  <si>
    <t>Share prices</t>
  </si>
  <si>
    <t>http://investing.thisismoney.co.uk/companies/</t>
  </si>
  <si>
    <t>Tallest buildings</t>
  </si>
  <si>
    <t>http://en.wikipedia.org/wiki/List_of_tallest_buildings_in_the_world#Tallest_buildings_in_the_world</t>
  </si>
  <si>
    <t>Populations</t>
  </si>
  <si>
    <t>http://en.wikipedia.org/wiki/List_of_countries_and_dependencies_by_population</t>
  </si>
  <si>
    <t>Rank</t>
  </si>
  <si>
    <t>Country (or dependent territory)</t>
  </si>
  <si>
    <t>Population</t>
  </si>
  <si>
    <t>Date</t>
  </si>
  <si>
    <t>% of world 
population</t>
  </si>
  <si>
    <t>Source</t>
  </si>
  <si>
    <t>1</t>
  </si>
  <si>
    <t>1,368,570,000</t>
  </si>
  <si>
    <t>March 6, 2015</t>
  </si>
  <si>
    <t>18.9%</t>
  </si>
  <si>
    <t>Official population clock</t>
  </si>
  <si>
    <t>2</t>
  </si>
  <si>
    <t>1,267,830,000</t>
  </si>
  <si>
    <t>17.5%</t>
  </si>
  <si>
    <t>3</t>
  </si>
  <si>
    <t>320,529,000</t>
  </si>
  <si>
    <t>4.43%</t>
  </si>
  <si>
    <t>4</t>
  </si>
  <si>
    <t>255,461,700</t>
  </si>
  <si>
    <t>July 1, 2015</t>
  </si>
  <si>
    <t>3.53%</t>
  </si>
  <si>
    <t>Official estimate</t>
  </si>
  <si>
    <t>5</t>
  </si>
  <si>
    <t>203,975,000</t>
  </si>
  <si>
    <t>2.82%</t>
  </si>
  <si>
    <t>6</t>
  </si>
  <si>
    <t>189,150,000</t>
  </si>
  <si>
    <t>2.62%</t>
  </si>
  <si>
    <t>7</t>
  </si>
  <si>
    <t>183,523,000</t>
  </si>
  <si>
    <t>2.54%</t>
  </si>
  <si>
    <t>UN projection</t>
  </si>
  <si>
    <t>8</t>
  </si>
  <si>
    <t>157,941,000</t>
  </si>
  <si>
    <t>2.18%</t>
  </si>
  <si>
    <t>9</t>
  </si>
  <si>
    <t>146,270,033</t>
  </si>
  <si>
    <t>January 1, 2015</t>
  </si>
  <si>
    <t>2.02%</t>
  </si>
  <si>
    <t>10</t>
  </si>
  <si>
    <t>126,970,000</t>
  </si>
  <si>
    <t>February 1, 2015</t>
  </si>
  <si>
    <t>1.76%</t>
  </si>
  <si>
    <t>Monthly official estimate</t>
  </si>
  <si>
    <t>11</t>
  </si>
  <si>
    <t>121,005,815</t>
  </si>
  <si>
    <t>1.67%</t>
  </si>
  <si>
    <t>Official projection</t>
  </si>
  <si>
    <t>12</t>
  </si>
  <si>
    <t>101,098,400</t>
  </si>
  <si>
    <t>1.4%</t>
  </si>
  <si>
    <t>13</t>
  </si>
  <si>
    <t>90,730,000</t>
  </si>
  <si>
    <t>July 1, 2014</t>
  </si>
  <si>
    <t>1.26%</t>
  </si>
  <si>
    <t>Annual official estimate</t>
  </si>
  <si>
    <t>14</t>
  </si>
  <si>
    <t>90,076,012</t>
  </si>
  <si>
    <t>1.25%</t>
  </si>
  <si>
    <t>15</t>
  </si>
  <si>
    <t>88,123,300</t>
  </si>
  <si>
    <t>1.22%</t>
  </si>
  <si>
    <t>16</t>
  </si>
  <si>
    <t>80,925,000</t>
  </si>
  <si>
    <t>June 30, 2014</t>
  </si>
  <si>
    <t>1.12%</t>
  </si>
  <si>
    <t>17</t>
  </si>
  <si>
    <t>78,165,200</t>
  </si>
  <si>
    <t>1.08%</t>
  </si>
  <si>
    <t>18</t>
  </si>
  <si>
    <t>77,695,904</t>
  </si>
  <si>
    <t>December 31, 2014</t>
  </si>
  <si>
    <t>1.07%</t>
  </si>
  <si>
    <t>19</t>
  </si>
  <si>
    <t>71,246,000</t>
  </si>
  <si>
    <t>0.99%</t>
  </si>
  <si>
    <t>20</t>
  </si>
  <si>
    <t>66,104,000</t>
  </si>
  <si>
    <t>0.91%</t>
  </si>
  <si>
    <t>21</t>
  </si>
  <si>
    <t>64,871,000</t>
  </si>
  <si>
    <t>0.9%</t>
  </si>
  <si>
    <t>Official annual projection</t>
  </si>
  <si>
    <t>22</t>
  </si>
  <si>
    <t>64,105,654</t>
  </si>
  <si>
    <t>July 1, 2013</t>
  </si>
  <si>
    <t>0.89%</t>
  </si>
  <si>
    <t>23</t>
  </si>
  <si>
    <t>60,782,309</t>
  </si>
  <si>
    <t>September 30, 2014</t>
  </si>
  <si>
    <t>0.84%</t>
  </si>
  <si>
    <t>24</t>
  </si>
  <si>
    <t>54,002,000</t>
  </si>
  <si>
    <t>0.75%</t>
  </si>
  <si>
    <t>25</t>
  </si>
  <si>
    <t>51,419,420</t>
  </si>
  <si>
    <t>March 29, 2014</t>
  </si>
  <si>
    <t>0.71%</t>
  </si>
  <si>
    <t>Preliminary 2014 census result</t>
  </si>
  <si>
    <t>26</t>
  </si>
  <si>
    <t>51,342,881</t>
  </si>
  <si>
    <t>27</t>
  </si>
  <si>
    <t>48,025,400</t>
  </si>
  <si>
    <t>0.664%</t>
  </si>
  <si>
    <t>28</t>
  </si>
  <si>
    <t>47,421,786</t>
  </si>
  <si>
    <t>0.66%</t>
  </si>
  <si>
    <t>Official Projection</t>
  </si>
  <si>
    <t>29</t>
  </si>
  <si>
    <t>46,749,000</t>
  </si>
  <si>
    <t>0.65%</t>
  </si>
  <si>
    <t>30</t>
  </si>
  <si>
    <t>46,464,053</t>
  </si>
  <si>
    <t>0.64%</t>
  </si>
  <si>
    <t>31</t>
  </si>
  <si>
    <t>43,131,966</t>
  </si>
  <si>
    <t>0.6%</t>
  </si>
  <si>
    <t>32</t>
  </si>
  <si>
    <t>42,928,900</t>
  </si>
  <si>
    <t>0.59%</t>
  </si>
  <si>
    <t>33</t>
  </si>
  <si>
    <t>39,500,000</t>
  </si>
  <si>
    <t>0.55%</t>
  </si>
  <si>
    <t>34</t>
  </si>
  <si>
    <t>38,484,000</t>
  </si>
  <si>
    <t>0.53%</t>
  </si>
  <si>
    <t>35</t>
  </si>
  <si>
    <t>38,435,252</t>
  </si>
  <si>
    <t>36</t>
  </si>
  <si>
    <t>36,004,552</t>
  </si>
  <si>
    <t>0.5%</t>
  </si>
  <si>
    <t>37</t>
  </si>
  <si>
    <t>35,675,834</t>
  </si>
  <si>
    <t>October 1, 2014</t>
  </si>
  <si>
    <t>0.49%</t>
  </si>
  <si>
    <t>38</t>
  </si>
  <si>
    <t>34,856,813</t>
  </si>
  <si>
    <t>August 28, 2014</t>
  </si>
  <si>
    <t>0.48%</t>
  </si>
  <si>
    <t>39</t>
  </si>
  <si>
    <t>33,543,100</t>
  </si>
  <si>
    <t>0.464%</t>
  </si>
  <si>
    <t>40</t>
  </si>
  <si>
    <t>31,521,418</t>
  </si>
  <si>
    <t>0.44%</t>
  </si>
  <si>
    <t>41</t>
  </si>
  <si>
    <t>31,151,643</t>
  </si>
  <si>
    <t>0.43%</t>
  </si>
  <si>
    <t>42</t>
  </si>
  <si>
    <t>30,620,404</t>
  </si>
  <si>
    <t>0.42%</t>
  </si>
  <si>
    <t>43</t>
  </si>
  <si>
    <t>30,511,900</t>
  </si>
  <si>
    <t>0.422%</t>
  </si>
  <si>
    <t>44</t>
  </si>
  <si>
    <t>30,492,800</t>
  </si>
  <si>
    <t>January 1, 2014</t>
  </si>
  <si>
    <t>45</t>
  </si>
  <si>
    <t>28,037,904</t>
  </si>
  <si>
    <t>0.39%</t>
  </si>
  <si>
    <t>46</t>
  </si>
  <si>
    <t>27,043,093</t>
  </si>
  <si>
    <t>0.37%</t>
  </si>
  <si>
    <t>47</t>
  </si>
  <si>
    <t>26,556,800</t>
  </si>
  <si>
    <t>48</t>
  </si>
  <si>
    <t>25,956,000</t>
  </si>
  <si>
    <t>0.36%</t>
  </si>
  <si>
    <t>49</t>
  </si>
  <si>
    <t>25,727,911</t>
  </si>
  <si>
    <t>Annual official projection</t>
  </si>
  <si>
    <t>50</t>
  </si>
  <si>
    <t>25,155,000</t>
  </si>
  <si>
    <t>0.35%</t>
  </si>
  <si>
    <t>51</t>
  </si>
  <si>
    <t>24,383,301</t>
  </si>
  <si>
    <t>May 16, 2014</t>
  </si>
  <si>
    <t>0.34%</t>
  </si>
  <si>
    <t>52</t>
  </si>
  <si>
    <t>23,766,500</t>
  </si>
  <si>
    <t>0.329%</t>
  </si>
  <si>
    <t>53</t>
  </si>
  <si>
    <t>23,440,278</t>
  </si>
  <si>
    <t>January 31, 2015</t>
  </si>
  <si>
    <t>0.32%</t>
  </si>
  <si>
    <t>54</t>
  </si>
  <si>
    <t>23,087,363</t>
  </si>
  <si>
    <t>55</t>
  </si>
  <si>
    <t>22,671,331</t>
  </si>
  <si>
    <t>May 15, 2014</t>
  </si>
  <si>
    <t>0.31%</t>
  </si>
  <si>
    <t>Preliminary 2014 Census Result</t>
  </si>
  <si>
    <t>56</t>
  </si>
  <si>
    <t>21,842,167</t>
  </si>
  <si>
    <t>0.3%</t>
  </si>
  <si>
    <t>57</t>
  </si>
  <si>
    <t>21,143,237</t>
  </si>
  <si>
    <t>0.28%</t>
  </si>
  <si>
    <t>58</t>
  </si>
  <si>
    <t>20,359,439</t>
  </si>
  <si>
    <t>March 19, 2012</t>
  </si>
  <si>
    <t>Final 2012 Census Result</t>
  </si>
  <si>
    <t>59</t>
  </si>
  <si>
    <t>19,942,642</t>
  </si>
  <si>
    <t>60</t>
  </si>
  <si>
    <t>19,268,000</t>
  </si>
  <si>
    <t>0.27%</t>
  </si>
  <si>
    <t>61</t>
  </si>
  <si>
    <t>18,450,494</t>
  </si>
  <si>
    <t>0.26%</t>
  </si>
  <si>
    <t>62</t>
  </si>
  <si>
    <t>18,006,407</t>
  </si>
  <si>
    <t>0.25%</t>
  </si>
  <si>
    <t>63</t>
  </si>
  <si>
    <t>17,417,500</t>
  </si>
  <si>
    <t>0.24%</t>
  </si>
  <si>
    <t>64</t>
  </si>
  <si>
    <t>16,892,500</t>
  </si>
  <si>
    <t>0.234%</t>
  </si>
  <si>
    <t>65</t>
  </si>
  <si>
    <t>16,310,431</t>
  </si>
  <si>
    <t>0.23%</t>
  </si>
  <si>
    <t>66</t>
  </si>
  <si>
    <t>16,259,000</t>
  </si>
  <si>
    <t>0.22%</t>
  </si>
  <si>
    <t>67</t>
  </si>
  <si>
    <t>15,945,200</t>
  </si>
  <si>
    <t>68</t>
  </si>
  <si>
    <t>15,806,675</t>
  </si>
  <si>
    <t>69</t>
  </si>
  <si>
    <t>15,473,905</t>
  </si>
  <si>
    <t>0.21%</t>
  </si>
  <si>
    <t>70</t>
  </si>
  <si>
    <t>15,405,157</t>
  </si>
  <si>
    <t>71</t>
  </si>
  <si>
    <t>13,606,000</t>
  </si>
  <si>
    <t>0.19%</t>
  </si>
  <si>
    <t>72</t>
  </si>
  <si>
    <t>13,508,715</t>
  </si>
  <si>
    <t>November 19, 2013</t>
  </si>
  <si>
    <t>2013 census result</t>
  </si>
  <si>
    <t>73</t>
  </si>
  <si>
    <t>13,061,239</t>
  </si>
  <si>
    <t>August 17, 2012</t>
  </si>
  <si>
    <t>0.18%</t>
  </si>
  <si>
    <t>2012 Census Result</t>
  </si>
  <si>
    <t>74</t>
  </si>
  <si>
    <t>11,892,934</t>
  </si>
  <si>
    <t>0.16%</t>
  </si>
  <si>
    <t>75</t>
  </si>
  <si>
    <t>11,410,651</t>
  </si>
  <si>
    <t>76</t>
  </si>
  <si>
    <t>11,237,160</t>
  </si>
  <si>
    <t>77</t>
  </si>
  <si>
    <t>11,210,064</t>
  </si>
  <si>
    <t>December 31, 2013</t>
  </si>
  <si>
    <t>78</t>
  </si>
  <si>
    <t>11,123,000</t>
  </si>
  <si>
    <t>0.15%</t>
  </si>
  <si>
    <t>79</t>
  </si>
  <si>
    <t>10,996,891</t>
  </si>
  <si>
    <t>80</t>
  </si>
  <si>
    <t>10,992,589</t>
  </si>
  <si>
    <t>81</t>
  </si>
  <si>
    <t>10,982,754</t>
  </si>
  <si>
    <t>April 23, 2014</t>
  </si>
  <si>
    <t>82</t>
  </si>
  <si>
    <t>10,911,819</t>
  </si>
  <si>
    <t>83</t>
  </si>
  <si>
    <t>10,628,972</t>
  </si>
  <si>
    <t>April 2, 2014</t>
  </si>
  <si>
    <t>84</t>
  </si>
  <si>
    <t>10,528,477</t>
  </si>
  <si>
    <t>Official quarterly estimate</t>
  </si>
  <si>
    <t>85</t>
  </si>
  <si>
    <t>10,477,800</t>
  </si>
  <si>
    <t>86</t>
  </si>
  <si>
    <t>10,378,267</t>
  </si>
  <si>
    <t>0.14%</t>
  </si>
  <si>
    <t>87</t>
  </si>
  <si>
    <t>10,315,244</t>
  </si>
  <si>
    <t>88</t>
  </si>
  <si>
    <t>9,849,000</t>
  </si>
  <si>
    <t>89</t>
  </si>
  <si>
    <t>9,823,827</t>
  </si>
  <si>
    <t>90</t>
  </si>
  <si>
    <t>9,753,627</t>
  </si>
  <si>
    <t>0.13%</t>
  </si>
  <si>
    <t>91</t>
  </si>
  <si>
    <t>9,593,000</t>
  </si>
  <si>
    <t>92</t>
  </si>
  <si>
    <t>9,577,000</t>
  </si>
  <si>
    <t>93</t>
  </si>
  <si>
    <t>9,481,000</t>
  </si>
  <si>
    <t>Quarterly official estimate</t>
  </si>
  <si>
    <t>94</t>
  </si>
  <si>
    <t>8,725,111</t>
  </si>
  <si>
    <t>0.12%</t>
  </si>
  <si>
    <t>95</t>
  </si>
  <si>
    <t>8,579,747</t>
  </si>
  <si>
    <t>Quarterly provisional figure</t>
  </si>
  <si>
    <t>96</t>
  </si>
  <si>
    <t>8,354,000</t>
  </si>
  <si>
    <t>97</t>
  </si>
  <si>
    <t>8,309,400</t>
  </si>
  <si>
    <t>0.11%</t>
  </si>
  <si>
    <t>Official monthly estimate</t>
  </si>
  <si>
    <t>98</t>
  </si>
  <si>
    <t>8,211,700</t>
  </si>
  <si>
    <t>99</t>
  </si>
  <si>
    <t>7,398,500</t>
  </si>
  <si>
    <t>0.102%</t>
  </si>
  <si>
    <t>100</t>
  </si>
  <si>
    <t>7,264,100</t>
  </si>
  <si>
    <t>0.1%</t>
  </si>
  <si>
    <t>101</t>
  </si>
  <si>
    <t>7,245,677</t>
  </si>
  <si>
    <t>102</t>
  </si>
  <si>
    <t>7,171,000</t>
  </si>
  <si>
    <t>0.099%</t>
  </si>
  <si>
    <t>103</t>
  </si>
  <si>
    <t>7,146,759</t>
  </si>
  <si>
    <t>104</t>
  </si>
  <si>
    <t>7,003,406</t>
  </si>
  <si>
    <t>2015</t>
  </si>
  <si>
    <t>0.097%</t>
  </si>
  <si>
    <t>105</t>
  </si>
  <si>
    <t>6,802,000</t>
  </si>
  <si>
    <t>0.094%</t>
  </si>
  <si>
    <t>106</t>
  </si>
  <si>
    <t>6,738,000</t>
  </si>
  <si>
    <t>0.093%</t>
  </si>
  <si>
    <t>107</t>
  </si>
  <si>
    <t>6,698,310</t>
  </si>
  <si>
    <t>0.0927%</t>
  </si>
  <si>
    <t>108</t>
  </si>
  <si>
    <t>6,401,240</t>
  </si>
  <si>
    <t>2014</t>
  </si>
  <si>
    <t>0.089%</t>
  </si>
  <si>
    <t>109</t>
  </si>
  <si>
    <t>6,319,000</t>
  </si>
  <si>
    <t>0.087%</t>
  </si>
  <si>
    <t>110</t>
  </si>
  <si>
    <t>6,317,000</t>
  </si>
  <si>
    <t>111</t>
  </si>
  <si>
    <t>6,134,270</t>
  </si>
  <si>
    <t>2013</t>
  </si>
  <si>
    <t>0.085%</t>
  </si>
  <si>
    <t>112</t>
  </si>
  <si>
    <t>5,895,100</t>
  </si>
  <si>
    <t>0.082%</t>
  </si>
  <si>
    <t>113</t>
  </si>
  <si>
    <t>5,659,715</t>
  </si>
  <si>
    <t>0.078%</t>
  </si>
  <si>
    <t>114</t>
  </si>
  <si>
    <t>5,475,526</t>
  </si>
  <si>
    <t>0.076%</t>
  </si>
  <si>
    <t>115</t>
  </si>
  <si>
    <t>5,469,700</t>
  </si>
  <si>
    <t>116</t>
  </si>
  <si>
    <t>5,421,034</t>
  </si>
  <si>
    <t>0.075%</t>
  </si>
  <si>
    <t>117</t>
  </si>
  <si>
    <t>5,165,802</t>
  </si>
  <si>
    <t>0.071%</t>
  </si>
  <si>
    <t>118</t>
  </si>
  <si>
    <t>4,803,000</t>
  </si>
  <si>
    <t>0.066%</t>
  </si>
  <si>
    <t>119</t>
  </si>
  <si>
    <t>4,773,130</t>
  </si>
  <si>
    <t>120</t>
  </si>
  <si>
    <t>4,751,120</t>
  </si>
  <si>
    <t>December 27, 2012</t>
  </si>
  <si>
    <t>Preliminary 2012 census result</t>
  </si>
  <si>
    <t>121</t>
  </si>
  <si>
    <t>4,671,000</t>
  </si>
  <si>
    <t>0.065%</t>
  </si>
  <si>
    <t>122</t>
  </si>
  <si>
    <t>4,609,600</t>
  </si>
  <si>
    <t>April 1, 2014</t>
  </si>
  <si>
    <t>0.064%</t>
  </si>
  <si>
    <t>123</t>
  </si>
  <si>
    <t>4,566,220</t>
  </si>
  <si>
    <t>0.0632%</t>
  </si>
  <si>
    <t>124</t>
  </si>
  <si>
    <t>4,550,368</t>
  </si>
  <si>
    <t>0.063%</t>
  </si>
  <si>
    <t>125</t>
  </si>
  <si>
    <t>4,503,000</t>
  </si>
  <si>
    <t>0.062%</t>
  </si>
  <si>
    <t>126</t>
  </si>
  <si>
    <t>4,490,500</t>
  </si>
  <si>
    <t>127</t>
  </si>
  <si>
    <t>4,267,558</t>
  </si>
  <si>
    <t>July 1, 2012</t>
  </si>
  <si>
    <t>0.059%</t>
  </si>
  <si>
    <t>128</t>
  </si>
  <si>
    <t>4,130,593</t>
  </si>
  <si>
    <t>February 18, 2015</t>
  </si>
  <si>
    <t>0.057%</t>
  </si>
  <si>
    <t>Weekly official estimate</t>
  </si>
  <si>
    <t>129</t>
  </si>
  <si>
    <t>4,104,000</t>
  </si>
  <si>
    <t>130</t>
  </si>
  <si>
    <t>3,791,622</t>
  </si>
  <si>
    <t>October 15, 2013</t>
  </si>
  <si>
    <t>0.052%</t>
  </si>
  <si>
    <t>Preliminary 2013 census result</t>
  </si>
  <si>
    <t>131</t>
  </si>
  <si>
    <t>3,764,166</t>
  </si>
  <si>
    <t>0.05%</t>
  </si>
  <si>
    <t>132</t>
  </si>
  <si>
    <t>3,631,775</t>
  </si>
  <si>
    <t>133</t>
  </si>
  <si>
    <t>3,557,600</t>
  </si>
  <si>
    <t>0.049%</t>
  </si>
  <si>
    <t>134</t>
  </si>
  <si>
    <t>3,548,397</t>
  </si>
  <si>
    <t>135</t>
  </si>
  <si>
    <t>3,404,189</t>
  </si>
  <si>
    <t>0.047%</t>
  </si>
  <si>
    <t>136</t>
  </si>
  <si>
    <t>3,268,431</t>
  </si>
  <si>
    <t>0.045%</t>
  </si>
  <si>
    <t>137</t>
  </si>
  <si>
    <t>3,013,900</t>
  </si>
  <si>
    <t>0.042%</t>
  </si>
  <si>
    <t>138</t>
  </si>
  <si>
    <t>3,000,000</t>
  </si>
  <si>
    <t>January 24, 2015</t>
  </si>
  <si>
    <t>0.041%</t>
  </si>
  <si>
    <t>139</t>
  </si>
  <si>
    <t>2,919,306</t>
  </si>
  <si>
    <t>February 1, 2014</t>
  </si>
  <si>
    <t>0.04%</t>
  </si>
  <si>
    <t>140</t>
  </si>
  <si>
    <t>2,893,005</t>
  </si>
  <si>
    <t>141</t>
  </si>
  <si>
    <t>2,717,991</t>
  </si>
  <si>
    <t>0.038%</t>
  </si>
  <si>
    <t>142</t>
  </si>
  <si>
    <t>2,334,029</t>
  </si>
  <si>
    <t>February 28, 2015</t>
  </si>
  <si>
    <t>0.032%</t>
  </si>
  <si>
    <t>143</t>
  </si>
  <si>
    <t>2,120,000</t>
  </si>
  <si>
    <t>0.029%</t>
  </si>
  <si>
    <t>144</t>
  </si>
  <si>
    <t>2,113,077</t>
  </si>
  <si>
    <t>August 28, 2011</t>
  </si>
  <si>
    <t>Final 2011 census result</t>
  </si>
  <si>
    <t>145</t>
  </si>
  <si>
    <t>2,065,769</t>
  </si>
  <si>
    <t>146</t>
  </si>
  <si>
    <t>2,065,857</t>
  </si>
  <si>
    <t>147</t>
  </si>
  <si>
    <t>2,024,904</t>
  </si>
  <si>
    <t>August 22, 2011</t>
  </si>
  <si>
    <t>0.028%</t>
  </si>
  <si>
    <t>148</t>
  </si>
  <si>
    <t>1,986,700</t>
  </si>
  <si>
    <t>0.027%</t>
  </si>
  <si>
    <t>149</t>
  </si>
  <si>
    <t>1,882,450</t>
  </si>
  <si>
    <t>April 15, 2013</t>
  </si>
  <si>
    <t>0.026%</t>
  </si>
  <si>
    <t>150</t>
  </si>
  <si>
    <t>1,827,231</t>
  </si>
  <si>
    <t>0.025%</t>
  </si>
  <si>
    <t>151</t>
  </si>
  <si>
    <t>1,788,000</t>
  </si>
  <si>
    <t>152</t>
  </si>
  <si>
    <t>1,751,000</t>
  </si>
  <si>
    <t>0.024%</t>
  </si>
  <si>
    <t>153</t>
  </si>
  <si>
    <t>1,430,000</t>
  </si>
  <si>
    <t>0.02%</t>
  </si>
  <si>
    <t>154</t>
  </si>
  <si>
    <t>1,328,019</t>
  </si>
  <si>
    <t>January 9, 2011</t>
  </si>
  <si>
    <t>0.018%</t>
  </si>
  <si>
    <t>2011 census result</t>
  </si>
  <si>
    <t>155</t>
  </si>
  <si>
    <t>1,316,500</t>
  </si>
  <si>
    <t>156</t>
  </si>
  <si>
    <t>1,312,252</t>
  </si>
  <si>
    <t>157</t>
  </si>
  <si>
    <t>1,261,208</t>
  </si>
  <si>
    <t>0.017%</t>
  </si>
  <si>
    <t>158</t>
  </si>
  <si>
    <t>1,212,107</t>
  </si>
  <si>
    <t>159</t>
  </si>
  <si>
    <t>1,119,375</t>
  </si>
  <si>
    <t>0.015%</t>
  </si>
  <si>
    <t>160</t>
  </si>
  <si>
    <t>900,000</t>
  </si>
  <si>
    <t>0.012%</t>
  </si>
  <si>
    <t>161</t>
  </si>
  <si>
    <t>859,178</t>
  </si>
  <si>
    <t>0.0119%</t>
  </si>
  <si>
    <t>162</t>
  </si>
  <si>
    <t>858,000</t>
  </si>
  <si>
    <t>163</t>
  </si>
  <si>
    <t>844,994</t>
  </si>
  <si>
    <t>Official annual estimate</t>
  </si>
  <si>
    <t>164</t>
  </si>
  <si>
    <t>763,952</t>
  </si>
  <si>
    <t>0.011%</t>
  </si>
  <si>
    <t>165</t>
  </si>
  <si>
    <t>757,940</t>
  </si>
  <si>
    <t>0.0105%</t>
  </si>
  <si>
    <t>166</t>
  </si>
  <si>
    <t>746,900</t>
  </si>
  <si>
    <t>0.01%</t>
  </si>
  <si>
    <t>167</t>
  </si>
  <si>
    <t>631,000</t>
  </si>
  <si>
    <t>0.0087%</t>
  </si>
  <si>
    <t>168</t>
  </si>
  <si>
    <t>620,029</t>
  </si>
  <si>
    <t>April 1, 2011</t>
  </si>
  <si>
    <t>0.0086%</t>
  </si>
  <si>
    <t>169</t>
  </si>
  <si>
    <t>604,000</t>
  </si>
  <si>
    <t>0.0084%</t>
  </si>
  <si>
    <t>170</t>
  </si>
  <si>
    <t>581,344</t>
  </si>
  <si>
    <t>0.008%</t>
  </si>
  <si>
    <t>171</t>
  </si>
  <si>
    <t>549,700</t>
  </si>
  <si>
    <t>0.0074%</t>
  </si>
  <si>
    <t>172</t>
  </si>
  <si>
    <t>534,189</t>
  </si>
  <si>
    <t>August 13, 2012</t>
  </si>
  <si>
    <t>173</t>
  </si>
  <si>
    <t>518,467</t>
  </si>
  <si>
    <t>0.0072%</t>
  </si>
  <si>
    <t>174</t>
  </si>
  <si>
    <t>505,153</t>
  </si>
  <si>
    <t>0.007%</t>
  </si>
  <si>
    <t>175</t>
  </si>
  <si>
    <t>425,384</t>
  </si>
  <si>
    <t>0.0059%</t>
  </si>
  <si>
    <t>176</t>
  </si>
  <si>
    <t>405,739</t>
  </si>
  <si>
    <t>January 1, 2013</t>
  </si>
  <si>
    <t>0.0056%</t>
  </si>
  <si>
    <t>177</t>
  </si>
  <si>
    <t>393,372</t>
  </si>
  <si>
    <t>June 20, 2011</t>
  </si>
  <si>
    <t>0.0054%</t>
  </si>
  <si>
    <t>Preliminary 2011 census result</t>
  </si>
  <si>
    <t>178</t>
  </si>
  <si>
    <t>386,486</t>
  </si>
  <si>
    <t>0.0053%</t>
  </si>
  <si>
    <t>179</t>
  </si>
  <si>
    <t>368,390</t>
  </si>
  <si>
    <t>0.0051%</t>
  </si>
  <si>
    <t>180</t>
  </si>
  <si>
    <t>349,728</t>
  </si>
  <si>
    <t>0.0048%</t>
  </si>
  <si>
    <t>181</t>
  </si>
  <si>
    <t>341,256</t>
  </si>
  <si>
    <t>September 20, 2014</t>
  </si>
  <si>
    <t>0.0047%</t>
  </si>
  <si>
    <t>182</t>
  </si>
  <si>
    <t>329,040</t>
  </si>
  <si>
    <t>0.0046%</t>
  </si>
  <si>
    <t>183</t>
  </si>
  <si>
    <t>294,906</t>
  </si>
  <si>
    <t>April 30, 2006</t>
  </si>
  <si>
    <t>0.004%</t>
  </si>
  <si>
    <t>Official census</t>
  </si>
  <si>
    <t>184</t>
  </si>
  <si>
    <t>285,000</t>
  </si>
  <si>
    <t>0.0039%</t>
  </si>
  <si>
    <t>185</t>
  </si>
  <si>
    <t>268,767</t>
  </si>
  <si>
    <t>August 26, 2014</t>
  </si>
  <si>
    <t>0.0037%</t>
  </si>
  <si>
    <t>186</t>
  </si>
  <si>
    <t>268,270</t>
  </si>
  <si>
    <t>August 22, 2012</t>
  </si>
  <si>
    <t>187</t>
  </si>
  <si>
    <t>264,652</t>
  </si>
  <si>
    <t>188</t>
  </si>
  <si>
    <t>240,705</t>
  </si>
  <si>
    <t>2011</t>
  </si>
  <si>
    <t>0.0033%</t>
  </si>
  <si>
    <t>189</t>
  </si>
  <si>
    <t>239,648</t>
  </si>
  <si>
    <t>January 1, 2012</t>
  </si>
  <si>
    <t>190</t>
  </si>
  <si>
    <t>212,645</t>
  </si>
  <si>
    <t>August 21, 2012</t>
  </si>
  <si>
    <t>0.0029%</t>
  </si>
  <si>
    <t>2012 census result</t>
  </si>
  <si>
    <t>191</t>
  </si>
  <si>
    <t>187,820</t>
  </si>
  <si>
    <t>November 7, 2011</t>
  </si>
  <si>
    <t>0.0026%</t>
  </si>
  <si>
    <t>192</t>
  </si>
  <si>
    <t>187,356</t>
  </si>
  <si>
    <t>May 13, 2012</t>
  </si>
  <si>
    <t>193</t>
  </si>
  <si>
    <t>185,000</t>
  </si>
  <si>
    <t>194</t>
  </si>
  <si>
    <t>159,358</t>
  </si>
  <si>
    <t>April 1, 2010</t>
  </si>
  <si>
    <t>0.0022%</t>
  </si>
  <si>
    <t>Final 2010 census result</t>
  </si>
  <si>
    <t>195</t>
  </si>
  <si>
    <t>154,843</t>
  </si>
  <si>
    <t>0.0021%</t>
  </si>
  <si>
    <t>196</t>
  </si>
  <si>
    <t>109,000</t>
  </si>
  <si>
    <t>0.0015%</t>
  </si>
  <si>
    <t>197</t>
  </si>
  <si>
    <t>107,394</t>
  </si>
  <si>
    <t>October 31, 2014</t>
  </si>
  <si>
    <t>198</t>
  </si>
  <si>
    <t>106,461</t>
  </si>
  <si>
    <t>199</t>
  </si>
  <si>
    <t>106,405</t>
  </si>
  <si>
    <t>200</t>
  </si>
  <si>
    <t>103,328</t>
  </si>
  <si>
    <t>May 12, 2011</t>
  </si>
  <si>
    <t>0.0014%</t>
  </si>
  <si>
    <t>201</t>
  </si>
  <si>
    <t>103,252</t>
  </si>
  <si>
    <t>November 30, 2011</t>
  </si>
  <si>
    <t>202</t>
  </si>
  <si>
    <t>101,351</t>
  </si>
  <si>
    <t>203</t>
  </si>
  <si>
    <t>99,000</t>
  </si>
  <si>
    <t>December 31, 2012</t>
  </si>
  <si>
    <t>204</t>
  </si>
  <si>
    <t>89,949</t>
  </si>
  <si>
    <t>0.0012%</t>
  </si>
  <si>
    <t>205</t>
  </si>
  <si>
    <t>86,295</t>
  </si>
  <si>
    <t>May 27, 2011</t>
  </si>
  <si>
    <t>206</t>
  </si>
  <si>
    <t>84,497</t>
  </si>
  <si>
    <t>March 27, 2011</t>
  </si>
  <si>
    <t>207</t>
  </si>
  <si>
    <t>76,949</t>
  </si>
  <si>
    <t>0.0011%</t>
  </si>
  <si>
    <t>208</t>
  </si>
  <si>
    <t>71,293</t>
  </si>
  <si>
    <t>May 14, 2011</t>
  </si>
  <si>
    <t>0.00099%</t>
  </si>
  <si>
    <t>209</t>
  </si>
  <si>
    <t>64,237</t>
  </si>
  <si>
    <t>May 20, 2010</t>
  </si>
  <si>
    <t>0.00089%</t>
  </si>
  <si>
    <t>210</t>
  </si>
  <si>
    <t>63,085</t>
  </si>
  <si>
    <t>March 31, 2012</t>
  </si>
  <si>
    <t>0.00087%</t>
  </si>
  <si>
    <t>211</t>
  </si>
  <si>
    <t>56,086</t>
  </si>
  <si>
    <t>0.00078%</t>
  </si>
  <si>
    <t>212</t>
  </si>
  <si>
    <t>55,984</t>
  </si>
  <si>
    <t>0.00077%</t>
  </si>
  <si>
    <t>213</t>
  </si>
  <si>
    <t>55,691</t>
  </si>
  <si>
    <t>214</t>
  </si>
  <si>
    <t>55,519</t>
  </si>
  <si>
    <t>215</t>
  </si>
  <si>
    <t>55,000</t>
  </si>
  <si>
    <t>0.00076%</t>
  </si>
  <si>
    <t>216</t>
  </si>
  <si>
    <t>53,883</t>
  </si>
  <si>
    <t>0.00075%</t>
  </si>
  <si>
    <t>217</t>
  </si>
  <si>
    <t>51,547</t>
  </si>
  <si>
    <t>January, 2013</t>
  </si>
  <si>
    <t>0.00071%</t>
  </si>
  <si>
    <t>Estimate</t>
  </si>
  <si>
    <t>218</t>
  </si>
  <si>
    <t>48,679</t>
  </si>
  <si>
    <t>December 1, 2014</t>
  </si>
  <si>
    <t>0.00067%</t>
  </si>
  <si>
    <t>219</t>
  </si>
  <si>
    <t>37,429</t>
  </si>
  <si>
    <t>January 1, 2010</t>
  </si>
  <si>
    <t>0.00052%</t>
  </si>
  <si>
    <t>220</t>
  </si>
  <si>
    <t>37,132</t>
  </si>
  <si>
    <t>0.00051%</t>
  </si>
  <si>
    <t>Semi annual official estimate</t>
  </si>
  <si>
    <t>221</t>
  </si>
  <si>
    <t>36,950</t>
  </si>
  <si>
    <t>222</t>
  </si>
  <si>
    <t>35,742</t>
  </si>
  <si>
    <t>0.00049%</t>
  </si>
  <si>
    <t>223</t>
  </si>
  <si>
    <t>32,789</t>
  </si>
  <si>
    <t>0.00045%</t>
  </si>
  <si>
    <t>224</t>
  </si>
  <si>
    <t>31,458</t>
  </si>
  <si>
    <t>January 25, 2012</t>
  </si>
  <si>
    <t>0.00044%</t>
  </si>
  <si>
    <t>225</t>
  </si>
  <si>
    <t>30,001</t>
  </si>
  <si>
    <t>0.00041%</t>
  </si>
  <si>
    <t>226</t>
  </si>
  <si>
    <t>28,875</t>
  </si>
  <si>
    <t>0.0004%</t>
  </si>
  <si>
    <t>227</t>
  </si>
  <si>
    <t>28,054</t>
  </si>
  <si>
    <t>July 12, 2010</t>
  </si>
  <si>
    <t>0.00039%</t>
  </si>
  <si>
    <t>2010 census result</t>
  </si>
  <si>
    <t>228</t>
  </si>
  <si>
    <t>23,296</t>
  </si>
  <si>
    <t>0.00032%</t>
  </si>
  <si>
    <t>229</t>
  </si>
  <si>
    <t>20,901</t>
  </si>
  <si>
    <t>0.00029%</t>
  </si>
  <si>
    <t>230</t>
  </si>
  <si>
    <t>14,974</t>
  </si>
  <si>
    <t>December 1, 2011</t>
  </si>
  <si>
    <t>0.00021%</t>
  </si>
  <si>
    <t>231</t>
  </si>
  <si>
    <t>13,452</t>
  </si>
  <si>
    <t>May 11, 2011</t>
  </si>
  <si>
    <t>0.00019%</t>
  </si>
  <si>
    <t>232</t>
  </si>
  <si>
    <t>13,135</t>
  </si>
  <si>
    <t>0.00018%</t>
  </si>
  <si>
    <t>233</t>
  </si>
  <si>
    <t>11,323</t>
  </si>
  <si>
    <t>0.00016%</t>
  </si>
  <si>
    <t>234</t>
  </si>
  <si>
    <t>10,084</t>
  </si>
  <si>
    <t>October 30, 2011</t>
  </si>
  <si>
    <t>0.00014%</t>
  </si>
  <si>
    <t>235</t>
  </si>
  <si>
    <t>9,131</t>
  </si>
  <si>
    <t>0.00013%</t>
  </si>
  <si>
    <t>236</t>
  </si>
  <si>
    <t>6,069</t>
  </si>
  <si>
    <t>0.000084%</t>
  </si>
  <si>
    <t>237</t>
  </si>
  <si>
    <t>4,922</t>
  </si>
  <si>
    <t>0.000068%</t>
  </si>
  <si>
    <t>238</t>
  </si>
  <si>
    <t>4,000</t>
  </si>
  <si>
    <t>0.000055%</t>
  </si>
  <si>
    <t>239</t>
  </si>
  <si>
    <t>3,000</t>
  </si>
  <si>
    <t>0.000041%</t>
  </si>
  <si>
    <t>240</t>
  </si>
  <si>
    <t>2,562</t>
  </si>
  <si>
    <t>0.000037%</t>
  </si>
  <si>
    <t>241</t>
  </si>
  <si>
    <t>2,302</t>
  </si>
  <si>
    <t>August 9, 2011</t>
  </si>
  <si>
    <t>0.000032%</t>
  </si>
  <si>
    <t>242</t>
  </si>
  <si>
    <t>2,072</t>
  </si>
  <si>
    <t>0.000029%</t>
  </si>
  <si>
    <t>243</t>
  </si>
  <si>
    <t>1,613</t>
  </si>
  <si>
    <t>September 10, 2011</t>
  </si>
  <si>
    <t>0.000022%</t>
  </si>
  <si>
    <t>244</t>
  </si>
  <si>
    <t>1,411</t>
  </si>
  <si>
    <t>October 18, 2011</t>
  </si>
  <si>
    <t>0.000020%</t>
  </si>
  <si>
    <t>245</t>
  </si>
  <si>
    <t>839</t>
  </si>
  <si>
    <t>0.000012%</t>
  </si>
  <si>
    <t>246</t>
  </si>
  <si>
    <t>550</t>
  </si>
  <si>
    <t>0.0000076%</t>
  </si>
  <si>
    <t>247</t>
  </si>
  <si>
    <t>0.00000077%</t>
  </si>
  <si>
    <t>Cross Rates</t>
  </si>
  <si>
    <t>GBP/AUD</t>
  </si>
  <si>
    <t>GBP/CAD</t>
  </si>
  <si>
    <t>GBP/CHF</t>
  </si>
  <si>
    <t>GBP/DKK</t>
  </si>
  <si>
    <t>GBP/EUR</t>
  </si>
  <si>
    <t>GBP/GBP</t>
  </si>
  <si>
    <t>GBP/HKD</t>
  </si>
  <si>
    <t>GBP/JPY</t>
  </si>
  <si>
    <t>GBP/NOK</t>
  </si>
  <si>
    <t>GBP/NZD</t>
  </si>
  <si>
    <t>GBP/SEK</t>
  </si>
  <si>
    <t>GBP/SGD</t>
  </si>
  <si>
    <t>GBP/ZAR</t>
  </si>
  <si>
    <t>Investment</t>
  </si>
  <si>
    <t>Price</t>
  </si>
  <si>
    <t>Change</t>
  </si>
  <si>
    <t>AB Dynamics Ord 1p (ABDP)</t>
  </si>
  <si>
    <t>0.00</t>
  </si>
  <si>
    <t>ADVFN (AFN)</t>
  </si>
  <si>
    <t>AEC Education (AEC)</t>
  </si>
  <si>
    <t>0.16</t>
  </si>
  <si>
    <t>0.01</t>
  </si>
  <si>
    <t>AFC Energy (AFC)</t>
  </si>
  <si>
    <t>0.06</t>
  </si>
  <si>
    <t>AGA Rangemaster Group (AGA)</t>
  </si>
  <si>
    <t>-2.50</t>
  </si>
  <si>
    <t>-2.62</t>
  </si>
  <si>
    <t>AIREA (AIEA)</t>
  </si>
  <si>
    <t>0.04</t>
  </si>
  <si>
    <t>ANGLE (AGL)</t>
  </si>
  <si>
    <t>AO World (AO.)</t>
  </si>
  <si>
    <t>3.08</t>
  </si>
  <si>
    <t>5.70</t>
  </si>
  <si>
    <t>APC Technology Group (APC)</t>
  </si>
  <si>
    <t>API Group (API)</t>
  </si>
  <si>
    <t>APR Energy (APR)</t>
  </si>
  <si>
    <t>-18.22</t>
  </si>
  <si>
    <t>-72.87</t>
  </si>
  <si>
    <t>ARM Holdings (ARM)</t>
  </si>
  <si>
    <t>0.50</t>
  </si>
  <si>
    <t>ASOS (ASC)</t>
  </si>
  <si>
    <t>1.81</t>
  </si>
  <si>
    <t>57.00</t>
  </si>
  <si>
    <t>AVEVA Group (AVV)</t>
  </si>
  <si>
    <t>-2.03</t>
  </si>
  <si>
    <t>-30.50</t>
  </si>
  <si>
    <t>AVIVA 8 3/4% CUM (AV.A)</t>
  </si>
  <si>
    <t>Aa Ord 0.1p (AA.)</t>
  </si>
  <si>
    <t>-0.60</t>
  </si>
  <si>
    <t>-2.37</t>
  </si>
  <si>
    <t>Abbey (ABBY)</t>
  </si>
  <si>
    <t>Abbott Laboratories (ABT)</t>
  </si>
  <si>
    <t>Abcam (ABC)</t>
  </si>
  <si>
    <t>-1.17</t>
  </si>
  <si>
    <t>-5.62</t>
  </si>
  <si>
    <t>Aberdeen Asian Income Fund (AAIF)</t>
  </si>
  <si>
    <t>0.19</t>
  </si>
  <si>
    <t>0.38</t>
  </si>
  <si>
    <t>Aberdeen Asian Smaller Co Inv Trust (AASC)</t>
  </si>
  <si>
    <t>Aberdeen Asian Smaller Companies Investment Trust (AAS)</t>
  </si>
  <si>
    <t>-0.08</t>
  </si>
  <si>
    <t>-0.75</t>
  </si>
  <si>
    <t>Aberdeen Asset Management (ADN)</t>
  </si>
  <si>
    <t>0.15</t>
  </si>
  <si>
    <t>0.70</t>
  </si>
  <si>
    <t>Aberdeen Japan Investment Trust (AJIT)</t>
  </si>
  <si>
    <t>0.40</t>
  </si>
  <si>
    <t>2.00</t>
  </si>
  <si>
    <t>Aberdeen Latin American Income Fund (ALAI)</t>
  </si>
  <si>
    <t>1.36</t>
  </si>
  <si>
    <t>0.88</t>
  </si>
  <si>
    <t>Aberdeen Latin American Income Fund Limited Sub Shs Npv (ALAS)</t>
  </si>
  <si>
    <t>Aberdeen New Dawn Investment Trust (ABD)</t>
  </si>
  <si>
    <t>-0.59</t>
  </si>
  <si>
    <t>-1.12</t>
  </si>
  <si>
    <t>Aberdeen New Thai Investment Trust (ANW)</t>
  </si>
  <si>
    <t>0.33</t>
  </si>
  <si>
    <t>1.50</t>
  </si>
  <si>
    <t>Aberdeen Private Equity Fund (APEF)</t>
  </si>
  <si>
    <t>-0.69</t>
  </si>
  <si>
    <t>-0.62</t>
  </si>
  <si>
    <t>Aberdeen Smaller Companies High Income Trust (ASCH)</t>
  </si>
  <si>
    <t>Aberdeen Uk Tracker Trust (AUKT)</t>
  </si>
  <si>
    <t>0.35</t>
  </si>
  <si>
    <t>1.13</t>
  </si>
  <si>
    <t>Aberforth Geared Income Trust (AGIT)</t>
  </si>
  <si>
    <t>-0.14</t>
  </si>
  <si>
    <t>-0.25</t>
  </si>
  <si>
    <t>Aberforth Geared Income Trust (AGIZ)</t>
  </si>
  <si>
    <t>0.75</t>
  </si>
  <si>
    <t>Aberforth Smaller Companies Trust (ASL)</t>
  </si>
  <si>
    <t>0.46</t>
  </si>
  <si>
    <t>5.00</t>
  </si>
  <si>
    <t>Abu Dhabi Islamic Bank (45SI)</t>
  </si>
  <si>
    <t>Abzena Ord Gbp0.002 (ABZA)</t>
  </si>
  <si>
    <t>0.30</t>
  </si>
  <si>
    <t>0.25</t>
  </si>
  <si>
    <t>Acacia Mining Ord 10p (ACA)</t>
  </si>
  <si>
    <t>-3.08</t>
  </si>
  <si>
    <t>-8.40</t>
  </si>
  <si>
    <t>Acal (ACL)</t>
  </si>
  <si>
    <t>3.40</t>
  </si>
  <si>
    <t>9.00</t>
  </si>
  <si>
    <t>Access Intelligence (ACC)</t>
  </si>
  <si>
    <t>Accesso Technology Group (ACSO)</t>
  </si>
  <si>
    <t>Accsys Technologies (AXS)</t>
  </si>
  <si>
    <t>1.28</t>
  </si>
  <si>
    <t>Accumuli (ACM)</t>
  </si>
  <si>
    <t>1.37</t>
  </si>
  <si>
    <t>AcenciA Debt Strategies (ACD)</t>
  </si>
  <si>
    <t>0.24</t>
  </si>
  <si>
    <t>Acer Incorporated Gdr Repr 5 Shs Com Stk Twd10144a (ACIA)</t>
  </si>
  <si>
    <t>Acorn Income Fund (AIF)</t>
  </si>
  <si>
    <t>Acron Jsc (34NF)</t>
  </si>
  <si>
    <t>Acta S.p.A. (ACTA)</t>
  </si>
  <si>
    <t>Action Hotels (AHCG)</t>
  </si>
  <si>
    <t>7.84</t>
  </si>
  <si>
    <t>4.00</t>
  </si>
  <si>
    <t>Active Energy Group (AEG)</t>
  </si>
  <si>
    <t>Actual Experience (ACT)</t>
  </si>
  <si>
    <t>AdEPT Telecom (ADT)</t>
  </si>
  <si>
    <t>Adalta Real (ADA)</t>
  </si>
  <si>
    <t>3.45</t>
  </si>
  <si>
    <t>Adamas Finance Asia Limited Ord Npv (ADAM)</t>
  </si>
  <si>
    <t>Admiral Group (ADM)</t>
  </si>
  <si>
    <t>-0.07</t>
  </si>
  <si>
    <t>-1.00</t>
  </si>
  <si>
    <t>Advance Developing Markets Fd (ADMF)</t>
  </si>
  <si>
    <t>1.43</t>
  </si>
  <si>
    <t>6.25</t>
  </si>
  <si>
    <t>Advance Frontier Markets Fund (AFMF)</t>
  </si>
  <si>
    <t>0.23</t>
  </si>
  <si>
    <t>0.13</t>
  </si>
  <si>
    <t>Advanced Computer Software (ASW)</t>
  </si>
  <si>
    <t>-0.09</t>
  </si>
  <si>
    <t>-0.12</t>
  </si>
  <si>
    <t>Advanced Medical Solutions Group (AMS)</t>
  </si>
  <si>
    <t>Advanced Oncotherapy (AVO)</t>
  </si>
  <si>
    <t>Aeci (87FZ)</t>
  </si>
  <si>
    <t>Aeorema Communications (AEO)</t>
  </si>
  <si>
    <t>Aer Lingus Group (AERL)</t>
  </si>
  <si>
    <t>Afarak Group (AFRK)</t>
  </si>
  <si>
    <t>Afh Financial Group Ord 10p (AFHP)</t>
  </si>
  <si>
    <t>Afi Development (53GI)</t>
  </si>
  <si>
    <t>Afi Development (AFRB)</t>
  </si>
  <si>
    <t>-1.86</t>
  </si>
  <si>
    <t>-0.01</t>
  </si>
  <si>
    <t>Afren (AFR)</t>
  </si>
  <si>
    <t>10.29</t>
  </si>
  <si>
    <t>0.60</t>
  </si>
  <si>
    <t>Afriag Ord 0.1p (AFRI)</t>
  </si>
  <si>
    <t>Africa Opportunity Fund (AOF)</t>
  </si>
  <si>
    <t>0.58</t>
  </si>
  <si>
    <t>Africa Opportunity Fund Limited C Ord Usd0.10 (AOFC)</t>
  </si>
  <si>
    <t>African Consolidated Resources Ord 1p (VAST)</t>
  </si>
  <si>
    <t>1.45</t>
  </si>
  <si>
    <t>African Copper (ACU)</t>
  </si>
  <si>
    <t>African Minerals (AMI)</t>
  </si>
  <si>
    <t>African Potash Limited (AFPO)</t>
  </si>
  <si>
    <t>0.65</t>
  </si>
  <si>
    <t>Aggregated Micro Power Holdings Ord 0.5p (AMPH)</t>
  </si>
  <si>
    <t>Aggreko (AGK)</t>
  </si>
  <si>
    <t>-1.23</t>
  </si>
  <si>
    <t>-20.00</t>
  </si>
  <si>
    <t>Agriterra (AGTA)</t>
  </si>
  <si>
    <t>-1.69</t>
  </si>
  <si>
    <t>Air China (AIRC)</t>
  </si>
  <si>
    <t>Air Partner (AIP)</t>
  </si>
  <si>
    <t>0.18</t>
  </si>
  <si>
    <t>0.51</t>
  </si>
  <si>
    <t>Akers Biosciences Inc (AKR)</t>
  </si>
  <si>
    <t>Al Noor Hospitals Group (ANH)</t>
  </si>
  <si>
    <t>0.55</t>
  </si>
  <si>
    <t>5.25</t>
  </si>
  <si>
    <t>Alba Mineral Resources (ALBA)</t>
  </si>
  <si>
    <t>1.82</t>
  </si>
  <si>
    <t>Albion Development VCT "D" (AADD)</t>
  </si>
  <si>
    <t>Albion Development Vct (AADV)</t>
  </si>
  <si>
    <t>Albion Enterprise VCT (AAEV)</t>
  </si>
  <si>
    <t>Albion Technology &amp; General VCT (AATG)</t>
  </si>
  <si>
    <t>Albion Venture Capital Trust (AAVC)</t>
  </si>
  <si>
    <t>Alcentra European Floating Rate Income Fund Red (AEFS)</t>
  </si>
  <si>
    <t>-0.35</t>
  </si>
  <si>
    <t>-0.37</t>
  </si>
  <si>
    <t>Alecto Minerals (ALO)</t>
  </si>
  <si>
    <t>Alent (ALNT)</t>
  </si>
  <si>
    <t>0.93</t>
  </si>
  <si>
    <t>3.50</t>
  </si>
  <si>
    <t>Alexander Mining (AXM)</t>
  </si>
  <si>
    <t>0.87</t>
  </si>
  <si>
    <t>Alkane Energy (ALK)</t>
  </si>
  <si>
    <t>All Asia Asset Capital Limited Ord Npv (AAA)</t>
  </si>
  <si>
    <t>All Leisure Group (ALLG)</t>
  </si>
  <si>
    <t>Allergy Therapeutics (AGY)</t>
  </si>
  <si>
    <t>Alliance Pharma (APH)</t>
  </si>
  <si>
    <t>-0.65</t>
  </si>
  <si>
    <t>Alliance Trust (ATST)</t>
  </si>
  <si>
    <t>1.75</t>
  </si>
  <si>
    <t>Allianz Technology Trust Ord 25p (ATT)</t>
  </si>
  <si>
    <t>0.68</t>
  </si>
  <si>
    <t>Allied Mind Ord 1p (ALM)</t>
  </si>
  <si>
    <t>-1.11</t>
  </si>
  <si>
    <t>-6.50</t>
  </si>
  <si>
    <t>Alpha Bank A E (01NX)</t>
  </si>
  <si>
    <t>Alpha Pyrenees (ALPH)</t>
  </si>
  <si>
    <t>0.27</t>
  </si>
  <si>
    <t>Alpha Real Trust (ARTL)</t>
  </si>
  <si>
    <t>Alpha Returns Group Ord 0.01p (ARGP)</t>
  </si>
  <si>
    <t>Alternative Asset Opps PCC (TLI)</t>
  </si>
  <si>
    <t>Alternative Energy (ALR)</t>
  </si>
  <si>
    <t>Alternative Networks (AN.)</t>
  </si>
  <si>
    <t>-0.05</t>
  </si>
  <si>
    <t>Altitude Group (ALT)</t>
  </si>
  <si>
    <t>Altona Energy (ANR)</t>
  </si>
  <si>
    <t>0.03</t>
  </si>
  <si>
    <t>Altus Resource Capital Limited (ARCL)</t>
  </si>
  <si>
    <t>Alumasc Group (ALU)</t>
  </si>
  <si>
    <t>Aluminium Bahrain B.s.c. Gdr Each Repr 15 Ord 144a (78QZ)</t>
  </si>
  <si>
    <t>Amara Mining (AMA)</t>
  </si>
  <si>
    <t>-2.86</t>
  </si>
  <si>
    <t>-0.50</t>
  </si>
  <si>
    <t>Amati VCT 2 (AT2)</t>
  </si>
  <si>
    <t>Amati VCT (ATI)</t>
  </si>
  <si>
    <t>Ambrian (AMBR)</t>
  </si>
  <si>
    <t>3.62</t>
  </si>
  <si>
    <t>Amec Ord 50p (AMFW)</t>
  </si>
  <si>
    <t>0.74</t>
  </si>
  <si>
    <t>6.75</t>
  </si>
  <si>
    <t>Amedeo Resources (AMED)</t>
  </si>
  <si>
    <t>-5.00</t>
  </si>
  <si>
    <t>-0.02</t>
  </si>
  <si>
    <t>Amerisur Resources (AMER)</t>
  </si>
  <si>
    <t>3.91</t>
  </si>
  <si>
    <t>1.25</t>
  </si>
  <si>
    <t>Amiad Water Systems (AFS)</t>
  </si>
  <si>
    <t>Aminex (AEX)</t>
  </si>
  <si>
    <t>-2.17</t>
  </si>
  <si>
    <t>Amino Technologies (AMO)</t>
  </si>
  <si>
    <t>0.73</t>
  </si>
  <si>
    <t>1.00</t>
  </si>
  <si>
    <t>Amlin (AML)</t>
  </si>
  <si>
    <t>Amphion Innovations (AMP)</t>
  </si>
  <si>
    <t>Amur Minerals Corporation (AMC)</t>
  </si>
  <si>
    <t>12.59</t>
  </si>
  <si>
    <t>0.92</t>
  </si>
  <si>
    <t>Andes Energia (AEN)</t>
  </si>
  <si>
    <t>0.02</t>
  </si>
  <si>
    <t>Andrews Sykes Group (ASY)</t>
  </si>
  <si>
    <t>2.46</t>
  </si>
  <si>
    <t>7.50</t>
  </si>
  <si>
    <t>Anglesey Mining (AYM)</t>
  </si>
  <si>
    <t>Anglo American (AAL)</t>
  </si>
  <si>
    <t>-0.92</t>
  </si>
  <si>
    <t>-10.75</t>
  </si>
  <si>
    <t>Anglo Asian Mining (AAZ)</t>
  </si>
  <si>
    <t>Anglo Pacific Group (APF)</t>
  </si>
  <si>
    <t>-0.27</t>
  </si>
  <si>
    <t>Anglo-Eastern Plantations (AEP)</t>
  </si>
  <si>
    <t>0.89</t>
  </si>
  <si>
    <t>Animalcare Group (ANCR)</t>
  </si>
  <si>
    <t>Anite (AIE)</t>
  </si>
  <si>
    <t>0.14</t>
  </si>
  <si>
    <t>Anpario (ANP)</t>
  </si>
  <si>
    <t>Antofagasta (70GD)</t>
  </si>
  <si>
    <t>Antofagasta (ANTO)</t>
  </si>
  <si>
    <t>Antrim Energy (AEY)</t>
  </si>
  <si>
    <t>AorTech International (AOR)</t>
  </si>
  <si>
    <t>Api Group Ord 1p Assd Cedar 2015 Cash (APIA)</t>
  </si>
  <si>
    <t>Applied Graphene Materials (AGM)</t>
  </si>
  <si>
    <t>1.48</t>
  </si>
  <si>
    <t>2.50</t>
  </si>
  <si>
    <t>Aqua Bounty Technologies Inc (ABTX)</t>
  </si>
  <si>
    <t>Aqua Bounty Technologies Inc. Com Shs Usd0.001 Di (ABTU)</t>
  </si>
  <si>
    <t>Aquarius Platinum (AQP)</t>
  </si>
  <si>
    <t>Aquatic Foods Group Ord Npv (AFG)</t>
  </si>
  <si>
    <t>-4.96</t>
  </si>
  <si>
    <t>-3.00</t>
  </si>
  <si>
    <t>Arab Potash Co (88KZ)</t>
  </si>
  <si>
    <t>Arbuthnot Banking Group (ARBB)</t>
  </si>
  <si>
    <t>-0.95</t>
  </si>
  <si>
    <t>-14.50</t>
  </si>
  <si>
    <t>Arc Capital (ARCH)</t>
  </si>
  <si>
    <t>2.86</t>
  </si>
  <si>
    <t>Arcontech Group (ARC)</t>
  </si>
  <si>
    <t>2.70</t>
  </si>
  <si>
    <t>Arden Partners (ARDN)</t>
  </si>
  <si>
    <t>Argo Group (ARGO)</t>
  </si>
  <si>
    <t>Argos Resources (ARG)</t>
  </si>
  <si>
    <t>0.09</t>
  </si>
  <si>
    <t>Arian Silver Corporation (AGQ)</t>
  </si>
  <si>
    <t>Ariana Resources (AAU)</t>
  </si>
  <si>
    <t>0.61</t>
  </si>
  <si>
    <t>Ark Therapeutics Group (AKT)</t>
  </si>
  <si>
    <t>1.15</t>
  </si>
  <si>
    <t>Armadale Capital (ACP)</t>
  </si>
  <si>
    <t>-5.88</t>
  </si>
  <si>
    <t>-0.00</t>
  </si>
  <si>
    <t>Armour Group (AMR)</t>
  </si>
  <si>
    <t>20.00</t>
  </si>
  <si>
    <t>Armstrong Ventures Ord 0.01p (AVP)</t>
  </si>
  <si>
    <t>-2.44</t>
  </si>
  <si>
    <t>Arria Nlg Ord 0.1p (NLG)</t>
  </si>
  <si>
    <t>6.06</t>
  </si>
  <si>
    <t>Arricano Real Estate Ord Eur0.0005 (ARO)</t>
  </si>
  <si>
    <t>Arrow Global Group (ARW)</t>
  </si>
  <si>
    <t>-0.86</t>
  </si>
  <si>
    <t>-2.12</t>
  </si>
  <si>
    <t>Artemis Aim Vct 2 (AAM)</t>
  </si>
  <si>
    <t>Artemis Alpha Trust (ATSS)</t>
  </si>
  <si>
    <t>-1.82</t>
  </si>
  <si>
    <t>Artemis Alpha Trust (ATS)</t>
  </si>
  <si>
    <t>-0.04</t>
  </si>
  <si>
    <t>Artilium (ARTA)</t>
  </si>
  <si>
    <t>0.08</t>
  </si>
  <si>
    <t>Ascent Resources (AST)</t>
  </si>
  <si>
    <t>Aseana Properties (ASPL)</t>
  </si>
  <si>
    <t>1.12</t>
  </si>
  <si>
    <t>Ashcourt Rowan (ARP)</t>
  </si>
  <si>
    <t>Ashley (Laura) Holdings (ALY)</t>
  </si>
  <si>
    <t>2.65</t>
  </si>
  <si>
    <t>Ashley House (ASH)</t>
  </si>
  <si>
    <t>0.11</t>
  </si>
  <si>
    <t>Ashmore Global Opportunities Limited Ord Npv (usd) (AGOU)</t>
  </si>
  <si>
    <t>Ashmore Global Opportunities (AGOL)</t>
  </si>
  <si>
    <t>Ashmore Group (ASHM)</t>
  </si>
  <si>
    <t>-0.40</t>
  </si>
  <si>
    <t>Ashok Leyland (AKLS)</t>
  </si>
  <si>
    <t>Ashpol (BC24)</t>
  </si>
  <si>
    <t>Ashtead Group (AHT)</t>
  </si>
  <si>
    <t>-1.20</t>
  </si>
  <si>
    <t>-13.50</t>
  </si>
  <si>
    <t>Asia Ceramics Holdings (ACHP)</t>
  </si>
  <si>
    <t>Asia Resource Minerals (ARMS)</t>
  </si>
  <si>
    <t>-1.37</t>
  </si>
  <si>
    <t>Asian Citrus Holdings (ACHL)</t>
  </si>
  <si>
    <t>Asian Growth Properties (AGP)</t>
  </si>
  <si>
    <t>Asian Total Return Investment Company (ATR)</t>
  </si>
  <si>
    <t>0.63</t>
  </si>
  <si>
    <t>Asr Test Stock Ord (TE17)</t>
  </si>
  <si>
    <t>AssetCo (ASTO)</t>
  </si>
  <si>
    <t>Associated British Engineering (ASBE)</t>
  </si>
  <si>
    <t>Associated British Foods (ABF)</t>
  </si>
  <si>
    <t>-0.11</t>
  </si>
  <si>
    <t>-3.50</t>
  </si>
  <si>
    <t>Assura Group (AGR)</t>
  </si>
  <si>
    <t>1.88</t>
  </si>
  <si>
    <t>AstraZeneca (AZN)</t>
  </si>
  <si>
    <t>-1.05</t>
  </si>
  <si>
    <t>-47.00</t>
  </si>
  <si>
    <t>Athelney Trust (ATY)</t>
  </si>
  <si>
    <t>Atia Group (ATIA)</t>
  </si>
  <si>
    <t>Atkins (W S) (ATK)</t>
  </si>
  <si>
    <t>-1.50</t>
  </si>
  <si>
    <t>Atlantic Coal (ATC)</t>
  </si>
  <si>
    <t>Atlantis Japan (AJG)</t>
  </si>
  <si>
    <t>Atlantis Resources Limited Ord Npv (ARL)</t>
  </si>
  <si>
    <t>Atlas Development Support Services Limited Ord Npv (ADSS)</t>
  </si>
  <si>
    <t>Atlas Mara Co-nvest Limited Ord Npv (ATMA)</t>
  </si>
  <si>
    <t>Attraqt Group Ord 1p (ATQT)</t>
  </si>
  <si>
    <t>Auctus Growth Ord Gbp0.10 (AUCT)</t>
  </si>
  <si>
    <t>-1.72</t>
  </si>
  <si>
    <t>Audax Properties (34GE)</t>
  </si>
  <si>
    <t>Audioboom Group (BOOM)</t>
  </si>
  <si>
    <t>-2.78</t>
  </si>
  <si>
    <t>Augean (AUG)</t>
  </si>
  <si>
    <t>Auhua Clean Energy (ACE)</t>
  </si>
  <si>
    <t>Aukett Swanke Group (AUK)</t>
  </si>
  <si>
    <t>Aurasian Minerals Ord 0.1p (AUM)</t>
  </si>
  <si>
    <t>Aureus Mining (AUE)</t>
  </si>
  <si>
    <t>3.53</t>
  </si>
  <si>
    <t>Aurora Investment Trust (ARR)</t>
  </si>
  <si>
    <t>Aurora Russia (AURR)</t>
  </si>
  <si>
    <t>Aurum Mining (AUR)</t>
  </si>
  <si>
    <t>Avacta Group (AVCT)</t>
  </si>
  <si>
    <t>0.59</t>
  </si>
  <si>
    <t>Avanta Serviced Office Group Ord 30p (ASOG)</t>
  </si>
  <si>
    <t>-4.70</t>
  </si>
  <si>
    <t>Avanti Capital (AVA)</t>
  </si>
  <si>
    <t>Avanti Communications Group (AVN)</t>
  </si>
  <si>
    <t>-0.36</t>
  </si>
  <si>
    <t>-0.87</t>
  </si>
  <si>
    <t>Avarae Global Coins (AVR)</t>
  </si>
  <si>
    <t>Avation (AVAP)</t>
  </si>
  <si>
    <t>4.12</t>
  </si>
  <si>
    <t>6.00</t>
  </si>
  <si>
    <t>Avesco Group (AVS)</t>
  </si>
  <si>
    <t>Avingtrans (AVG)</t>
  </si>
  <si>
    <t>Aviva (AV.B)</t>
  </si>
  <si>
    <t>0.17</t>
  </si>
  <si>
    <t>Aviva (AV.)</t>
  </si>
  <si>
    <t>0.48</t>
  </si>
  <si>
    <t>2.75</t>
  </si>
  <si>
    <t>Avocet Mining (AVM)</t>
  </si>
  <si>
    <t>-2.33</t>
  </si>
  <si>
    <t>-0.13</t>
  </si>
  <si>
    <t>Avon Rubber (AVON)</t>
  </si>
  <si>
    <t>2.87</t>
  </si>
  <si>
    <t>20.50</t>
  </si>
  <si>
    <t>Axa Property (APT)</t>
  </si>
  <si>
    <t>2.11</t>
  </si>
  <si>
    <t>Axis Bank (AXBA)</t>
  </si>
  <si>
    <t>Azonto Petroleum Ord Npv (AZO)</t>
  </si>
  <si>
    <t>Building</t>
  </si>
  <si>
    <t>Planned pinnacle height</t>
  </si>
  <si>
    <t>Planned roof height</t>
  </si>
  <si>
    <t>Floors</t>
  </si>
  <si>
    <t>Planned completion</t>
  </si>
  <si>
    <t>Country</t>
  </si>
  <si>
    <t>City</t>
  </si>
  <si>
    <t>Remarks</t>
  </si>
  <si>
    <t>Kingdom Tower</t>
  </si>
  <si>
    <t>1,008 m (3,307 ft)</t>
  </si>
  <si>
    <t>1,000 m (3,300 ft)</t>
  </si>
  <si>
    <t>2019</t>
  </si>
  <si>
    <t>Jeddah</t>
  </si>
  <si>
    <t>Will become the tallest in the world upon completion.</t>
  </si>
  <si>
    <t>Suzhou Zhongnan Center</t>
  </si>
  <si>
    <t>729 m (2,392 ft)</t>
  </si>
  <si>
    <t>2020</t>
  </si>
  <si>
    <t>Suzhou</t>
  </si>
  <si>
    <t>[33]</t>
  </si>
  <si>
    <t>Rama IX Super Tower</t>
  </si>
  <si>
    <t>715 m (2,346 ft)</t>
  </si>
  <si>
    <t>Will become the tallest in the ASEAN.</t>
  </si>
  <si>
    <t>Wuhan Greenland Center</t>
  </si>
  <si>
    <t>606 m (1,988 ft)</t>
  </si>
  <si>
    <t>547 m (1,795 ft)</t>
  </si>
  <si>
    <t>Wuhan</t>
  </si>
  <si>
    <t>Goldin Finance 117</t>
  </si>
  <si>
    <t>597 m (1,959 ft)</t>
  </si>
  <si>
    <t>2018</t>
  </si>
  <si>
    <t>Tianjin</t>
  </si>
  <si>
    <t>Tianjin Chow Tai Fook Binhai Center</t>
  </si>
  <si>
    <t>588 m (1,929 ft)</t>
  </si>
  <si>
    <t>580 m (1,900 ft)</t>
  </si>
  <si>
    <t>Pearl of the North</t>
  </si>
  <si>
    <t>565 m (1,854 ft)</t>
  </si>
  <si>
    <t>Shenyang</t>
  </si>
  <si>
    <t>Baoneng Shenyang Global Financial Center</t>
  </si>
  <si>
    <t>Shenyang, Liaoning</t>
  </si>
  <si>
    <t>Construction started in 2014 and is expected to be completed in 2018.</t>
  </si>
  <si>
    <t>Lotte World Tower</t>
  </si>
  <si>
    <t>555 m (1,821 ft)</t>
  </si>
  <si>
    <t>554.6 m (1,820 ft)</t>
  </si>
  <si>
    <t>2016</t>
  </si>
  <si>
    <t>Seoul</t>
  </si>
  <si>
    <t>Will become the tallest building in the OECD with the tallest observation deck in the world.</t>
  </si>
  <si>
    <t>Rose Rock IFC</t>
  </si>
  <si>
    <t>530 m (1,740 ft)</t>
  </si>
  <si>
    <t>2017</t>
  </si>
  <si>
    <t>China Zun</t>
  </si>
  <si>
    <t>528 m (1,732 ft)</t>
  </si>
  <si>
    <t>Beijing</t>
  </si>
  <si>
    <t>Pertamina Tower</t>
  </si>
  <si>
    <t>523 m (1,716 ft)</t>
  </si>
  <si>
    <t>Jakarta</t>
  </si>
  <si>
    <t>Dalian Greenland Center</t>
  </si>
  <si>
    <t>518 m (1,699 ft)</t>
  </si>
  <si>
    <t>Dalian</t>
  </si>
  <si>
    <t>Busan Lotte Town Tower</t>
  </si>
  <si>
    <t>510 m (1,670 ft)</t>
  </si>
  <si>
    <t>Busan</t>
  </si>
  <si>
    <t>Federation Tower</t>
  </si>
  <si>
    <t>509 m (1,670 ft)</t>
  </si>
  <si>
    <t>360 m (1,180 ft)</t>
  </si>
  <si>
    <t>Moscow</t>
  </si>
  <si>
    <t>Hengqin Headquarters Tower 2</t>
  </si>
  <si>
    <t>490 m (1,610 ft)</t>
  </si>
  <si>
    <t>Zhuhai</t>
  </si>
  <si>
    <t>Chengdu Greenland Tower</t>
  </si>
  <si>
    <t>468 m (1,535 ft)</t>
  </si>
  <si>
    <t>Chengdu</t>
  </si>
  <si>
    <t>International Commerce Center 1</t>
  </si>
  <si>
    <t>430 m (1,410 ft)</t>
  </si>
  <si>
    <t>Chongqing</t>
  </si>
  <si>
    <t>Tianjin R&amp;F Guangdong Tower</t>
  </si>
  <si>
    <t>384 m (1,260 ft)</t>
  </si>
  <si>
    <t>Lakhta Center</t>
  </si>
  <si>
    <t>463 m (1,519 ft)</t>
  </si>
  <si>
    <t>St. Petersburg</t>
  </si>
  <si>
    <t>Will become tallest building in Europe upon completion.</t>
  </si>
  <si>
    <t>Riverview Plaza</t>
  </si>
  <si>
    <t>460 m (1,510 ft)</t>
  </si>
  <si>
    <t>Changsha IFS Tower T1</t>
  </si>
  <si>
    <t>452 m (1,483 ft)</t>
  </si>
  <si>
    <t>Changsha</t>
  </si>
  <si>
    <t>[36]</t>
  </si>
  <si>
    <t>Suzhou IFS(Suzhou International Financial Square/The Wharf Suzhou)</t>
  </si>
  <si>
    <t>[37]</t>
  </si>
  <si>
    <t>China Resources Centre Block A</t>
  </si>
  <si>
    <t>442 m (1,450 ft)</t>
  </si>
  <si>
    <t>Nanning</t>
  </si>
  <si>
    <t>[38]</t>
  </si>
  <si>
    <t>World One</t>
  </si>
  <si>
    <t>Mumbai</t>
  </si>
  <si>
    <t>Will become tallest residential skyscraper in the world if completed before Pentominium.</t>
  </si>
  <si>
    <t>Wuhan Center</t>
  </si>
  <si>
    <t>438 m (1,437 ft)</t>
  </si>
  <si>
    <t>111 West 57th Street</t>
  </si>
  <si>
    <t>433.1 m (1,421 ft)</t>
  </si>
  <si>
    <t>408.7 m (1,341 ft)</t>
  </si>
  <si>
    <t>New York City</t>
  </si>
  <si>
    <t>Scheduled to be world's skinniest skyscraper "with a slenderness ratio of about 1:23."</t>
  </si>
  <si>
    <t>Diamond Tower</t>
  </si>
  <si>
    <t>432 m (1,417 ft)</t>
  </si>
  <si>
    <t>395 m (1,296 ft)</t>
  </si>
  <si>
    <t>Dongguan International Trade Center 1</t>
  </si>
  <si>
    <t>427 m (1,401 ft)</t>
  </si>
  <si>
    <t>Dongguan</t>
  </si>
  <si>
    <t>Marina 101</t>
  </si>
  <si>
    <t>426.5 m (1,399 ft)</t>
  </si>
  <si>
    <t>Dubai</t>
  </si>
  <si>
    <t>LCT Landmark Tower</t>
  </si>
  <si>
    <t>411.6 m (1,350 ft)</t>
  </si>
  <si>
    <t>Huaguoyuan Tower 1</t>
  </si>
  <si>
    <t>406 m (1,332 ft)</t>
  </si>
  <si>
    <t>Guiyang</t>
  </si>
  <si>
    <t>Huaguoyuan Tower 2</t>
  </si>
  <si>
    <t>Nanjing Olympic Suning Tower</t>
  </si>
  <si>
    <t>400 m (1,300 ft)</t>
  </si>
  <si>
    <t>Nanjing</t>
  </si>
  <si>
    <t>Ningbo Center</t>
  </si>
  <si>
    <t>398 m (1,306 ft)</t>
  </si>
  <si>
    <t>Ningbo</t>
  </si>
  <si>
    <t>Shum Yip Upperhills Tower 1</t>
  </si>
  <si>
    <t>388 m (1,273 ft)</t>
  </si>
  <si>
    <t>Shenzhen</t>
  </si>
  <si>
    <t>Capital Market Authority Headquarters</t>
  </si>
  <si>
    <t>385 m (1,263 ft)</t>
  </si>
  <si>
    <t>Riyadh</t>
  </si>
  <si>
    <t>Forum 66 Tower 1</t>
  </si>
  <si>
    <t>Eton Place Dalian Tower 1</t>
  </si>
  <si>
    <t>383 m (1,257 ft)</t>
  </si>
  <si>
    <t>The Domain</t>
  </si>
  <si>
    <t>381 m (1,250 ft)</t>
  </si>
  <si>
    <t>UAE</t>
  </si>
  <si>
    <t>Abu Dhabi</t>
  </si>
  <si>
    <t>Gemdale Gangxia Tower 1</t>
  </si>
  <si>
    <t>380 m (1,250 ft)</t>
  </si>
  <si>
    <t>Three World Trade Center</t>
  </si>
  <si>
    <t>378 m (1,240 ft)</t>
  </si>
  <si>
    <t>349.7 m (1,147 ft)</t>
  </si>
  <si>
    <t>USA</t>
  </si>
  <si>
    <t>Also known as 175 Greenwich Street</t>
  </si>
  <si>
    <t>Oberoi Oasis Residential Tower</t>
  </si>
  <si>
    <t>372 m (1,220 ft)</t>
  </si>
  <si>
    <t>356 m (1,168 ft)</t>
  </si>
  <si>
    <t>Zhujiang New City Tower</t>
  </si>
  <si>
    <t>371 m (1,217 ft)</t>
  </si>
  <si>
    <t>Guangzhou</t>
  </si>
  <si>
    <t>Golden Eagle Tiandi Tower A</t>
  </si>
  <si>
    <t>368 m (1,207 ft)</t>
  </si>
  <si>
    <t>Dalian International Trade Center</t>
  </si>
  <si>
    <t>365 m (1,198 ft)</t>
  </si>
  <si>
    <t>VietinBank Business Center Office Tower</t>
  </si>
  <si>
    <t>363 m (1,191 ft)</t>
  </si>
  <si>
    <t>321 m (1,053 ft)</t>
  </si>
  <si>
    <t>Hanoi</t>
  </si>
  <si>
    <t>Greenland Group Suzhou Center</t>
  </si>
  <si>
    <t>358 m (1,175 ft)</t>
  </si>
  <si>
    <t>Wujiang</t>
  </si>
  <si>
    <t>[48]</t>
  </si>
  <si>
    <t>Torres Atrio (South Tower)</t>
  </si>
  <si>
    <t>357 m (1,171 ft)</t>
  </si>
  <si>
    <t>Bogotá</t>
  </si>
  <si>
    <t>Will become the tallest in Latin America.</t>
  </si>
  <si>
    <t>Oko Tower</t>
  </si>
  <si>
    <t>352 m (1,155 ft)</t>
  </si>
  <si>
    <t>Forum 66 Tower 2</t>
  </si>
  <si>
    <t>351 m (1,152 ft)</t>
  </si>
  <si>
    <t>Hanking Center</t>
  </si>
  <si>
    <t>350 m (1,150 ft)</t>
  </si>
  <si>
    <t>[49]</t>
  </si>
  <si>
    <t>Lamar Tower 1</t>
  </si>
  <si>
    <t>Gezhouba International Plaza</t>
  </si>
  <si>
    <t>Spring City 66</t>
  </si>
  <si>
    <t>Kunming</t>
  </si>
  <si>
    <t>[50]</t>
  </si>
  <si>
    <t>Shimao Hunan Center</t>
  </si>
  <si>
    <t>347 m (1,138 ft)</t>
  </si>
  <si>
    <t>Xiamen International Center</t>
  </si>
  <si>
    <t>339 m (1,112 ft)</t>
  </si>
  <si>
    <t>339.88 m (1,115.1 ft)</t>
  </si>
  <si>
    <t>Xiamen</t>
  </si>
  <si>
    <t>[51]</t>
  </si>
  <si>
    <t>LCT Residential Tower A</t>
  </si>
  <si>
    <t>339.1 m (1,113 ft)</t>
  </si>
  <si>
    <t>One Shenzhen Bay</t>
  </si>
  <si>
    <t>338 m (1,109 ft)</t>
  </si>
  <si>
    <t>Tianjin Modern City Office Tower</t>
  </si>
  <si>
    <t>Orchid Crown Tower 1</t>
  </si>
  <si>
    <t>337 m (1,106 ft)</t>
  </si>
  <si>
    <t>[52][53]</t>
  </si>
  <si>
    <t>Orchid Crown Tower 2</t>
  </si>
  <si>
    <t>[54][55]</t>
  </si>
  <si>
    <t>Orchid Crown Tower 3</t>
  </si>
  <si>
    <t>[56][57]</t>
  </si>
  <si>
    <t>ADNOC Headquarters</t>
  </si>
  <si>
    <t>335.3 m (1,100 ft)</t>
  </si>
  <si>
    <t>Wilshire Grand Tower</t>
  </si>
  <si>
    <t>335 m (1,099 ft)</t>
  </si>
  <si>
    <t>Los Angeles</t>
  </si>
  <si>
    <t>DAMAC Heights</t>
  </si>
  <si>
    <t>LCT Residential Tower B</t>
  </si>
  <si>
    <t>333.1 m (1,093 ft)</t>
  </si>
  <si>
    <t>South Asian Gate</t>
  </si>
  <si>
    <t>268 m (879 ft)</t>
  </si>
  <si>
    <t>?</t>
  </si>
  <si>
    <t>China Chuneng Tower</t>
  </si>
  <si>
    <t>333 m (1,093 ft)</t>
  </si>
  <si>
    <t>Jinan Center Financial City</t>
  </si>
  <si>
    <t>Jinan</t>
  </si>
  <si>
    <t>Mandarin Oriental Chengdu</t>
  </si>
  <si>
    <t>Changsha A9 Financial District</t>
  </si>
  <si>
    <t>330 m (1,080 ft)</t>
  </si>
  <si>
    <t>Suning Plaza Tower 1</t>
  </si>
  <si>
    <t>Zhenjiang</t>
  </si>
  <si>
    <t>Wuhan Yangtze River Shipping Center</t>
  </si>
  <si>
    <t>Yuexiu Fortune Center Tower 1</t>
  </si>
  <si>
    <t>Zhuhai St. Regis Hotel &amp; Office Tower</t>
  </si>
  <si>
    <t>Hon Kwok City Center</t>
  </si>
  <si>
    <t>329 m (1,079 ft)</t>
  </si>
  <si>
    <t>Concord International Centre</t>
  </si>
  <si>
    <t>328 m (1,076 ft)</t>
  </si>
  <si>
    <t>Golden Eagle Tiandi Tower B</t>
  </si>
  <si>
    <t>Nanjing World Trade Center Tower 1</t>
  </si>
  <si>
    <t>Baoneng Center</t>
  </si>
  <si>
    <t>327 m (1,073 ft)</t>
  </si>
  <si>
    <t>Gate of Taipei</t>
  </si>
  <si>
    <t>322 m (1,056 ft)</t>
  </si>
  <si>
    <t>Taipei</t>
  </si>
  <si>
    <t>Abu Dhabi Plaza</t>
  </si>
  <si>
    <t>320 m (1,050 ft)</t>
  </si>
  <si>
    <t>Astana</t>
  </si>
  <si>
    <t>Palais Royale Mumbai</t>
  </si>
  <si>
    <t>Will become the tallest building in India, if completed before India Tower and World One.</t>
  </si>
  <si>
    <t>White Magnolia Plaza</t>
  </si>
  <si>
    <t>319.5 m (1,048 ft)</t>
  </si>
  <si>
    <t>Runhua Global Center 1</t>
  </si>
  <si>
    <t>318 m (1,043 ft)</t>
  </si>
  <si>
    <t>Changzhou</t>
  </si>
  <si>
    <t>Riverside Century Plaza Main Tower</t>
  </si>
  <si>
    <t>Wuhu</t>
  </si>
  <si>
    <t>Chongqing IFS T1</t>
  </si>
  <si>
    <t>316 m (1,037 ft)</t>
  </si>
  <si>
    <t>Namaste Tower</t>
  </si>
  <si>
    <t>300 m (980 ft)</t>
  </si>
  <si>
    <t>It resembles the ‘Namaste’ gesture: two wings of the hotel are clasped together like hands greeting.</t>
  </si>
  <si>
    <t>MahaNakhon</t>
  </si>
  <si>
    <t>314 m (1,030 ft)</t>
  </si>
  <si>
    <t>It will become Thailand's tallest building upon completion in 2015.</t>
  </si>
  <si>
    <t>The Stratford Residences</t>
  </si>
  <si>
    <t>312 m (1,024 ft)</t>
  </si>
  <si>
    <t>Makati</t>
  </si>
  <si>
    <t>It will become the Philippines' highest building.</t>
  </si>
  <si>
    <t>Lokhandwala Minerva</t>
  </si>
  <si>
    <t>307 m (1,007 ft)</t>
  </si>
  <si>
    <t>84 or 85</t>
  </si>
  <si>
    <t>Residential</t>
  </si>
  <si>
    <t>Diwang International Fortune Center</t>
  </si>
  <si>
    <t>303 m (994 ft)</t>
  </si>
  <si>
    <t>Liuzhou</t>
  </si>
  <si>
    <t>Lamar Tower 2</t>
  </si>
  <si>
    <t>301 m (988 ft)</t>
  </si>
  <si>
    <t>Century IT Park</t>
  </si>
  <si>
    <t>300 m
(984 ft)</t>
  </si>
  <si>
    <t>[62][63]</t>
  </si>
  <si>
    <t>Shenglong Global Center</t>
  </si>
  <si>
    <t>Fuzhou</t>
  </si>
  <si>
    <t>Jin Wan Plaza 1</t>
  </si>
  <si>
    <t>[64]</t>
  </si>
  <si>
    <t>Langham Hotel Tower</t>
  </si>
  <si>
    <t>Tameer Commercial Tower</t>
  </si>
  <si>
    <t>Supernova Spira</t>
  </si>
  <si>
    <t>Noida</t>
  </si>
  <si>
    <t>Omkar Worli Project Tower 1</t>
  </si>
  <si>
    <t>Omkar Worli Project Tower 2</t>
  </si>
  <si>
    <t>Omkar Alta Monte 1</t>
  </si>
  <si>
    <t>Landmark Waterfront</t>
  </si>
  <si>
    <t>290 m (950 ft)</t>
  </si>
  <si>
    <t>Torre KOI</t>
  </si>
  <si>
    <t>276 m (906 ft)</t>
  </si>
  <si>
    <t>Monterrey</t>
  </si>
  <si>
    <t>Bahria Icon Tower</t>
  </si>
  <si>
    <t>Karachi</t>
  </si>
  <si>
    <t>It will become Pakistan's' highest building.</t>
  </si>
  <si>
    <t>Kempinski Hotel</t>
  </si>
  <si>
    <t>260 m (850 ft)</t>
  </si>
  <si>
    <t>[66]</t>
  </si>
  <si>
    <t>Q.  In Excel file first_exercise, Import a population table using Power Query, then tidy up 
the data: 
a. In the “question_3_power_query_file” , all the steps are mentiond to do the 
above exercise, please look and follow the steps.</t>
  </si>
  <si>
    <t xml:space="preserve">Q. In the “question_4_power_query_file” , all the steps are mentiond to do the 
above exercise, please look and follow the steps. </t>
  </si>
  <si>
    <t>(850 ft)</t>
  </si>
  <si>
    <t>(879 ft)</t>
  </si>
  <si>
    <t>(906 ft)</t>
  </si>
  <si>
    <t>(950 ft)</t>
  </si>
  <si>
    <t>(980 ft)</t>
  </si>
  <si>
    <t>m
(984 ft)</t>
  </si>
  <si>
    <t>(988 ft)</t>
  </si>
  <si>
    <t>(994 ft)</t>
  </si>
  <si>
    <t>(1,007 ft)</t>
  </si>
  <si>
    <t>(1,024 ft)</t>
  </si>
  <si>
    <t>(1,030 ft)</t>
  </si>
  <si>
    <t>(1,037 ft)</t>
  </si>
  <si>
    <t>(1,043 ft)</t>
  </si>
  <si>
    <t>(1,048 ft)</t>
  </si>
  <si>
    <t>(1,050 ft)</t>
  </si>
  <si>
    <t>(1,056 ft)</t>
  </si>
  <si>
    <t>(1,073 ft)</t>
  </si>
  <si>
    <t>(1,076 ft)</t>
  </si>
  <si>
    <t>(1,079 ft)</t>
  </si>
  <si>
    <t>(1,080 ft)</t>
  </si>
  <si>
    <t>(1,093 ft)</t>
  </si>
  <si>
    <t>(1,099 ft)</t>
  </si>
  <si>
    <t>(1,100 ft)</t>
  </si>
  <si>
    <t>(1,106 ft)</t>
  </si>
  <si>
    <t>(1,109 ft)</t>
  </si>
  <si>
    <t>(1,113 ft)</t>
  </si>
  <si>
    <t>(1,112 ft)</t>
  </si>
  <si>
    <t>(1,138 ft)</t>
  </si>
  <si>
    <t>(1,150 ft)</t>
  </si>
  <si>
    <t>(1,152 ft)</t>
  </si>
  <si>
    <t>(1,155 ft)</t>
  </si>
  <si>
    <t>(1,171 ft)</t>
  </si>
  <si>
    <t>(1,175 ft)</t>
  </si>
  <si>
    <t>(1,191 ft)</t>
  </si>
  <si>
    <t>(1,198 ft)</t>
  </si>
  <si>
    <t>(1,207 ft)</t>
  </si>
  <si>
    <t>(1,217 ft)</t>
  </si>
  <si>
    <t>(1,220 ft)</t>
  </si>
  <si>
    <t>(1,240 ft)</t>
  </si>
  <si>
    <t>(1,250 ft)</t>
  </si>
  <si>
    <t>(1,257 ft)</t>
  </si>
  <si>
    <t>(1,260 ft)</t>
  </si>
  <si>
    <t>(1,263 ft)</t>
  </si>
  <si>
    <t>(1,273 ft)</t>
  </si>
  <si>
    <t>(1,306 ft)</t>
  </si>
  <si>
    <t>(1,300 ft)</t>
  </si>
  <si>
    <t>(1,332 ft)</t>
  </si>
  <si>
    <t>(1,350 ft)</t>
  </si>
  <si>
    <t>(1,399 ft)</t>
  </si>
  <si>
    <t>(1,417 ft)</t>
  </si>
  <si>
    <t>(1,421 ft)</t>
  </si>
  <si>
    <t>(1,437 ft)</t>
  </si>
  <si>
    <t>(1,450 ft)</t>
  </si>
  <si>
    <t>(1,483 ft)</t>
  </si>
  <si>
    <t>(1,510 ft)</t>
  </si>
  <si>
    <t>(1,519 ft)</t>
  </si>
  <si>
    <t>(1,535 ft)</t>
  </si>
  <si>
    <t>(1,610 ft)</t>
  </si>
  <si>
    <t>(1,670 ft)</t>
  </si>
  <si>
    <t>(1,699 ft)</t>
  </si>
  <si>
    <t>(1,716 ft)</t>
  </si>
  <si>
    <t>(1,732 ft)</t>
  </si>
  <si>
    <t>(1,740 ft)</t>
  </si>
  <si>
    <t>(1,821 ft)</t>
  </si>
  <si>
    <t>(1,854 ft)</t>
  </si>
  <si>
    <t>(1,929 ft)</t>
  </si>
  <si>
    <t>(1,959 ft)</t>
  </si>
  <si>
    <t>(1,988 ft)</t>
  </si>
  <si>
    <t>(2,346 ft)</t>
  </si>
  <si>
    <t>(2,392 ft)</t>
  </si>
  <si>
    <t>(3,307 ft)</t>
  </si>
  <si>
    <t>meters per floor</t>
  </si>
  <si>
    <t>feet</t>
  </si>
  <si>
    <t>meters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</si>
</sst>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0_);_(&quot;$&quot;* \(#,##0\);_(&quot;$&quot;* &quot;-&quot;_);_(@_)"/>
    <numFmt numFmtId="44" formatCode="_(&quot;$&quot;* #,##0.00_);_(&quot;$&quot;* \(#,##0.00\);_(&quot;$&quot;* &quot;-&quot;??_);_(@_)"/>
    <numFmt numFmtId="164" formatCode="&quot;$&quot;#,##0.00"/>
  </numFmts>
  <fonts count="15" x14ac:knownFonts="1">
    <font>
      <sz val="11"/>
      <color theme="1"/>
      <name val="Calibri"/>
      <family val="2"/>
      <scheme val="minor"/>
    </font>
    <font>
      <b/>
      <sz val="11"/>
      <color theme="1"/>
      <name val="Calibri"/>
      <family val="2"/>
      <scheme val="minor"/>
    </font>
    <font>
      <sz val="11"/>
      <color theme="1"/>
      <name val="Calibri"/>
      <family val="2"/>
      <scheme val="minor"/>
    </font>
    <font>
      <b/>
      <sz val="14"/>
      <color theme="1"/>
      <name val="Calibri"/>
      <family val="2"/>
      <scheme val="minor"/>
    </font>
    <font>
      <b/>
      <sz val="12"/>
      <color theme="1"/>
      <name val="Calibri"/>
      <family val="2"/>
      <scheme val="minor"/>
    </font>
    <font>
      <sz val="12"/>
      <color theme="1"/>
      <name val="Calibri"/>
      <family val="2"/>
      <scheme val="minor"/>
    </font>
    <font>
      <b/>
      <sz val="13"/>
      <color theme="1"/>
      <name val="Calibri"/>
      <family val="2"/>
      <scheme val="minor"/>
    </font>
    <font>
      <sz val="11"/>
      <color theme="1"/>
      <name val="Calibri"/>
      <family val="2"/>
      <charset val="177"/>
      <scheme val="minor"/>
    </font>
    <font>
      <b/>
      <sz val="11"/>
      <color rgb="FF000000"/>
      <name val="Calibri"/>
      <family val="2"/>
    </font>
    <font>
      <sz val="11"/>
      <color rgb="FF000000"/>
      <name val="Calibri"/>
      <family val="2"/>
    </font>
    <font>
      <b/>
      <sz val="10"/>
      <name val="Calibri"/>
      <family val="2"/>
      <scheme val="minor"/>
    </font>
    <font>
      <sz val="10"/>
      <name val="Calibri"/>
      <family val="2"/>
      <scheme val="minor"/>
    </font>
    <font>
      <b/>
      <u/>
      <sz val="10"/>
      <name val="Calibri"/>
      <family val="2"/>
      <scheme val="minor"/>
    </font>
    <font>
      <u/>
      <sz val="11"/>
      <color theme="10"/>
      <name val="Calibri"/>
      <family val="2"/>
      <scheme val="minor"/>
    </font>
    <font>
      <sz val="9"/>
      <color indexed="81"/>
      <name val="Tahoma"/>
      <family val="2"/>
    </font>
  </fonts>
  <fills count="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92D050"/>
        <bgColor rgb="FF92D050"/>
      </patternFill>
    </fill>
    <fill>
      <patternFill patternType="solid">
        <fgColor rgb="FFFFFF00"/>
        <bgColor rgb="FFFFFF00"/>
      </patternFill>
    </fill>
    <fill>
      <patternFill patternType="solid">
        <fgColor theme="6" tint="0.79998168889431442"/>
        <bgColor indexed="64"/>
      </patternFill>
    </fill>
    <fill>
      <patternFill patternType="solid">
        <fgColor theme="5"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
    <xf numFmtId="0" fontId="0" fillId="0" borderId="0"/>
    <xf numFmtId="44" fontId="2" fillId="0" borderId="0" applyFont="0" applyFill="0" applyBorder="0" applyAlignment="0" applyProtection="0"/>
    <xf numFmtId="0" fontId="7" fillId="0" borderId="0"/>
    <xf numFmtId="0" fontId="13" fillId="0" borderId="0" applyNumberFormat="0" applyFill="0" applyBorder="0" applyAlignment="0" applyProtection="0"/>
  </cellStyleXfs>
  <cellXfs count="91">
    <xf numFmtId="0" fontId="0" fillId="0" borderId="0" xfId="0"/>
    <xf numFmtId="0" fontId="0" fillId="0" borderId="1" xfId="0" applyBorder="1"/>
    <xf numFmtId="0" fontId="0" fillId="0" borderId="1" xfId="0" applyBorder="1" applyAlignment="1">
      <alignment horizontal="center" vertical="center"/>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1" fillId="2" borderId="1" xfId="0" applyFont="1" applyFill="1" applyBorder="1" applyAlignment="1">
      <alignment horizontal="center" vertical="center" textRotation="45"/>
    </xf>
    <xf numFmtId="0" fontId="1" fillId="0" borderId="0" xfId="0" applyFont="1"/>
    <xf numFmtId="0" fontId="1" fillId="3" borderId="1" xfId="0" applyFont="1" applyFill="1"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horizontal="left" vertical="center"/>
    </xf>
    <xf numFmtId="0" fontId="1" fillId="0" borderId="1" xfId="0" applyFont="1" applyBorder="1" applyAlignment="1">
      <alignment horizontal="left" vertical="center"/>
    </xf>
    <xf numFmtId="0" fontId="4" fillId="0" borderId="1" xfId="0" applyFont="1" applyBorder="1" applyAlignment="1">
      <alignment horizontal="center" vertical="center"/>
    </xf>
    <xf numFmtId="0" fontId="4" fillId="0" borderId="0" xfId="0" applyFont="1" applyAlignment="1">
      <alignment horizontal="center" vertical="center"/>
    </xf>
    <xf numFmtId="16" fontId="4" fillId="0" borderId="1" xfId="0" applyNumberFormat="1" applyFont="1" applyBorder="1" applyAlignment="1">
      <alignment horizontal="center" vertical="center"/>
    </xf>
    <xf numFmtId="16" fontId="4" fillId="0" borderId="0" xfId="0" applyNumberFormat="1" applyFont="1" applyAlignment="1">
      <alignment horizontal="center" vertical="center"/>
    </xf>
    <xf numFmtId="16" fontId="5" fillId="0" borderId="1" xfId="0" applyNumberFormat="1" applyFont="1" applyBorder="1" applyAlignment="1">
      <alignment horizontal="center" vertical="center"/>
    </xf>
    <xf numFmtId="14" fontId="0" fillId="0" borderId="1" xfId="0" applyNumberFormat="1" applyBorder="1" applyAlignment="1">
      <alignment horizontal="center" vertical="center"/>
    </xf>
    <xf numFmtId="0" fontId="0" fillId="0" borderId="2" xfId="0" applyBorder="1" applyAlignment="1">
      <alignment horizontal="center" vertical="center"/>
    </xf>
    <xf numFmtId="0" fontId="4" fillId="0" borderId="1" xfId="0" applyFont="1" applyBorder="1" applyAlignment="1">
      <alignment horizontal="center" vertical="center" wrapText="1"/>
    </xf>
    <xf numFmtId="0" fontId="3" fillId="0" borderId="1" xfId="0" applyFont="1" applyBorder="1" applyAlignment="1">
      <alignment horizontal="center" vertical="center"/>
    </xf>
    <xf numFmtId="0" fontId="6" fillId="0" borderId="1" xfId="0" applyFont="1" applyBorder="1" applyAlignment="1">
      <alignment horizontal="center" vertical="center"/>
    </xf>
    <xf numFmtId="42" fontId="0" fillId="0" borderId="1" xfId="1" applyNumberFormat="1" applyFont="1" applyBorder="1" applyAlignment="1">
      <alignment horizontal="center" vertical="center"/>
    </xf>
    <xf numFmtId="42" fontId="0" fillId="0" borderId="1" xfId="0" applyNumberFormat="1" applyBorder="1" applyAlignment="1">
      <alignment horizontal="center" vertical="center"/>
    </xf>
    <xf numFmtId="44" fontId="0" fillId="0" borderId="1" xfId="1" applyFont="1" applyBorder="1" applyAlignment="1">
      <alignment horizontal="center" vertical="center"/>
    </xf>
    <xf numFmtId="164" fontId="0" fillId="0" borderId="1" xfId="1" applyNumberFormat="1" applyFont="1" applyBorder="1" applyAlignment="1">
      <alignment horizontal="center" vertical="center"/>
    </xf>
    <xf numFmtId="0" fontId="8" fillId="0" borderId="0" xfId="2" applyFont="1"/>
    <xf numFmtId="0" fontId="7" fillId="0" borderId="0" xfId="2"/>
    <xf numFmtId="0" fontId="9" fillId="0" borderId="0" xfId="2" applyFont="1"/>
    <xf numFmtId="0" fontId="8" fillId="4" borderId="5" xfId="2" applyFont="1" applyFill="1" applyBorder="1"/>
    <xf numFmtId="0" fontId="8" fillId="4" borderId="6" xfId="2" applyFont="1" applyFill="1" applyBorder="1"/>
    <xf numFmtId="0" fontId="9" fillId="0" borderId="7" xfId="2" applyFont="1" applyBorder="1" applyAlignment="1">
      <alignment horizontal="left"/>
    </xf>
    <xf numFmtId="0" fontId="9" fillId="0" borderId="8" xfId="2" applyFont="1" applyBorder="1"/>
    <xf numFmtId="0" fontId="9" fillId="0" borderId="8" xfId="2" applyFont="1" applyBorder="1" applyAlignment="1">
      <alignment horizontal="right"/>
    </xf>
    <xf numFmtId="0" fontId="8" fillId="0" borderId="0" xfId="2" applyFont="1" applyAlignment="1">
      <alignment horizontal="right"/>
    </xf>
    <xf numFmtId="0" fontId="9" fillId="5" borderId="0" xfId="2" applyFont="1" applyFill="1" applyProtection="1">
      <protection locked="0"/>
    </xf>
    <xf numFmtId="0" fontId="8" fillId="0" borderId="5" xfId="2" applyFont="1" applyBorder="1"/>
    <xf numFmtId="0" fontId="8" fillId="0" borderId="6" xfId="2" applyFont="1" applyBorder="1"/>
    <xf numFmtId="0" fontId="9" fillId="5" borderId="8" xfId="2" applyFont="1" applyFill="1" applyBorder="1" applyProtection="1">
      <protection locked="0"/>
    </xf>
    <xf numFmtId="0" fontId="9" fillId="0" borderId="7" xfId="2" applyFont="1" applyBorder="1"/>
    <xf numFmtId="0" fontId="11" fillId="0" borderId="1" xfId="0" applyFont="1" applyBorder="1"/>
    <xf numFmtId="0" fontId="11" fillId="0" borderId="0" xfId="0" applyFont="1"/>
    <xf numFmtId="0" fontId="10" fillId="0" borderId="1" xfId="0" applyFont="1" applyBorder="1" applyAlignment="1">
      <alignment horizontal="center" vertical="center"/>
    </xf>
    <xf numFmtId="0" fontId="11" fillId="0" borderId="1" xfId="0" applyFont="1" applyBorder="1" applyAlignment="1">
      <alignment horizontal="center" vertical="center"/>
    </xf>
    <xf numFmtId="0" fontId="12" fillId="0" borderId="1" xfId="0" applyFont="1" applyBorder="1" applyAlignment="1">
      <alignment vertical="center"/>
    </xf>
    <xf numFmtId="0" fontId="12" fillId="0" borderId="1" xfId="0" applyFont="1" applyBorder="1"/>
    <xf numFmtId="0" fontId="10" fillId="0" borderId="1" xfId="0" applyFont="1" applyBorder="1"/>
    <xf numFmtId="0" fontId="11" fillId="2" borderId="1" xfId="0" applyFont="1" applyFill="1" applyBorder="1"/>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0" fillId="0" borderId="4"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left" vertical="center"/>
    </xf>
    <xf numFmtId="0" fontId="0" fillId="0" borderId="13" xfId="0" applyBorder="1" applyAlignment="1">
      <alignment horizontal="center" vertical="center"/>
    </xf>
    <xf numFmtId="14" fontId="0" fillId="0" borderId="13" xfId="0" applyNumberFormat="1" applyBorder="1" applyAlignment="1">
      <alignment horizontal="center" vertical="center"/>
    </xf>
    <xf numFmtId="0" fontId="0" fillId="0" borderId="14" xfId="0" applyBorder="1" applyAlignment="1">
      <alignment horizontal="center" vertical="center"/>
    </xf>
    <xf numFmtId="0" fontId="0" fillId="0" borderId="12" xfId="0" applyBorder="1"/>
    <xf numFmtId="0" fontId="4" fillId="0" borderId="9" xfId="0" applyFont="1" applyBorder="1" applyAlignment="1">
      <alignment horizontal="center" vertical="center"/>
    </xf>
    <xf numFmtId="0" fontId="4" fillId="0" borderId="10" xfId="0" applyFont="1" applyBorder="1" applyAlignment="1">
      <alignment horizontal="center"/>
    </xf>
    <xf numFmtId="0" fontId="4" fillId="0" borderId="11" xfId="0" applyFont="1" applyBorder="1" applyAlignment="1">
      <alignment horizontal="center"/>
    </xf>
    <xf numFmtId="0" fontId="0" fillId="0" borderId="4" xfId="0" applyBorder="1"/>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1" fillId="7" borderId="0" xfId="0" applyFont="1" applyFill="1"/>
    <xf numFmtId="0" fontId="13" fillId="0" borderId="0" xfId="3"/>
    <xf numFmtId="0" fontId="1" fillId="0" borderId="0" xfId="0" applyFont="1" applyAlignment="1">
      <alignment horizontal="center" vertical="center"/>
    </xf>
    <xf numFmtId="0" fontId="1" fillId="0" borderId="0" xfId="0" applyFont="1" applyAlignment="1">
      <alignment horizontal="left" vertical="center" wrapText="1"/>
    </xf>
    <xf numFmtId="0" fontId="1" fillId="0" borderId="0" xfId="0" applyFont="1" applyAlignment="1">
      <alignment horizontal="left" vertical="center"/>
    </xf>
    <xf numFmtId="0" fontId="3" fillId="0" borderId="0" xfId="0" applyFont="1" applyAlignment="1">
      <alignment horizontal="center" vertical="center"/>
    </xf>
    <xf numFmtId="0" fontId="0" fillId="0" borderId="0" xfId="0"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1" fillId="0" borderId="0" xfId="0" applyFont="1" applyAlignment="1">
      <alignment horizontal="center"/>
    </xf>
    <xf numFmtId="0" fontId="0" fillId="0" borderId="0" xfId="0" applyAlignment="1">
      <alignment horizontal="center"/>
    </xf>
    <xf numFmtId="0" fontId="8" fillId="0" borderId="0" xfId="2" applyFont="1"/>
    <xf numFmtId="0" fontId="7" fillId="0" borderId="0" xfId="2"/>
    <xf numFmtId="0" fontId="9" fillId="0" borderId="0" xfId="2" applyFont="1"/>
    <xf numFmtId="0" fontId="1" fillId="0" borderId="0" xfId="2" applyFont="1" applyAlignment="1">
      <alignment horizontal="left" vertical="center"/>
    </xf>
    <xf numFmtId="0" fontId="10" fillId="0" borderId="2" xfId="0" applyFont="1" applyBorder="1" applyAlignment="1">
      <alignment horizontal="center"/>
    </xf>
    <xf numFmtId="0" fontId="10" fillId="0" borderId="3" xfId="0" applyFont="1" applyBorder="1" applyAlignment="1">
      <alignment horizontal="center"/>
    </xf>
    <xf numFmtId="0" fontId="10" fillId="0" borderId="4" xfId="0" applyFont="1" applyBorder="1" applyAlignment="1">
      <alignment horizontal="center"/>
    </xf>
    <xf numFmtId="0" fontId="11" fillId="6" borderId="1" xfId="0" applyFont="1" applyFill="1" applyBorder="1" applyAlignment="1">
      <alignment horizontal="left" vertical="center" wrapText="1"/>
    </xf>
    <xf numFmtId="0" fontId="10" fillId="0" borderId="0" xfId="0" applyFont="1" applyAlignment="1">
      <alignment horizontal="left" vertical="center" wrapText="1"/>
    </xf>
    <xf numFmtId="0" fontId="10" fillId="0" borderId="0" xfId="0" applyFont="1" applyAlignment="1">
      <alignment horizontal="left" vertical="center"/>
    </xf>
    <xf numFmtId="0" fontId="11" fillId="0" borderId="2" xfId="0" applyFont="1" applyBorder="1" applyAlignment="1">
      <alignment horizontal="left" vertical="center"/>
    </xf>
    <xf numFmtId="0" fontId="11" fillId="0" borderId="3" xfId="0" applyFont="1" applyBorder="1" applyAlignment="1">
      <alignment horizontal="left" vertical="center"/>
    </xf>
    <xf numFmtId="0" fontId="11" fillId="0" borderId="4" xfId="0" applyFont="1" applyBorder="1" applyAlignment="1">
      <alignment horizontal="left" vertical="center"/>
    </xf>
  </cellXfs>
  <cellStyles count="4">
    <cellStyle name="Currency 2" xfId="1" xr:uid="{F8B88A1D-75BC-4CC2-84F3-77754CCFAE42}"/>
    <cellStyle name="Hyperlink 2" xfId="3" xr:uid="{9EC67DA1-0914-43C4-9A6E-5F366E7C296A}"/>
    <cellStyle name="Normal" xfId="0" builtinId="0"/>
    <cellStyle name="Normal 2" xfId="2" xr:uid="{D30A48DD-A98C-4C3F-B734-4CE144105A99}"/>
  </cellStyles>
  <dxfs count="61">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numFmt numFmtId="0" formatCode="General"/>
      <border diagonalUp="0" diagonalDown="0" outline="0">
        <left style="thin">
          <color indexed="64"/>
        </left>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border diagonalUp="0" diagonalDown="0" outline="0">
        <left/>
        <right style="thin">
          <color indexed="64"/>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bottom style="thin">
          <color indexed="64"/>
        </bottom>
      </border>
    </dxf>
    <dxf>
      <font>
        <b/>
        <strike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strike val="0"/>
        <outline val="0"/>
        <shadow val="0"/>
        <u val="none"/>
        <vertAlign val="baseline"/>
        <sz val="12"/>
        <color theme="1"/>
        <name val="Calibri"/>
        <family val="2"/>
        <scheme val="minor"/>
      </font>
      <alignment horizont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9" formatCode="m/d/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bottom style="thin">
          <color indexed="64"/>
        </bottom>
      </border>
    </dxf>
    <dxf>
      <font>
        <b/>
      </font>
      <alignment horizontal="center" vertical="center" textRotation="0" wrapText="0" indent="0" justifyLastLine="0" shrinkToFit="0" readingOrder="0"/>
      <border diagonalUp="0" diagonalDown="0" outline="0">
        <left style="thin">
          <color indexed="64"/>
        </left>
        <right style="thin">
          <color indexed="64"/>
        </right>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connections" Target="connections.xml"/><Relationship Id="rId35" Type="http://schemas.openxmlformats.org/officeDocument/2006/relationships/customXml" Target="../customXml/item1.xml"/><Relationship Id="rId8" Type="http://schemas.openxmlformats.org/officeDocument/2006/relationships/worksheet" Target="worksheets/sheet8.xml"/></Relationships>
</file>

<file path=xl/persons/person.xml><?xml version="1.0" encoding="utf-8"?>
<personList xmlns="http://schemas.microsoft.com/office/spreadsheetml/2018/threadedcomments" xmlns:x="http://schemas.openxmlformats.org/spreadsheetml/2006/main">
  <person displayName="Jay Parekh" id="{B42EED7A-E508-46B1-91CC-ACD3C8E36206}" userId="S::Carpediem@chikusha.onmicrosoft.com::b8eb0229-6ed1-4544-a646-a5e7e1152195" providerId="AD"/>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117C063C-B536-4648-814C-153AEC1175D6}" autoFormatId="0" applyNumberFormats="0" applyBorderFormats="0" applyFontFormats="1" applyPatternFormats="1" applyAlignmentFormats="0" applyWidthHeightFormats="0">
  <queryTableRefresh preserveSortFilterLayout="0" nextId="7">
    <queryTableFields count="6">
      <queryTableField id="1" name="Rank" tableColumnId="7"/>
      <queryTableField id="2" name="Country (or dependent territory)" tableColumnId="8"/>
      <queryTableField id="3" name="Population" tableColumnId="9"/>
      <queryTableField id="4" name="Date" tableColumnId="10"/>
      <queryTableField id="5" name="% of world _x000a_population" tableColumnId="11"/>
      <queryTableField id="6" name="Source"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5" xr16:uid="{43970520-C043-43E9-8D09-25AB64243F2A}" autoFormatId="0" applyNumberFormats="0" applyBorderFormats="0" applyFontFormats="1" applyPatternFormats="1" applyAlignmentFormats="0" applyWidthHeightFormats="0">
  <queryTableRefresh preserveSortFilterLayout="0" nextId="4">
    <queryTableFields count="3">
      <queryTableField id="1" name="Cross Rates*" tableColumnId="4"/>
      <queryTableField id="2" name="Bid" tableColumnId="5"/>
      <queryTableField id="3" name="Ask"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6" xr16:uid="{CA9FDF9F-DF90-402E-93ED-92FAD7C694F4}" autoFormatId="0" applyNumberFormats="0" applyBorderFormats="0" applyFontFormats="1" applyPatternFormats="1" applyAlignmentFormats="0" applyWidthHeightFormats="0">
  <queryTableRefresh preserveSortFilterLayout="0" nextId="6">
    <queryTableFields count="4">
      <queryTableField id="1" name="A" tableColumnId="6"/>
      <queryTableField id="2" name="Price" tableColumnId="7"/>
      <queryTableField id="3" name="%" tableColumnId="8"/>
      <queryTableField id="4" name="Change" tableColumnId="9"/>
    </queryTableFields>
    <queryTableDeletedFields count="1">
      <deletedField name="Column1"/>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2FC0F41A-BD26-404F-AFA9-55F889C551D7}" autoFormatId="0" applyNumberFormats="0" applyBorderFormats="0" applyFontFormats="1" applyPatternFormats="1" applyAlignmentFormats="0" applyWidthHeightFormats="0">
  <queryTableRefresh preserveSortFilterLayout="0" nextId="9">
    <queryTableFields count="8">
      <queryTableField id="1" name="Building" tableColumnId="9"/>
      <queryTableField id="2" name="Planned pinnacle height" tableColumnId="10"/>
      <queryTableField id="3" name="Planned roof height" tableColumnId="11"/>
      <queryTableField id="4" name="Floors" tableColumnId="12"/>
      <queryTableField id="5" name="Planned completion" tableColumnId="13"/>
      <queryTableField id="6" name="Country" tableColumnId="14"/>
      <queryTableField id="7" name="City" tableColumnId="15"/>
      <queryTableField id="8" name="Remarks" tableColumnId="1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connectionId="4" xr16:uid="{7A5FD280-5447-40CC-948A-22E21D550043}" autoFormatId="16" applyNumberFormats="0" applyBorderFormats="0" applyFontFormats="0" applyPatternFormats="0" applyAlignmentFormats="0" applyWidthHeightFormats="0">
  <queryTableRefresh nextId="7">
    <queryTableFields count="5">
      <queryTableField id="1" name="RANK" tableColumnId="1"/>
      <queryTableField id="2" name="COUNT" tableColumnId="2"/>
      <queryTableField id="3" name="POPULATION" tableColumnId="3"/>
      <queryTableField id="4" name="DATE" tableColumnId="4"/>
      <queryTableField id="5" name="Column5" tableColumnId="5"/>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2" connectionId="7" xr16:uid="{84BEF119-ABCA-4DB2-BD50-E089524B69B2}" autoFormatId="16" applyNumberFormats="0" applyBorderFormats="0" applyFontFormats="0" applyPatternFormats="0" applyAlignmentFormats="0" applyWidthHeightFormats="0">
  <queryTableRefresh nextId="6">
    <queryTableFields count="5">
      <queryTableField id="1" name="INVESTMENT NAME" tableColumnId="1"/>
      <queryTableField id="2" name="CODE" tableColumnId="2"/>
      <queryTableField id="3" name="PRICE" tableColumnId="3"/>
      <queryTableField id="4" name="%" tableColumnId="4"/>
      <queryTableField id="5" name="CHANGE" tableColumnId="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8" xr16:uid="{F2FAEFF6-420A-45D1-96C9-D42B4D8BD4BB}" autoFormatId="16" applyNumberFormats="0" applyBorderFormats="0" applyFontFormats="0" applyPatternFormats="0" applyAlignmentFormats="0" applyWidthHeightFormats="0">
  <queryTableRefresh nextId="5">
    <queryTableFields count="4">
      <queryTableField id="1" name="FROM" tableColumnId="1"/>
      <queryTableField id="2" name="TO" tableColumnId="2"/>
      <queryTableField id="3" name="Bid" tableColumnId="3"/>
      <queryTableField id="4" name="Ask" tableColumnId="4"/>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2" connectionId="3" xr16:uid="{A3F35417-62A3-402C-A39F-F78C1DDA72EC}" autoFormatId="16" applyNumberFormats="0" applyBorderFormats="0" applyFontFormats="0" applyPatternFormats="0" applyAlignmentFormats="0" applyWidthHeightFormats="0">
  <queryTableRefresh nextId="10">
    <queryTableFields count="9">
      <queryTableField id="1" name="Building" tableColumnId="1"/>
      <queryTableField id="2" name="meters" tableColumnId="2"/>
      <queryTableField id="3" name="feet" tableColumnId="3"/>
      <queryTableField id="4" name="Floors" tableColumnId="4"/>
      <queryTableField id="5" name="meters per floor" tableColumnId="5"/>
      <queryTableField id="6" name="Planned completion" tableColumnId="6"/>
      <queryTableField id="7" name="Country" tableColumnId="7"/>
      <queryTableField id="8" name="City" tableColumnId="8"/>
      <queryTableField id="9" name="Remarks" tableColumnId="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6ED5A7B-D11A-4208-B236-47323ECA8E43}" name="Countries_and_dependencies_by_population_edit" displayName="Countries_and_dependencies_by_population_edit" ref="A1:F248" tableType="queryTable" totalsRowShown="0" headerRowDxfId="60" dataDxfId="59">
  <tableColumns count="6">
    <tableColumn id="7" xr3:uid="{80FA32B0-BCEF-4251-85FA-B8CF7249133A}" uniqueName="7" name="Rank" queryTableFieldId="1" dataDxfId="58"/>
    <tableColumn id="8" xr3:uid="{DA2EE03B-EE15-41E5-8784-5924D20D04BA}" uniqueName="8" name="Country (or dependent territory)" queryTableFieldId="2" dataDxfId="57"/>
    <tableColumn id="9" xr3:uid="{984FB104-F810-49B2-AD08-E9376378484E}" uniqueName="9" name="Population" queryTableFieldId="3" dataDxfId="56"/>
    <tableColumn id="10" xr3:uid="{4FF84561-1108-449D-B4E7-098EE4CED9C7}" uniqueName="10" name="Date" queryTableFieldId="4" dataDxfId="55"/>
    <tableColumn id="11" xr3:uid="{AB8160FB-BB13-472A-90B1-AA3B8A229861}" uniqueName="11" name="% of world _x000a_population" queryTableFieldId="5" dataDxfId="54"/>
    <tableColumn id="12" xr3:uid="{02BC3272-36E4-4D99-BCAA-CEA95CA43D93}" uniqueName="12" name="Source" queryTableFieldId="6" dataDxfId="5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3CBECCA-3E86-4563-B76F-BD6F640B0D89}" name="Spot_Rates_Near_real_time_rates___Not_to_be_used_for_trading_purposes" displayName="Spot_Rates_Near_real_time_rates___Not_to_be_used_for_trading_purposes" ref="A1:C14" tableType="queryTable" totalsRowShown="0">
  <tableColumns count="3">
    <tableColumn id="4" xr3:uid="{632B1A6A-EE74-43C5-9EDD-1121B0AB271B}" uniqueName="4" name="Cross Rates" queryTableFieldId="1"/>
    <tableColumn id="5" xr3:uid="{B7127E4E-F2DC-489E-BE01-222AC7FC00AC}" uniqueName="5" name="Bid" queryTableFieldId="2"/>
    <tableColumn id="6" xr3:uid="{559DA4E0-3B3C-4827-92E1-C2DF5F98A48C}" uniqueName="6" name="Ask" queryTableFieldId="3"/>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E7C476D-12F5-4C67-A2CC-B6E127DDADD7}" name="Table_0" displayName="Table_0" ref="A1:D222" tableType="queryTable" totalsRowShown="0" headerRowDxfId="52">
  <tableColumns count="4">
    <tableColumn id="6" xr3:uid="{AF2135B0-5097-4B16-BE38-A07A0DDD3C2E}" uniqueName="6" name="Investment" queryTableFieldId="1"/>
    <tableColumn id="7" xr3:uid="{64E6E8DD-B696-4ED5-A020-71BEB9F3B2EC}" uniqueName="7" name="Price" queryTableFieldId="2"/>
    <tableColumn id="8" xr3:uid="{86C97E52-F178-4B19-8A7C-4C343382F62E}" uniqueName="8" name="%" queryTableFieldId="3"/>
    <tableColumn id="9" xr3:uid="{2F25108B-3681-4A37-9CA6-62AB6E4E67BD}" uniqueName="9" name="Change" queryTableFieldId="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F3115D1-7FE7-4A16-8880-D9BE1AFFF870}" name="Buildings_under_construction_edit" displayName="Buildings_under_construction_edit" ref="A1:H108" tableType="queryTable" totalsRowShown="0" headerRowDxfId="51" dataDxfId="50">
  <tableColumns count="8">
    <tableColumn id="9" xr3:uid="{F3FD1AB8-446E-436F-93F9-DEBA7307EE45}" uniqueName="9" name="Building" queryTableFieldId="1" dataDxfId="49"/>
    <tableColumn id="10" xr3:uid="{D7613C62-5A2F-47A4-90F3-2D0F8E2C7B07}" uniqueName="10" name="Planned pinnacle height" queryTableFieldId="2" dataDxfId="48"/>
    <tableColumn id="11" xr3:uid="{EB83255E-7FE6-4476-9651-AD52D4EEB661}" uniqueName="11" name="Planned roof height" queryTableFieldId="3" dataDxfId="47"/>
    <tableColumn id="12" xr3:uid="{3A5BCFE2-FF84-4208-863B-BA7A14EF8C5A}" uniqueName="12" name="Floors" queryTableFieldId="4" dataDxfId="46"/>
    <tableColumn id="13" xr3:uid="{53E0FBE0-2682-44A2-BC5F-AC4F9EF1CD22}" uniqueName="13" name="Planned completion" queryTableFieldId="5" dataDxfId="45"/>
    <tableColumn id="14" xr3:uid="{7D4A813D-0D7A-46F0-8BB7-8C43EA55E80A}" uniqueName="14" name="Country" queryTableFieldId="6" dataDxfId="44"/>
    <tableColumn id="15" xr3:uid="{91258F6B-1932-4520-85CA-3905B1B1ACF2}" uniqueName="15" name="City" queryTableFieldId="7" dataDxfId="43"/>
    <tableColumn id="16" xr3:uid="{B6E4BCA0-2628-455C-A94F-49E4E245A227}" uniqueName="16" name="Remarks" queryTableFieldId="8" dataDxfId="42"/>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92D469-1731-43C9-B96C-B1340417305A}" name="Countries_and_dependencies_by_population_edit_" displayName="Countries_and_dependencies_by_population_edit_" ref="A4:E251" tableType="queryTable" totalsRowShown="0" headerRowDxfId="41" dataDxfId="39" headerRowBorderDxfId="40" tableBorderDxfId="38" totalsRowBorderDxfId="37">
  <tableColumns count="5">
    <tableColumn id="1" xr3:uid="{3EE0B04E-7FB5-4432-893B-843C17BB2CC8}" uniqueName="1" name="RANK" queryTableFieldId="1" dataDxfId="36"/>
    <tableColumn id="2" xr3:uid="{D9A5C7C2-D38B-4B53-A13D-C32A1C66FD8A}" uniqueName="2" name="COUNTRY" queryTableFieldId="2" dataDxfId="35"/>
    <tableColumn id="3" xr3:uid="{12AB1216-9FAF-461F-B01B-D0A1C23878FB}" uniqueName="3" name="POPULATION" queryTableFieldId="3" dataDxfId="34"/>
    <tableColumn id="4" xr3:uid="{86AFF64D-4297-4879-850A-2CC829D10B3E}" uniqueName="4" name="DATE" queryTableFieldId="4" dataDxfId="33"/>
    <tableColumn id="5" xr3:uid="{75186CB8-F15C-4822-A394-FBF4E1F6F406}" uniqueName="5" name="%POPULATION" queryTableFieldId="5" dataDxfId="32"/>
  </tableColumns>
  <tableStyleInfo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7870F3-9AF2-4341-8DB2-419F9D08F36D}" name="Table_1" displayName="Table_1" ref="A3:E224" tableType="queryTable" totalsRowShown="0" headerRowDxfId="31" headerRowBorderDxfId="30" tableBorderDxfId="29" totalsRowBorderDxfId="28">
  <tableColumns count="5">
    <tableColumn id="1" xr3:uid="{B83BE982-F39C-4BC7-8DD4-B0A88E085759}" uniqueName="1" name="INVESTMENT NAME" queryTableFieldId="1" dataDxfId="27"/>
    <tableColumn id="2" xr3:uid="{63E26653-69EE-476F-8CEA-BA30F70DDF10}" uniqueName="2" name="CODE" queryTableFieldId="2" dataDxfId="26"/>
    <tableColumn id="3" xr3:uid="{D41A69F9-561E-4CA0-A4B6-512BB47646A7}" uniqueName="3" name="PRICE" queryTableFieldId="3" dataDxfId="25"/>
    <tableColumn id="4" xr3:uid="{F01B3C16-2A63-4E36-B339-C6CECEE19B82}" uniqueName="4" name="%" queryTableFieldId="4" dataDxfId="24"/>
    <tableColumn id="5" xr3:uid="{8C5A7697-217E-4919-A4F8-D2182B70B69B}" uniqueName="5" name="CHANGE" queryTableFieldId="5" dataDxfId="23"/>
  </tableColumns>
  <tableStyleInfo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564A330-0064-4FAB-8A24-E076B6C85E7A}" name="Table1_1" displayName="Table1_1" ref="A2:D15" tableType="queryTable" totalsRowShown="0" headerRowDxfId="22" dataDxfId="20" headerRowBorderDxfId="21" tableBorderDxfId="19" totalsRowBorderDxfId="18">
  <tableColumns count="4">
    <tableColumn id="1" xr3:uid="{F1CAEF00-7701-4EC4-AA1E-17B4E39C5886}" uniqueName="1" name="FROM" queryTableFieldId="1" dataDxfId="17"/>
    <tableColumn id="2" xr3:uid="{5C440D8C-325A-4979-B077-8FCC31B174CB}" uniqueName="2" name="TO" queryTableFieldId="2" dataDxfId="16"/>
    <tableColumn id="3" xr3:uid="{D8B8A938-2A7A-4CA5-A0FD-74100D0A8798}" uniqueName="3" name="Bid" queryTableFieldId="3" dataDxfId="15"/>
    <tableColumn id="4" xr3:uid="{013FA37F-AE1E-4F8A-820B-353FC1449F66}" uniqueName="4" name="Ask" queryTableFieldId="4" dataDxfId="14"/>
  </tableColumns>
  <tableStyleInfo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F305663-82BB-4D76-B75F-A75FB4C5BB73}" name="Buildings_under_construction_edit_1" displayName="Buildings_under_construction_edit_1" ref="A1:I106" tableType="queryTable" totalsRowShown="0" headerRowDxfId="13">
  <tableColumns count="9">
    <tableColumn id="1" xr3:uid="{A787A0C4-7597-4A6E-8198-DF8473606447}" uniqueName="1" name="Building" queryTableFieldId="1" dataDxfId="12"/>
    <tableColumn id="2" xr3:uid="{673A12CC-4658-470C-8247-E6AD0F67D98B}" uniqueName="2" name="meters" queryTableFieldId="2" dataDxfId="11"/>
    <tableColumn id="3" xr3:uid="{D53CD931-429B-47F1-B4FD-84119E8B8FF0}" uniqueName="3" name="feet" queryTableFieldId="3" dataDxfId="10"/>
    <tableColumn id="4" xr3:uid="{D2AFE2B4-D630-4C83-943F-C06B30998603}" uniqueName="4" name="Floors" queryTableFieldId="4" dataDxfId="9"/>
    <tableColumn id="5" xr3:uid="{253F4D33-04A2-420E-BBCD-1E45F92BB00B}" uniqueName="5" name="meters per floor" queryTableFieldId="5" dataDxfId="8"/>
    <tableColumn id="6" xr3:uid="{A79D24C6-0F01-4657-85DE-F40D1F93C443}" uniqueName="6" name="Planned completion" queryTableFieldId="6" dataDxfId="7"/>
    <tableColumn id="7" xr3:uid="{653A19B3-B4D2-42E5-B5E0-18DDEB1A41FD}" uniqueName="7" name="Country" queryTableFieldId="7" dataDxfId="6"/>
    <tableColumn id="8" xr3:uid="{12DE2F74-DB1D-4787-AE03-00A10F9D18AE}" uniqueName="8" name="City" queryTableFieldId="8" dataDxfId="5"/>
    <tableColumn id="9" xr3:uid="{FEA054C8-111D-40F9-A005-497BCB5B9C78}" uniqueName="9" name="Remarks" queryTableFieldId="9" dataDxfId="4"/>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3" dT="2023-12-02T04:04:51.86" personId="{B42EED7A-E508-46B1-91CC-ACD3C8E36206}" id="{50210D19-254E-47B2-9001-D4339ABD3376}">
    <text>The results were obtained by using the average formula</text>
  </threadedComment>
</ThreadedComments>
</file>

<file path=xl/threadedComments/threadedComment10.xml><?xml version="1.0" encoding="utf-8"?>
<ThreadedComments xmlns="http://schemas.microsoft.com/office/spreadsheetml/2018/threadedcomments" xmlns:x="http://schemas.openxmlformats.org/spreadsheetml/2006/main">
  <threadedComment ref="I4" dT="2023-12-02T04:04:51.86" personId="{B42EED7A-E508-46B1-91CC-ACD3C8E36206}" id="{6027398F-49BD-4312-B546-BA46079C4B5A}">
    <text>The results were obtained by using the IF formula</text>
  </threadedComment>
</ThreadedComments>
</file>

<file path=xl/threadedComments/threadedComment11.xml><?xml version="1.0" encoding="utf-8"?>
<ThreadedComments xmlns="http://schemas.microsoft.com/office/spreadsheetml/2018/threadedcomments" xmlns:x="http://schemas.openxmlformats.org/spreadsheetml/2006/main">
  <threadedComment ref="N4" dT="2023-12-02T04:04:51.86" personId="{B42EED7A-E508-46B1-91CC-ACD3C8E36206}" id="{3177A957-0EBE-4CAA-B739-94D423AE6314}">
    <text>The results were obtained by using the MAX,MIN and AVERAGE formula</text>
  </threadedComment>
</ThreadedComments>
</file>

<file path=xl/threadedComments/threadedComment12.xml><?xml version="1.0" encoding="utf-8"?>
<ThreadedComments xmlns="http://schemas.microsoft.com/office/spreadsheetml/2018/threadedcomments" xmlns:x="http://schemas.openxmlformats.org/spreadsheetml/2006/main">
  <threadedComment ref="O3" dT="2023-12-02T04:04:51.86" personId="{B42EED7A-E508-46B1-91CC-ACD3C8E36206}" id="{FC195CA6-F431-4A7B-8AB1-BFADD17D0E3B}">
    <text>The results were obtained by using the IF,MAX and MIN formula</text>
  </threadedComment>
</ThreadedComments>
</file>

<file path=xl/threadedComments/threadedComment13.xml><?xml version="1.0" encoding="utf-8"?>
<ThreadedComments xmlns="http://schemas.microsoft.com/office/spreadsheetml/2018/threadedcomments" xmlns:x="http://schemas.openxmlformats.org/spreadsheetml/2006/main">
  <threadedComment ref="N4" dT="2023-12-02T04:04:51.86" personId="{B42EED7A-E508-46B1-91CC-ACD3C8E36206}" id="{AB006545-15DD-44EC-8568-1F3536176D65}">
    <text>The results were obtained by using the IF and MAX formula</text>
  </threadedComment>
</ThreadedComments>
</file>

<file path=xl/threadedComments/threadedComment14.xml><?xml version="1.0" encoding="utf-8"?>
<ThreadedComments xmlns="http://schemas.microsoft.com/office/spreadsheetml/2018/threadedcomments" xmlns:x="http://schemas.openxmlformats.org/spreadsheetml/2006/main">
  <threadedComment ref="I3" dT="2023-12-02T04:04:51.86" personId="{B42EED7A-E508-46B1-91CC-ACD3C8E36206}" id="{B35A3DA9-F387-4C8D-94B4-234666E085E8}">
    <text>The results were obtained by using the NESTED IF(2 or more times IF condition applied)   formula</text>
  </threadedComment>
</ThreadedComments>
</file>

<file path=xl/threadedComments/threadedComment15.xml><?xml version="1.0" encoding="utf-8"?>
<ThreadedComments xmlns="http://schemas.microsoft.com/office/spreadsheetml/2018/threadedcomments" xmlns:x="http://schemas.openxmlformats.org/spreadsheetml/2006/main">
  <threadedComment ref="I3" dT="2023-12-02T04:04:51.86" personId="{B42EED7A-E508-46B1-91CC-ACD3C8E36206}" id="{AC28C2CB-185F-4F4E-B48B-713EFF832F4E}">
    <text>The results were obtained by using the SUM formula</text>
  </threadedComment>
</ThreadedComments>
</file>

<file path=xl/threadedComments/threadedComment16.xml><?xml version="1.0" encoding="utf-8"?>
<ThreadedComments xmlns="http://schemas.microsoft.com/office/spreadsheetml/2018/threadedcomments" xmlns:x="http://schemas.openxmlformats.org/spreadsheetml/2006/main">
  <threadedComment ref="I3" dT="2023-12-02T04:04:51.86" personId="{B42EED7A-E508-46B1-91CC-ACD3C8E36206}" id="{7456B8ED-2BEA-4B3C-8D7C-5438760F7C9B}">
    <text>The results were obtained by using the SUM IF formula</text>
  </threadedComment>
</ThreadedComments>
</file>

<file path=xl/threadedComments/threadedComment17.xml><?xml version="1.0" encoding="utf-8"?>
<ThreadedComments xmlns="http://schemas.microsoft.com/office/spreadsheetml/2018/threadedcomments" xmlns:x="http://schemas.openxmlformats.org/spreadsheetml/2006/main">
  <threadedComment ref="K4" dT="2023-12-02T04:04:51.86" personId="{B42EED7A-E508-46B1-91CC-ACD3C8E36206}" id="{B7B030B0-7F30-4D78-B3EC-D2A93E33CB9B}">
    <text>The results were obtained by using the VLOOKUP APPROXIMATE MATCH(Where condition is true = 1) formula</text>
  </threadedComment>
</ThreadedComments>
</file>

<file path=xl/threadedComments/threadedComment18.xml><?xml version="1.0" encoding="utf-8"?>
<ThreadedComments xmlns="http://schemas.microsoft.com/office/spreadsheetml/2018/threadedcomments" xmlns:x="http://schemas.openxmlformats.org/spreadsheetml/2006/main">
  <threadedComment ref="H4" dT="2023-12-02T04:04:51.86" personId="{B42EED7A-E508-46B1-91CC-ACD3C8E36206}" id="{D4949745-0DAD-4964-839F-9ADAC1B344B7}">
    <text>The results were obtained by using the VLOOKUP formula</text>
  </threadedComment>
</ThreadedComments>
</file>

<file path=xl/threadedComments/threadedComment19.xml><?xml version="1.0" encoding="utf-8"?>
<ThreadedComments xmlns="http://schemas.microsoft.com/office/spreadsheetml/2018/threadedcomments" xmlns:x="http://schemas.openxmlformats.org/spreadsheetml/2006/main">
  <threadedComment ref="H4" dT="2023-12-02T04:04:51.86" personId="{B42EED7A-E508-46B1-91CC-ACD3C8E36206}" id="{8EC42682-8AF5-41F4-B3E0-7C36848FDA23}">
    <text>The results were obtained by using the VLOOKUP formula</text>
  </threadedComment>
</ThreadedComments>
</file>

<file path=xl/threadedComments/threadedComment2.xml><?xml version="1.0" encoding="utf-8"?>
<ThreadedComments xmlns="http://schemas.microsoft.com/office/spreadsheetml/2018/threadedcomments" xmlns:x="http://schemas.openxmlformats.org/spreadsheetml/2006/main">
  <threadedComment ref="K3" dT="2023-12-02T04:04:51.86" personId="{B42EED7A-E508-46B1-91CC-ACD3C8E36206}" id="{E1053E76-2B09-4B2F-B3F7-A84678E3A77E}">
    <text>The results were obtained by using the average formula</text>
  </threadedComment>
</ThreadedComments>
</file>

<file path=xl/threadedComments/threadedComment20.xml><?xml version="1.0" encoding="utf-8"?>
<ThreadedComments xmlns="http://schemas.microsoft.com/office/spreadsheetml/2018/threadedcomments" xmlns:x="http://schemas.openxmlformats.org/spreadsheetml/2006/main">
  <threadedComment ref="H4" dT="2023-12-02T04:04:51.86" personId="{B42EED7A-E508-46B1-91CC-ACD3C8E36206}" id="{44DE6A76-D976-480E-83BE-16D8A76A256B}">
    <text>The results were obtained by using the first_exercise_population file in power query</text>
  </threadedComment>
</ThreadedComments>
</file>

<file path=xl/threadedComments/threadedComment21.xml><?xml version="1.0" encoding="utf-8"?>
<ThreadedComments xmlns="http://schemas.microsoft.com/office/spreadsheetml/2018/threadedcomments" xmlns:x="http://schemas.openxmlformats.org/spreadsheetml/2006/main">
  <threadedComment ref="I6" dT="2023-12-02T04:04:51.86" personId="{B42EED7A-E508-46B1-91CC-ACD3C8E36206}" id="{FCED358B-4622-4296-BC66-CDAE2A1FAE03}">
    <text>The results were obtained by using the first_exercise_exchange rate file in power query</text>
  </threadedComment>
</ThreadedComments>
</file>

<file path=xl/threadedComments/threadedComment22.xml><?xml version="1.0" encoding="utf-8"?>
<ThreadedComments xmlns="http://schemas.microsoft.com/office/spreadsheetml/2018/threadedcomments" xmlns:x="http://schemas.openxmlformats.org/spreadsheetml/2006/main">
  <threadedComment ref="H3" dT="2023-12-02T04:04:51.86" personId="{B42EED7A-E508-46B1-91CC-ACD3C8E36206}" id="{DB045C82-4CDB-4CDB-AE2E-12EA5ABD57D1}">
    <text>The results were obtained by using the first_exercise_share price file in power query</text>
  </threadedComment>
</ThreadedComments>
</file>

<file path=xl/threadedComments/threadedComment23.xml><?xml version="1.0" encoding="utf-8"?>
<ThreadedComments xmlns="http://schemas.microsoft.com/office/spreadsheetml/2018/threadedcomments" xmlns:x="http://schemas.openxmlformats.org/spreadsheetml/2006/main">
  <threadedComment ref="K4" dT="2023-12-02T04:04:51.86" personId="{B42EED7A-E508-46B1-91CC-ACD3C8E36206}" id="{708680B1-8AB6-47C4-877F-E0EF6EAD758A}">
    <text>The results were obtained by using the first_exercise_tallest building file in power query</text>
  </threadedComment>
</ThreadedComments>
</file>

<file path=xl/threadedComments/threadedComment3.xml><?xml version="1.0" encoding="utf-8"?>
<ThreadedComments xmlns="http://schemas.microsoft.com/office/spreadsheetml/2018/threadedcomments" xmlns:x="http://schemas.openxmlformats.org/spreadsheetml/2006/main">
  <threadedComment ref="J5" dT="2023-12-02T04:04:51.86" personId="{B42EED7A-E508-46B1-91CC-ACD3C8E36206}" id="{8085894D-5482-4FF1-9AF7-CF21BA997D98}">
    <text>The results were obtained by using the COUNT,COUNT A formula</text>
  </threadedComment>
</ThreadedComments>
</file>

<file path=xl/threadedComments/threadedComment4.xml><?xml version="1.0" encoding="utf-8"?>
<ThreadedComments xmlns="http://schemas.microsoft.com/office/spreadsheetml/2018/threadedcomments" xmlns:x="http://schemas.openxmlformats.org/spreadsheetml/2006/main">
  <threadedComment ref="J4" dT="2023-12-02T04:04:51.86" personId="{B42EED7A-E508-46B1-91CC-ACD3C8E36206}" id="{C3E05A29-E85F-4B57-B1AC-88D74304F59D}">
    <text>The results were obtained by using the COUNT,COUNT A formula</text>
  </threadedComment>
</ThreadedComments>
</file>

<file path=xl/threadedComments/threadedComment5.xml><?xml version="1.0" encoding="utf-8"?>
<ThreadedComments xmlns="http://schemas.microsoft.com/office/spreadsheetml/2018/threadedcomments" xmlns:x="http://schemas.openxmlformats.org/spreadsheetml/2006/main">
  <threadedComment ref="J4" dT="2023-12-02T04:04:51.86" personId="{B42EED7A-E508-46B1-91CC-ACD3C8E36206}" id="{2EB70D51-7253-4562-BE02-66EE319DBA09}">
    <text>The results were obtained by using the COUNT,COUNT A,COUNT BLANK formula</text>
  </threadedComment>
</ThreadedComments>
</file>

<file path=xl/threadedComments/threadedComment6.xml><?xml version="1.0" encoding="utf-8"?>
<ThreadedComments xmlns="http://schemas.microsoft.com/office/spreadsheetml/2018/threadedcomments" xmlns:x="http://schemas.openxmlformats.org/spreadsheetml/2006/main">
  <threadedComment ref="I4" dT="2023-12-02T04:04:51.86" personId="{B42EED7A-E508-46B1-91CC-ACD3C8E36206}" id="{C9AC29BC-970B-41FE-8000-2587D4535F4B}">
    <text>The results were obtained by using the HLOOKUP formula</text>
  </threadedComment>
</ThreadedComments>
</file>

<file path=xl/threadedComments/threadedComment7.xml><?xml version="1.0" encoding="utf-8"?>
<ThreadedComments xmlns="http://schemas.microsoft.com/office/spreadsheetml/2018/threadedcomments" xmlns:x="http://schemas.openxmlformats.org/spreadsheetml/2006/main">
  <threadedComment ref="H5" dT="2023-12-02T04:04:51.86" personId="{B42EED7A-E508-46B1-91CC-ACD3C8E36206}" id="{E212D725-F6CC-4467-99B6-0D5B4842600C}">
    <text>The results were obtained by using the IF formula</text>
  </threadedComment>
</ThreadedComments>
</file>

<file path=xl/threadedComments/threadedComment8.xml><?xml version="1.0" encoding="utf-8"?>
<ThreadedComments xmlns="http://schemas.microsoft.com/office/spreadsheetml/2018/threadedcomments" xmlns:x="http://schemas.openxmlformats.org/spreadsheetml/2006/main">
  <threadedComment ref="I4" dT="2023-12-02T04:04:51.86" personId="{B42EED7A-E508-46B1-91CC-ACD3C8E36206}" id="{4A211EDC-605D-4865-BE8C-40898390EF25}">
    <text>The results were obtained by using the IF formula</text>
  </threadedComment>
</ThreadedComments>
</file>

<file path=xl/threadedComments/threadedComment9.xml><?xml version="1.0" encoding="utf-8"?>
<ThreadedComments xmlns="http://schemas.microsoft.com/office/spreadsheetml/2018/threadedcomments" xmlns:x="http://schemas.openxmlformats.org/spreadsheetml/2006/main">
  <threadedComment ref="I4" dT="2023-12-02T04:04:51.86" personId="{B42EED7A-E508-46B1-91CC-ACD3C8E36206}" id="{63D7F899-0F84-4D71-B6B8-D7A82899EFE7}">
    <text>The results were obtained by using the IF formula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10.xml"/><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11.xml"/><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12.xml"/><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3" Type="http://schemas.microsoft.com/office/2017/10/relationships/threadedComment" Target="../threadedComments/threadedComment13.xml"/><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14.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15.xml"/><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16.xml"/><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3" Type="http://schemas.microsoft.com/office/2017/10/relationships/threadedComment" Target="../threadedComments/threadedComment17.xml"/><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18.xml"/><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3.bin"/><Relationship Id="rId4" Type="http://schemas.microsoft.com/office/2017/10/relationships/threadedComment" Target="../threadedComments/threadedComment19.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hyperlink" Target="http://en.wikipedia.org/wiki/List_of_tallest_buildings_in_the_world" TargetMode="External"/><Relationship Id="rId1" Type="http://schemas.openxmlformats.org/officeDocument/2006/relationships/hyperlink" Target="http://en.wikipedia.org/wiki/List_of_countries_and_dependencies_by_population"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table" Target="../tables/table5.xml"/><Relationship Id="rId1" Type="http://schemas.openxmlformats.org/officeDocument/2006/relationships/vmlDrawing" Target="../drawings/vmlDrawing20.vml"/><Relationship Id="rId4" Type="http://schemas.microsoft.com/office/2017/10/relationships/threadedComment" Target="../threadedComments/threadedComment20.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table" Target="../tables/table6.xml"/><Relationship Id="rId1" Type="http://schemas.openxmlformats.org/officeDocument/2006/relationships/vmlDrawing" Target="../drawings/vmlDrawing21.vml"/><Relationship Id="rId4" Type="http://schemas.microsoft.com/office/2017/10/relationships/threadedComment" Target="../threadedComments/threadedComment21.xml"/></Relationships>
</file>

<file path=xl/worksheets/_rels/sheet27.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table" Target="../tables/table7.xml"/><Relationship Id="rId1" Type="http://schemas.openxmlformats.org/officeDocument/2006/relationships/vmlDrawing" Target="../drawings/vmlDrawing22.vml"/><Relationship Id="rId4" Type="http://schemas.microsoft.com/office/2017/10/relationships/threadedComment" Target="../threadedComments/threadedComment22.xml"/></Relationships>
</file>

<file path=xl/worksheets/_rels/sheet28.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table" Target="../tables/table8.xml"/><Relationship Id="rId1" Type="http://schemas.openxmlformats.org/officeDocument/2006/relationships/vmlDrawing" Target="../drawings/vmlDrawing23.vml"/><Relationship Id="rId4" Type="http://schemas.microsoft.com/office/2017/10/relationships/threadedComment" Target="../threadedComments/threadedComment23.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94686-8689-43AD-AB69-64F6B60C4554}">
  <dimension ref="A1:J14"/>
  <sheetViews>
    <sheetView zoomScaleNormal="100" zoomScaleSheetLayoutView="145" workbookViewId="0">
      <selection activeCell="J3" sqref="J3"/>
    </sheetView>
  </sheetViews>
  <sheetFormatPr defaultRowHeight="15" x14ac:dyDescent="0.25"/>
  <cols>
    <col min="1" max="1" width="8.85546875" bestFit="1" customWidth="1"/>
    <col min="2" max="2" width="12" bestFit="1" customWidth="1"/>
    <col min="3" max="4" width="11.85546875" bestFit="1" customWidth="1"/>
  </cols>
  <sheetData>
    <row r="1" spans="1:10" ht="52.5" customHeight="1" x14ac:dyDescent="0.25">
      <c r="A1" s="67" t="s">
        <v>14</v>
      </c>
      <c r="B1" s="67"/>
      <c r="C1" s="67"/>
      <c r="D1" s="67"/>
      <c r="E1" s="67"/>
      <c r="F1" s="67"/>
      <c r="G1" s="67"/>
      <c r="H1" s="67"/>
    </row>
    <row r="3" spans="1:10" x14ac:dyDescent="0.25"/>
    <row r="4" spans="1:10" ht="30" x14ac:dyDescent="0.25">
      <c r="A4" s="2"/>
      <c r="B4" s="3" t="s">
        <v>10</v>
      </c>
      <c r="C4" s="3" t="s">
        <v>11</v>
      </c>
      <c r="D4" s="3" t="s">
        <v>12</v>
      </c>
      <c r="F4" s="3" t="s">
        <v>13</v>
      </c>
    </row>
    <row r="5" spans="1:10" x14ac:dyDescent="0.25">
      <c r="A5" s="4" t="s">
        <v>0</v>
      </c>
      <c r="B5" s="2">
        <v>57</v>
      </c>
      <c r="C5" s="2">
        <v>74</v>
      </c>
      <c r="D5" s="2">
        <v>75</v>
      </c>
      <c r="F5" s="1">
        <f>AVERAGE(B5,C5,D5)</f>
        <v>68.666666666666671</v>
      </c>
    </row>
    <row r="6" spans="1:10" x14ac:dyDescent="0.25">
      <c r="A6" s="4" t="s">
        <v>1</v>
      </c>
      <c r="B6" s="2">
        <v>80</v>
      </c>
      <c r="C6" s="2">
        <v>81</v>
      </c>
      <c r="D6" s="2">
        <v>45</v>
      </c>
      <c r="F6" s="1">
        <f t="shared" ref="F6:F14" si="0">AVERAGE(B6,C6,D6)</f>
        <v>68.666666666666671</v>
      </c>
    </row>
    <row r="7" spans="1:10" x14ac:dyDescent="0.25">
      <c r="A7" s="4" t="s">
        <v>2</v>
      </c>
      <c r="B7" s="2">
        <v>44</v>
      </c>
      <c r="C7" s="2">
        <v>60</v>
      </c>
      <c r="D7" s="2">
        <v>56</v>
      </c>
      <c r="F7" s="1">
        <f t="shared" si="0"/>
        <v>53.333333333333336</v>
      </c>
    </row>
    <row r="8" spans="1:10" x14ac:dyDescent="0.25">
      <c r="A8" s="4" t="s">
        <v>3</v>
      </c>
      <c r="B8" s="2">
        <v>56</v>
      </c>
      <c r="C8" s="2">
        <v>55</v>
      </c>
      <c r="D8" s="2">
        <v>63</v>
      </c>
      <c r="F8" s="1">
        <f t="shared" si="0"/>
        <v>58</v>
      </c>
    </row>
    <row r="9" spans="1:10" x14ac:dyDescent="0.25">
      <c r="A9" s="4" t="s">
        <v>4</v>
      </c>
      <c r="B9" s="2">
        <v>102</v>
      </c>
      <c r="C9" s="2">
        <v>52</v>
      </c>
      <c r="D9" s="2">
        <v>62</v>
      </c>
      <c r="F9" s="1">
        <f t="shared" si="0"/>
        <v>72</v>
      </c>
    </row>
    <row r="10" spans="1:10" x14ac:dyDescent="0.25">
      <c r="A10" s="4" t="s">
        <v>5</v>
      </c>
      <c r="B10" s="2">
        <v>74</v>
      </c>
      <c r="C10" s="2">
        <v>47</v>
      </c>
      <c r="D10" s="2">
        <v>45</v>
      </c>
      <c r="F10" s="1">
        <f t="shared" si="0"/>
        <v>55.333333333333336</v>
      </c>
    </row>
    <row r="11" spans="1:10" x14ac:dyDescent="0.25">
      <c r="A11" s="4" t="s">
        <v>6</v>
      </c>
      <c r="B11" s="2">
        <v>50</v>
      </c>
      <c r="C11" s="2">
        <v>40</v>
      </c>
      <c r="D11" s="2">
        <v>85</v>
      </c>
      <c r="F11" s="1">
        <f t="shared" si="0"/>
        <v>58.333333333333336</v>
      </c>
    </row>
    <row r="12" spans="1:10" x14ac:dyDescent="0.25">
      <c r="A12" s="4" t="s">
        <v>7</v>
      </c>
      <c r="B12" s="2">
        <v>45</v>
      </c>
      <c r="C12" s="2">
        <v>41</v>
      </c>
      <c r="D12" s="2">
        <v>95</v>
      </c>
      <c r="F12" s="1">
        <f t="shared" si="0"/>
        <v>60.333333333333336</v>
      </c>
    </row>
    <row r="13" spans="1:10" x14ac:dyDescent="0.25">
      <c r="A13" s="4" t="s">
        <v>8</v>
      </c>
      <c r="B13" s="2">
        <v>90</v>
      </c>
      <c r="C13" s="2">
        <v>58</v>
      </c>
      <c r="D13" s="2">
        <v>40</v>
      </c>
      <c r="F13" s="1">
        <f t="shared" si="0"/>
        <v>62.666666666666664</v>
      </c>
    </row>
    <row r="14" spans="1:10" x14ac:dyDescent="0.25">
      <c r="A14" s="4" t="s">
        <v>9</v>
      </c>
      <c r="B14" s="2">
        <v>49</v>
      </c>
      <c r="C14" s="2">
        <v>60</v>
      </c>
      <c r="D14" s="2">
        <v>51</v>
      </c>
      <c r="F14" s="1">
        <f t="shared" si="0"/>
        <v>53.333333333333336</v>
      </c>
    </row>
  </sheetData>
  <mergeCells count="1">
    <mergeCell ref="A1:H1"/>
  </mergeCell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D3082-5C25-4099-A578-08A5E0CDE278}">
  <dimension ref="A1:W12"/>
  <sheetViews>
    <sheetView workbookViewId="0">
      <selection activeCell="I4" sqref="I4"/>
    </sheetView>
  </sheetViews>
  <sheetFormatPr defaultRowHeight="15" x14ac:dyDescent="0.25"/>
  <cols>
    <col min="3" max="3" width="16.7109375" bestFit="1" customWidth="1"/>
  </cols>
  <sheetData>
    <row r="1" spans="1:23" ht="67.5" customHeight="1" x14ac:dyDescent="0.25">
      <c r="A1" s="68" t="s">
        <v>114</v>
      </c>
      <c r="B1" s="69"/>
      <c r="C1" s="69"/>
      <c r="D1" s="69"/>
      <c r="E1" s="69"/>
      <c r="F1" s="69"/>
      <c r="G1" s="69"/>
      <c r="H1" s="69"/>
      <c r="I1" s="69"/>
      <c r="J1" s="69"/>
      <c r="K1" s="69"/>
      <c r="L1" s="69"/>
      <c r="M1" s="69"/>
      <c r="N1" s="69"/>
      <c r="O1" s="69"/>
      <c r="P1" s="69"/>
      <c r="Q1" s="69"/>
      <c r="R1" s="69"/>
      <c r="S1" s="69"/>
      <c r="T1" s="69"/>
      <c r="U1" s="69"/>
      <c r="V1" s="69"/>
      <c r="W1" s="69"/>
    </row>
    <row r="4" spans="1:23" x14ac:dyDescent="0.25"/>
    <row r="5" spans="1:23" ht="31.5" x14ac:dyDescent="0.25">
      <c r="A5" s="13" t="s">
        <v>37</v>
      </c>
      <c r="B5" s="13" t="s">
        <v>109</v>
      </c>
      <c r="C5" s="20" t="s">
        <v>110</v>
      </c>
      <c r="E5" s="13" t="s">
        <v>70</v>
      </c>
    </row>
    <row r="6" spans="1:23" x14ac:dyDescent="0.25">
      <c r="A6" s="2" t="s">
        <v>71</v>
      </c>
      <c r="B6" s="2" t="s">
        <v>111</v>
      </c>
      <c r="C6" s="2">
        <v>100</v>
      </c>
      <c r="E6" s="2">
        <f>IF(B6="A+",5000,25000)</f>
        <v>5000</v>
      </c>
    </row>
    <row r="7" spans="1:23" x14ac:dyDescent="0.25">
      <c r="A7" s="2" t="s">
        <v>41</v>
      </c>
      <c r="B7" s="2" t="s">
        <v>1</v>
      </c>
      <c r="C7" s="2">
        <v>50</v>
      </c>
      <c r="E7" s="2">
        <f t="shared" ref="E7:E12" si="0">IF(B7="A+",5000,25000)</f>
        <v>25000</v>
      </c>
    </row>
    <row r="8" spans="1:23" x14ac:dyDescent="0.25">
      <c r="A8" s="2" t="s">
        <v>106</v>
      </c>
      <c r="B8" s="2" t="s">
        <v>2</v>
      </c>
      <c r="C8" s="2">
        <v>50</v>
      </c>
      <c r="E8" s="2">
        <f t="shared" si="0"/>
        <v>25000</v>
      </c>
    </row>
    <row r="9" spans="1:23" x14ac:dyDescent="0.25">
      <c r="A9" s="2" t="s">
        <v>112</v>
      </c>
      <c r="B9" s="2" t="s">
        <v>0</v>
      </c>
      <c r="C9" s="2">
        <v>50</v>
      </c>
      <c r="E9" s="2">
        <f t="shared" si="0"/>
        <v>25000</v>
      </c>
    </row>
    <row r="10" spans="1:23" x14ac:dyDescent="0.25">
      <c r="A10" s="2" t="s">
        <v>113</v>
      </c>
      <c r="B10" s="2" t="s">
        <v>111</v>
      </c>
      <c r="C10" s="2">
        <v>100</v>
      </c>
      <c r="E10" s="2">
        <f t="shared" si="0"/>
        <v>5000</v>
      </c>
    </row>
    <row r="11" spans="1:23" x14ac:dyDescent="0.25">
      <c r="A11" s="2" t="s">
        <v>103</v>
      </c>
      <c r="B11" s="2" t="s">
        <v>111</v>
      </c>
      <c r="C11" s="2">
        <v>100</v>
      </c>
      <c r="E11" s="2">
        <f t="shared" si="0"/>
        <v>5000</v>
      </c>
    </row>
    <row r="12" spans="1:23" x14ac:dyDescent="0.25">
      <c r="A12" s="2" t="s">
        <v>102</v>
      </c>
      <c r="B12" s="2" t="s">
        <v>3</v>
      </c>
      <c r="C12" s="2">
        <v>50</v>
      </c>
      <c r="E12" s="2">
        <f t="shared" si="0"/>
        <v>25000</v>
      </c>
    </row>
  </sheetData>
  <mergeCells count="1">
    <mergeCell ref="A1:W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3D6F5-E29B-4363-A0AA-DA62714C1E97}">
  <dimension ref="A1:N9"/>
  <sheetViews>
    <sheetView zoomScaleNormal="100" workbookViewId="0">
      <selection activeCell="N4" sqref="N4"/>
    </sheetView>
  </sheetViews>
  <sheetFormatPr defaultRowHeight="15" x14ac:dyDescent="0.25"/>
  <cols>
    <col min="1" max="1" width="10.85546875" bestFit="1" customWidth="1"/>
  </cols>
  <sheetData>
    <row r="1" spans="1:14" ht="30" customHeight="1" x14ac:dyDescent="0.25">
      <c r="A1" s="69" t="s">
        <v>129</v>
      </c>
      <c r="B1" s="69"/>
      <c r="C1" s="69"/>
      <c r="D1" s="69"/>
      <c r="E1" s="69"/>
      <c r="F1" s="69"/>
      <c r="G1" s="69"/>
      <c r="H1" s="69"/>
      <c r="I1" s="69"/>
      <c r="J1" s="69"/>
      <c r="K1" s="69"/>
      <c r="L1" s="69"/>
    </row>
    <row r="4" spans="1:14" x14ac:dyDescent="0.25">
      <c r="A4" s="2"/>
      <c r="B4" s="10" t="s">
        <v>115</v>
      </c>
      <c r="C4" s="10" t="s">
        <v>116</v>
      </c>
      <c r="D4" s="10" t="s">
        <v>117</v>
      </c>
      <c r="E4" s="10" t="s">
        <v>118</v>
      </c>
      <c r="F4" s="10" t="s">
        <v>119</v>
      </c>
      <c r="G4" s="10" t="s">
        <v>120</v>
      </c>
      <c r="I4" s="10" t="s">
        <v>121</v>
      </c>
      <c r="J4" s="10" t="s">
        <v>122</v>
      </c>
      <c r="K4" s="10" t="s">
        <v>123</v>
      </c>
    </row>
    <row r="5" spans="1:14" x14ac:dyDescent="0.25">
      <c r="A5" s="10" t="s">
        <v>124</v>
      </c>
      <c r="B5" s="2">
        <v>45</v>
      </c>
      <c r="C5" s="2">
        <v>52</v>
      </c>
      <c r="D5" s="2">
        <v>78</v>
      </c>
      <c r="E5" s="2">
        <v>66</v>
      </c>
      <c r="F5" s="2">
        <v>75</v>
      </c>
      <c r="G5" s="2">
        <v>88</v>
      </c>
      <c r="I5" s="2">
        <f>MIN(B5:G5)</f>
        <v>45</v>
      </c>
      <c r="J5" s="2">
        <f>MAX(B5:G5)</f>
        <v>88</v>
      </c>
      <c r="K5" s="2">
        <f>AVERAGE(B5:G5)</f>
        <v>67.333333333333329</v>
      </c>
    </row>
    <row r="6" spans="1:14" x14ac:dyDescent="0.25">
      <c r="A6" s="10" t="s">
        <v>125</v>
      </c>
      <c r="B6" s="2">
        <v>63</v>
      </c>
      <c r="C6" s="2">
        <v>84</v>
      </c>
      <c r="D6" s="2">
        <v>99</v>
      </c>
      <c r="E6" s="2">
        <v>69</v>
      </c>
      <c r="F6" s="2">
        <v>98</v>
      </c>
      <c r="G6" s="2">
        <v>36</v>
      </c>
      <c r="I6" s="2">
        <f t="shared" ref="I6:I9" si="0">MIN(B6:G6)</f>
        <v>36</v>
      </c>
      <c r="J6" s="2">
        <f t="shared" ref="J6:J9" si="1">MAX(B6:G6)</f>
        <v>99</v>
      </c>
      <c r="K6" s="2">
        <f t="shared" ref="K6:K9" si="2">AVERAGE(B6:G6)</f>
        <v>74.833333333333329</v>
      </c>
    </row>
    <row r="7" spans="1:14" x14ac:dyDescent="0.25">
      <c r="A7" s="10" t="s">
        <v>126</v>
      </c>
      <c r="B7" s="2">
        <v>89</v>
      </c>
      <c r="C7" s="2">
        <v>55</v>
      </c>
      <c r="D7" s="2">
        <v>48</v>
      </c>
      <c r="E7" s="2">
        <v>63</v>
      </c>
      <c r="F7" s="2">
        <v>85</v>
      </c>
      <c r="G7" s="2">
        <v>81</v>
      </c>
      <c r="I7" s="2">
        <f t="shared" si="0"/>
        <v>48</v>
      </c>
      <c r="J7" s="2">
        <f t="shared" si="1"/>
        <v>89</v>
      </c>
      <c r="K7" s="2">
        <f t="shared" si="2"/>
        <v>70.166666666666671</v>
      </c>
    </row>
    <row r="8" spans="1:14" x14ac:dyDescent="0.25">
      <c r="A8" s="10" t="s">
        <v>127</v>
      </c>
      <c r="B8" s="2">
        <v>84</v>
      </c>
      <c r="C8" s="2">
        <v>96</v>
      </c>
      <c r="D8" s="2">
        <v>44</v>
      </c>
      <c r="E8" s="2">
        <v>77</v>
      </c>
      <c r="F8" s="2">
        <v>52</v>
      </c>
      <c r="G8" s="2">
        <v>82</v>
      </c>
      <c r="I8" s="2">
        <f t="shared" si="0"/>
        <v>44</v>
      </c>
      <c r="J8" s="2">
        <f t="shared" si="1"/>
        <v>96</v>
      </c>
      <c r="K8" s="2">
        <f t="shared" si="2"/>
        <v>72.5</v>
      </c>
    </row>
    <row r="9" spans="1:14" x14ac:dyDescent="0.25">
      <c r="A9" s="10" t="s">
        <v>128</v>
      </c>
      <c r="B9" s="2">
        <v>75</v>
      </c>
      <c r="C9" s="2">
        <v>33</v>
      </c>
      <c r="D9" s="2">
        <v>57</v>
      </c>
      <c r="E9" s="2">
        <v>57</v>
      </c>
      <c r="F9" s="2">
        <v>49</v>
      </c>
      <c r="G9" s="2">
        <v>56</v>
      </c>
      <c r="I9" s="2">
        <f t="shared" si="0"/>
        <v>33</v>
      </c>
      <c r="J9" s="2">
        <f t="shared" si="1"/>
        <v>75</v>
      </c>
      <c r="K9" s="2">
        <f t="shared" si="2"/>
        <v>54.5</v>
      </c>
    </row>
  </sheetData>
  <mergeCells count="1">
    <mergeCell ref="A1:L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0B12C-113F-480D-A3DB-2D90339D6936}">
  <dimension ref="A1:Y8"/>
  <sheetViews>
    <sheetView workbookViewId="0">
      <selection activeCell="O3" sqref="O3"/>
    </sheetView>
  </sheetViews>
  <sheetFormatPr defaultRowHeight="15" x14ac:dyDescent="0.25"/>
  <cols>
    <col min="1" max="1" width="12.28515625" bestFit="1" customWidth="1"/>
  </cols>
  <sheetData>
    <row r="1" spans="1:25" ht="68.25" customHeight="1" x14ac:dyDescent="0.25">
      <c r="A1" s="68" t="s">
        <v>138</v>
      </c>
      <c r="B1" s="69"/>
      <c r="C1" s="69"/>
      <c r="D1" s="69"/>
      <c r="E1" s="69"/>
      <c r="F1" s="69"/>
      <c r="G1" s="69"/>
      <c r="H1" s="69"/>
      <c r="I1" s="69"/>
      <c r="J1" s="69"/>
      <c r="K1" s="69"/>
      <c r="L1" s="69"/>
      <c r="M1" s="69"/>
      <c r="N1" s="69"/>
      <c r="O1" s="69"/>
      <c r="P1" s="69"/>
      <c r="Q1" s="69"/>
      <c r="R1" s="69"/>
      <c r="S1" s="69"/>
      <c r="T1" s="69"/>
      <c r="U1" s="69"/>
      <c r="V1" s="69"/>
      <c r="W1" s="69"/>
      <c r="X1" s="69"/>
      <c r="Y1" s="69"/>
    </row>
    <row r="3" spans="1:25" x14ac:dyDescent="0.25"/>
    <row r="4" spans="1:25" ht="15.75" x14ac:dyDescent="0.25">
      <c r="A4" s="2"/>
      <c r="B4" s="13" t="s">
        <v>130</v>
      </c>
      <c r="C4" s="13" t="s">
        <v>131</v>
      </c>
      <c r="D4" s="13" t="s">
        <v>132</v>
      </c>
      <c r="E4" s="13" t="s">
        <v>133</v>
      </c>
      <c r="G4" s="72" t="s">
        <v>70</v>
      </c>
      <c r="H4" s="72"/>
      <c r="I4" s="72"/>
      <c r="J4" s="72"/>
      <c r="L4" s="13" t="s">
        <v>122</v>
      </c>
      <c r="M4" s="13" t="s">
        <v>121</v>
      </c>
    </row>
    <row r="5" spans="1:25" ht="15.75" x14ac:dyDescent="0.25">
      <c r="A5" s="13" t="s">
        <v>134</v>
      </c>
      <c r="B5" s="2">
        <v>15</v>
      </c>
      <c r="C5" s="2">
        <v>6</v>
      </c>
      <c r="D5" s="2">
        <v>6</v>
      </c>
      <c r="E5" s="2">
        <v>12</v>
      </c>
      <c r="G5" s="2" t="str">
        <f>IF(B5&gt;=10,"PASS","RETAKE")</f>
        <v>PASS</v>
      </c>
      <c r="H5" s="2" t="str">
        <f t="shared" ref="H5:J8" si="0">IF(C5&gt;=10,"PASS","RETAKE")</f>
        <v>RETAKE</v>
      </c>
      <c r="I5" s="2" t="str">
        <f t="shared" si="0"/>
        <v>RETAKE</v>
      </c>
      <c r="J5" s="2" t="str">
        <f t="shared" si="0"/>
        <v>PASS</v>
      </c>
      <c r="L5" s="2">
        <f>MAX(B5:E5)</f>
        <v>15</v>
      </c>
      <c r="M5" s="2">
        <f>MIN(B5:E5)</f>
        <v>6</v>
      </c>
    </row>
    <row r="6" spans="1:25" ht="15.75" x14ac:dyDescent="0.25">
      <c r="A6" s="13" t="s">
        <v>135</v>
      </c>
      <c r="B6" s="2">
        <v>10</v>
      </c>
      <c r="C6" s="2">
        <v>11</v>
      </c>
      <c r="D6" s="2">
        <v>15</v>
      </c>
      <c r="E6" s="2">
        <v>11</v>
      </c>
      <c r="G6" s="2" t="str">
        <f t="shared" ref="G6:G8" si="1">IF(B6&gt;=10,"PASS","RETAKE")</f>
        <v>PASS</v>
      </c>
      <c r="H6" s="2" t="str">
        <f t="shared" si="0"/>
        <v>PASS</v>
      </c>
      <c r="I6" s="2" t="str">
        <f t="shared" si="0"/>
        <v>PASS</v>
      </c>
      <c r="J6" s="2" t="str">
        <f t="shared" si="0"/>
        <v>PASS</v>
      </c>
      <c r="L6" s="2">
        <f t="shared" ref="L6:L8" si="2">MAX(B6:E6)</f>
        <v>15</v>
      </c>
      <c r="M6" s="2">
        <f t="shared" ref="M6:M8" si="3">MIN(B6:E6)</f>
        <v>10</v>
      </c>
    </row>
    <row r="7" spans="1:25" ht="15.75" x14ac:dyDescent="0.25">
      <c r="A7" s="13" t="s">
        <v>136</v>
      </c>
      <c r="B7" s="2">
        <v>12</v>
      </c>
      <c r="C7" s="2">
        <v>9</v>
      </c>
      <c r="D7" s="2">
        <v>14</v>
      </c>
      <c r="E7" s="2">
        <v>10</v>
      </c>
      <c r="G7" s="2" t="str">
        <f t="shared" si="1"/>
        <v>PASS</v>
      </c>
      <c r="H7" s="2" t="str">
        <f t="shared" si="0"/>
        <v>RETAKE</v>
      </c>
      <c r="I7" s="2" t="str">
        <f t="shared" si="0"/>
        <v>PASS</v>
      </c>
      <c r="J7" s="2" t="str">
        <f t="shared" si="0"/>
        <v>PASS</v>
      </c>
      <c r="L7" s="2">
        <f t="shared" si="2"/>
        <v>14</v>
      </c>
      <c r="M7" s="2">
        <f t="shared" si="3"/>
        <v>9</v>
      </c>
    </row>
    <row r="8" spans="1:25" ht="15.75" x14ac:dyDescent="0.25">
      <c r="A8" s="13" t="s">
        <v>137</v>
      </c>
      <c r="B8" s="2">
        <v>8</v>
      </c>
      <c r="C8" s="2">
        <v>12</v>
      </c>
      <c r="D8" s="2">
        <v>11</v>
      </c>
      <c r="E8" s="2">
        <v>10</v>
      </c>
      <c r="G8" s="2" t="str">
        <f t="shared" si="1"/>
        <v>RETAKE</v>
      </c>
      <c r="H8" s="2" t="str">
        <f t="shared" si="0"/>
        <v>PASS</v>
      </c>
      <c r="I8" s="2" t="str">
        <f t="shared" si="0"/>
        <v>PASS</v>
      </c>
      <c r="J8" s="2" t="str">
        <f t="shared" si="0"/>
        <v>PASS</v>
      </c>
      <c r="L8" s="2">
        <f t="shared" si="2"/>
        <v>12</v>
      </c>
      <c r="M8" s="2">
        <f t="shared" si="3"/>
        <v>8</v>
      </c>
    </row>
  </sheetData>
  <mergeCells count="2">
    <mergeCell ref="G4:J4"/>
    <mergeCell ref="A1:Y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C4FE4-BFFE-4965-B0EE-F1B99362F319}">
  <dimension ref="A1:Q8"/>
  <sheetViews>
    <sheetView zoomScaleNormal="100" workbookViewId="0">
      <selection activeCell="N4" sqref="N4"/>
    </sheetView>
  </sheetViews>
  <sheetFormatPr defaultRowHeight="15" x14ac:dyDescent="0.25"/>
  <cols>
    <col min="2" max="5" width="12.28515625" bestFit="1" customWidth="1"/>
    <col min="7" max="10" width="9.5703125" bestFit="1" customWidth="1"/>
  </cols>
  <sheetData>
    <row r="1" spans="1:17" ht="36.75" customHeight="1" x14ac:dyDescent="0.25">
      <c r="A1" s="69" t="s">
        <v>139</v>
      </c>
      <c r="B1" s="69"/>
      <c r="C1" s="69"/>
      <c r="D1" s="69"/>
      <c r="E1" s="69"/>
      <c r="F1" s="69"/>
      <c r="G1" s="69"/>
      <c r="H1" s="69"/>
      <c r="I1" s="69"/>
      <c r="J1" s="69"/>
      <c r="K1" s="69"/>
      <c r="L1" s="69"/>
      <c r="M1" s="69"/>
      <c r="N1" s="69"/>
      <c r="O1" s="69"/>
      <c r="P1" s="69"/>
      <c r="Q1" s="69"/>
    </row>
    <row r="4" spans="1:17" ht="15.75" x14ac:dyDescent="0.25">
      <c r="A4" s="2"/>
      <c r="B4" s="13" t="s">
        <v>134</v>
      </c>
      <c r="C4" s="13" t="s">
        <v>135</v>
      </c>
      <c r="D4" s="13" t="s">
        <v>136</v>
      </c>
      <c r="E4" s="13" t="s">
        <v>137</v>
      </c>
      <c r="G4" s="73" t="s">
        <v>70</v>
      </c>
      <c r="H4" s="74"/>
      <c r="I4" s="74"/>
      <c r="J4" s="75"/>
      <c r="L4" s="13" t="s">
        <v>122</v>
      </c>
    </row>
    <row r="5" spans="1:17" ht="15.75" x14ac:dyDescent="0.25">
      <c r="A5" s="13" t="s">
        <v>130</v>
      </c>
      <c r="B5" s="2">
        <v>98</v>
      </c>
      <c r="C5" s="2">
        <v>66</v>
      </c>
      <c r="D5" s="2">
        <v>99</v>
      </c>
      <c r="E5" s="2">
        <v>102</v>
      </c>
      <c r="G5" s="2" t="str">
        <f>IF(B5&gt;=99,"EASY","NOT EASY")</f>
        <v>NOT EASY</v>
      </c>
      <c r="H5" s="2" t="str">
        <f t="shared" ref="H5:J8" si="0">IF(C5&gt;=99,"EASY","NOT EASY")</f>
        <v>NOT EASY</v>
      </c>
      <c r="I5" s="2" t="str">
        <f t="shared" si="0"/>
        <v>EASY</v>
      </c>
      <c r="J5" s="2" t="str">
        <f t="shared" si="0"/>
        <v>EASY</v>
      </c>
      <c r="L5" s="2">
        <f>MAX(B5:E5)</f>
        <v>102</v>
      </c>
    </row>
    <row r="6" spans="1:17" ht="15.75" x14ac:dyDescent="0.25">
      <c r="A6" s="13" t="s">
        <v>131</v>
      </c>
      <c r="B6" s="2">
        <v>75</v>
      </c>
      <c r="C6" s="2">
        <v>88</v>
      </c>
      <c r="D6" s="2">
        <v>112</v>
      </c>
      <c r="E6" s="2">
        <v>96</v>
      </c>
      <c r="G6" s="2" t="str">
        <f t="shared" ref="G6:G8" si="1">IF(B6&gt;=99,"EASY","NOT EASY")</f>
        <v>NOT EASY</v>
      </c>
      <c r="H6" s="2" t="str">
        <f t="shared" si="0"/>
        <v>NOT EASY</v>
      </c>
      <c r="I6" s="2" t="str">
        <f t="shared" si="0"/>
        <v>EASY</v>
      </c>
      <c r="J6" s="2" t="str">
        <f t="shared" si="0"/>
        <v>NOT EASY</v>
      </c>
      <c r="L6" s="2">
        <f t="shared" ref="L6:L8" si="2">MAX(B6:E6)</f>
        <v>112</v>
      </c>
    </row>
    <row r="7" spans="1:17" ht="15.75" x14ac:dyDescent="0.25">
      <c r="A7" s="13" t="s">
        <v>132</v>
      </c>
      <c r="B7" s="2">
        <v>88</v>
      </c>
      <c r="C7" s="2">
        <v>59</v>
      </c>
      <c r="D7" s="2">
        <v>78</v>
      </c>
      <c r="E7" s="2">
        <v>98</v>
      </c>
      <c r="G7" s="2" t="str">
        <f t="shared" si="1"/>
        <v>NOT EASY</v>
      </c>
      <c r="H7" s="2" t="str">
        <f t="shared" si="0"/>
        <v>NOT EASY</v>
      </c>
      <c r="I7" s="2" t="str">
        <f t="shared" si="0"/>
        <v>NOT EASY</v>
      </c>
      <c r="J7" s="2" t="str">
        <f t="shared" si="0"/>
        <v>NOT EASY</v>
      </c>
      <c r="L7" s="2">
        <f t="shared" si="2"/>
        <v>98</v>
      </c>
    </row>
    <row r="8" spans="1:17" ht="15.75" x14ac:dyDescent="0.25">
      <c r="A8" s="13" t="s">
        <v>133</v>
      </c>
      <c r="B8" s="2">
        <v>55</v>
      </c>
      <c r="C8" s="2">
        <v>66</v>
      </c>
      <c r="D8" s="2">
        <v>77</v>
      </c>
      <c r="E8" s="2">
        <v>88</v>
      </c>
      <c r="G8" s="2" t="str">
        <f t="shared" si="1"/>
        <v>NOT EASY</v>
      </c>
      <c r="H8" s="2" t="str">
        <f t="shared" si="0"/>
        <v>NOT EASY</v>
      </c>
      <c r="I8" s="2" t="str">
        <f t="shared" si="0"/>
        <v>NOT EASY</v>
      </c>
      <c r="J8" s="2" t="str">
        <f t="shared" si="0"/>
        <v>NOT EASY</v>
      </c>
      <c r="L8" s="2">
        <f t="shared" si="2"/>
        <v>88</v>
      </c>
    </row>
  </sheetData>
  <mergeCells count="2">
    <mergeCell ref="G4:J4"/>
    <mergeCell ref="A1:Q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C8A2B-0120-48AE-8C4B-B7786462CE47}">
  <dimension ref="A1:V14"/>
  <sheetViews>
    <sheetView workbookViewId="0">
      <selection activeCell="I3" sqref="I3"/>
    </sheetView>
  </sheetViews>
  <sheetFormatPr defaultRowHeight="15" x14ac:dyDescent="0.25"/>
  <cols>
    <col min="1" max="1" width="18.140625" customWidth="1"/>
    <col min="2" max="2" width="19.5703125" customWidth="1"/>
    <col min="3" max="3" width="19.42578125" customWidth="1"/>
    <col min="5" max="5" width="11.140625" customWidth="1"/>
    <col min="6" max="6" width="10.42578125" customWidth="1"/>
  </cols>
  <sheetData>
    <row r="1" spans="1:22" ht="105.75" customHeight="1" x14ac:dyDescent="0.25">
      <c r="A1" s="68" t="s">
        <v>154</v>
      </c>
      <c r="B1" s="69"/>
      <c r="C1" s="69"/>
      <c r="D1" s="69"/>
      <c r="E1" s="69"/>
      <c r="F1" s="69"/>
      <c r="G1" s="69"/>
      <c r="H1" s="69"/>
      <c r="I1" s="69"/>
      <c r="J1" s="69"/>
      <c r="K1" s="69"/>
      <c r="L1" s="69"/>
      <c r="M1" s="69"/>
      <c r="N1" s="69"/>
      <c r="O1" s="69"/>
      <c r="P1" s="69"/>
      <c r="Q1" s="69"/>
      <c r="R1" s="69"/>
      <c r="S1" s="69"/>
      <c r="T1" s="69"/>
      <c r="U1" s="69"/>
      <c r="V1" s="69"/>
    </row>
    <row r="3" spans="1:22" x14ac:dyDescent="0.25"/>
    <row r="4" spans="1:22" ht="18.75" x14ac:dyDescent="0.25">
      <c r="A4" s="21" t="s">
        <v>37</v>
      </c>
      <c r="B4" s="21" t="s">
        <v>140</v>
      </c>
      <c r="C4" s="21" t="s">
        <v>141</v>
      </c>
    </row>
    <row r="5" spans="1:22" x14ac:dyDescent="0.25">
      <c r="A5" s="2" t="s">
        <v>142</v>
      </c>
      <c r="B5" s="2">
        <v>35</v>
      </c>
      <c r="C5" s="2" t="str">
        <f>IF(B5&gt;=80,"excellent",IF(B5&gt;=60,"good",IF(B5&lt;60,"fail")))</f>
        <v>fail</v>
      </c>
      <c r="E5" s="76" t="s">
        <v>143</v>
      </c>
      <c r="F5" s="76"/>
    </row>
    <row r="6" spans="1:22" x14ac:dyDescent="0.25">
      <c r="A6" s="2" t="s">
        <v>106</v>
      </c>
      <c r="B6" s="2">
        <v>77</v>
      </c>
      <c r="C6" s="2" t="str">
        <f t="shared" ref="C6:C14" si="0">IF(B6&gt;=80,"excellent",IF(B6&gt;=60,"good",IF(B6&lt;60,"fail")))</f>
        <v>good</v>
      </c>
      <c r="E6" s="2" t="s">
        <v>144</v>
      </c>
      <c r="F6" s="2" t="s">
        <v>145</v>
      </c>
    </row>
    <row r="7" spans="1:22" x14ac:dyDescent="0.25">
      <c r="A7" s="2" t="s">
        <v>41</v>
      </c>
      <c r="B7" s="2">
        <v>85</v>
      </c>
      <c r="C7" s="2" t="str">
        <f t="shared" si="0"/>
        <v>excellent</v>
      </c>
      <c r="E7" s="2" t="s">
        <v>146</v>
      </c>
      <c r="F7" s="2" t="s">
        <v>147</v>
      </c>
    </row>
    <row r="8" spans="1:22" x14ac:dyDescent="0.25">
      <c r="A8" s="2" t="s">
        <v>148</v>
      </c>
      <c r="B8" s="2">
        <v>60</v>
      </c>
      <c r="C8" s="2" t="str">
        <f t="shared" si="0"/>
        <v>good</v>
      </c>
      <c r="E8" s="2" t="s">
        <v>149</v>
      </c>
      <c r="F8" s="2" t="s">
        <v>150</v>
      </c>
    </row>
    <row r="9" spans="1:22" x14ac:dyDescent="0.25">
      <c r="A9" s="2" t="s">
        <v>49</v>
      </c>
      <c r="B9" s="2">
        <v>79</v>
      </c>
      <c r="C9" s="2" t="str">
        <f t="shared" si="0"/>
        <v>good</v>
      </c>
    </row>
    <row r="10" spans="1:22" x14ac:dyDescent="0.25">
      <c r="A10" s="2" t="s">
        <v>151</v>
      </c>
      <c r="B10" s="2">
        <v>90</v>
      </c>
      <c r="C10" s="2" t="str">
        <f t="shared" si="0"/>
        <v>excellent</v>
      </c>
    </row>
    <row r="11" spans="1:22" x14ac:dyDescent="0.25">
      <c r="A11" s="2" t="s">
        <v>152</v>
      </c>
      <c r="B11" s="2">
        <v>45</v>
      </c>
      <c r="C11" s="2" t="str">
        <f t="shared" si="0"/>
        <v>fail</v>
      </c>
    </row>
    <row r="12" spans="1:22" x14ac:dyDescent="0.25">
      <c r="A12" s="2" t="s">
        <v>47</v>
      </c>
      <c r="B12" s="2">
        <v>17</v>
      </c>
      <c r="C12" s="2" t="str">
        <f t="shared" si="0"/>
        <v>fail</v>
      </c>
    </row>
    <row r="13" spans="1:22" x14ac:dyDescent="0.25">
      <c r="A13" s="2" t="s">
        <v>76</v>
      </c>
      <c r="B13" s="2">
        <v>80</v>
      </c>
      <c r="C13" s="2" t="str">
        <f t="shared" si="0"/>
        <v>excellent</v>
      </c>
    </row>
    <row r="14" spans="1:22" x14ac:dyDescent="0.25">
      <c r="A14" s="2" t="s">
        <v>153</v>
      </c>
      <c r="B14" s="2">
        <v>33</v>
      </c>
      <c r="C14" s="2" t="str">
        <f t="shared" si="0"/>
        <v>fail</v>
      </c>
    </row>
  </sheetData>
  <mergeCells count="2">
    <mergeCell ref="E5:F5"/>
    <mergeCell ref="A1:V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A8C74-13A9-46C9-A2A1-4443933EAB2C}">
  <dimension ref="A1:P18"/>
  <sheetViews>
    <sheetView workbookViewId="0">
      <selection activeCell="I3" sqref="I3"/>
    </sheetView>
  </sheetViews>
  <sheetFormatPr defaultRowHeight="15" x14ac:dyDescent="0.25"/>
  <cols>
    <col min="1" max="1" width="14.85546875" bestFit="1" customWidth="1"/>
    <col min="2" max="2" width="16.5703125" bestFit="1" customWidth="1"/>
    <col min="3" max="3" width="16.42578125" bestFit="1" customWidth="1"/>
    <col min="4" max="4" width="16.28515625" bestFit="1" customWidth="1"/>
  </cols>
  <sheetData>
    <row r="1" spans="1:16" ht="55.5" customHeight="1" x14ac:dyDescent="0.25">
      <c r="A1" s="68" t="s">
        <v>171</v>
      </c>
      <c r="B1" s="69"/>
      <c r="C1" s="69"/>
      <c r="D1" s="69"/>
      <c r="E1" s="69"/>
      <c r="F1" s="69"/>
      <c r="G1" s="69"/>
      <c r="H1" s="69"/>
      <c r="I1" s="69"/>
      <c r="J1" s="69"/>
      <c r="K1" s="69"/>
      <c r="L1" s="69"/>
      <c r="M1" s="69"/>
      <c r="N1" s="69"/>
      <c r="O1" s="69"/>
      <c r="P1" s="69"/>
    </row>
    <row r="3" spans="1:16" x14ac:dyDescent="0.25"/>
    <row r="4" spans="1:16" ht="18.75" x14ac:dyDescent="0.25">
      <c r="A4" s="2"/>
      <c r="B4" s="21" t="s">
        <v>155</v>
      </c>
      <c r="C4" s="21" t="s">
        <v>156</v>
      </c>
      <c r="D4" s="21" t="s">
        <v>157</v>
      </c>
    </row>
    <row r="5" spans="1:16" ht="18.75" x14ac:dyDescent="0.25">
      <c r="A5" s="21" t="s">
        <v>158</v>
      </c>
      <c r="B5" s="2">
        <v>125000</v>
      </c>
      <c r="C5" s="2">
        <v>451263</v>
      </c>
      <c r="D5" s="2">
        <v>154928</v>
      </c>
    </row>
    <row r="6" spans="1:16" ht="18.75" x14ac:dyDescent="0.25">
      <c r="A6" s="21" t="s">
        <v>159</v>
      </c>
      <c r="B6" s="2">
        <v>80000</v>
      </c>
      <c r="C6" s="2">
        <v>256842</v>
      </c>
      <c r="D6" s="2">
        <v>161949</v>
      </c>
    </row>
    <row r="7" spans="1:16" ht="18.75" x14ac:dyDescent="0.25">
      <c r="A7" s="21" t="s">
        <v>160</v>
      </c>
      <c r="B7" s="2">
        <v>122536</v>
      </c>
      <c r="C7" s="2">
        <v>125489</v>
      </c>
      <c r="D7" s="2">
        <v>111133</v>
      </c>
    </row>
    <row r="8" spans="1:16" ht="18.75" x14ac:dyDescent="0.25">
      <c r="A8" s="21" t="s">
        <v>161</v>
      </c>
      <c r="B8" s="2">
        <v>152365</v>
      </c>
      <c r="C8" s="2">
        <v>256146</v>
      </c>
      <c r="D8" s="2">
        <v>262656</v>
      </c>
    </row>
    <row r="9" spans="1:16" ht="18.75" x14ac:dyDescent="0.25">
      <c r="A9" s="21" t="s">
        <v>162</v>
      </c>
      <c r="B9" s="2">
        <v>75036</v>
      </c>
      <c r="C9" s="2">
        <v>326541</v>
      </c>
      <c r="D9" s="2">
        <v>252315</v>
      </c>
    </row>
    <row r="10" spans="1:16" ht="18.75" x14ac:dyDescent="0.25">
      <c r="A10" s="21" t="s">
        <v>163</v>
      </c>
      <c r="B10" s="2">
        <v>125489</v>
      </c>
      <c r="C10" s="2">
        <v>25625</v>
      </c>
      <c r="D10" s="2">
        <v>125491</v>
      </c>
    </row>
    <row r="11" spans="1:16" ht="18.75" x14ac:dyDescent="0.25">
      <c r="A11" s="21" t="s">
        <v>164</v>
      </c>
      <c r="B11" s="2">
        <v>250000</v>
      </c>
      <c r="C11" s="2">
        <v>156253</v>
      </c>
      <c r="D11" s="2">
        <v>165923</v>
      </c>
    </row>
    <row r="12" spans="1:16" ht="18.75" x14ac:dyDescent="0.25">
      <c r="A12" s="21" t="s">
        <v>165</v>
      </c>
      <c r="B12" s="2">
        <v>246222</v>
      </c>
      <c r="C12" s="2">
        <v>236591</v>
      </c>
      <c r="D12" s="2">
        <v>234697</v>
      </c>
    </row>
    <row r="13" spans="1:16" ht="18.75" x14ac:dyDescent="0.25">
      <c r="A13" s="21" t="s">
        <v>166</v>
      </c>
      <c r="B13" s="2">
        <v>12612</v>
      </c>
      <c r="C13" s="2">
        <v>154896</v>
      </c>
      <c r="D13" s="2">
        <v>111111</v>
      </c>
    </row>
    <row r="14" spans="1:16" ht="18.75" x14ac:dyDescent="0.25">
      <c r="A14" s="21" t="s">
        <v>167</v>
      </c>
      <c r="B14" s="2">
        <v>111222</v>
      </c>
      <c r="C14" s="2">
        <v>231548</v>
      </c>
      <c r="D14" s="2">
        <v>36161</v>
      </c>
    </row>
    <row r="15" spans="1:16" ht="18.75" x14ac:dyDescent="0.25">
      <c r="A15" s="21" t="s">
        <v>168</v>
      </c>
      <c r="B15" s="2">
        <v>112164</v>
      </c>
      <c r="C15" s="2">
        <v>123591</v>
      </c>
      <c r="D15" s="2">
        <v>161613</v>
      </c>
    </row>
    <row r="16" spans="1:16" ht="18.75" x14ac:dyDescent="0.25">
      <c r="A16" s="21" t="s">
        <v>169</v>
      </c>
      <c r="B16" s="2">
        <v>413591</v>
      </c>
      <c r="C16" s="2">
        <v>321381</v>
      </c>
      <c r="D16" s="2">
        <v>160316</v>
      </c>
    </row>
    <row r="18" spans="1:4" ht="18.75" x14ac:dyDescent="0.25">
      <c r="A18" s="21" t="s">
        <v>170</v>
      </c>
      <c r="B18" s="2">
        <f>SUM(B5:B16)</f>
        <v>1826237</v>
      </c>
      <c r="C18" s="2">
        <f t="shared" ref="C18:D18" si="0">SUM(C5:C16)</f>
        <v>2666166</v>
      </c>
      <c r="D18" s="2">
        <f t="shared" si="0"/>
        <v>1938293</v>
      </c>
    </row>
  </sheetData>
  <mergeCells count="1">
    <mergeCell ref="A1:P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FB2C0-88F2-4ED1-99A6-99D5C21B4CC1}">
  <dimension ref="A1:I16"/>
  <sheetViews>
    <sheetView workbookViewId="0">
      <selection activeCell="I3" sqref="I3"/>
    </sheetView>
  </sheetViews>
  <sheetFormatPr defaultRowHeight="15" x14ac:dyDescent="0.25"/>
  <cols>
    <col min="1" max="1" width="17.28515625" bestFit="1" customWidth="1"/>
    <col min="2" max="2" width="13.7109375" bestFit="1" customWidth="1"/>
    <col min="3" max="3" width="12.5703125" bestFit="1" customWidth="1"/>
    <col min="4" max="4" width="12" customWidth="1"/>
    <col min="5" max="5" width="12.28515625" customWidth="1"/>
    <col min="6" max="6" width="13.85546875" customWidth="1"/>
  </cols>
  <sheetData>
    <row r="1" spans="1:9" ht="27" customHeight="1" x14ac:dyDescent="0.25">
      <c r="A1" s="69" t="s">
        <v>190</v>
      </c>
      <c r="B1" s="69"/>
      <c r="C1" s="69"/>
      <c r="D1" s="69"/>
      <c r="E1" s="69"/>
    </row>
    <row r="3" spans="1:9" x14ac:dyDescent="0.25"/>
    <row r="4" spans="1:9" ht="17.25" x14ac:dyDescent="0.25">
      <c r="A4" s="22" t="s">
        <v>172</v>
      </c>
      <c r="B4" s="22" t="s">
        <v>173</v>
      </c>
      <c r="C4" s="22" t="s">
        <v>174</v>
      </c>
      <c r="D4" s="22" t="s">
        <v>175</v>
      </c>
      <c r="E4" s="22" t="s">
        <v>176</v>
      </c>
      <c r="F4" s="22" t="s">
        <v>177</v>
      </c>
    </row>
    <row r="6" spans="1:9" x14ac:dyDescent="0.25">
      <c r="A6" s="2" t="s">
        <v>178</v>
      </c>
      <c r="B6" s="2" t="s">
        <v>179</v>
      </c>
      <c r="C6" s="23">
        <v>25015</v>
      </c>
      <c r="D6" s="23">
        <v>14546</v>
      </c>
      <c r="E6" s="23">
        <v>15487</v>
      </c>
      <c r="F6" s="24">
        <f>SUM(C6:E6)</f>
        <v>55048</v>
      </c>
    </row>
    <row r="7" spans="1:9" x14ac:dyDescent="0.25">
      <c r="A7" s="2" t="s">
        <v>178</v>
      </c>
      <c r="B7" s="2" t="s">
        <v>180</v>
      </c>
      <c r="C7" s="23">
        <v>48953</v>
      </c>
      <c r="D7" s="23">
        <v>13131</v>
      </c>
      <c r="E7" s="23">
        <v>95648</v>
      </c>
      <c r="F7" s="24">
        <f t="shared" ref="F7:F13" si="0">SUM(C7:E7)</f>
        <v>157732</v>
      </c>
    </row>
    <row r="8" spans="1:9" x14ac:dyDescent="0.25">
      <c r="A8" s="2" t="s">
        <v>181</v>
      </c>
      <c r="B8" s="2" t="s">
        <v>182</v>
      </c>
      <c r="C8" s="23">
        <v>15234</v>
      </c>
      <c r="D8" s="23">
        <v>11122</v>
      </c>
      <c r="E8" s="23">
        <v>16944</v>
      </c>
      <c r="F8" s="24">
        <f t="shared" si="0"/>
        <v>43300</v>
      </c>
    </row>
    <row r="9" spans="1:9" x14ac:dyDescent="0.25">
      <c r="A9" s="2" t="s">
        <v>183</v>
      </c>
      <c r="B9" s="2" t="s">
        <v>184</v>
      </c>
      <c r="C9" s="23">
        <v>16232</v>
      </c>
      <c r="D9" s="23">
        <v>33265</v>
      </c>
      <c r="E9" s="23">
        <v>62549</v>
      </c>
      <c r="F9" s="24">
        <f t="shared" si="0"/>
        <v>112046</v>
      </c>
    </row>
    <row r="10" spans="1:9" x14ac:dyDescent="0.25">
      <c r="A10" s="2" t="s">
        <v>181</v>
      </c>
      <c r="B10" s="2" t="s">
        <v>185</v>
      </c>
      <c r="C10" s="23">
        <v>5555</v>
      </c>
      <c r="D10" s="23">
        <v>1251</v>
      </c>
      <c r="E10" s="23">
        <v>1169</v>
      </c>
      <c r="F10" s="24">
        <f t="shared" si="0"/>
        <v>7975</v>
      </c>
    </row>
    <row r="11" spans="1:9" x14ac:dyDescent="0.25">
      <c r="A11" s="2" t="s">
        <v>178</v>
      </c>
      <c r="B11" s="2" t="s">
        <v>186</v>
      </c>
      <c r="C11" s="23">
        <v>51546</v>
      </c>
      <c r="D11" s="23">
        <v>12458</v>
      </c>
      <c r="E11" s="23">
        <v>16646</v>
      </c>
      <c r="F11" s="24">
        <f t="shared" si="0"/>
        <v>80650</v>
      </c>
    </row>
    <row r="12" spans="1:9" x14ac:dyDescent="0.25">
      <c r="A12" s="2" t="s">
        <v>183</v>
      </c>
      <c r="B12" s="2" t="s">
        <v>187</v>
      </c>
      <c r="C12" s="23">
        <v>54872</v>
      </c>
      <c r="D12" s="23">
        <v>62354</v>
      </c>
      <c r="E12" s="23">
        <v>61631</v>
      </c>
      <c r="F12" s="24">
        <f t="shared" si="0"/>
        <v>178857</v>
      </c>
    </row>
    <row r="13" spans="1:9" x14ac:dyDescent="0.25">
      <c r="A13" s="2" t="s">
        <v>183</v>
      </c>
      <c r="B13" s="2" t="s">
        <v>188</v>
      </c>
      <c r="C13" s="23">
        <v>11316</v>
      </c>
      <c r="D13" s="23">
        <v>15496</v>
      </c>
      <c r="E13" s="23">
        <v>16613</v>
      </c>
      <c r="F13" s="24">
        <f t="shared" si="0"/>
        <v>43425</v>
      </c>
    </row>
    <row r="16" spans="1:9" ht="17.25" x14ac:dyDescent="0.25">
      <c r="A16" s="22" t="s">
        <v>189</v>
      </c>
      <c r="B16" s="25" t="s">
        <v>178</v>
      </c>
      <c r="C16" s="23">
        <f>SUMIF(A6:A13,B16,F6:F13)</f>
        <v>293430</v>
      </c>
    </row>
  </sheetData>
  <mergeCells count="1">
    <mergeCell ref="A1:E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6D696-5CE3-4035-A2AC-F9515D47B56D}">
  <dimension ref="A1:W36"/>
  <sheetViews>
    <sheetView workbookViewId="0">
      <selection activeCell="J6" sqref="J6"/>
    </sheetView>
  </sheetViews>
  <sheetFormatPr defaultRowHeight="15" x14ac:dyDescent="0.25"/>
  <cols>
    <col min="2" max="2" width="10.7109375" bestFit="1" customWidth="1"/>
    <col min="3" max="3" width="15.5703125" bestFit="1" customWidth="1"/>
    <col min="7" max="7" width="24" bestFit="1" customWidth="1"/>
    <col min="8" max="8" width="18.28515625" bestFit="1" customWidth="1"/>
  </cols>
  <sheetData>
    <row r="1" spans="1:23" ht="67.5" customHeight="1" x14ac:dyDescent="0.25">
      <c r="A1" s="68" t="s">
        <v>194</v>
      </c>
      <c r="B1" s="69"/>
      <c r="C1" s="69"/>
      <c r="D1" s="69"/>
      <c r="E1" s="69"/>
      <c r="F1" s="69"/>
      <c r="G1" s="69"/>
      <c r="H1" s="69"/>
      <c r="I1" s="69"/>
      <c r="J1" s="69"/>
      <c r="K1" s="69"/>
      <c r="L1" s="69"/>
      <c r="M1" s="69"/>
      <c r="N1" s="69"/>
      <c r="O1" s="69"/>
      <c r="P1" s="69"/>
      <c r="Q1" s="69"/>
      <c r="R1" s="69"/>
      <c r="S1" s="69"/>
      <c r="T1" s="69"/>
      <c r="U1" s="69"/>
      <c r="V1" s="69"/>
      <c r="W1" s="69"/>
    </row>
    <row r="4" spans="1:23" x14ac:dyDescent="0.25">
      <c r="G4" s="77" t="s">
        <v>191</v>
      </c>
      <c r="H4" s="77"/>
    </row>
    <row r="6" spans="1:23" ht="17.25" x14ac:dyDescent="0.25">
      <c r="G6" s="22" t="s">
        <v>192</v>
      </c>
      <c r="H6" s="22" t="s">
        <v>193</v>
      </c>
    </row>
    <row r="7" spans="1:23" x14ac:dyDescent="0.25">
      <c r="G7" s="18">
        <v>45231</v>
      </c>
      <c r="H7" s="26">
        <v>2653.62</v>
      </c>
    </row>
    <row r="8" spans="1:23" x14ac:dyDescent="0.25">
      <c r="G8" s="18">
        <v>45232</v>
      </c>
      <c r="H8" s="26">
        <v>6652.66</v>
      </c>
    </row>
    <row r="9" spans="1:23" x14ac:dyDescent="0.25">
      <c r="G9" s="18">
        <v>45233</v>
      </c>
      <c r="H9" s="26">
        <v>6666</v>
      </c>
    </row>
    <row r="10" spans="1:23" x14ac:dyDescent="0.25">
      <c r="G10" s="18">
        <v>45234</v>
      </c>
      <c r="H10" s="26">
        <v>1254</v>
      </c>
    </row>
    <row r="11" spans="1:23" x14ac:dyDescent="0.25">
      <c r="B11" s="2" t="s">
        <v>192</v>
      </c>
      <c r="C11" s="2" t="s">
        <v>193</v>
      </c>
      <c r="G11" s="18">
        <v>45235</v>
      </c>
      <c r="H11" s="26">
        <v>2635.69</v>
      </c>
    </row>
    <row r="12" spans="1:23" x14ac:dyDescent="0.25">
      <c r="B12" s="18">
        <v>45257</v>
      </c>
      <c r="C12" s="2">
        <f>VLOOKUP(B12,G6:H36,2,1)</f>
        <v>4856.5600000000004</v>
      </c>
      <c r="G12" s="18"/>
      <c r="H12" s="26">
        <v>1524.55</v>
      </c>
    </row>
    <row r="13" spans="1:23" x14ac:dyDescent="0.25">
      <c r="G13" s="18">
        <v>45237</v>
      </c>
      <c r="H13" s="26">
        <v>6131.11</v>
      </c>
    </row>
    <row r="14" spans="1:23" x14ac:dyDescent="0.25">
      <c r="G14" s="18">
        <v>45238</v>
      </c>
      <c r="H14" s="26">
        <v>2516</v>
      </c>
    </row>
    <row r="15" spans="1:23" x14ac:dyDescent="0.25">
      <c r="G15" s="18">
        <v>45239</v>
      </c>
      <c r="H15" s="26">
        <v>8459.33</v>
      </c>
    </row>
    <row r="16" spans="1:23" x14ac:dyDescent="0.25">
      <c r="G16" s="18">
        <v>45240</v>
      </c>
      <c r="H16" s="26">
        <v>3526.21</v>
      </c>
    </row>
    <row r="17" spans="7:8" x14ac:dyDescent="0.25">
      <c r="G17" s="18">
        <v>45241</v>
      </c>
      <c r="H17" s="26">
        <v>5623.84</v>
      </c>
    </row>
    <row r="18" spans="7:8" x14ac:dyDescent="0.25">
      <c r="G18" s="18">
        <v>45242</v>
      </c>
      <c r="H18" s="26">
        <v>1565.55</v>
      </c>
    </row>
    <row r="19" spans="7:8" x14ac:dyDescent="0.25">
      <c r="G19" s="18"/>
      <c r="H19" s="26">
        <v>5263.69</v>
      </c>
    </row>
    <row r="20" spans="7:8" x14ac:dyDescent="0.25">
      <c r="G20" s="18">
        <v>45244</v>
      </c>
      <c r="H20" s="26">
        <v>2514</v>
      </c>
    </row>
    <row r="21" spans="7:8" x14ac:dyDescent="0.25">
      <c r="G21" s="18">
        <v>45245</v>
      </c>
      <c r="H21" s="26">
        <v>2635</v>
      </c>
    </row>
    <row r="22" spans="7:8" x14ac:dyDescent="0.25">
      <c r="G22" s="18">
        <v>45246</v>
      </c>
      <c r="H22" s="26">
        <v>9951</v>
      </c>
    </row>
    <row r="23" spans="7:8" x14ac:dyDescent="0.25">
      <c r="G23" s="18">
        <v>45247</v>
      </c>
      <c r="H23" s="26">
        <v>2311.2399999999998</v>
      </c>
    </row>
    <row r="24" spans="7:8" x14ac:dyDescent="0.25">
      <c r="G24" s="18">
        <v>45248</v>
      </c>
      <c r="H24" s="26">
        <v>5298.31</v>
      </c>
    </row>
    <row r="25" spans="7:8" x14ac:dyDescent="0.25">
      <c r="G25" s="18">
        <v>45249</v>
      </c>
      <c r="H25" s="26">
        <v>2163.54</v>
      </c>
    </row>
    <row r="26" spans="7:8" x14ac:dyDescent="0.25">
      <c r="G26" s="18"/>
      <c r="H26" s="26">
        <v>2222</v>
      </c>
    </row>
    <row r="27" spans="7:8" x14ac:dyDescent="0.25">
      <c r="G27" s="18">
        <v>45251</v>
      </c>
      <c r="H27" s="26">
        <v>6666</v>
      </c>
    </row>
    <row r="28" spans="7:8" x14ac:dyDescent="0.25">
      <c r="G28" s="18">
        <v>45252</v>
      </c>
      <c r="H28" s="26">
        <v>9999</v>
      </c>
    </row>
    <row r="29" spans="7:8" x14ac:dyDescent="0.25">
      <c r="G29" s="18">
        <v>45253</v>
      </c>
      <c r="H29" s="26">
        <v>8888</v>
      </c>
    </row>
    <row r="30" spans="7:8" x14ac:dyDescent="0.25">
      <c r="G30" s="18">
        <v>45254</v>
      </c>
      <c r="H30" s="26">
        <v>236.24</v>
      </c>
    </row>
    <row r="31" spans="7:8" x14ac:dyDescent="0.25">
      <c r="G31" s="18">
        <v>45255</v>
      </c>
      <c r="H31" s="26">
        <v>1232.1099999999999</v>
      </c>
    </row>
    <row r="32" spans="7:8" x14ac:dyDescent="0.25">
      <c r="G32" s="18">
        <v>45256</v>
      </c>
      <c r="H32" s="26">
        <v>4856.5600000000004</v>
      </c>
    </row>
    <row r="33" spans="7:8" x14ac:dyDescent="0.25">
      <c r="G33" s="18"/>
      <c r="H33" s="26">
        <v>6325.88</v>
      </c>
    </row>
    <row r="34" spans="7:8" x14ac:dyDescent="0.25">
      <c r="G34" s="18">
        <v>45258</v>
      </c>
      <c r="H34" s="26">
        <v>8484.84</v>
      </c>
    </row>
    <row r="35" spans="7:8" x14ac:dyDescent="0.25">
      <c r="G35" s="18">
        <v>45259</v>
      </c>
      <c r="H35" s="26">
        <v>9632.6200000000008</v>
      </c>
    </row>
    <row r="36" spans="7:8" x14ac:dyDescent="0.25">
      <c r="G36" s="18">
        <v>45260</v>
      </c>
      <c r="H36" s="26">
        <v>3232.23</v>
      </c>
    </row>
  </sheetData>
  <mergeCells count="2">
    <mergeCell ref="G4:H4"/>
    <mergeCell ref="A1:W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90BC1-F20A-460B-B0C3-539268580CFF}">
  <dimension ref="A1:J40"/>
  <sheetViews>
    <sheetView workbookViewId="0">
      <selection activeCell="H4" sqref="H4"/>
    </sheetView>
  </sheetViews>
  <sheetFormatPr defaultColWidth="14.42578125" defaultRowHeight="15" x14ac:dyDescent="0.25"/>
  <cols>
    <col min="1" max="1" width="2" style="28" bestFit="1" customWidth="1"/>
    <col min="2" max="2" width="16.42578125" style="28" customWidth="1"/>
    <col min="3" max="3" width="20.5703125" style="28" customWidth="1"/>
    <col min="4" max="16384" width="14.42578125" style="28"/>
  </cols>
  <sheetData>
    <row r="1" spans="1:10" ht="36" customHeight="1" x14ac:dyDescent="0.25">
      <c r="A1" s="81" t="s">
        <v>226</v>
      </c>
      <c r="B1" s="81"/>
      <c r="C1" s="81"/>
      <c r="D1" s="81"/>
      <c r="E1" s="81"/>
      <c r="F1" s="81"/>
      <c r="G1" s="81"/>
      <c r="H1" s="81"/>
      <c r="I1" s="81"/>
      <c r="J1" s="81"/>
    </row>
    <row r="4" spans="1:10" x14ac:dyDescent="0.25">
      <c r="A4" s="27"/>
      <c r="B4" s="78" t="s">
        <v>195</v>
      </c>
      <c r="C4" s="79"/>
      <c r="D4" s="79"/>
      <c r="E4" s="79"/>
      <c r="F4" s="29"/>
      <c r="G4" s="29"/>
      <c r="H4"/>
      <c r="I4" s="29"/>
    </row>
    <row r="5" spans="1:10" x14ac:dyDescent="0.25">
      <c r="A5" s="27"/>
      <c r="B5" s="29"/>
      <c r="C5" s="29"/>
      <c r="D5" s="29"/>
      <c r="E5" s="29"/>
      <c r="F5" s="29"/>
      <c r="G5" s="29"/>
      <c r="H5" s="29"/>
      <c r="I5" s="29"/>
    </row>
    <row r="6" spans="1:10" x14ac:dyDescent="0.25">
      <c r="A6" s="27"/>
      <c r="B6" s="30" t="s">
        <v>196</v>
      </c>
      <c r="C6" s="31" t="s">
        <v>197</v>
      </c>
      <c r="D6" s="31" t="s">
        <v>198</v>
      </c>
      <c r="E6" s="31" t="s">
        <v>199</v>
      </c>
      <c r="F6" s="31" t="s">
        <v>200</v>
      </c>
      <c r="G6" s="29"/>
      <c r="H6" s="29"/>
      <c r="I6" s="29"/>
    </row>
    <row r="7" spans="1:10" x14ac:dyDescent="0.25">
      <c r="A7" s="27"/>
      <c r="B7" s="32">
        <v>56815</v>
      </c>
      <c r="C7" s="33" t="s">
        <v>201</v>
      </c>
      <c r="D7" s="33" t="s">
        <v>202</v>
      </c>
      <c r="E7" s="34">
        <v>13836</v>
      </c>
      <c r="F7" s="34">
        <v>25</v>
      </c>
      <c r="G7" s="29"/>
      <c r="H7" s="29"/>
      <c r="I7" s="29"/>
    </row>
    <row r="8" spans="1:10" x14ac:dyDescent="0.25">
      <c r="A8" s="27"/>
      <c r="B8" s="32">
        <v>51186</v>
      </c>
      <c r="C8" s="33" t="s">
        <v>203</v>
      </c>
      <c r="D8" s="33" t="s">
        <v>204</v>
      </c>
      <c r="E8" s="34">
        <v>11771</v>
      </c>
      <c r="F8" s="34">
        <v>32</v>
      </c>
      <c r="G8" s="29"/>
      <c r="H8" s="29"/>
      <c r="I8" s="29"/>
    </row>
    <row r="9" spans="1:10" x14ac:dyDescent="0.25">
      <c r="A9" s="27"/>
      <c r="B9" s="32">
        <v>51511</v>
      </c>
      <c r="C9" s="33" t="s">
        <v>205</v>
      </c>
      <c r="D9" s="33" t="s">
        <v>206</v>
      </c>
      <c r="E9" s="34">
        <v>13046</v>
      </c>
      <c r="F9" s="34">
        <v>35</v>
      </c>
      <c r="G9" s="29"/>
      <c r="H9" s="29"/>
      <c r="I9" s="29"/>
    </row>
    <row r="10" spans="1:10" x14ac:dyDescent="0.25">
      <c r="A10" s="27"/>
      <c r="B10" s="32">
        <v>50890</v>
      </c>
      <c r="C10" s="33" t="s">
        <v>207</v>
      </c>
      <c r="D10" s="33" t="s">
        <v>208</v>
      </c>
      <c r="E10" s="34">
        <v>18276</v>
      </c>
      <c r="F10" s="34">
        <v>32</v>
      </c>
      <c r="G10" s="29"/>
      <c r="H10" s="29"/>
      <c r="I10" s="29"/>
    </row>
    <row r="11" spans="1:10" x14ac:dyDescent="0.25">
      <c r="A11" s="27"/>
      <c r="B11" s="32">
        <v>53700</v>
      </c>
      <c r="C11" s="33" t="s">
        <v>209</v>
      </c>
      <c r="D11" s="33" t="s">
        <v>210</v>
      </c>
      <c r="E11" s="34">
        <v>19327</v>
      </c>
      <c r="F11" s="34">
        <v>26</v>
      </c>
      <c r="G11" s="29"/>
      <c r="H11" s="29"/>
      <c r="I11" s="29"/>
    </row>
    <row r="12" spans="1:10" x14ac:dyDescent="0.25">
      <c r="A12" s="27"/>
      <c r="B12" s="32">
        <v>55879</v>
      </c>
      <c r="C12" s="33" t="s">
        <v>211</v>
      </c>
      <c r="D12" s="33" t="s">
        <v>212</v>
      </c>
      <c r="E12" s="34">
        <v>18996</v>
      </c>
      <c r="F12" s="34">
        <v>35</v>
      </c>
      <c r="G12" s="29"/>
      <c r="H12" s="29"/>
      <c r="I12" s="29"/>
    </row>
    <row r="13" spans="1:10" x14ac:dyDescent="0.25">
      <c r="A13" s="27"/>
      <c r="B13" s="32">
        <v>59848</v>
      </c>
      <c r="C13" s="33" t="s">
        <v>213</v>
      </c>
      <c r="D13" s="33" t="s">
        <v>206</v>
      </c>
      <c r="E13" s="34">
        <v>10387</v>
      </c>
      <c r="F13" s="34">
        <v>25</v>
      </c>
      <c r="G13" s="29"/>
      <c r="H13" s="29"/>
      <c r="I13" s="29"/>
    </row>
    <row r="14" spans="1:10" x14ac:dyDescent="0.25">
      <c r="A14" s="27"/>
      <c r="B14" s="32">
        <v>58369</v>
      </c>
      <c r="C14" s="33" t="s">
        <v>214</v>
      </c>
      <c r="D14" s="33" t="s">
        <v>212</v>
      </c>
      <c r="E14" s="34">
        <v>12566</v>
      </c>
      <c r="F14" s="34">
        <v>37</v>
      </c>
      <c r="G14" s="29"/>
      <c r="H14" s="29"/>
      <c r="I14" s="29"/>
    </row>
    <row r="15" spans="1:10" x14ac:dyDescent="0.25">
      <c r="A15" s="27"/>
      <c r="B15" s="32">
        <v>50217</v>
      </c>
      <c r="C15" s="33" t="s">
        <v>215</v>
      </c>
      <c r="D15" s="33" t="s">
        <v>216</v>
      </c>
      <c r="E15" s="34">
        <v>16406</v>
      </c>
      <c r="F15" s="34">
        <v>42</v>
      </c>
      <c r="G15" s="29"/>
      <c r="H15" s="29"/>
      <c r="I15" s="29"/>
    </row>
    <row r="16" spans="1:10" x14ac:dyDescent="0.25">
      <c r="A16" s="27"/>
      <c r="B16" s="32">
        <v>50695</v>
      </c>
      <c r="C16" s="33" t="s">
        <v>217</v>
      </c>
      <c r="D16" s="33" t="s">
        <v>208</v>
      </c>
      <c r="E16" s="34">
        <v>15784</v>
      </c>
      <c r="F16" s="34">
        <v>43</v>
      </c>
      <c r="G16" s="29"/>
      <c r="H16" s="29"/>
      <c r="I16" s="29"/>
    </row>
    <row r="17" spans="1:9" x14ac:dyDescent="0.25">
      <c r="A17" s="27"/>
      <c r="B17" s="32">
        <v>59673</v>
      </c>
      <c r="C17" s="33" t="s">
        <v>218</v>
      </c>
      <c r="D17" s="33" t="s">
        <v>202</v>
      </c>
      <c r="E17" s="34">
        <v>10959</v>
      </c>
      <c r="F17" s="34">
        <v>30</v>
      </c>
      <c r="G17" s="29"/>
      <c r="H17" s="29"/>
      <c r="I17" s="29"/>
    </row>
    <row r="18" spans="1:9" x14ac:dyDescent="0.25">
      <c r="A18" s="27"/>
      <c r="B18" s="32">
        <v>52130</v>
      </c>
      <c r="C18" s="33" t="s">
        <v>219</v>
      </c>
      <c r="D18" s="33" t="s">
        <v>220</v>
      </c>
      <c r="E18" s="34">
        <v>14562</v>
      </c>
      <c r="F18" s="34">
        <v>32</v>
      </c>
      <c r="G18" s="29"/>
      <c r="H18" s="29"/>
      <c r="I18" s="29"/>
    </row>
    <row r="19" spans="1:9" x14ac:dyDescent="0.25">
      <c r="A19" s="27"/>
      <c r="B19" s="29"/>
      <c r="C19" s="29"/>
      <c r="D19" s="29"/>
      <c r="E19" s="29"/>
      <c r="F19" s="29"/>
      <c r="G19" s="29"/>
      <c r="H19" s="29"/>
      <c r="I19" s="29"/>
    </row>
    <row r="20" spans="1:9" x14ac:dyDescent="0.25">
      <c r="A20" s="35">
        <v>1</v>
      </c>
      <c r="B20" s="29" t="s">
        <v>221</v>
      </c>
      <c r="E20" s="36" t="str">
        <f>VLOOKUP(B14,B6:F18,2,0)</f>
        <v>Thomas Davies</v>
      </c>
      <c r="F20" s="29"/>
      <c r="G20" s="29"/>
      <c r="H20" s="29"/>
      <c r="I20" s="29"/>
    </row>
    <row r="21" spans="1:9" x14ac:dyDescent="0.25">
      <c r="A21" s="27"/>
      <c r="B21" s="29"/>
      <c r="C21" s="29"/>
      <c r="D21" s="29"/>
      <c r="E21" s="29"/>
      <c r="F21" s="29"/>
      <c r="G21" s="29"/>
      <c r="H21" s="29"/>
      <c r="I21" s="29"/>
    </row>
    <row r="22" spans="1:9" x14ac:dyDescent="0.25">
      <c r="A22" s="35">
        <v>2</v>
      </c>
      <c r="B22" s="29" t="s">
        <v>222</v>
      </c>
      <c r="D22" s="29"/>
      <c r="E22" s="36">
        <f>VLOOKUP(C17,C6:F18,4,0)</f>
        <v>30</v>
      </c>
      <c r="F22" s="29"/>
      <c r="G22" s="29"/>
      <c r="H22" s="29"/>
      <c r="I22" s="29"/>
    </row>
    <row r="23" spans="1:9" x14ac:dyDescent="0.25">
      <c r="A23" s="27"/>
      <c r="B23" s="29"/>
      <c r="C23" s="29"/>
      <c r="D23" s="29"/>
      <c r="E23" s="29"/>
      <c r="F23" s="29"/>
      <c r="G23" s="29"/>
      <c r="H23" s="29"/>
      <c r="I23" s="29"/>
    </row>
    <row r="24" spans="1:9" x14ac:dyDescent="0.25">
      <c r="A24" s="35">
        <v>3</v>
      </c>
      <c r="B24" s="80" t="s">
        <v>223</v>
      </c>
      <c r="C24" s="79"/>
      <c r="D24" s="79"/>
      <c r="E24" s="29"/>
      <c r="F24" s="29"/>
      <c r="G24" s="29"/>
      <c r="H24" s="29"/>
      <c r="I24" s="29"/>
    </row>
    <row r="25" spans="1:9" x14ac:dyDescent="0.25">
      <c r="A25" s="27"/>
      <c r="B25" s="29"/>
      <c r="C25" s="29"/>
      <c r="D25" s="29"/>
      <c r="E25" s="29"/>
      <c r="F25" s="29"/>
      <c r="G25" s="29"/>
      <c r="H25" s="29"/>
      <c r="I25" s="29"/>
    </row>
    <row r="26" spans="1:9" x14ac:dyDescent="0.25">
      <c r="A26" s="27"/>
      <c r="B26" s="37" t="s">
        <v>196</v>
      </c>
      <c r="C26" s="38" t="s">
        <v>198</v>
      </c>
      <c r="D26" s="29"/>
      <c r="E26" s="29"/>
      <c r="F26" s="29"/>
      <c r="G26" s="29"/>
      <c r="H26" s="29"/>
      <c r="I26" s="29"/>
    </row>
    <row r="27" spans="1:9" x14ac:dyDescent="0.25">
      <c r="A27" s="27"/>
      <c r="B27" s="32">
        <v>55879</v>
      </c>
      <c r="C27" s="39" t="str">
        <f>VLOOKUP(B27,B6:F18,3,0)</f>
        <v>Capetown</v>
      </c>
      <c r="D27" s="29"/>
      <c r="E27" s="29"/>
      <c r="F27" s="29"/>
      <c r="G27" s="29"/>
      <c r="H27" s="29"/>
      <c r="I27" s="29"/>
    </row>
    <row r="28" spans="1:9" x14ac:dyDescent="0.25">
      <c r="A28" s="27"/>
      <c r="B28" s="32">
        <v>50217</v>
      </c>
      <c r="C28" s="39" t="str">
        <f t="shared" ref="C28:C29" si="0">VLOOKUP(B28,B7:F19,3,0)</f>
        <v>Warsaw</v>
      </c>
      <c r="D28" s="29"/>
      <c r="E28" s="29"/>
      <c r="F28" s="29"/>
      <c r="G28" s="29"/>
      <c r="H28" s="29"/>
      <c r="I28" s="29"/>
    </row>
    <row r="29" spans="1:9" x14ac:dyDescent="0.25">
      <c r="A29" s="27"/>
      <c r="B29" s="32">
        <v>50695</v>
      </c>
      <c r="C29" s="39" t="str">
        <f t="shared" si="0"/>
        <v>Cairo</v>
      </c>
      <c r="D29" s="29"/>
      <c r="E29" s="29"/>
      <c r="F29" s="29"/>
      <c r="G29" s="29"/>
      <c r="H29" s="29"/>
      <c r="I29" s="29"/>
    </row>
    <row r="30" spans="1:9" x14ac:dyDescent="0.25">
      <c r="A30" s="27"/>
      <c r="B30" s="29"/>
      <c r="C30" s="29"/>
      <c r="D30" s="29"/>
      <c r="E30" s="29"/>
      <c r="F30" s="29"/>
      <c r="G30" s="29"/>
      <c r="H30" s="29"/>
      <c r="I30" s="29"/>
    </row>
    <row r="31" spans="1:9" x14ac:dyDescent="0.25">
      <c r="A31" s="35">
        <v>4</v>
      </c>
      <c r="B31" s="80" t="s">
        <v>224</v>
      </c>
      <c r="C31" s="79"/>
      <c r="D31" s="79"/>
      <c r="E31" s="29"/>
      <c r="F31" s="29"/>
      <c r="G31" s="29"/>
      <c r="H31" s="29"/>
      <c r="I31" s="29"/>
    </row>
    <row r="32" spans="1:9" x14ac:dyDescent="0.25">
      <c r="A32" s="27"/>
      <c r="B32" s="29"/>
      <c r="C32" s="29"/>
      <c r="D32" s="29"/>
      <c r="E32" s="29"/>
      <c r="F32" s="29"/>
      <c r="G32" s="29"/>
      <c r="H32" s="29"/>
      <c r="I32" s="29"/>
    </row>
    <row r="33" spans="1:9" x14ac:dyDescent="0.25">
      <c r="A33" s="27"/>
      <c r="B33" s="37" t="s">
        <v>197</v>
      </c>
      <c r="C33" s="38" t="s">
        <v>199</v>
      </c>
      <c r="D33" s="29"/>
      <c r="E33" s="29"/>
      <c r="F33" s="29"/>
      <c r="G33" s="29"/>
      <c r="H33" s="29"/>
      <c r="I33" s="29"/>
    </row>
    <row r="34" spans="1:9" x14ac:dyDescent="0.25">
      <c r="A34" s="27"/>
      <c r="B34" s="40" t="s">
        <v>207</v>
      </c>
      <c r="C34" s="39">
        <f>VLOOKUP(B34,C6:F18,3,0)</f>
        <v>18276</v>
      </c>
      <c r="D34" s="29"/>
      <c r="E34" s="29"/>
      <c r="F34" s="29"/>
      <c r="G34" s="29"/>
      <c r="H34" s="29"/>
      <c r="I34" s="29"/>
    </row>
    <row r="35" spans="1:9" x14ac:dyDescent="0.25">
      <c r="A35" s="27"/>
      <c r="B35" s="40" t="s">
        <v>225</v>
      </c>
      <c r="C35" s="39" t="e">
        <f t="shared" ref="C35:C36" si="1">VLOOKUP(B35,C7:F19,3,0)</f>
        <v>#N/A</v>
      </c>
      <c r="D35" s="29"/>
      <c r="E35" s="29"/>
      <c r="F35" s="29"/>
      <c r="G35" s="29"/>
      <c r="H35" s="29"/>
      <c r="I35" s="29"/>
    </row>
    <row r="36" spans="1:9" x14ac:dyDescent="0.25">
      <c r="A36" s="27"/>
      <c r="B36" s="40" t="s">
        <v>218</v>
      </c>
      <c r="C36" s="39">
        <f t="shared" si="1"/>
        <v>10959</v>
      </c>
      <c r="D36" s="29"/>
      <c r="E36" s="29"/>
      <c r="F36" s="29"/>
      <c r="G36" s="29"/>
      <c r="H36" s="29"/>
      <c r="I36" s="29"/>
    </row>
    <row r="37" spans="1:9" x14ac:dyDescent="0.25">
      <c r="A37" s="27"/>
      <c r="B37" s="29"/>
      <c r="C37" s="29"/>
      <c r="D37" s="29"/>
      <c r="E37" s="29"/>
      <c r="F37" s="29"/>
      <c r="G37" s="29"/>
      <c r="H37" s="29"/>
      <c r="I37" s="29"/>
    </row>
    <row r="38" spans="1:9" x14ac:dyDescent="0.25">
      <c r="A38" s="27"/>
      <c r="B38" s="29"/>
      <c r="C38" s="29"/>
      <c r="D38" s="29"/>
      <c r="E38" s="29"/>
      <c r="F38" s="29"/>
      <c r="G38" s="29"/>
      <c r="H38" s="29"/>
      <c r="I38" s="29"/>
    </row>
    <row r="39" spans="1:9" x14ac:dyDescent="0.25">
      <c r="A39" s="27"/>
      <c r="B39" s="29"/>
      <c r="C39" s="29"/>
      <c r="D39" s="29"/>
      <c r="E39" s="29"/>
      <c r="F39" s="29"/>
      <c r="G39" s="29"/>
      <c r="H39" s="29"/>
      <c r="I39" s="29"/>
    </row>
    <row r="40" spans="1:9" x14ac:dyDescent="0.25">
      <c r="A40" s="27"/>
      <c r="B40" s="29"/>
      <c r="C40" s="29"/>
      <c r="D40" s="29"/>
      <c r="E40" s="29"/>
      <c r="F40" s="29"/>
      <c r="G40" s="29"/>
      <c r="H40" s="29"/>
      <c r="I40" s="29"/>
    </row>
  </sheetData>
  <mergeCells count="4">
    <mergeCell ref="B4:E4"/>
    <mergeCell ref="B24:D24"/>
    <mergeCell ref="B31:D31"/>
    <mergeCell ref="A1:J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D98E7-4923-4BFA-9DB9-F6AC8D876624}">
  <sheetPr>
    <tabColor theme="0"/>
  </sheetPr>
  <dimension ref="A1:K52"/>
  <sheetViews>
    <sheetView showGridLines="0" zoomScale="115" zoomScaleNormal="115" workbookViewId="0">
      <selection activeCell="H4" sqref="H4"/>
    </sheetView>
  </sheetViews>
  <sheetFormatPr defaultColWidth="8.7109375" defaultRowHeight="12.75" outlineLevelRow="1" x14ac:dyDescent="0.2"/>
  <cols>
    <col min="1" max="1" width="2.5703125" style="42" bestFit="1" customWidth="1"/>
    <col min="2" max="2" width="15.7109375" style="42" bestFit="1" customWidth="1"/>
    <col min="3" max="3" width="12.28515625" style="42" bestFit="1" customWidth="1"/>
    <col min="4" max="4" width="8.42578125" style="42" bestFit="1" customWidth="1"/>
    <col min="5" max="5" width="11.42578125" style="42" bestFit="1" customWidth="1"/>
    <col min="6" max="16384" width="8.7109375" style="42"/>
  </cols>
  <sheetData>
    <row r="1" spans="1:11" ht="33.75" customHeight="1" x14ac:dyDescent="0.2">
      <c r="A1" s="86" t="s">
        <v>257</v>
      </c>
      <c r="B1" s="87"/>
      <c r="C1" s="87"/>
      <c r="D1" s="87"/>
      <c r="E1" s="87"/>
      <c r="F1" s="87"/>
      <c r="G1" s="87"/>
      <c r="H1" s="87"/>
      <c r="I1" s="87"/>
      <c r="J1" s="87"/>
      <c r="K1" s="87"/>
    </row>
    <row r="4" spans="1:11" ht="15" customHeight="1" x14ac:dyDescent="0.25">
      <c r="A4" s="82" t="s">
        <v>227</v>
      </c>
      <c r="B4" s="83"/>
      <c r="C4" s="83"/>
      <c r="D4" s="83"/>
      <c r="E4" s="84"/>
      <c r="F4" s="41"/>
      <c r="G4" s="41"/>
      <c r="H4" s="1"/>
      <c r="I4" s="41"/>
      <c r="J4" s="41"/>
      <c r="K4" s="41"/>
    </row>
    <row r="5" spans="1:11" x14ac:dyDescent="0.2">
      <c r="A5" s="41"/>
      <c r="B5" s="43" t="s">
        <v>197</v>
      </c>
      <c r="C5" s="43" t="s">
        <v>200</v>
      </c>
      <c r="D5" s="43" t="s">
        <v>228</v>
      </c>
      <c r="E5" s="43" t="s">
        <v>229</v>
      </c>
      <c r="F5" s="41"/>
      <c r="G5" s="41"/>
      <c r="H5" s="41"/>
      <c r="I5" s="41"/>
      <c r="J5" s="41"/>
      <c r="K5" s="41"/>
    </row>
    <row r="6" spans="1:11" x14ac:dyDescent="0.2">
      <c r="A6" s="41"/>
      <c r="B6" s="44" t="s">
        <v>230</v>
      </c>
      <c r="C6" s="44">
        <v>35</v>
      </c>
      <c r="D6" s="44" t="s">
        <v>231</v>
      </c>
      <c r="E6" s="44" t="s">
        <v>232</v>
      </c>
      <c r="F6" s="41"/>
      <c r="G6" s="41"/>
      <c r="H6" s="41"/>
      <c r="I6" s="41"/>
      <c r="J6" s="41"/>
      <c r="K6" s="41"/>
    </row>
    <row r="7" spans="1:11" x14ac:dyDescent="0.2">
      <c r="A7" s="41"/>
      <c r="B7" s="44" t="s">
        <v>233</v>
      </c>
      <c r="C7" s="44">
        <v>42</v>
      </c>
      <c r="D7" s="44" t="s">
        <v>234</v>
      </c>
      <c r="E7" s="44" t="s">
        <v>235</v>
      </c>
      <c r="F7" s="41"/>
      <c r="G7" s="41"/>
      <c r="H7" s="41"/>
      <c r="I7" s="41"/>
      <c r="J7" s="41"/>
      <c r="K7" s="41"/>
    </row>
    <row r="8" spans="1:11" x14ac:dyDescent="0.2">
      <c r="A8" s="41"/>
      <c r="B8" s="44" t="s">
        <v>236</v>
      </c>
      <c r="C8" s="44">
        <v>28</v>
      </c>
      <c r="D8" s="44" t="s">
        <v>231</v>
      </c>
      <c r="E8" s="44" t="s">
        <v>237</v>
      </c>
      <c r="F8" s="41"/>
      <c r="G8" s="41"/>
      <c r="H8" s="41"/>
      <c r="I8" s="41"/>
      <c r="J8" s="41"/>
      <c r="K8" s="41"/>
    </row>
    <row r="9" spans="1:11" x14ac:dyDescent="0.2">
      <c r="A9" s="41"/>
      <c r="B9" s="44" t="s">
        <v>238</v>
      </c>
      <c r="C9" s="44">
        <v>25</v>
      </c>
      <c r="D9" s="44" t="s">
        <v>234</v>
      </c>
      <c r="E9" s="44" t="s">
        <v>239</v>
      </c>
      <c r="F9" s="41"/>
      <c r="G9" s="41"/>
      <c r="H9" s="41"/>
      <c r="I9" s="41"/>
      <c r="J9" s="41"/>
      <c r="K9" s="41"/>
    </row>
    <row r="10" spans="1:11" x14ac:dyDescent="0.2">
      <c r="A10" s="41"/>
      <c r="B10" s="44" t="s">
        <v>240</v>
      </c>
      <c r="C10" s="44">
        <v>31</v>
      </c>
      <c r="D10" s="44" t="s">
        <v>231</v>
      </c>
      <c r="E10" s="44" t="s">
        <v>241</v>
      </c>
      <c r="F10" s="41"/>
      <c r="G10" s="41"/>
      <c r="H10" s="41"/>
      <c r="I10" s="41"/>
      <c r="J10" s="41"/>
      <c r="K10" s="41"/>
    </row>
    <row r="11" spans="1:11" x14ac:dyDescent="0.2">
      <c r="A11" s="41"/>
      <c r="B11" s="44" t="s">
        <v>242</v>
      </c>
      <c r="C11" s="44">
        <v>27</v>
      </c>
      <c r="D11" s="44" t="s">
        <v>234</v>
      </c>
      <c r="E11" s="44" t="s">
        <v>243</v>
      </c>
      <c r="F11" s="41"/>
      <c r="G11" s="41"/>
      <c r="H11" s="41"/>
      <c r="I11" s="41"/>
      <c r="J11" s="41"/>
      <c r="K11" s="41"/>
    </row>
    <row r="12" spans="1:11" x14ac:dyDescent="0.2">
      <c r="A12" s="41"/>
      <c r="B12" s="44" t="s">
        <v>244</v>
      </c>
      <c r="C12" s="44">
        <v>38</v>
      </c>
      <c r="D12" s="44" t="s">
        <v>231</v>
      </c>
      <c r="E12" s="44" t="s">
        <v>245</v>
      </c>
      <c r="F12" s="41"/>
      <c r="G12" s="41"/>
      <c r="H12" s="41"/>
      <c r="I12" s="41"/>
      <c r="J12" s="41"/>
      <c r="K12" s="41"/>
    </row>
    <row r="13" spans="1:11" x14ac:dyDescent="0.2">
      <c r="A13" s="41"/>
      <c r="B13" s="44" t="s">
        <v>246</v>
      </c>
      <c r="C13" s="44">
        <v>29</v>
      </c>
      <c r="D13" s="44" t="s">
        <v>234</v>
      </c>
      <c r="E13" s="44" t="s">
        <v>247</v>
      </c>
      <c r="F13" s="41"/>
      <c r="G13" s="41"/>
      <c r="H13" s="41"/>
      <c r="I13" s="41"/>
      <c r="J13" s="41"/>
      <c r="K13" s="41"/>
    </row>
    <row r="14" spans="1:11" x14ac:dyDescent="0.2">
      <c r="A14" s="41"/>
      <c r="B14" s="44" t="s">
        <v>248</v>
      </c>
      <c r="C14" s="44">
        <v>45</v>
      </c>
      <c r="D14" s="44" t="s">
        <v>231</v>
      </c>
      <c r="E14" s="44" t="s">
        <v>249</v>
      </c>
      <c r="F14" s="41"/>
      <c r="G14" s="41"/>
      <c r="H14" s="41"/>
      <c r="I14" s="41"/>
      <c r="J14" s="41"/>
      <c r="K14" s="41"/>
    </row>
    <row r="15" spans="1:11" x14ac:dyDescent="0.2">
      <c r="A15" s="41"/>
      <c r="B15" s="44" t="s">
        <v>250</v>
      </c>
      <c r="C15" s="44">
        <v>33</v>
      </c>
      <c r="D15" s="44" t="s">
        <v>234</v>
      </c>
      <c r="E15" s="44" t="s">
        <v>251</v>
      </c>
      <c r="F15" s="41"/>
      <c r="G15" s="41"/>
      <c r="H15" s="41"/>
      <c r="I15" s="41"/>
      <c r="J15" s="41"/>
      <c r="K15" s="41"/>
    </row>
    <row r="16" spans="1:11" x14ac:dyDescent="0.2">
      <c r="A16" s="41"/>
      <c r="B16" s="41"/>
      <c r="C16" s="41"/>
      <c r="D16" s="41"/>
      <c r="E16" s="41"/>
      <c r="F16" s="41"/>
      <c r="G16" s="41"/>
      <c r="H16" s="41"/>
      <c r="I16" s="41"/>
      <c r="J16" s="41"/>
      <c r="K16" s="41"/>
    </row>
    <row r="17" spans="1:11" x14ac:dyDescent="0.2">
      <c r="A17" s="41"/>
      <c r="B17" s="41"/>
      <c r="C17" s="41"/>
      <c r="D17" s="41"/>
      <c r="E17" s="41"/>
      <c r="F17" s="41"/>
      <c r="G17" s="41"/>
      <c r="H17" s="41"/>
      <c r="I17" s="41"/>
      <c r="J17" s="41"/>
      <c r="K17" s="41"/>
    </row>
    <row r="18" spans="1:11" x14ac:dyDescent="0.2">
      <c r="A18" s="41"/>
      <c r="B18" s="45" t="s">
        <v>252</v>
      </c>
      <c r="C18" s="41"/>
      <c r="D18" s="41"/>
      <c r="E18" s="41"/>
      <c r="F18" s="41"/>
      <c r="G18" s="41"/>
      <c r="H18" s="41"/>
      <c r="I18" s="41"/>
      <c r="J18" s="41"/>
      <c r="K18" s="41"/>
    </row>
    <row r="19" spans="1:11" x14ac:dyDescent="0.2">
      <c r="A19" s="41"/>
      <c r="B19" s="41"/>
      <c r="C19" s="41"/>
      <c r="D19" s="41"/>
      <c r="E19" s="41"/>
      <c r="F19" s="41"/>
      <c r="G19" s="41"/>
      <c r="H19" s="41"/>
      <c r="I19" s="41"/>
      <c r="J19" s="41"/>
      <c r="K19" s="41"/>
    </row>
    <row r="20" spans="1:11" x14ac:dyDescent="0.2">
      <c r="A20" s="41">
        <v>1</v>
      </c>
      <c r="B20" s="88" t="s">
        <v>253</v>
      </c>
      <c r="C20" s="89"/>
      <c r="D20" s="89"/>
      <c r="E20" s="90"/>
      <c r="F20" s="41"/>
      <c r="G20" s="41"/>
      <c r="H20" s="41"/>
      <c r="I20" s="41"/>
      <c r="J20" s="41"/>
      <c r="K20" s="41"/>
    </row>
    <row r="21" spans="1:11" x14ac:dyDescent="0.2">
      <c r="A21" s="41"/>
      <c r="B21" s="41"/>
      <c r="C21" s="46" t="s">
        <v>254</v>
      </c>
      <c r="D21" s="46"/>
      <c r="E21" s="41"/>
      <c r="F21" s="41"/>
      <c r="G21" s="41"/>
      <c r="H21" s="41"/>
      <c r="I21" s="41"/>
      <c r="J21" s="41"/>
      <c r="K21" s="41"/>
    </row>
    <row r="22" spans="1:11" x14ac:dyDescent="0.2">
      <c r="A22" s="41"/>
      <c r="B22" s="47" t="s">
        <v>255</v>
      </c>
      <c r="C22" s="48" t="str">
        <f>VLOOKUP(B7,B5:E15,4,0)</f>
        <v>Data Scientist</v>
      </c>
      <c r="D22" s="41"/>
      <c r="E22" s="41"/>
      <c r="F22" s="41"/>
      <c r="G22" s="41"/>
      <c r="H22" s="41"/>
      <c r="I22" s="41"/>
      <c r="J22" s="41"/>
      <c r="K22" s="41"/>
    </row>
    <row r="23" spans="1:11" hidden="1" outlineLevel="1" x14ac:dyDescent="0.2">
      <c r="A23" s="41"/>
      <c r="B23" s="85"/>
      <c r="C23" s="85"/>
      <c r="D23" s="85"/>
      <c r="E23" s="85"/>
      <c r="F23" s="85"/>
      <c r="G23" s="85"/>
      <c r="H23" s="85"/>
      <c r="I23" s="85"/>
      <c r="J23" s="85"/>
      <c r="K23" s="85"/>
    </row>
    <row r="24" spans="1:11" hidden="1" outlineLevel="1" x14ac:dyDescent="0.2">
      <c r="A24" s="41"/>
      <c r="B24" s="85"/>
      <c r="C24" s="85"/>
      <c r="D24" s="85"/>
      <c r="E24" s="85"/>
      <c r="F24" s="85"/>
      <c r="G24" s="85"/>
      <c r="H24" s="85"/>
      <c r="I24" s="85"/>
      <c r="J24" s="85"/>
      <c r="K24" s="85"/>
    </row>
    <row r="25" spans="1:11" hidden="1" outlineLevel="1" x14ac:dyDescent="0.2">
      <c r="A25" s="41"/>
      <c r="B25" s="85"/>
      <c r="C25" s="85"/>
      <c r="D25" s="85"/>
      <c r="E25" s="85"/>
      <c r="F25" s="85"/>
      <c r="G25" s="85"/>
      <c r="H25" s="85"/>
      <c r="I25" s="85"/>
      <c r="J25" s="85"/>
      <c r="K25" s="85"/>
    </row>
    <row r="26" spans="1:11" hidden="1" outlineLevel="1" x14ac:dyDescent="0.2">
      <c r="A26" s="41"/>
      <c r="B26" s="85"/>
      <c r="C26" s="85"/>
      <c r="D26" s="85"/>
      <c r="E26" s="85"/>
      <c r="F26" s="85"/>
      <c r="G26" s="85"/>
      <c r="H26" s="85"/>
      <c r="I26" s="85"/>
      <c r="J26" s="85"/>
      <c r="K26" s="85"/>
    </row>
    <row r="27" spans="1:11" hidden="1" outlineLevel="1" x14ac:dyDescent="0.2">
      <c r="A27" s="41"/>
      <c r="B27" s="85"/>
      <c r="C27" s="85"/>
      <c r="D27" s="85"/>
      <c r="E27" s="85"/>
      <c r="F27" s="85"/>
      <c r="G27" s="85"/>
      <c r="H27" s="85"/>
      <c r="I27" s="85"/>
      <c r="J27" s="85"/>
      <c r="K27" s="85"/>
    </row>
    <row r="28" spans="1:11" hidden="1" outlineLevel="1" x14ac:dyDescent="0.2">
      <c r="A28" s="41"/>
      <c r="B28" s="85"/>
      <c r="C28" s="85"/>
      <c r="D28" s="85"/>
      <c r="E28" s="85"/>
      <c r="F28" s="85"/>
      <c r="G28" s="85"/>
      <c r="H28" s="85"/>
      <c r="I28" s="85"/>
      <c r="J28" s="85"/>
      <c r="K28" s="85"/>
    </row>
    <row r="29" spans="1:11" hidden="1" outlineLevel="1" x14ac:dyDescent="0.2">
      <c r="A29" s="41"/>
      <c r="B29" s="85"/>
      <c r="C29" s="85"/>
      <c r="D29" s="85"/>
      <c r="E29" s="85"/>
      <c r="F29" s="85"/>
      <c r="G29" s="85"/>
      <c r="H29" s="85"/>
      <c r="I29" s="85"/>
      <c r="J29" s="85"/>
      <c r="K29" s="85"/>
    </row>
    <row r="30" spans="1:11" collapsed="1" x14ac:dyDescent="0.2">
      <c r="A30" s="41"/>
      <c r="B30" s="41"/>
      <c r="C30" s="41"/>
      <c r="D30" s="41"/>
      <c r="E30" s="41"/>
      <c r="F30" s="41"/>
      <c r="G30" s="41"/>
      <c r="H30" s="41"/>
      <c r="I30" s="41"/>
      <c r="J30" s="41"/>
      <c r="K30" s="41"/>
    </row>
    <row r="31" spans="1:11" x14ac:dyDescent="0.2">
      <c r="A31" s="41">
        <v>2</v>
      </c>
      <c r="B31" s="88" t="s">
        <v>256</v>
      </c>
      <c r="C31" s="89"/>
      <c r="D31" s="89"/>
      <c r="E31" s="90"/>
      <c r="F31" s="41"/>
      <c r="G31" s="41"/>
      <c r="H31" s="41"/>
      <c r="I31" s="41"/>
      <c r="J31" s="41"/>
      <c r="K31" s="41"/>
    </row>
    <row r="32" spans="1:11" x14ac:dyDescent="0.2">
      <c r="A32" s="41"/>
      <c r="B32" s="41"/>
      <c r="C32" s="46" t="s">
        <v>254</v>
      </c>
      <c r="D32" s="46"/>
      <c r="E32" s="41"/>
      <c r="F32" s="41"/>
      <c r="G32" s="41"/>
      <c r="H32" s="41"/>
      <c r="I32" s="41"/>
      <c r="J32" s="41"/>
      <c r="K32" s="41"/>
    </row>
    <row r="33" spans="1:11" x14ac:dyDescent="0.2">
      <c r="A33" s="41"/>
      <c r="B33" s="47" t="s">
        <v>255</v>
      </c>
      <c r="C33" s="48">
        <f>VLOOKUP(B14,B5:E15,2,0)</f>
        <v>45</v>
      </c>
      <c r="D33" s="41"/>
      <c r="E33" s="41"/>
      <c r="F33" s="41"/>
      <c r="G33" s="41"/>
      <c r="H33" s="41"/>
      <c r="I33" s="41"/>
      <c r="J33" s="41"/>
      <c r="K33" s="41"/>
    </row>
    <row r="34" spans="1:11" hidden="1" outlineLevel="1" x14ac:dyDescent="0.2">
      <c r="A34" s="41"/>
      <c r="B34" s="85"/>
      <c r="C34" s="85"/>
      <c r="D34" s="85"/>
      <c r="E34" s="85"/>
      <c r="F34" s="85"/>
      <c r="G34" s="85"/>
      <c r="H34" s="85"/>
      <c r="I34" s="85"/>
      <c r="J34" s="85"/>
      <c r="K34" s="85"/>
    </row>
    <row r="35" spans="1:11" hidden="1" outlineLevel="1" x14ac:dyDescent="0.2">
      <c r="A35" s="41"/>
      <c r="B35" s="85"/>
      <c r="C35" s="85"/>
      <c r="D35" s="85"/>
      <c r="E35" s="85"/>
      <c r="F35" s="85"/>
      <c r="G35" s="85"/>
      <c r="H35" s="85"/>
      <c r="I35" s="85"/>
      <c r="J35" s="85"/>
      <c r="K35" s="85"/>
    </row>
    <row r="36" spans="1:11" hidden="1" outlineLevel="1" x14ac:dyDescent="0.2">
      <c r="A36" s="41"/>
      <c r="B36" s="85"/>
      <c r="C36" s="85"/>
      <c r="D36" s="85"/>
      <c r="E36" s="85"/>
      <c r="F36" s="85"/>
      <c r="G36" s="85"/>
      <c r="H36" s="85"/>
      <c r="I36" s="85"/>
      <c r="J36" s="85"/>
      <c r="K36" s="85"/>
    </row>
    <row r="37" spans="1:11" hidden="1" outlineLevel="1" x14ac:dyDescent="0.2">
      <c r="A37" s="41"/>
      <c r="B37" s="85"/>
      <c r="C37" s="85"/>
      <c r="D37" s="85"/>
      <c r="E37" s="85"/>
      <c r="F37" s="85"/>
      <c r="G37" s="85"/>
      <c r="H37" s="85"/>
      <c r="I37" s="85"/>
      <c r="J37" s="85"/>
      <c r="K37" s="85"/>
    </row>
    <row r="38" spans="1:11" hidden="1" outlineLevel="1" x14ac:dyDescent="0.2">
      <c r="A38" s="41"/>
      <c r="B38" s="85"/>
      <c r="C38" s="85"/>
      <c r="D38" s="85"/>
      <c r="E38" s="85"/>
      <c r="F38" s="85"/>
      <c r="G38" s="85"/>
      <c r="H38" s="85"/>
      <c r="I38" s="85"/>
      <c r="J38" s="85"/>
      <c r="K38" s="85"/>
    </row>
    <row r="39" spans="1:11" hidden="1" outlineLevel="1" x14ac:dyDescent="0.2">
      <c r="A39" s="41"/>
      <c r="B39" s="85"/>
      <c r="C39" s="85"/>
      <c r="D39" s="85"/>
      <c r="E39" s="85"/>
      <c r="F39" s="85"/>
      <c r="G39" s="85"/>
      <c r="H39" s="85"/>
      <c r="I39" s="85"/>
      <c r="J39" s="85"/>
      <c r="K39" s="85"/>
    </row>
    <row r="40" spans="1:11" hidden="1" outlineLevel="1" x14ac:dyDescent="0.2">
      <c r="A40" s="41"/>
      <c r="B40" s="85"/>
      <c r="C40" s="85"/>
      <c r="D40" s="85"/>
      <c r="E40" s="85"/>
      <c r="F40" s="85"/>
      <c r="G40" s="85"/>
      <c r="H40" s="85"/>
      <c r="I40" s="85"/>
      <c r="J40" s="85"/>
      <c r="K40" s="85"/>
    </row>
    <row r="41" spans="1:11" collapsed="1" x14ac:dyDescent="0.2">
      <c r="A41" s="41"/>
      <c r="B41" s="41"/>
      <c r="C41" s="41"/>
      <c r="D41" s="41"/>
      <c r="E41" s="41"/>
      <c r="F41" s="41"/>
      <c r="G41" s="41"/>
      <c r="H41" s="41"/>
      <c r="I41" s="41"/>
      <c r="J41" s="41"/>
      <c r="K41" s="41"/>
    </row>
    <row r="42" spans="1:11" x14ac:dyDescent="0.2">
      <c r="A42" s="41">
        <v>3</v>
      </c>
      <c r="B42" s="88" t="s">
        <v>258</v>
      </c>
      <c r="C42" s="89"/>
      <c r="D42" s="89"/>
      <c r="E42" s="89"/>
      <c r="F42" s="89"/>
      <c r="G42" s="89"/>
      <c r="H42" s="89"/>
      <c r="I42" s="90"/>
      <c r="J42" s="41"/>
      <c r="K42" s="41"/>
    </row>
    <row r="43" spans="1:11" x14ac:dyDescent="0.2">
      <c r="A43" s="41"/>
      <c r="B43" s="41"/>
      <c r="C43" s="46" t="s">
        <v>254</v>
      </c>
      <c r="D43" s="46"/>
      <c r="E43" s="41"/>
      <c r="F43" s="41"/>
      <c r="G43" s="41"/>
      <c r="H43" s="41"/>
      <c r="I43" s="41"/>
      <c r="J43" s="41"/>
      <c r="K43" s="41"/>
    </row>
    <row r="44" spans="1:11" x14ac:dyDescent="0.2">
      <c r="A44" s="41"/>
      <c r="B44" s="47" t="s">
        <v>255</v>
      </c>
      <c r="C44" s="48"/>
      <c r="D44" s="41"/>
      <c r="E44" s="41"/>
      <c r="F44" s="41"/>
      <c r="G44" s="41"/>
      <c r="H44" s="41"/>
      <c r="I44" s="41"/>
      <c r="J44" s="41"/>
      <c r="K44" s="41"/>
    </row>
    <row r="45" spans="1:11" ht="12.95" hidden="1" customHeight="1" outlineLevel="1" x14ac:dyDescent="0.2">
      <c r="A45" s="41"/>
      <c r="B45" s="85"/>
      <c r="C45" s="85"/>
      <c r="D45" s="85"/>
      <c r="E45" s="85"/>
      <c r="F45" s="85"/>
      <c r="G45" s="85"/>
      <c r="H45" s="85"/>
      <c r="I45" s="85"/>
      <c r="J45" s="85"/>
      <c r="K45" s="85"/>
    </row>
    <row r="46" spans="1:11" hidden="1" outlineLevel="1" x14ac:dyDescent="0.2">
      <c r="A46" s="41"/>
      <c r="B46" s="85"/>
      <c r="C46" s="85"/>
      <c r="D46" s="85"/>
      <c r="E46" s="85"/>
      <c r="F46" s="85"/>
      <c r="G46" s="85"/>
      <c r="H46" s="85"/>
      <c r="I46" s="85"/>
      <c r="J46" s="85"/>
      <c r="K46" s="85"/>
    </row>
    <row r="47" spans="1:11" hidden="1" outlineLevel="1" x14ac:dyDescent="0.2">
      <c r="A47" s="41"/>
      <c r="B47" s="85"/>
      <c r="C47" s="85"/>
      <c r="D47" s="85"/>
      <c r="E47" s="85"/>
      <c r="F47" s="85"/>
      <c r="G47" s="85"/>
      <c r="H47" s="85"/>
      <c r="I47" s="85"/>
      <c r="J47" s="85"/>
      <c r="K47" s="85"/>
    </row>
    <row r="48" spans="1:11" hidden="1" outlineLevel="1" x14ac:dyDescent="0.2">
      <c r="A48" s="41"/>
      <c r="B48" s="85"/>
      <c r="C48" s="85"/>
      <c r="D48" s="85"/>
      <c r="E48" s="85"/>
      <c r="F48" s="85"/>
      <c r="G48" s="85"/>
      <c r="H48" s="85"/>
      <c r="I48" s="85"/>
      <c r="J48" s="85"/>
      <c r="K48" s="85"/>
    </row>
    <row r="49" spans="1:11" hidden="1" outlineLevel="1" x14ac:dyDescent="0.2">
      <c r="A49" s="41"/>
      <c r="B49" s="85"/>
      <c r="C49" s="85"/>
      <c r="D49" s="85"/>
      <c r="E49" s="85"/>
      <c r="F49" s="85"/>
      <c r="G49" s="85"/>
      <c r="H49" s="85"/>
      <c r="I49" s="85"/>
      <c r="J49" s="85"/>
      <c r="K49" s="85"/>
    </row>
    <row r="50" spans="1:11" hidden="1" outlineLevel="1" x14ac:dyDescent="0.2">
      <c r="A50" s="41"/>
      <c r="B50" s="85"/>
      <c r="C50" s="85"/>
      <c r="D50" s="85"/>
      <c r="E50" s="85"/>
      <c r="F50" s="85"/>
      <c r="G50" s="85"/>
      <c r="H50" s="85"/>
      <c r="I50" s="85"/>
      <c r="J50" s="85"/>
      <c r="K50" s="85"/>
    </row>
    <row r="51" spans="1:11" hidden="1" outlineLevel="1" x14ac:dyDescent="0.2">
      <c r="A51" s="41"/>
      <c r="B51" s="85"/>
      <c r="C51" s="85"/>
      <c r="D51" s="85"/>
      <c r="E51" s="85"/>
      <c r="F51" s="85"/>
      <c r="G51" s="85"/>
      <c r="H51" s="85"/>
      <c r="I51" s="85"/>
      <c r="J51" s="85"/>
      <c r="K51" s="85"/>
    </row>
    <row r="52" spans="1:11" collapsed="1" x14ac:dyDescent="0.2"/>
  </sheetData>
  <mergeCells count="8">
    <mergeCell ref="A4:E4"/>
    <mergeCell ref="B23:K29"/>
    <mergeCell ref="B34:K40"/>
    <mergeCell ref="B45:K51"/>
    <mergeCell ref="A1:K1"/>
    <mergeCell ref="B42:I42"/>
    <mergeCell ref="B31:E31"/>
    <mergeCell ref="B20:E20"/>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4F469-9833-4AE9-B231-50EE9A1FD355}">
  <dimension ref="A1:V7"/>
  <sheetViews>
    <sheetView workbookViewId="0">
      <selection activeCell="K3" sqref="K3"/>
    </sheetView>
  </sheetViews>
  <sheetFormatPr defaultRowHeight="15" x14ac:dyDescent="0.25"/>
  <cols>
    <col min="2" max="2" width="14.140625" customWidth="1"/>
    <col min="3" max="4" width="14.140625" bestFit="1" customWidth="1"/>
  </cols>
  <sheetData>
    <row r="1" spans="1:22" ht="93.75" customHeight="1" x14ac:dyDescent="0.25">
      <c r="A1" s="68" t="s">
        <v>21</v>
      </c>
      <c r="B1" s="69"/>
      <c r="C1" s="69"/>
      <c r="D1" s="69"/>
      <c r="E1" s="69"/>
      <c r="F1" s="69"/>
      <c r="G1" s="69"/>
      <c r="H1" s="69"/>
      <c r="I1" s="69"/>
      <c r="J1" s="69"/>
      <c r="K1" s="69"/>
      <c r="L1" s="69"/>
      <c r="M1" s="69"/>
      <c r="N1" s="69"/>
      <c r="O1" s="69"/>
      <c r="P1" s="69"/>
      <c r="Q1" s="69"/>
      <c r="R1" s="69"/>
      <c r="S1" s="69"/>
      <c r="T1" s="69"/>
      <c r="U1" s="69"/>
      <c r="V1" s="69"/>
    </row>
    <row r="3" spans="1:22" x14ac:dyDescent="0.25"/>
    <row r="4" spans="1:22" ht="70.5" x14ac:dyDescent="0.25">
      <c r="A4" s="2"/>
      <c r="B4" s="7" t="s">
        <v>15</v>
      </c>
      <c r="C4" s="7" t="s">
        <v>16</v>
      </c>
      <c r="D4" s="7" t="s">
        <v>17</v>
      </c>
      <c r="G4" s="7" t="s">
        <v>13</v>
      </c>
      <c r="H4" s="8"/>
    </row>
    <row r="5" spans="1:22" ht="30.75" customHeight="1" x14ac:dyDescent="0.25">
      <c r="A5" s="9" t="s">
        <v>18</v>
      </c>
      <c r="B5" s="2">
        <v>4.5</v>
      </c>
      <c r="C5" s="2">
        <v>5.0999999999999996</v>
      </c>
      <c r="D5" s="2">
        <v>6</v>
      </c>
      <c r="G5" s="2">
        <f>AVERAGE(B5,C5,D5)</f>
        <v>5.2</v>
      </c>
    </row>
    <row r="6" spans="1:22" ht="30" customHeight="1" x14ac:dyDescent="0.25">
      <c r="A6" s="9" t="s">
        <v>19</v>
      </c>
      <c r="B6" s="2">
        <v>1.9</v>
      </c>
      <c r="C6" s="2">
        <v>3.3</v>
      </c>
      <c r="D6" s="2">
        <v>7</v>
      </c>
      <c r="G6" s="2">
        <f t="shared" ref="G6:G7" si="0">AVERAGE(B6,C6,D6)</f>
        <v>4.0666666666666664</v>
      </c>
    </row>
    <row r="7" spans="1:22" ht="29.25" customHeight="1" x14ac:dyDescent="0.25">
      <c r="A7" s="9" t="s">
        <v>20</v>
      </c>
      <c r="B7" s="2">
        <v>2</v>
      </c>
      <c r="C7" s="2">
        <v>8</v>
      </c>
      <c r="D7" s="2">
        <v>4.4000000000000004</v>
      </c>
      <c r="G7" s="2">
        <f t="shared" si="0"/>
        <v>4.8</v>
      </c>
    </row>
  </sheetData>
  <mergeCells count="1">
    <mergeCell ref="A1:V1"/>
  </mergeCell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A1524-1217-4F67-B1EE-FEC48E9A8CA4}">
  <dimension ref="A1:B7"/>
  <sheetViews>
    <sheetView workbookViewId="0">
      <selection activeCell="B6" sqref="B6"/>
    </sheetView>
  </sheetViews>
  <sheetFormatPr defaultRowHeight="15" x14ac:dyDescent="0.25"/>
  <cols>
    <col min="1" max="1" width="16.7109375" bestFit="1" customWidth="1"/>
    <col min="2" max="2" width="84.140625" bestFit="1" customWidth="1"/>
  </cols>
  <sheetData>
    <row r="1" spans="1:2" x14ac:dyDescent="0.25">
      <c r="A1" t="s">
        <v>1162</v>
      </c>
    </row>
    <row r="3" spans="1:2" x14ac:dyDescent="0.25">
      <c r="A3" s="65" t="s">
        <v>1163</v>
      </c>
      <c r="B3" s="65" t="s">
        <v>1164</v>
      </c>
    </row>
    <row r="4" spans="1:2" x14ac:dyDescent="0.25">
      <c r="A4" t="s">
        <v>1165</v>
      </c>
      <c r="B4" t="s">
        <v>1166</v>
      </c>
    </row>
    <row r="5" spans="1:2" x14ac:dyDescent="0.25">
      <c r="A5" t="s">
        <v>1167</v>
      </c>
      <c r="B5" t="s">
        <v>1168</v>
      </c>
    </row>
    <row r="6" spans="1:2" x14ac:dyDescent="0.25">
      <c r="A6" t="s">
        <v>1169</v>
      </c>
      <c r="B6" s="66" t="s">
        <v>1170</v>
      </c>
    </row>
    <row r="7" spans="1:2" x14ac:dyDescent="0.25">
      <c r="A7" t="s">
        <v>1171</v>
      </c>
      <c r="B7" s="66" t="s">
        <v>1172</v>
      </c>
    </row>
  </sheetData>
  <hyperlinks>
    <hyperlink ref="B7" r:id="rId1" xr:uid="{6004407F-A6E9-405B-BDF3-E7B14AF9C0E3}"/>
    <hyperlink ref="B6" r:id="rId2" location="Tallest_buildings_in_the_world" xr:uid="{5E1E175D-DDFD-47EF-B66A-97D7C9310D8F}"/>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28965-43CC-4ED6-A83E-00BE1BFF4625}">
  <dimension ref="A1:F248"/>
  <sheetViews>
    <sheetView zoomScale="85" zoomScaleNormal="85" workbookViewId="0">
      <selection activeCell="B6" sqref="B6"/>
    </sheetView>
  </sheetViews>
  <sheetFormatPr defaultRowHeight="15" x14ac:dyDescent="0.25"/>
  <cols>
    <col min="1" max="1" width="5.7109375" customWidth="1"/>
    <col min="2" max="2" width="13.7109375" customWidth="1"/>
    <col min="3" max="3" width="13.28515625" customWidth="1"/>
    <col min="4" max="4" width="15.28515625" customWidth="1"/>
    <col min="5" max="5" width="23" bestFit="1" customWidth="1"/>
    <col min="6" max="6" width="28.28515625" bestFit="1" customWidth="1"/>
  </cols>
  <sheetData>
    <row r="1" spans="1:6" x14ac:dyDescent="0.25">
      <c r="A1" t="s">
        <v>1173</v>
      </c>
      <c r="B1" t="s">
        <v>1174</v>
      </c>
      <c r="C1" t="s">
        <v>1175</v>
      </c>
      <c r="D1" t="s">
        <v>1176</v>
      </c>
      <c r="E1" t="s">
        <v>1177</v>
      </c>
      <c r="F1" t="s">
        <v>1178</v>
      </c>
    </row>
    <row r="2" spans="1:6" x14ac:dyDescent="0.25">
      <c r="A2" t="s">
        <v>1179</v>
      </c>
      <c r="B2" t="s">
        <v>263</v>
      </c>
      <c r="C2" t="s">
        <v>1180</v>
      </c>
      <c r="D2" t="s">
        <v>1181</v>
      </c>
      <c r="E2" t="s">
        <v>1182</v>
      </c>
      <c r="F2" t="s">
        <v>1183</v>
      </c>
    </row>
    <row r="3" spans="1:6" x14ac:dyDescent="0.25">
      <c r="A3" t="s">
        <v>1184</v>
      </c>
      <c r="B3" t="s">
        <v>264</v>
      </c>
      <c r="C3" t="s">
        <v>1185</v>
      </c>
      <c r="D3" t="s">
        <v>1181</v>
      </c>
      <c r="E3" t="s">
        <v>1186</v>
      </c>
      <c r="F3" t="s">
        <v>1183</v>
      </c>
    </row>
    <row r="4" spans="1:6" x14ac:dyDescent="0.25">
      <c r="A4" t="s">
        <v>1187</v>
      </c>
      <c r="B4" t="s">
        <v>265</v>
      </c>
      <c r="C4" t="s">
        <v>1188</v>
      </c>
      <c r="D4" t="s">
        <v>1181</v>
      </c>
      <c r="E4" t="s">
        <v>1189</v>
      </c>
      <c r="F4" t="s">
        <v>1183</v>
      </c>
    </row>
    <row r="5" spans="1:6" x14ac:dyDescent="0.25">
      <c r="A5" t="s">
        <v>1190</v>
      </c>
      <c r="B5" t="s">
        <v>266</v>
      </c>
      <c r="C5" t="s">
        <v>1191</v>
      </c>
      <c r="D5" t="s">
        <v>1192</v>
      </c>
      <c r="E5" t="s">
        <v>1193</v>
      </c>
      <c r="F5" t="s">
        <v>1194</v>
      </c>
    </row>
    <row r="6" spans="1:6" x14ac:dyDescent="0.25">
      <c r="A6" t="s">
        <v>1195</v>
      </c>
      <c r="B6" t="s">
        <v>267</v>
      </c>
      <c r="C6" t="s">
        <v>1196</v>
      </c>
      <c r="D6" t="s">
        <v>1181</v>
      </c>
      <c r="E6" t="s">
        <v>1197</v>
      </c>
      <c r="F6" t="s">
        <v>1183</v>
      </c>
    </row>
    <row r="7" spans="1:6" x14ac:dyDescent="0.25">
      <c r="A7" t="s">
        <v>1198</v>
      </c>
      <c r="B7" t="s">
        <v>268</v>
      </c>
      <c r="C7" t="s">
        <v>1199</v>
      </c>
      <c r="D7" t="s">
        <v>1181</v>
      </c>
      <c r="E7" t="s">
        <v>1200</v>
      </c>
      <c r="F7" t="s">
        <v>1183</v>
      </c>
    </row>
    <row r="8" spans="1:6" x14ac:dyDescent="0.25">
      <c r="A8" t="s">
        <v>1201</v>
      </c>
      <c r="B8" t="s">
        <v>269</v>
      </c>
      <c r="C8" t="s">
        <v>1202</v>
      </c>
      <c r="D8" t="s">
        <v>1192</v>
      </c>
      <c r="E8" t="s">
        <v>1203</v>
      </c>
      <c r="F8" t="s">
        <v>1204</v>
      </c>
    </row>
    <row r="9" spans="1:6" x14ac:dyDescent="0.25">
      <c r="A9" t="s">
        <v>1205</v>
      </c>
      <c r="B9" t="s">
        <v>270</v>
      </c>
      <c r="C9" t="s">
        <v>1206</v>
      </c>
      <c r="D9" t="s">
        <v>1181</v>
      </c>
      <c r="E9" t="s">
        <v>1207</v>
      </c>
      <c r="F9" t="s">
        <v>1183</v>
      </c>
    </row>
    <row r="10" spans="1:6" x14ac:dyDescent="0.25">
      <c r="A10" t="s">
        <v>1208</v>
      </c>
      <c r="B10" t="s">
        <v>271</v>
      </c>
      <c r="C10" t="s">
        <v>1209</v>
      </c>
      <c r="D10" t="s">
        <v>1210</v>
      </c>
      <c r="E10" t="s">
        <v>1211</v>
      </c>
      <c r="F10" t="s">
        <v>1194</v>
      </c>
    </row>
    <row r="11" spans="1:6" x14ac:dyDescent="0.25">
      <c r="A11" t="s">
        <v>1212</v>
      </c>
      <c r="B11" t="s">
        <v>272</v>
      </c>
      <c r="C11" t="s">
        <v>1213</v>
      </c>
      <c r="D11" t="s">
        <v>1214</v>
      </c>
      <c r="E11" t="s">
        <v>1215</v>
      </c>
      <c r="F11" t="s">
        <v>1216</v>
      </c>
    </row>
    <row r="12" spans="1:6" x14ac:dyDescent="0.25">
      <c r="A12" t="s">
        <v>1217</v>
      </c>
      <c r="B12" t="s">
        <v>273</v>
      </c>
      <c r="C12" t="s">
        <v>1218</v>
      </c>
      <c r="D12" t="s">
        <v>1192</v>
      </c>
      <c r="E12" t="s">
        <v>1219</v>
      </c>
      <c r="F12" t="s">
        <v>1220</v>
      </c>
    </row>
    <row r="13" spans="1:6" x14ac:dyDescent="0.25">
      <c r="A13" t="s">
        <v>1221</v>
      </c>
      <c r="B13" t="s">
        <v>274</v>
      </c>
      <c r="C13" t="s">
        <v>1222</v>
      </c>
      <c r="D13" t="s">
        <v>1181</v>
      </c>
      <c r="E13" t="s">
        <v>1223</v>
      </c>
      <c r="F13" t="s">
        <v>1183</v>
      </c>
    </row>
    <row r="14" spans="1:6" x14ac:dyDescent="0.25">
      <c r="A14" t="s">
        <v>1224</v>
      </c>
      <c r="B14" t="s">
        <v>275</v>
      </c>
      <c r="C14" t="s">
        <v>1225</v>
      </c>
      <c r="D14" t="s">
        <v>1226</v>
      </c>
      <c r="E14" t="s">
        <v>1227</v>
      </c>
      <c r="F14" t="s">
        <v>1228</v>
      </c>
    </row>
    <row r="15" spans="1:6" x14ac:dyDescent="0.25">
      <c r="A15" t="s">
        <v>1229</v>
      </c>
      <c r="B15" t="s">
        <v>276</v>
      </c>
      <c r="C15" t="s">
        <v>1230</v>
      </c>
      <c r="D15" t="s">
        <v>1192</v>
      </c>
      <c r="E15" t="s">
        <v>1231</v>
      </c>
      <c r="F15" t="s">
        <v>1220</v>
      </c>
    </row>
    <row r="16" spans="1:6" x14ac:dyDescent="0.25">
      <c r="A16" t="s">
        <v>1232</v>
      </c>
      <c r="B16" t="s">
        <v>277</v>
      </c>
      <c r="C16" t="s">
        <v>1233</v>
      </c>
      <c r="D16" t="s">
        <v>1181</v>
      </c>
      <c r="E16" t="s">
        <v>1234</v>
      </c>
      <c r="F16" t="s">
        <v>1183</v>
      </c>
    </row>
    <row r="17" spans="1:6" x14ac:dyDescent="0.25">
      <c r="A17" t="s">
        <v>1235</v>
      </c>
      <c r="B17" t="s">
        <v>278</v>
      </c>
      <c r="C17" t="s">
        <v>1236</v>
      </c>
      <c r="D17" t="s">
        <v>1237</v>
      </c>
      <c r="E17" t="s">
        <v>1238</v>
      </c>
      <c r="F17" t="s">
        <v>1194</v>
      </c>
    </row>
    <row r="18" spans="1:6" x14ac:dyDescent="0.25">
      <c r="A18" t="s">
        <v>1239</v>
      </c>
      <c r="B18" t="s">
        <v>279</v>
      </c>
      <c r="C18" t="s">
        <v>1240</v>
      </c>
      <c r="D18" t="s">
        <v>1181</v>
      </c>
      <c r="E18" t="s">
        <v>1241</v>
      </c>
      <c r="F18" t="s">
        <v>1183</v>
      </c>
    </row>
    <row r="19" spans="1:6" x14ac:dyDescent="0.25">
      <c r="A19" t="s">
        <v>1242</v>
      </c>
      <c r="B19" t="s">
        <v>280</v>
      </c>
      <c r="C19" t="s">
        <v>1243</v>
      </c>
      <c r="D19" t="s">
        <v>1244</v>
      </c>
      <c r="E19" t="s">
        <v>1245</v>
      </c>
      <c r="F19" t="s">
        <v>1228</v>
      </c>
    </row>
    <row r="20" spans="1:6" x14ac:dyDescent="0.25">
      <c r="A20" t="s">
        <v>1246</v>
      </c>
      <c r="B20" t="s">
        <v>281</v>
      </c>
      <c r="C20" t="s">
        <v>1247</v>
      </c>
      <c r="D20" t="s">
        <v>1192</v>
      </c>
      <c r="E20" t="s">
        <v>1248</v>
      </c>
      <c r="F20" t="s">
        <v>1204</v>
      </c>
    </row>
    <row r="21" spans="1:6" x14ac:dyDescent="0.25">
      <c r="A21" t="s">
        <v>1249</v>
      </c>
      <c r="B21" t="s">
        <v>282</v>
      </c>
      <c r="C21" t="s">
        <v>1250</v>
      </c>
      <c r="D21" t="s">
        <v>1214</v>
      </c>
      <c r="E21" t="s">
        <v>1251</v>
      </c>
      <c r="F21" t="s">
        <v>1216</v>
      </c>
    </row>
    <row r="22" spans="1:6" x14ac:dyDescent="0.25">
      <c r="A22" t="s">
        <v>1252</v>
      </c>
      <c r="B22" t="s">
        <v>283</v>
      </c>
      <c r="C22" t="s">
        <v>1253</v>
      </c>
      <c r="D22" t="s">
        <v>1226</v>
      </c>
      <c r="E22" t="s">
        <v>1254</v>
      </c>
      <c r="F22" t="s">
        <v>1255</v>
      </c>
    </row>
    <row r="23" spans="1:6" x14ac:dyDescent="0.25">
      <c r="A23" t="s">
        <v>1256</v>
      </c>
      <c r="B23" t="s">
        <v>284</v>
      </c>
      <c r="C23" t="s">
        <v>1257</v>
      </c>
      <c r="D23" t="s">
        <v>1258</v>
      </c>
      <c r="E23" t="s">
        <v>1259</v>
      </c>
      <c r="F23" t="s">
        <v>1228</v>
      </c>
    </row>
    <row r="24" spans="1:6" x14ac:dyDescent="0.25">
      <c r="A24" t="s">
        <v>1260</v>
      </c>
      <c r="B24" t="s">
        <v>285</v>
      </c>
      <c r="C24" t="s">
        <v>1261</v>
      </c>
      <c r="D24" t="s">
        <v>1262</v>
      </c>
      <c r="E24" t="s">
        <v>1263</v>
      </c>
      <c r="F24" t="s">
        <v>1216</v>
      </c>
    </row>
    <row r="25" spans="1:6" x14ac:dyDescent="0.25">
      <c r="A25" t="s">
        <v>1264</v>
      </c>
      <c r="B25" t="s">
        <v>286</v>
      </c>
      <c r="C25" t="s">
        <v>1265</v>
      </c>
      <c r="D25" t="s">
        <v>1226</v>
      </c>
      <c r="E25" t="s">
        <v>1266</v>
      </c>
      <c r="F25" t="s">
        <v>1194</v>
      </c>
    </row>
    <row r="26" spans="1:6" x14ac:dyDescent="0.25">
      <c r="A26" t="s">
        <v>1267</v>
      </c>
      <c r="B26" t="s">
        <v>287</v>
      </c>
      <c r="C26" t="s">
        <v>1268</v>
      </c>
      <c r="D26" t="s">
        <v>1269</v>
      </c>
      <c r="E26" t="s">
        <v>1270</v>
      </c>
      <c r="F26" t="s">
        <v>1271</v>
      </c>
    </row>
    <row r="27" spans="1:6" x14ac:dyDescent="0.25">
      <c r="A27" t="s">
        <v>1272</v>
      </c>
      <c r="B27" t="s">
        <v>288</v>
      </c>
      <c r="C27" t="s">
        <v>1273</v>
      </c>
      <c r="D27" t="s">
        <v>1210</v>
      </c>
      <c r="E27" t="s">
        <v>1270</v>
      </c>
      <c r="F27" t="s">
        <v>1220</v>
      </c>
    </row>
    <row r="28" spans="1:6" x14ac:dyDescent="0.25">
      <c r="A28" t="s">
        <v>1274</v>
      </c>
      <c r="B28" t="s">
        <v>289</v>
      </c>
      <c r="C28" t="s">
        <v>1275</v>
      </c>
      <c r="D28" t="s">
        <v>1181</v>
      </c>
      <c r="E28" t="s">
        <v>1276</v>
      </c>
      <c r="F28" t="s">
        <v>1183</v>
      </c>
    </row>
    <row r="29" spans="1:6" x14ac:dyDescent="0.25">
      <c r="A29" t="s">
        <v>1277</v>
      </c>
      <c r="B29" t="s">
        <v>290</v>
      </c>
      <c r="C29" t="s">
        <v>1278</v>
      </c>
      <c r="D29" t="s">
        <v>1226</v>
      </c>
      <c r="E29" t="s">
        <v>1279</v>
      </c>
      <c r="F29" t="s">
        <v>1280</v>
      </c>
    </row>
    <row r="30" spans="1:6" x14ac:dyDescent="0.25">
      <c r="A30" t="s">
        <v>1281</v>
      </c>
      <c r="B30" t="s">
        <v>291</v>
      </c>
      <c r="C30" t="s">
        <v>1282</v>
      </c>
      <c r="D30" t="s">
        <v>1192</v>
      </c>
      <c r="E30" t="s">
        <v>1283</v>
      </c>
      <c r="F30" t="s">
        <v>1204</v>
      </c>
    </row>
    <row r="31" spans="1:6" x14ac:dyDescent="0.25">
      <c r="A31" t="s">
        <v>1284</v>
      </c>
      <c r="B31" t="s">
        <v>292</v>
      </c>
      <c r="C31" t="s">
        <v>1285</v>
      </c>
      <c r="D31" t="s">
        <v>1226</v>
      </c>
      <c r="E31" t="s">
        <v>1286</v>
      </c>
      <c r="F31" t="s">
        <v>1194</v>
      </c>
    </row>
    <row r="32" spans="1:6" x14ac:dyDescent="0.25">
      <c r="A32" t="s">
        <v>1287</v>
      </c>
      <c r="B32" t="s">
        <v>293</v>
      </c>
      <c r="C32" t="s">
        <v>1288</v>
      </c>
      <c r="D32" t="s">
        <v>1192</v>
      </c>
      <c r="E32" t="s">
        <v>1289</v>
      </c>
      <c r="F32" t="s">
        <v>1255</v>
      </c>
    </row>
    <row r="33" spans="1:6" x14ac:dyDescent="0.25">
      <c r="A33" t="s">
        <v>1290</v>
      </c>
      <c r="B33" t="s">
        <v>294</v>
      </c>
      <c r="C33" t="s">
        <v>1291</v>
      </c>
      <c r="D33" t="s">
        <v>1210</v>
      </c>
      <c r="E33" t="s">
        <v>1292</v>
      </c>
      <c r="F33" t="s">
        <v>1216</v>
      </c>
    </row>
    <row r="34" spans="1:6" x14ac:dyDescent="0.25">
      <c r="A34" t="s">
        <v>1293</v>
      </c>
      <c r="B34" t="s">
        <v>295</v>
      </c>
      <c r="C34" t="s">
        <v>1294</v>
      </c>
      <c r="D34" t="s">
        <v>1210</v>
      </c>
      <c r="E34" t="s">
        <v>1295</v>
      </c>
      <c r="F34" t="s">
        <v>1194</v>
      </c>
    </row>
    <row r="35" spans="1:6" x14ac:dyDescent="0.25">
      <c r="A35" t="s">
        <v>1296</v>
      </c>
      <c r="B35" t="s">
        <v>296</v>
      </c>
      <c r="C35" t="s">
        <v>1297</v>
      </c>
      <c r="D35" t="s">
        <v>1244</v>
      </c>
      <c r="E35" t="s">
        <v>1298</v>
      </c>
      <c r="F35" t="s">
        <v>1194</v>
      </c>
    </row>
    <row r="36" spans="1:6" x14ac:dyDescent="0.25">
      <c r="A36" t="s">
        <v>1299</v>
      </c>
      <c r="B36" t="s">
        <v>297</v>
      </c>
      <c r="C36" t="s">
        <v>1300</v>
      </c>
      <c r="D36" t="s">
        <v>1192</v>
      </c>
      <c r="E36" t="s">
        <v>1298</v>
      </c>
      <c r="F36" t="s">
        <v>1255</v>
      </c>
    </row>
    <row r="37" spans="1:6" x14ac:dyDescent="0.25">
      <c r="A37" t="s">
        <v>1301</v>
      </c>
      <c r="B37" t="s">
        <v>298</v>
      </c>
      <c r="C37" t="s">
        <v>1302</v>
      </c>
      <c r="D37" t="s">
        <v>1226</v>
      </c>
      <c r="E37" t="s">
        <v>1303</v>
      </c>
      <c r="F37" t="s">
        <v>1255</v>
      </c>
    </row>
    <row r="38" spans="1:6" x14ac:dyDescent="0.25">
      <c r="A38" t="s">
        <v>1304</v>
      </c>
      <c r="B38" t="s">
        <v>299</v>
      </c>
      <c r="C38" t="s">
        <v>1305</v>
      </c>
      <c r="D38" t="s">
        <v>1306</v>
      </c>
      <c r="E38" t="s">
        <v>1307</v>
      </c>
      <c r="F38" t="s">
        <v>1194</v>
      </c>
    </row>
    <row r="39" spans="1:6" x14ac:dyDescent="0.25">
      <c r="A39" t="s">
        <v>1308</v>
      </c>
      <c r="B39" t="s">
        <v>300</v>
      </c>
      <c r="C39" t="s">
        <v>1309</v>
      </c>
      <c r="D39" t="s">
        <v>1310</v>
      </c>
      <c r="E39" t="s">
        <v>1311</v>
      </c>
      <c r="F39" t="s">
        <v>1271</v>
      </c>
    </row>
    <row r="40" spans="1:6" x14ac:dyDescent="0.25">
      <c r="A40" t="s">
        <v>1312</v>
      </c>
      <c r="B40" t="s">
        <v>301</v>
      </c>
      <c r="C40" t="s">
        <v>1313</v>
      </c>
      <c r="D40" t="s">
        <v>1181</v>
      </c>
      <c r="E40" t="s">
        <v>1314</v>
      </c>
      <c r="F40" t="s">
        <v>1183</v>
      </c>
    </row>
    <row r="41" spans="1:6" x14ac:dyDescent="0.25">
      <c r="A41" t="s">
        <v>1315</v>
      </c>
      <c r="B41" t="s">
        <v>302</v>
      </c>
      <c r="C41" t="s">
        <v>1316</v>
      </c>
      <c r="D41" t="s">
        <v>1192</v>
      </c>
      <c r="E41" t="s">
        <v>1317</v>
      </c>
      <c r="F41" t="s">
        <v>1255</v>
      </c>
    </row>
    <row r="42" spans="1:6" x14ac:dyDescent="0.25">
      <c r="A42" t="s">
        <v>1318</v>
      </c>
      <c r="B42" t="s">
        <v>303</v>
      </c>
      <c r="C42" t="s">
        <v>1319</v>
      </c>
      <c r="D42" t="s">
        <v>1192</v>
      </c>
      <c r="E42" t="s">
        <v>1320</v>
      </c>
      <c r="F42" t="s">
        <v>1255</v>
      </c>
    </row>
    <row r="43" spans="1:6" x14ac:dyDescent="0.25">
      <c r="A43" t="s">
        <v>1321</v>
      </c>
      <c r="B43" t="s">
        <v>304</v>
      </c>
      <c r="C43" t="s">
        <v>1322</v>
      </c>
      <c r="D43" t="s">
        <v>1192</v>
      </c>
      <c r="E43" t="s">
        <v>1323</v>
      </c>
      <c r="F43" t="s">
        <v>1255</v>
      </c>
    </row>
    <row r="44" spans="1:6" x14ac:dyDescent="0.25">
      <c r="A44" t="s">
        <v>1324</v>
      </c>
      <c r="B44" t="s">
        <v>305</v>
      </c>
      <c r="C44" t="s">
        <v>1325</v>
      </c>
      <c r="D44" t="s">
        <v>1181</v>
      </c>
      <c r="E44" t="s">
        <v>1326</v>
      </c>
      <c r="F44" t="s">
        <v>1183</v>
      </c>
    </row>
    <row r="45" spans="1:6" x14ac:dyDescent="0.25">
      <c r="A45" t="s">
        <v>1327</v>
      </c>
      <c r="B45" t="s">
        <v>306</v>
      </c>
      <c r="C45" t="s">
        <v>1328</v>
      </c>
      <c r="D45" t="s">
        <v>1329</v>
      </c>
      <c r="E45" t="s">
        <v>1323</v>
      </c>
      <c r="F45" t="s">
        <v>1194</v>
      </c>
    </row>
    <row r="46" spans="1:6" x14ac:dyDescent="0.25">
      <c r="A46" t="s">
        <v>1330</v>
      </c>
      <c r="B46" t="s">
        <v>307</v>
      </c>
      <c r="C46" t="s">
        <v>1331</v>
      </c>
      <c r="D46" t="s">
        <v>1192</v>
      </c>
      <c r="E46" t="s">
        <v>1332</v>
      </c>
      <c r="F46" t="s">
        <v>1255</v>
      </c>
    </row>
    <row r="47" spans="1:6" x14ac:dyDescent="0.25">
      <c r="A47" t="s">
        <v>1333</v>
      </c>
      <c r="B47" t="s">
        <v>308</v>
      </c>
      <c r="C47" t="s">
        <v>1334</v>
      </c>
      <c r="D47" t="s">
        <v>1226</v>
      </c>
      <c r="E47" t="s">
        <v>1335</v>
      </c>
      <c r="F47" t="s">
        <v>1255</v>
      </c>
    </row>
    <row r="48" spans="1:6" x14ac:dyDescent="0.25">
      <c r="A48" t="s">
        <v>1336</v>
      </c>
      <c r="B48" t="s">
        <v>309</v>
      </c>
      <c r="C48" t="s">
        <v>1337</v>
      </c>
      <c r="D48" t="s">
        <v>1226</v>
      </c>
      <c r="E48" t="s">
        <v>1335</v>
      </c>
      <c r="F48" t="s">
        <v>1194</v>
      </c>
    </row>
    <row r="49" spans="1:6" x14ac:dyDescent="0.25">
      <c r="A49" t="s">
        <v>1338</v>
      </c>
      <c r="B49" t="s">
        <v>310</v>
      </c>
      <c r="C49" t="s">
        <v>1339</v>
      </c>
      <c r="D49" t="s">
        <v>1226</v>
      </c>
      <c r="E49" t="s">
        <v>1340</v>
      </c>
      <c r="F49" t="s">
        <v>1194</v>
      </c>
    </row>
    <row r="50" spans="1:6" x14ac:dyDescent="0.25">
      <c r="A50" t="s">
        <v>1341</v>
      </c>
      <c r="B50" t="s">
        <v>311</v>
      </c>
      <c r="C50" t="s">
        <v>1342</v>
      </c>
      <c r="D50" t="s">
        <v>1192</v>
      </c>
      <c r="E50" t="s">
        <v>1340</v>
      </c>
      <c r="F50" t="s">
        <v>1343</v>
      </c>
    </row>
    <row r="51" spans="1:6" x14ac:dyDescent="0.25">
      <c r="A51" t="s">
        <v>1344</v>
      </c>
      <c r="B51" t="s">
        <v>312</v>
      </c>
      <c r="C51" t="s">
        <v>1345</v>
      </c>
      <c r="D51" t="s">
        <v>1192</v>
      </c>
      <c r="E51" t="s">
        <v>1346</v>
      </c>
      <c r="F51" t="s">
        <v>1204</v>
      </c>
    </row>
    <row r="52" spans="1:6" x14ac:dyDescent="0.25">
      <c r="A52" t="s">
        <v>1347</v>
      </c>
      <c r="B52" t="s">
        <v>313</v>
      </c>
      <c r="C52" t="s">
        <v>1348</v>
      </c>
      <c r="D52" t="s">
        <v>1349</v>
      </c>
      <c r="E52" t="s">
        <v>1350</v>
      </c>
      <c r="F52" t="s">
        <v>1271</v>
      </c>
    </row>
    <row r="53" spans="1:6" x14ac:dyDescent="0.25">
      <c r="A53" t="s">
        <v>1351</v>
      </c>
      <c r="B53" t="s">
        <v>314</v>
      </c>
      <c r="C53" t="s">
        <v>1352</v>
      </c>
      <c r="D53" t="s">
        <v>1181</v>
      </c>
      <c r="E53" t="s">
        <v>1353</v>
      </c>
      <c r="F53" t="s">
        <v>1183</v>
      </c>
    </row>
    <row r="54" spans="1:6" x14ac:dyDescent="0.25">
      <c r="A54" t="s">
        <v>1354</v>
      </c>
      <c r="B54" t="s">
        <v>315</v>
      </c>
      <c r="C54" t="s">
        <v>1355</v>
      </c>
      <c r="D54" t="s">
        <v>1356</v>
      </c>
      <c r="E54" t="s">
        <v>1357</v>
      </c>
      <c r="F54" t="s">
        <v>1216</v>
      </c>
    </row>
    <row r="55" spans="1:6" x14ac:dyDescent="0.25">
      <c r="A55" t="s">
        <v>1358</v>
      </c>
      <c r="B55" t="s">
        <v>316</v>
      </c>
      <c r="C55" t="s">
        <v>1359</v>
      </c>
      <c r="D55" t="s">
        <v>1181</v>
      </c>
      <c r="E55" t="s">
        <v>1357</v>
      </c>
      <c r="F55" t="s">
        <v>1183</v>
      </c>
    </row>
    <row r="56" spans="1:6" x14ac:dyDescent="0.25">
      <c r="A56" t="s">
        <v>1360</v>
      </c>
      <c r="B56" t="s">
        <v>317</v>
      </c>
      <c r="C56" t="s">
        <v>1361</v>
      </c>
      <c r="D56" t="s">
        <v>1362</v>
      </c>
      <c r="E56" t="s">
        <v>1363</v>
      </c>
      <c r="F56" t="s">
        <v>1364</v>
      </c>
    </row>
    <row r="57" spans="1:6" x14ac:dyDescent="0.25">
      <c r="A57" t="s">
        <v>1365</v>
      </c>
      <c r="B57" t="s">
        <v>318</v>
      </c>
      <c r="C57" t="s">
        <v>1366</v>
      </c>
      <c r="D57" t="s">
        <v>1258</v>
      </c>
      <c r="E57" t="s">
        <v>1367</v>
      </c>
      <c r="F57" t="s">
        <v>1228</v>
      </c>
    </row>
    <row r="58" spans="1:6" x14ac:dyDescent="0.25">
      <c r="A58" t="s">
        <v>1368</v>
      </c>
      <c r="B58" t="s">
        <v>319</v>
      </c>
      <c r="C58" t="s">
        <v>1369</v>
      </c>
      <c r="D58" t="s">
        <v>1258</v>
      </c>
      <c r="E58" t="s">
        <v>1370</v>
      </c>
      <c r="F58" t="s">
        <v>1194</v>
      </c>
    </row>
    <row r="59" spans="1:6" x14ac:dyDescent="0.25">
      <c r="A59" t="s">
        <v>1371</v>
      </c>
      <c r="B59" t="s">
        <v>320</v>
      </c>
      <c r="C59" t="s">
        <v>1372</v>
      </c>
      <c r="D59" t="s">
        <v>1373</v>
      </c>
      <c r="E59" t="s">
        <v>1370</v>
      </c>
      <c r="F59" t="s">
        <v>1374</v>
      </c>
    </row>
    <row r="60" spans="1:6" x14ac:dyDescent="0.25">
      <c r="A60" t="s">
        <v>1375</v>
      </c>
      <c r="B60" t="s">
        <v>321</v>
      </c>
      <c r="C60" t="s">
        <v>1376</v>
      </c>
      <c r="D60" t="s">
        <v>1329</v>
      </c>
      <c r="E60" t="s">
        <v>1370</v>
      </c>
      <c r="F60" t="s">
        <v>1228</v>
      </c>
    </row>
    <row r="61" spans="1:6" x14ac:dyDescent="0.25">
      <c r="A61" t="s">
        <v>1377</v>
      </c>
      <c r="B61" t="s">
        <v>322</v>
      </c>
      <c r="C61" t="s">
        <v>1378</v>
      </c>
      <c r="D61" t="s">
        <v>1192</v>
      </c>
      <c r="E61" t="s">
        <v>1379</v>
      </c>
      <c r="F61" t="s">
        <v>1204</v>
      </c>
    </row>
    <row r="62" spans="1:6" x14ac:dyDescent="0.25">
      <c r="A62" t="s">
        <v>1380</v>
      </c>
      <c r="B62" t="s">
        <v>323</v>
      </c>
      <c r="C62" t="s">
        <v>1381</v>
      </c>
      <c r="D62" t="s">
        <v>1192</v>
      </c>
      <c r="E62" t="s">
        <v>1382</v>
      </c>
      <c r="F62" t="s">
        <v>1194</v>
      </c>
    </row>
    <row r="63" spans="1:6" x14ac:dyDescent="0.25">
      <c r="A63" t="s">
        <v>1383</v>
      </c>
      <c r="B63" t="s">
        <v>324</v>
      </c>
      <c r="C63" t="s">
        <v>1384</v>
      </c>
      <c r="D63" t="s">
        <v>1192</v>
      </c>
      <c r="E63" t="s">
        <v>1385</v>
      </c>
      <c r="F63" t="s">
        <v>1255</v>
      </c>
    </row>
    <row r="64" spans="1:6" x14ac:dyDescent="0.25">
      <c r="A64" t="s">
        <v>1386</v>
      </c>
      <c r="B64" t="s">
        <v>325</v>
      </c>
      <c r="C64" t="s">
        <v>1387</v>
      </c>
      <c r="D64" t="s">
        <v>1210</v>
      </c>
      <c r="E64" t="s">
        <v>1388</v>
      </c>
      <c r="F64" t="s">
        <v>1216</v>
      </c>
    </row>
    <row r="65" spans="1:6" x14ac:dyDescent="0.25">
      <c r="A65" t="s">
        <v>1389</v>
      </c>
      <c r="B65" t="s">
        <v>326</v>
      </c>
      <c r="C65" t="s">
        <v>1390</v>
      </c>
      <c r="D65" t="s">
        <v>1181</v>
      </c>
      <c r="E65" t="s">
        <v>1391</v>
      </c>
      <c r="F65" t="s">
        <v>1183</v>
      </c>
    </row>
    <row r="66" spans="1:6" x14ac:dyDescent="0.25">
      <c r="A66" t="s">
        <v>1392</v>
      </c>
      <c r="B66" t="s">
        <v>327</v>
      </c>
      <c r="C66" t="s">
        <v>1393</v>
      </c>
      <c r="D66" t="s">
        <v>1192</v>
      </c>
      <c r="E66" t="s">
        <v>1394</v>
      </c>
      <c r="F66" t="s">
        <v>1255</v>
      </c>
    </row>
    <row r="67" spans="1:6" x14ac:dyDescent="0.25">
      <c r="A67" t="s">
        <v>1395</v>
      </c>
      <c r="B67" t="s">
        <v>328</v>
      </c>
      <c r="C67" t="s">
        <v>1396</v>
      </c>
      <c r="D67" t="s">
        <v>1192</v>
      </c>
      <c r="E67" t="s">
        <v>1397</v>
      </c>
      <c r="F67" t="s">
        <v>1204</v>
      </c>
    </row>
    <row r="68" spans="1:6" x14ac:dyDescent="0.25">
      <c r="A68" t="s">
        <v>1398</v>
      </c>
      <c r="B68" t="s">
        <v>329</v>
      </c>
      <c r="C68" t="s">
        <v>1399</v>
      </c>
      <c r="D68" t="s">
        <v>1181</v>
      </c>
      <c r="E68" t="s">
        <v>1397</v>
      </c>
      <c r="F68" t="s">
        <v>1183</v>
      </c>
    </row>
    <row r="69" spans="1:6" x14ac:dyDescent="0.25">
      <c r="A69" t="s">
        <v>1400</v>
      </c>
      <c r="B69" t="s">
        <v>330</v>
      </c>
      <c r="C69" t="s">
        <v>1401</v>
      </c>
      <c r="D69" t="s">
        <v>1226</v>
      </c>
      <c r="E69" t="s">
        <v>1397</v>
      </c>
      <c r="F69" t="s">
        <v>1194</v>
      </c>
    </row>
    <row r="70" spans="1:6" x14ac:dyDescent="0.25">
      <c r="A70" t="s">
        <v>1402</v>
      </c>
      <c r="B70" t="s">
        <v>331</v>
      </c>
      <c r="C70" t="s">
        <v>1403</v>
      </c>
      <c r="D70" t="s">
        <v>1192</v>
      </c>
      <c r="E70" t="s">
        <v>1404</v>
      </c>
      <c r="F70" t="s">
        <v>1255</v>
      </c>
    </row>
    <row r="71" spans="1:6" x14ac:dyDescent="0.25">
      <c r="A71" t="s">
        <v>1405</v>
      </c>
      <c r="B71" t="s">
        <v>332</v>
      </c>
      <c r="C71" t="s">
        <v>1406</v>
      </c>
      <c r="D71" t="s">
        <v>1192</v>
      </c>
      <c r="E71" t="s">
        <v>1404</v>
      </c>
      <c r="F71" t="s">
        <v>1255</v>
      </c>
    </row>
    <row r="72" spans="1:6" x14ac:dyDescent="0.25">
      <c r="A72" t="s">
        <v>1407</v>
      </c>
      <c r="B72" t="s">
        <v>333</v>
      </c>
      <c r="C72" t="s">
        <v>1408</v>
      </c>
      <c r="D72" t="s">
        <v>1192</v>
      </c>
      <c r="E72" t="s">
        <v>1409</v>
      </c>
      <c r="F72" t="s">
        <v>1204</v>
      </c>
    </row>
    <row r="73" spans="1:6" x14ac:dyDescent="0.25">
      <c r="A73" t="s">
        <v>1410</v>
      </c>
      <c r="B73" t="s">
        <v>334</v>
      </c>
      <c r="C73" t="s">
        <v>1411</v>
      </c>
      <c r="D73" t="s">
        <v>1412</v>
      </c>
      <c r="E73" t="s">
        <v>1409</v>
      </c>
      <c r="F73" t="s">
        <v>1413</v>
      </c>
    </row>
    <row r="74" spans="1:6" x14ac:dyDescent="0.25">
      <c r="A74" t="s">
        <v>1414</v>
      </c>
      <c r="B74" t="s">
        <v>335</v>
      </c>
      <c r="C74" t="s">
        <v>1415</v>
      </c>
      <c r="D74" t="s">
        <v>1416</v>
      </c>
      <c r="E74" t="s">
        <v>1417</v>
      </c>
      <c r="F74" t="s">
        <v>1418</v>
      </c>
    </row>
    <row r="75" spans="1:6" x14ac:dyDescent="0.25">
      <c r="A75" t="s">
        <v>1419</v>
      </c>
      <c r="B75" t="s">
        <v>336</v>
      </c>
      <c r="C75" t="s">
        <v>1420</v>
      </c>
      <c r="D75" t="s">
        <v>1192</v>
      </c>
      <c r="E75" t="s">
        <v>1421</v>
      </c>
      <c r="F75" t="s">
        <v>1255</v>
      </c>
    </row>
    <row r="76" spans="1:6" x14ac:dyDescent="0.25">
      <c r="A76" t="s">
        <v>1422</v>
      </c>
      <c r="B76" t="s">
        <v>337</v>
      </c>
      <c r="C76" t="s">
        <v>1423</v>
      </c>
      <c r="D76" t="s">
        <v>1192</v>
      </c>
      <c r="E76" t="s">
        <v>1421</v>
      </c>
      <c r="F76" t="s">
        <v>1220</v>
      </c>
    </row>
    <row r="77" spans="1:6" x14ac:dyDescent="0.25">
      <c r="A77" t="s">
        <v>1424</v>
      </c>
      <c r="B77" t="s">
        <v>338</v>
      </c>
      <c r="C77" t="s">
        <v>1425</v>
      </c>
      <c r="D77" t="s">
        <v>1210</v>
      </c>
      <c r="E77" t="s">
        <v>1421</v>
      </c>
      <c r="F77" t="s">
        <v>1216</v>
      </c>
    </row>
    <row r="78" spans="1:6" x14ac:dyDescent="0.25">
      <c r="A78" t="s">
        <v>1426</v>
      </c>
      <c r="B78" t="s">
        <v>339</v>
      </c>
      <c r="C78" t="s">
        <v>1427</v>
      </c>
      <c r="D78" t="s">
        <v>1428</v>
      </c>
      <c r="E78" t="s">
        <v>1421</v>
      </c>
      <c r="F78" t="s">
        <v>1228</v>
      </c>
    </row>
    <row r="79" spans="1:6" x14ac:dyDescent="0.25">
      <c r="A79" t="s">
        <v>1429</v>
      </c>
      <c r="B79" t="s">
        <v>340</v>
      </c>
      <c r="C79" t="s">
        <v>1430</v>
      </c>
      <c r="D79" t="s">
        <v>1192</v>
      </c>
      <c r="E79" t="s">
        <v>1431</v>
      </c>
      <c r="F79" t="s">
        <v>1204</v>
      </c>
    </row>
    <row r="80" spans="1:6" x14ac:dyDescent="0.25">
      <c r="A80" t="s">
        <v>1432</v>
      </c>
      <c r="B80" t="s">
        <v>341</v>
      </c>
      <c r="C80" t="s">
        <v>1433</v>
      </c>
      <c r="D80" t="s">
        <v>1226</v>
      </c>
      <c r="E80" t="s">
        <v>1431</v>
      </c>
      <c r="F80" t="s">
        <v>1228</v>
      </c>
    </row>
    <row r="81" spans="1:6" x14ac:dyDescent="0.25">
      <c r="A81" t="s">
        <v>1434</v>
      </c>
      <c r="B81" t="s">
        <v>342</v>
      </c>
      <c r="C81" t="s">
        <v>1435</v>
      </c>
      <c r="D81" t="s">
        <v>1329</v>
      </c>
      <c r="E81" t="s">
        <v>1431</v>
      </c>
      <c r="F81" t="s">
        <v>1194</v>
      </c>
    </row>
    <row r="82" spans="1:6" x14ac:dyDescent="0.25">
      <c r="A82" t="s">
        <v>1436</v>
      </c>
      <c r="B82" t="s">
        <v>343</v>
      </c>
      <c r="C82" t="s">
        <v>1437</v>
      </c>
      <c r="D82" t="s">
        <v>1438</v>
      </c>
      <c r="E82" t="s">
        <v>1431</v>
      </c>
      <c r="F82" t="s">
        <v>1271</v>
      </c>
    </row>
    <row r="83" spans="1:6" x14ac:dyDescent="0.25">
      <c r="A83" t="s">
        <v>1439</v>
      </c>
      <c r="B83" t="s">
        <v>344</v>
      </c>
      <c r="C83" t="s">
        <v>1440</v>
      </c>
      <c r="D83" t="s">
        <v>1192</v>
      </c>
      <c r="E83" t="s">
        <v>1431</v>
      </c>
      <c r="F83" t="s">
        <v>1220</v>
      </c>
    </row>
    <row r="84" spans="1:6" x14ac:dyDescent="0.25">
      <c r="A84" t="s">
        <v>1441</v>
      </c>
      <c r="B84" t="s">
        <v>345</v>
      </c>
      <c r="C84" t="s">
        <v>1442</v>
      </c>
      <c r="D84" t="s">
        <v>1443</v>
      </c>
      <c r="E84" t="s">
        <v>1431</v>
      </c>
      <c r="F84" t="s">
        <v>1271</v>
      </c>
    </row>
    <row r="85" spans="1:6" x14ac:dyDescent="0.25">
      <c r="A85" t="s">
        <v>1444</v>
      </c>
      <c r="B85" t="s">
        <v>346</v>
      </c>
      <c r="C85" t="s">
        <v>1445</v>
      </c>
      <c r="D85" t="s">
        <v>1262</v>
      </c>
      <c r="E85" t="s">
        <v>1431</v>
      </c>
      <c r="F85" t="s">
        <v>1446</v>
      </c>
    </row>
    <row r="86" spans="1:6" x14ac:dyDescent="0.25">
      <c r="A86" t="s">
        <v>1447</v>
      </c>
      <c r="B86" t="s">
        <v>347</v>
      </c>
      <c r="C86" t="s">
        <v>1448</v>
      </c>
      <c r="D86" t="s">
        <v>1428</v>
      </c>
      <c r="E86" t="s">
        <v>1431</v>
      </c>
      <c r="F86" t="s">
        <v>1228</v>
      </c>
    </row>
    <row r="87" spans="1:6" x14ac:dyDescent="0.25">
      <c r="A87" t="s">
        <v>1449</v>
      </c>
      <c r="B87" t="s">
        <v>348</v>
      </c>
      <c r="C87" t="s">
        <v>1450</v>
      </c>
      <c r="D87" t="s">
        <v>1226</v>
      </c>
      <c r="E87" t="s">
        <v>1451</v>
      </c>
      <c r="F87" t="s">
        <v>1194</v>
      </c>
    </row>
    <row r="88" spans="1:6" x14ac:dyDescent="0.25">
      <c r="A88" t="s">
        <v>1452</v>
      </c>
      <c r="B88" t="s">
        <v>349</v>
      </c>
      <c r="C88" t="s">
        <v>1453</v>
      </c>
      <c r="D88" t="s">
        <v>1192</v>
      </c>
      <c r="E88" t="s">
        <v>1451</v>
      </c>
      <c r="F88" t="s">
        <v>1220</v>
      </c>
    </row>
    <row r="89" spans="1:6" x14ac:dyDescent="0.25">
      <c r="A89" t="s">
        <v>1454</v>
      </c>
      <c r="B89" t="s">
        <v>350</v>
      </c>
      <c r="C89" t="s">
        <v>1455</v>
      </c>
      <c r="D89" t="s">
        <v>1244</v>
      </c>
      <c r="E89" t="s">
        <v>1451</v>
      </c>
      <c r="F89" t="s">
        <v>1228</v>
      </c>
    </row>
    <row r="90" spans="1:6" x14ac:dyDescent="0.25">
      <c r="A90" t="s">
        <v>1456</v>
      </c>
      <c r="B90" t="s">
        <v>351</v>
      </c>
      <c r="C90" t="s">
        <v>1457</v>
      </c>
      <c r="D90" t="s">
        <v>1192</v>
      </c>
      <c r="E90" t="s">
        <v>1451</v>
      </c>
      <c r="F90" t="s">
        <v>1255</v>
      </c>
    </row>
    <row r="91" spans="1:6" x14ac:dyDescent="0.25">
      <c r="A91" t="s">
        <v>1458</v>
      </c>
      <c r="B91" t="s">
        <v>352</v>
      </c>
      <c r="C91" t="s">
        <v>1459</v>
      </c>
      <c r="D91" t="s">
        <v>1356</v>
      </c>
      <c r="E91" t="s">
        <v>1460</v>
      </c>
      <c r="F91" t="s">
        <v>1216</v>
      </c>
    </row>
    <row r="92" spans="1:6" x14ac:dyDescent="0.25">
      <c r="A92" t="s">
        <v>1461</v>
      </c>
      <c r="B92" t="s">
        <v>353</v>
      </c>
      <c r="C92" t="s">
        <v>1462</v>
      </c>
      <c r="D92" t="s">
        <v>1210</v>
      </c>
      <c r="E92" t="s">
        <v>1460</v>
      </c>
      <c r="F92" t="s">
        <v>1194</v>
      </c>
    </row>
    <row r="93" spans="1:6" x14ac:dyDescent="0.25">
      <c r="A93" t="s">
        <v>1463</v>
      </c>
      <c r="B93" t="s">
        <v>354</v>
      </c>
      <c r="C93" t="s">
        <v>1464</v>
      </c>
      <c r="D93" t="s">
        <v>1192</v>
      </c>
      <c r="E93" t="s">
        <v>1460</v>
      </c>
      <c r="F93" t="s">
        <v>1204</v>
      </c>
    </row>
    <row r="94" spans="1:6" x14ac:dyDescent="0.25">
      <c r="A94" t="s">
        <v>1465</v>
      </c>
      <c r="B94" t="s">
        <v>355</v>
      </c>
      <c r="C94" t="s">
        <v>1466</v>
      </c>
      <c r="D94" t="s">
        <v>1210</v>
      </c>
      <c r="E94" t="s">
        <v>1460</v>
      </c>
      <c r="F94" t="s">
        <v>1467</v>
      </c>
    </row>
    <row r="95" spans="1:6" x14ac:dyDescent="0.25">
      <c r="A95" t="s">
        <v>1468</v>
      </c>
      <c r="B95" t="s">
        <v>356</v>
      </c>
      <c r="C95" t="s">
        <v>1469</v>
      </c>
      <c r="D95" t="s">
        <v>1226</v>
      </c>
      <c r="E95" t="s">
        <v>1470</v>
      </c>
      <c r="F95" t="s">
        <v>1228</v>
      </c>
    </row>
    <row r="96" spans="1:6" x14ac:dyDescent="0.25">
      <c r="A96" t="s">
        <v>1471</v>
      </c>
      <c r="B96" t="s">
        <v>357</v>
      </c>
      <c r="C96" t="s">
        <v>1472</v>
      </c>
      <c r="D96" t="s">
        <v>1210</v>
      </c>
      <c r="E96" t="s">
        <v>1470</v>
      </c>
      <c r="F96" t="s">
        <v>1473</v>
      </c>
    </row>
    <row r="97" spans="1:6" x14ac:dyDescent="0.25">
      <c r="A97" t="s">
        <v>1474</v>
      </c>
      <c r="B97" t="s">
        <v>358</v>
      </c>
      <c r="C97" t="s">
        <v>1475</v>
      </c>
      <c r="D97" t="s">
        <v>1210</v>
      </c>
      <c r="E97" t="s">
        <v>1470</v>
      </c>
      <c r="F97" t="s">
        <v>1194</v>
      </c>
    </row>
    <row r="98" spans="1:6" x14ac:dyDescent="0.25">
      <c r="A98" t="s">
        <v>1476</v>
      </c>
      <c r="B98" t="s">
        <v>359</v>
      </c>
      <c r="C98" t="s">
        <v>1477</v>
      </c>
      <c r="D98" t="s">
        <v>1356</v>
      </c>
      <c r="E98" t="s">
        <v>1478</v>
      </c>
      <c r="F98" t="s">
        <v>1479</v>
      </c>
    </row>
    <row r="99" spans="1:6" x14ac:dyDescent="0.25">
      <c r="A99" t="s">
        <v>1480</v>
      </c>
      <c r="B99" t="s">
        <v>360</v>
      </c>
      <c r="C99" t="s">
        <v>1481</v>
      </c>
      <c r="D99" t="s">
        <v>1262</v>
      </c>
      <c r="E99" t="s">
        <v>1478</v>
      </c>
      <c r="F99" t="s">
        <v>1473</v>
      </c>
    </row>
    <row r="100" spans="1:6" x14ac:dyDescent="0.25">
      <c r="A100" t="s">
        <v>1482</v>
      </c>
      <c r="B100" t="s">
        <v>361</v>
      </c>
      <c r="C100" t="s">
        <v>1483</v>
      </c>
      <c r="D100" t="s">
        <v>1258</v>
      </c>
      <c r="E100" t="s">
        <v>1484</v>
      </c>
      <c r="F100" t="s">
        <v>1228</v>
      </c>
    </row>
    <row r="101" spans="1:6" x14ac:dyDescent="0.25">
      <c r="A101" t="s">
        <v>1485</v>
      </c>
      <c r="B101" t="s">
        <v>362</v>
      </c>
      <c r="C101" t="s">
        <v>1486</v>
      </c>
      <c r="D101" t="s">
        <v>1244</v>
      </c>
      <c r="E101" t="s">
        <v>1487</v>
      </c>
      <c r="F101" t="s">
        <v>1194</v>
      </c>
    </row>
    <row r="102" spans="1:6" x14ac:dyDescent="0.25">
      <c r="A102" t="s">
        <v>1488</v>
      </c>
      <c r="B102" t="s">
        <v>363</v>
      </c>
      <c r="C102" t="s">
        <v>1489</v>
      </c>
      <c r="D102" t="s">
        <v>1428</v>
      </c>
      <c r="E102" t="s">
        <v>1487</v>
      </c>
      <c r="F102" t="s">
        <v>1194</v>
      </c>
    </row>
    <row r="103" spans="1:6" x14ac:dyDescent="0.25">
      <c r="A103" t="s">
        <v>1490</v>
      </c>
      <c r="B103" t="s">
        <v>364</v>
      </c>
      <c r="C103" t="s">
        <v>1491</v>
      </c>
      <c r="D103" t="s">
        <v>1192</v>
      </c>
      <c r="E103" t="s">
        <v>1492</v>
      </c>
      <c r="F103" t="s">
        <v>1204</v>
      </c>
    </row>
    <row r="104" spans="1:6" x14ac:dyDescent="0.25">
      <c r="A104" t="s">
        <v>1493</v>
      </c>
      <c r="B104" t="s">
        <v>365</v>
      </c>
      <c r="C104" t="s">
        <v>1494</v>
      </c>
      <c r="D104" t="s">
        <v>1329</v>
      </c>
      <c r="E104" t="s">
        <v>1492</v>
      </c>
      <c r="F104" t="s">
        <v>1228</v>
      </c>
    </row>
    <row r="105" spans="1:6" x14ac:dyDescent="0.25">
      <c r="A105" t="s">
        <v>1495</v>
      </c>
      <c r="B105" t="s">
        <v>366</v>
      </c>
      <c r="C105" t="s">
        <v>1496</v>
      </c>
      <c r="D105" t="s">
        <v>1497</v>
      </c>
      <c r="E105" t="s">
        <v>1498</v>
      </c>
      <c r="F105" t="s">
        <v>1194</v>
      </c>
    </row>
    <row r="106" spans="1:6" x14ac:dyDescent="0.25">
      <c r="A106" t="s">
        <v>1499</v>
      </c>
      <c r="B106" t="s">
        <v>367</v>
      </c>
      <c r="C106" t="s">
        <v>1500</v>
      </c>
      <c r="D106" t="s">
        <v>1192</v>
      </c>
      <c r="E106" t="s">
        <v>1501</v>
      </c>
      <c r="F106" t="s">
        <v>1343</v>
      </c>
    </row>
    <row r="107" spans="1:6" x14ac:dyDescent="0.25">
      <c r="A107" t="s">
        <v>1502</v>
      </c>
      <c r="B107" t="s">
        <v>368</v>
      </c>
      <c r="C107" t="s">
        <v>1503</v>
      </c>
      <c r="D107" t="s">
        <v>1192</v>
      </c>
      <c r="E107" t="s">
        <v>1504</v>
      </c>
      <c r="F107" t="s">
        <v>1204</v>
      </c>
    </row>
    <row r="108" spans="1:6" x14ac:dyDescent="0.25">
      <c r="A108" t="s">
        <v>1505</v>
      </c>
      <c r="B108" t="s">
        <v>369</v>
      </c>
      <c r="C108" t="s">
        <v>1506</v>
      </c>
      <c r="D108" t="s">
        <v>1181</v>
      </c>
      <c r="E108" t="s">
        <v>1507</v>
      </c>
      <c r="F108" t="s">
        <v>1183</v>
      </c>
    </row>
    <row r="109" spans="1:6" x14ac:dyDescent="0.25">
      <c r="A109" t="s">
        <v>1508</v>
      </c>
      <c r="B109" t="s">
        <v>370</v>
      </c>
      <c r="C109" t="s">
        <v>1509</v>
      </c>
      <c r="D109" t="s">
        <v>1510</v>
      </c>
      <c r="E109" t="s">
        <v>1511</v>
      </c>
      <c r="F109" t="s">
        <v>1194</v>
      </c>
    </row>
    <row r="110" spans="1:6" x14ac:dyDescent="0.25">
      <c r="A110" t="s">
        <v>1512</v>
      </c>
      <c r="B110" t="s">
        <v>371</v>
      </c>
      <c r="C110" t="s">
        <v>1513</v>
      </c>
      <c r="D110" t="s">
        <v>1192</v>
      </c>
      <c r="E110" t="s">
        <v>1514</v>
      </c>
      <c r="F110" t="s">
        <v>1204</v>
      </c>
    </row>
    <row r="111" spans="1:6" x14ac:dyDescent="0.25">
      <c r="A111" t="s">
        <v>1515</v>
      </c>
      <c r="B111" t="s">
        <v>372</v>
      </c>
      <c r="C111" t="s">
        <v>1516</v>
      </c>
      <c r="D111" t="s">
        <v>1192</v>
      </c>
      <c r="E111" t="s">
        <v>1514</v>
      </c>
      <c r="F111" t="s">
        <v>1204</v>
      </c>
    </row>
    <row r="112" spans="1:6" x14ac:dyDescent="0.25">
      <c r="A112" t="s">
        <v>1517</v>
      </c>
      <c r="B112" t="s">
        <v>373</v>
      </c>
      <c r="C112" t="s">
        <v>1518</v>
      </c>
      <c r="D112" t="s">
        <v>1519</v>
      </c>
      <c r="E112" t="s">
        <v>1520</v>
      </c>
      <c r="F112" t="s">
        <v>1194</v>
      </c>
    </row>
    <row r="113" spans="1:6" x14ac:dyDescent="0.25">
      <c r="A113" t="s">
        <v>1521</v>
      </c>
      <c r="B113" t="s">
        <v>374</v>
      </c>
      <c r="C113" t="s">
        <v>1522</v>
      </c>
      <c r="D113" t="s">
        <v>1210</v>
      </c>
      <c r="E113" t="s">
        <v>1523</v>
      </c>
      <c r="F113" t="s">
        <v>1194</v>
      </c>
    </row>
    <row r="114" spans="1:6" x14ac:dyDescent="0.25">
      <c r="A114" t="s">
        <v>1524</v>
      </c>
      <c r="B114" t="s">
        <v>375</v>
      </c>
      <c r="C114" t="s">
        <v>1525</v>
      </c>
      <c r="D114" t="s">
        <v>1210</v>
      </c>
      <c r="E114" t="s">
        <v>1526</v>
      </c>
      <c r="F114" t="s">
        <v>1467</v>
      </c>
    </row>
    <row r="115" spans="1:6" x14ac:dyDescent="0.25">
      <c r="A115" t="s">
        <v>1527</v>
      </c>
      <c r="B115" t="s">
        <v>376</v>
      </c>
      <c r="C115" t="s">
        <v>1528</v>
      </c>
      <c r="D115" t="s">
        <v>1214</v>
      </c>
      <c r="E115" t="s">
        <v>1529</v>
      </c>
      <c r="F115" t="s">
        <v>1183</v>
      </c>
    </row>
    <row r="116" spans="1:6" x14ac:dyDescent="0.25">
      <c r="A116" t="s">
        <v>1530</v>
      </c>
      <c r="B116" t="s">
        <v>377</v>
      </c>
      <c r="C116" t="s">
        <v>1531</v>
      </c>
      <c r="D116" t="s">
        <v>1226</v>
      </c>
      <c r="E116" t="s">
        <v>1529</v>
      </c>
      <c r="F116" t="s">
        <v>1194</v>
      </c>
    </row>
    <row r="117" spans="1:6" x14ac:dyDescent="0.25">
      <c r="A117" t="s">
        <v>1532</v>
      </c>
      <c r="B117" t="s">
        <v>378</v>
      </c>
      <c r="C117" t="s">
        <v>1533</v>
      </c>
      <c r="D117" t="s">
        <v>1262</v>
      </c>
      <c r="E117" t="s">
        <v>1534</v>
      </c>
      <c r="F117" t="s">
        <v>1194</v>
      </c>
    </row>
    <row r="118" spans="1:6" x14ac:dyDescent="0.25">
      <c r="A118" t="s">
        <v>1535</v>
      </c>
      <c r="B118" t="s">
        <v>379</v>
      </c>
      <c r="C118" t="s">
        <v>1536</v>
      </c>
      <c r="D118" t="s">
        <v>1210</v>
      </c>
      <c r="E118" t="s">
        <v>1537</v>
      </c>
      <c r="F118" t="s">
        <v>1467</v>
      </c>
    </row>
    <row r="119" spans="1:6" x14ac:dyDescent="0.25">
      <c r="A119" t="s">
        <v>1538</v>
      </c>
      <c r="B119" t="s">
        <v>380</v>
      </c>
      <c r="C119" t="s">
        <v>1539</v>
      </c>
      <c r="D119" t="s">
        <v>1192</v>
      </c>
      <c r="E119" t="s">
        <v>1540</v>
      </c>
      <c r="F119" t="s">
        <v>1204</v>
      </c>
    </row>
    <row r="120" spans="1:6" x14ac:dyDescent="0.25">
      <c r="A120" t="s">
        <v>1541</v>
      </c>
      <c r="B120" t="s">
        <v>381</v>
      </c>
      <c r="C120" t="s">
        <v>1542</v>
      </c>
      <c r="D120" t="s">
        <v>1237</v>
      </c>
      <c r="E120" t="s">
        <v>1540</v>
      </c>
      <c r="F120" t="s">
        <v>1194</v>
      </c>
    </row>
    <row r="121" spans="1:6" x14ac:dyDescent="0.25">
      <c r="A121" t="s">
        <v>1543</v>
      </c>
      <c r="B121" t="s">
        <v>382</v>
      </c>
      <c r="C121" t="s">
        <v>1544</v>
      </c>
      <c r="D121" t="s">
        <v>1545</v>
      </c>
      <c r="E121" t="s">
        <v>1540</v>
      </c>
      <c r="F121" t="s">
        <v>1546</v>
      </c>
    </row>
    <row r="122" spans="1:6" x14ac:dyDescent="0.25">
      <c r="A122" t="s">
        <v>1547</v>
      </c>
      <c r="B122" t="s">
        <v>383</v>
      </c>
      <c r="C122" t="s">
        <v>1548</v>
      </c>
      <c r="D122" t="s">
        <v>1192</v>
      </c>
      <c r="E122" t="s">
        <v>1549</v>
      </c>
      <c r="F122" t="s">
        <v>1204</v>
      </c>
    </row>
    <row r="123" spans="1:6" x14ac:dyDescent="0.25">
      <c r="A123" t="s">
        <v>1550</v>
      </c>
      <c r="B123" t="s">
        <v>384</v>
      </c>
      <c r="C123" t="s">
        <v>1551</v>
      </c>
      <c r="D123" t="s">
        <v>1552</v>
      </c>
      <c r="E123" t="s">
        <v>1553</v>
      </c>
      <c r="F123" t="s">
        <v>1228</v>
      </c>
    </row>
    <row r="124" spans="1:6" x14ac:dyDescent="0.25">
      <c r="A124" t="s">
        <v>1554</v>
      </c>
      <c r="B124" t="s">
        <v>385</v>
      </c>
      <c r="C124" t="s">
        <v>1555</v>
      </c>
      <c r="D124" t="s">
        <v>1181</v>
      </c>
      <c r="E124" t="s">
        <v>1556</v>
      </c>
      <c r="F124" t="s">
        <v>1183</v>
      </c>
    </row>
    <row r="125" spans="1:6" x14ac:dyDescent="0.25">
      <c r="A125" t="s">
        <v>1557</v>
      </c>
      <c r="B125" t="s">
        <v>386</v>
      </c>
      <c r="C125" t="s">
        <v>1558</v>
      </c>
      <c r="D125" t="s">
        <v>1226</v>
      </c>
      <c r="E125" t="s">
        <v>1559</v>
      </c>
      <c r="F125" t="s">
        <v>1194</v>
      </c>
    </row>
    <row r="126" spans="1:6" x14ac:dyDescent="0.25">
      <c r="A126" t="s">
        <v>1560</v>
      </c>
      <c r="B126" t="s">
        <v>387</v>
      </c>
      <c r="C126" t="s">
        <v>1561</v>
      </c>
      <c r="D126" t="s">
        <v>1192</v>
      </c>
      <c r="E126" t="s">
        <v>1562</v>
      </c>
      <c r="F126" t="s">
        <v>1204</v>
      </c>
    </row>
    <row r="127" spans="1:6" x14ac:dyDescent="0.25">
      <c r="A127" t="s">
        <v>1563</v>
      </c>
      <c r="B127" t="s">
        <v>388</v>
      </c>
      <c r="C127" t="s">
        <v>1564</v>
      </c>
      <c r="D127" t="s">
        <v>1329</v>
      </c>
      <c r="E127" t="s">
        <v>1562</v>
      </c>
      <c r="F127" t="s">
        <v>1228</v>
      </c>
    </row>
    <row r="128" spans="1:6" x14ac:dyDescent="0.25">
      <c r="A128" t="s">
        <v>1565</v>
      </c>
      <c r="B128" t="s">
        <v>389</v>
      </c>
      <c r="C128" t="s">
        <v>1566</v>
      </c>
      <c r="D128" t="s">
        <v>1567</v>
      </c>
      <c r="E128" t="s">
        <v>1568</v>
      </c>
      <c r="F128" t="s">
        <v>1228</v>
      </c>
    </row>
    <row r="129" spans="1:6" x14ac:dyDescent="0.25">
      <c r="A129" t="s">
        <v>1569</v>
      </c>
      <c r="B129" t="s">
        <v>390</v>
      </c>
      <c r="C129" t="s">
        <v>1570</v>
      </c>
      <c r="D129" t="s">
        <v>1571</v>
      </c>
      <c r="E129" t="s">
        <v>1572</v>
      </c>
      <c r="F129" t="s">
        <v>1573</v>
      </c>
    </row>
    <row r="130" spans="1:6" x14ac:dyDescent="0.25">
      <c r="A130" t="s">
        <v>1574</v>
      </c>
      <c r="B130" t="s">
        <v>391</v>
      </c>
      <c r="C130" t="s">
        <v>1575</v>
      </c>
      <c r="D130" t="s">
        <v>1567</v>
      </c>
      <c r="E130" t="s">
        <v>1572</v>
      </c>
      <c r="F130" t="s">
        <v>1194</v>
      </c>
    </row>
    <row r="131" spans="1:6" x14ac:dyDescent="0.25">
      <c r="A131" t="s">
        <v>1576</v>
      </c>
      <c r="B131" t="s">
        <v>392</v>
      </c>
      <c r="C131" t="s">
        <v>1577</v>
      </c>
      <c r="D131" t="s">
        <v>1578</v>
      </c>
      <c r="E131" t="s">
        <v>1579</v>
      </c>
      <c r="F131" t="s">
        <v>1580</v>
      </c>
    </row>
    <row r="132" spans="1:6" x14ac:dyDescent="0.25">
      <c r="A132" t="s">
        <v>1581</v>
      </c>
      <c r="B132" t="s">
        <v>393</v>
      </c>
      <c r="C132" t="s">
        <v>1582</v>
      </c>
      <c r="D132" t="s">
        <v>1192</v>
      </c>
      <c r="E132" t="s">
        <v>1583</v>
      </c>
      <c r="F132" t="s">
        <v>1194</v>
      </c>
    </row>
    <row r="133" spans="1:6" x14ac:dyDescent="0.25">
      <c r="A133" t="s">
        <v>1584</v>
      </c>
      <c r="B133" t="s">
        <v>394</v>
      </c>
      <c r="C133" t="s">
        <v>1585</v>
      </c>
      <c r="D133" t="s">
        <v>1192</v>
      </c>
      <c r="E133" t="s">
        <v>1583</v>
      </c>
      <c r="F133" t="s">
        <v>1228</v>
      </c>
    </row>
    <row r="134" spans="1:6" x14ac:dyDescent="0.25">
      <c r="A134" t="s">
        <v>1586</v>
      </c>
      <c r="B134" t="s">
        <v>395</v>
      </c>
      <c r="C134" t="s">
        <v>1587</v>
      </c>
      <c r="D134" t="s">
        <v>1329</v>
      </c>
      <c r="E134" t="s">
        <v>1588</v>
      </c>
      <c r="F134" t="s">
        <v>1194</v>
      </c>
    </row>
    <row r="135" spans="1:6" x14ac:dyDescent="0.25">
      <c r="A135" t="s">
        <v>1589</v>
      </c>
      <c r="B135" t="s">
        <v>396</v>
      </c>
      <c r="C135" t="s">
        <v>1590</v>
      </c>
      <c r="D135" t="s">
        <v>1226</v>
      </c>
      <c r="E135" t="s">
        <v>1588</v>
      </c>
      <c r="F135" t="s">
        <v>1194</v>
      </c>
    </row>
    <row r="136" spans="1:6" x14ac:dyDescent="0.25">
      <c r="A136" t="s">
        <v>1591</v>
      </c>
      <c r="B136" t="s">
        <v>397</v>
      </c>
      <c r="C136" t="s">
        <v>1592</v>
      </c>
      <c r="D136" t="s">
        <v>1237</v>
      </c>
      <c r="E136" t="s">
        <v>1593</v>
      </c>
      <c r="F136" t="s">
        <v>1228</v>
      </c>
    </row>
    <row r="137" spans="1:6" x14ac:dyDescent="0.25">
      <c r="A137" t="s">
        <v>1594</v>
      </c>
      <c r="B137" t="s">
        <v>398</v>
      </c>
      <c r="C137" t="s">
        <v>1595</v>
      </c>
      <c r="D137" t="s">
        <v>1567</v>
      </c>
      <c r="E137" t="s">
        <v>1596</v>
      </c>
      <c r="F137" t="s">
        <v>1194</v>
      </c>
    </row>
    <row r="138" spans="1:6" x14ac:dyDescent="0.25">
      <c r="A138" t="s">
        <v>1597</v>
      </c>
      <c r="B138" t="s">
        <v>399</v>
      </c>
      <c r="C138" t="s">
        <v>1598</v>
      </c>
      <c r="D138" t="s">
        <v>1262</v>
      </c>
      <c r="E138" t="s">
        <v>1599</v>
      </c>
      <c r="F138" t="s">
        <v>1467</v>
      </c>
    </row>
    <row r="139" spans="1:6" x14ac:dyDescent="0.25">
      <c r="A139" t="s">
        <v>1600</v>
      </c>
      <c r="B139" t="s">
        <v>400</v>
      </c>
      <c r="C139" t="s">
        <v>1601</v>
      </c>
      <c r="D139" t="s">
        <v>1602</v>
      </c>
      <c r="E139" t="s">
        <v>1603</v>
      </c>
      <c r="F139" t="s">
        <v>1194</v>
      </c>
    </row>
    <row r="140" spans="1:6" x14ac:dyDescent="0.25">
      <c r="A140" t="s">
        <v>1604</v>
      </c>
      <c r="B140" t="s">
        <v>401</v>
      </c>
      <c r="C140" t="s">
        <v>1605</v>
      </c>
      <c r="D140" t="s">
        <v>1606</v>
      </c>
      <c r="E140" t="s">
        <v>1607</v>
      </c>
      <c r="F140" t="s">
        <v>1216</v>
      </c>
    </row>
    <row r="141" spans="1:6" x14ac:dyDescent="0.25">
      <c r="A141" t="s">
        <v>1608</v>
      </c>
      <c r="B141" t="s">
        <v>402</v>
      </c>
      <c r="C141" t="s">
        <v>1609</v>
      </c>
      <c r="D141" t="s">
        <v>1210</v>
      </c>
      <c r="E141" t="s">
        <v>1607</v>
      </c>
      <c r="F141" t="s">
        <v>1228</v>
      </c>
    </row>
    <row r="142" spans="1:6" x14ac:dyDescent="0.25">
      <c r="A142" t="s">
        <v>1610</v>
      </c>
      <c r="B142" t="s">
        <v>403</v>
      </c>
      <c r="C142" t="s">
        <v>1611</v>
      </c>
      <c r="D142" t="s">
        <v>1428</v>
      </c>
      <c r="E142" t="s">
        <v>1612</v>
      </c>
      <c r="F142" t="s">
        <v>1228</v>
      </c>
    </row>
    <row r="143" spans="1:6" x14ac:dyDescent="0.25">
      <c r="A143" t="s">
        <v>1613</v>
      </c>
      <c r="B143" t="s">
        <v>404</v>
      </c>
      <c r="C143" t="s">
        <v>1614</v>
      </c>
      <c r="D143" t="s">
        <v>1615</v>
      </c>
      <c r="E143" t="s">
        <v>1616</v>
      </c>
      <c r="F143" t="s">
        <v>1216</v>
      </c>
    </row>
    <row r="144" spans="1:6" x14ac:dyDescent="0.25">
      <c r="A144" t="s">
        <v>1617</v>
      </c>
      <c r="B144" t="s">
        <v>405</v>
      </c>
      <c r="C144" t="s">
        <v>1618</v>
      </c>
      <c r="D144" t="s">
        <v>1192</v>
      </c>
      <c r="E144" t="s">
        <v>1619</v>
      </c>
      <c r="F144" t="s">
        <v>1204</v>
      </c>
    </row>
    <row r="145" spans="1:6" x14ac:dyDescent="0.25">
      <c r="A145" t="s">
        <v>1620</v>
      </c>
      <c r="B145" t="s">
        <v>406</v>
      </c>
      <c r="C145" t="s">
        <v>1621</v>
      </c>
      <c r="D145" t="s">
        <v>1622</v>
      </c>
      <c r="E145" t="s">
        <v>1619</v>
      </c>
      <c r="F145" t="s">
        <v>1623</v>
      </c>
    </row>
    <row r="146" spans="1:6" x14ac:dyDescent="0.25">
      <c r="A146" t="s">
        <v>1624</v>
      </c>
      <c r="B146" t="s">
        <v>407</v>
      </c>
      <c r="C146" t="s">
        <v>1625</v>
      </c>
      <c r="D146" t="s">
        <v>1428</v>
      </c>
      <c r="E146" t="s">
        <v>1619</v>
      </c>
      <c r="F146" t="s">
        <v>1194</v>
      </c>
    </row>
    <row r="147" spans="1:6" x14ac:dyDescent="0.25">
      <c r="A147" t="s">
        <v>1626</v>
      </c>
      <c r="B147" t="s">
        <v>408</v>
      </c>
      <c r="C147" t="s">
        <v>1627</v>
      </c>
      <c r="D147" t="s">
        <v>1181</v>
      </c>
      <c r="E147" t="s">
        <v>1619</v>
      </c>
      <c r="F147" t="s">
        <v>1183</v>
      </c>
    </row>
    <row r="148" spans="1:6" x14ac:dyDescent="0.25">
      <c r="A148" t="s">
        <v>1628</v>
      </c>
      <c r="B148" t="s">
        <v>409</v>
      </c>
      <c r="C148" t="s">
        <v>1629</v>
      </c>
      <c r="D148" t="s">
        <v>1630</v>
      </c>
      <c r="E148" t="s">
        <v>1631</v>
      </c>
      <c r="F148" t="s">
        <v>1623</v>
      </c>
    </row>
    <row r="149" spans="1:6" x14ac:dyDescent="0.25">
      <c r="A149" t="s">
        <v>1632</v>
      </c>
      <c r="B149" t="s">
        <v>410</v>
      </c>
      <c r="C149" t="s">
        <v>1633</v>
      </c>
      <c r="D149" t="s">
        <v>1214</v>
      </c>
      <c r="E149" t="s">
        <v>1634</v>
      </c>
      <c r="F149" t="s">
        <v>1216</v>
      </c>
    </row>
    <row r="150" spans="1:6" x14ac:dyDescent="0.25">
      <c r="A150" t="s">
        <v>1635</v>
      </c>
      <c r="B150" t="s">
        <v>411</v>
      </c>
      <c r="C150" t="s">
        <v>1636</v>
      </c>
      <c r="D150" t="s">
        <v>1637</v>
      </c>
      <c r="E150" t="s">
        <v>1638</v>
      </c>
      <c r="F150" t="s">
        <v>1580</v>
      </c>
    </row>
    <row r="151" spans="1:6" x14ac:dyDescent="0.25">
      <c r="A151" t="s">
        <v>1639</v>
      </c>
      <c r="B151" t="s">
        <v>412</v>
      </c>
      <c r="C151" t="s">
        <v>1640</v>
      </c>
      <c r="D151" t="s">
        <v>1497</v>
      </c>
      <c r="E151" t="s">
        <v>1641</v>
      </c>
      <c r="F151" t="s">
        <v>1255</v>
      </c>
    </row>
    <row r="152" spans="1:6" x14ac:dyDescent="0.25">
      <c r="A152" t="s">
        <v>1642</v>
      </c>
      <c r="B152" t="s">
        <v>413</v>
      </c>
      <c r="C152" t="s">
        <v>1643</v>
      </c>
      <c r="D152" t="s">
        <v>1192</v>
      </c>
      <c r="E152" t="s">
        <v>1641</v>
      </c>
      <c r="F152" t="s">
        <v>1204</v>
      </c>
    </row>
    <row r="153" spans="1:6" x14ac:dyDescent="0.25">
      <c r="A153" t="s">
        <v>1644</v>
      </c>
      <c r="B153" t="s">
        <v>414</v>
      </c>
      <c r="C153" t="s">
        <v>1645</v>
      </c>
      <c r="D153" t="s">
        <v>1192</v>
      </c>
      <c r="E153" t="s">
        <v>1646</v>
      </c>
      <c r="F153" t="s">
        <v>1204</v>
      </c>
    </row>
    <row r="154" spans="1:6" x14ac:dyDescent="0.25">
      <c r="A154" t="s">
        <v>1647</v>
      </c>
      <c r="B154" t="s">
        <v>415</v>
      </c>
      <c r="C154" t="s">
        <v>1648</v>
      </c>
      <c r="D154" t="s">
        <v>1258</v>
      </c>
      <c r="E154" t="s">
        <v>1649</v>
      </c>
      <c r="F154" t="s">
        <v>1228</v>
      </c>
    </row>
    <row r="155" spans="1:6" x14ac:dyDescent="0.25">
      <c r="A155" t="s">
        <v>1650</v>
      </c>
      <c r="B155" t="s">
        <v>416</v>
      </c>
      <c r="C155" t="s">
        <v>1651</v>
      </c>
      <c r="D155" t="s">
        <v>1652</v>
      </c>
      <c r="E155" t="s">
        <v>1653</v>
      </c>
      <c r="F155" t="s">
        <v>1654</v>
      </c>
    </row>
    <row r="156" spans="1:6" x14ac:dyDescent="0.25">
      <c r="A156" t="s">
        <v>1655</v>
      </c>
      <c r="B156" t="s">
        <v>417</v>
      </c>
      <c r="C156" t="s">
        <v>1656</v>
      </c>
      <c r="D156" t="s">
        <v>1226</v>
      </c>
      <c r="E156" t="s">
        <v>1653</v>
      </c>
      <c r="F156" t="s">
        <v>1255</v>
      </c>
    </row>
    <row r="157" spans="1:6" x14ac:dyDescent="0.25">
      <c r="A157" t="s">
        <v>1657</v>
      </c>
      <c r="B157" t="s">
        <v>418</v>
      </c>
      <c r="C157" t="s">
        <v>1658</v>
      </c>
      <c r="D157" t="s">
        <v>1210</v>
      </c>
      <c r="E157" t="s">
        <v>1653</v>
      </c>
      <c r="F157" t="s">
        <v>1194</v>
      </c>
    </row>
    <row r="158" spans="1:6" x14ac:dyDescent="0.25">
      <c r="A158" t="s">
        <v>1659</v>
      </c>
      <c r="B158" t="s">
        <v>419</v>
      </c>
      <c r="C158" t="s">
        <v>1660</v>
      </c>
      <c r="D158" t="s">
        <v>1226</v>
      </c>
      <c r="E158" t="s">
        <v>1661</v>
      </c>
      <c r="F158" t="s">
        <v>1194</v>
      </c>
    </row>
    <row r="159" spans="1:6" x14ac:dyDescent="0.25">
      <c r="A159" t="s">
        <v>1662</v>
      </c>
      <c r="B159" t="s">
        <v>420</v>
      </c>
      <c r="C159" t="s">
        <v>1663</v>
      </c>
      <c r="D159" t="s">
        <v>1226</v>
      </c>
      <c r="E159" t="s">
        <v>1661</v>
      </c>
      <c r="F159" t="s">
        <v>1194</v>
      </c>
    </row>
    <row r="160" spans="1:6" x14ac:dyDescent="0.25">
      <c r="A160" t="s">
        <v>1664</v>
      </c>
      <c r="B160" t="s">
        <v>421</v>
      </c>
      <c r="C160" t="s">
        <v>1665</v>
      </c>
      <c r="D160" t="s">
        <v>1192</v>
      </c>
      <c r="E160" t="s">
        <v>1666</v>
      </c>
      <c r="F160" t="s">
        <v>1220</v>
      </c>
    </row>
    <row r="161" spans="1:6" x14ac:dyDescent="0.25">
      <c r="A161" t="s">
        <v>1667</v>
      </c>
      <c r="B161" t="s">
        <v>422</v>
      </c>
      <c r="C161" t="s">
        <v>1668</v>
      </c>
      <c r="D161" t="s">
        <v>1192</v>
      </c>
      <c r="E161" t="s">
        <v>1669</v>
      </c>
      <c r="F161" t="s">
        <v>1204</v>
      </c>
    </row>
    <row r="162" spans="1:6" x14ac:dyDescent="0.25">
      <c r="A162" t="s">
        <v>1670</v>
      </c>
      <c r="B162" t="s">
        <v>423</v>
      </c>
      <c r="C162" t="s">
        <v>1671</v>
      </c>
      <c r="D162" t="s">
        <v>1258</v>
      </c>
      <c r="E162" t="s">
        <v>1672</v>
      </c>
      <c r="F162" t="s">
        <v>1228</v>
      </c>
    </row>
    <row r="163" spans="1:6" x14ac:dyDescent="0.25">
      <c r="A163" t="s">
        <v>1673</v>
      </c>
      <c r="B163" t="s">
        <v>424</v>
      </c>
      <c r="C163" t="s">
        <v>1674</v>
      </c>
      <c r="D163" t="s">
        <v>1329</v>
      </c>
      <c r="E163" t="s">
        <v>1669</v>
      </c>
      <c r="F163" t="s">
        <v>1194</v>
      </c>
    </row>
    <row r="164" spans="1:6" x14ac:dyDescent="0.25">
      <c r="A164" t="s">
        <v>1675</v>
      </c>
      <c r="B164" t="s">
        <v>425</v>
      </c>
      <c r="C164" t="s">
        <v>1676</v>
      </c>
      <c r="D164" t="s">
        <v>1329</v>
      </c>
      <c r="E164" t="s">
        <v>1669</v>
      </c>
      <c r="F164" t="s">
        <v>1677</v>
      </c>
    </row>
    <row r="165" spans="1:6" x14ac:dyDescent="0.25">
      <c r="A165" t="s">
        <v>1678</v>
      </c>
      <c r="B165" t="s">
        <v>426</v>
      </c>
      <c r="C165" t="s">
        <v>1679</v>
      </c>
      <c r="D165" t="s">
        <v>1226</v>
      </c>
      <c r="E165" t="s">
        <v>1680</v>
      </c>
      <c r="F165" t="s">
        <v>1194</v>
      </c>
    </row>
    <row r="166" spans="1:6" x14ac:dyDescent="0.25">
      <c r="A166" t="s">
        <v>1681</v>
      </c>
      <c r="B166" t="s">
        <v>427</v>
      </c>
      <c r="C166" t="s">
        <v>1682</v>
      </c>
      <c r="D166" t="s">
        <v>1181</v>
      </c>
      <c r="E166" t="s">
        <v>1683</v>
      </c>
      <c r="F166" t="s">
        <v>1183</v>
      </c>
    </row>
    <row r="167" spans="1:6" x14ac:dyDescent="0.25">
      <c r="A167" t="s">
        <v>1684</v>
      </c>
      <c r="B167" t="s">
        <v>428</v>
      </c>
      <c r="C167" t="s">
        <v>1685</v>
      </c>
      <c r="D167" t="s">
        <v>1258</v>
      </c>
      <c r="E167" t="s">
        <v>1686</v>
      </c>
      <c r="F167" t="s">
        <v>1194</v>
      </c>
    </row>
    <row r="168" spans="1:6" x14ac:dyDescent="0.25">
      <c r="A168" t="s">
        <v>1687</v>
      </c>
      <c r="B168" t="s">
        <v>429</v>
      </c>
      <c r="C168" t="s">
        <v>1688</v>
      </c>
      <c r="D168" t="s">
        <v>1262</v>
      </c>
      <c r="E168" t="s">
        <v>1689</v>
      </c>
      <c r="F168" t="s">
        <v>1446</v>
      </c>
    </row>
    <row r="169" spans="1:6" x14ac:dyDescent="0.25">
      <c r="A169" t="s">
        <v>1690</v>
      </c>
      <c r="B169" t="s">
        <v>430</v>
      </c>
      <c r="C169" t="s">
        <v>1691</v>
      </c>
      <c r="D169" t="s">
        <v>1692</v>
      </c>
      <c r="E169" t="s">
        <v>1693</v>
      </c>
      <c r="F169" t="s">
        <v>1623</v>
      </c>
    </row>
    <row r="170" spans="1:6" x14ac:dyDescent="0.25">
      <c r="A170" t="s">
        <v>1694</v>
      </c>
      <c r="B170" t="s">
        <v>431</v>
      </c>
      <c r="C170" t="s">
        <v>1695</v>
      </c>
      <c r="D170" t="s">
        <v>1192</v>
      </c>
      <c r="E170" t="s">
        <v>1696</v>
      </c>
      <c r="F170" t="s">
        <v>1204</v>
      </c>
    </row>
    <row r="171" spans="1:6" x14ac:dyDescent="0.25">
      <c r="A171" t="s">
        <v>1697</v>
      </c>
      <c r="B171" t="s">
        <v>432</v>
      </c>
      <c r="C171" t="s">
        <v>1698</v>
      </c>
      <c r="D171" t="s">
        <v>1258</v>
      </c>
      <c r="E171" t="s">
        <v>1699</v>
      </c>
      <c r="F171" t="s">
        <v>1228</v>
      </c>
    </row>
    <row r="172" spans="1:6" x14ac:dyDescent="0.25">
      <c r="A172" t="s">
        <v>1700</v>
      </c>
      <c r="B172" t="s">
        <v>433</v>
      </c>
      <c r="C172" t="s">
        <v>1701</v>
      </c>
      <c r="D172" t="s">
        <v>1428</v>
      </c>
      <c r="E172" t="s">
        <v>1702</v>
      </c>
      <c r="F172" t="s">
        <v>1228</v>
      </c>
    </row>
    <row r="173" spans="1:6" x14ac:dyDescent="0.25">
      <c r="A173" t="s">
        <v>1703</v>
      </c>
      <c r="B173" t="s">
        <v>434</v>
      </c>
      <c r="C173" t="s">
        <v>1704</v>
      </c>
      <c r="D173" t="s">
        <v>1705</v>
      </c>
      <c r="E173" t="s">
        <v>1702</v>
      </c>
      <c r="F173" t="s">
        <v>1546</v>
      </c>
    </row>
    <row r="174" spans="1:6" x14ac:dyDescent="0.25">
      <c r="A174" t="s">
        <v>1706</v>
      </c>
      <c r="B174" t="s">
        <v>435</v>
      </c>
      <c r="C174" t="s">
        <v>1707</v>
      </c>
      <c r="D174" t="s">
        <v>1226</v>
      </c>
      <c r="E174" t="s">
        <v>1708</v>
      </c>
      <c r="F174" t="s">
        <v>1255</v>
      </c>
    </row>
    <row r="175" spans="1:6" x14ac:dyDescent="0.25">
      <c r="A175" t="s">
        <v>1709</v>
      </c>
      <c r="B175" t="s">
        <v>436</v>
      </c>
      <c r="C175" t="s">
        <v>1710</v>
      </c>
      <c r="D175" t="s">
        <v>1329</v>
      </c>
      <c r="E175" t="s">
        <v>1711</v>
      </c>
      <c r="F175" t="s">
        <v>1194</v>
      </c>
    </row>
    <row r="176" spans="1:6" x14ac:dyDescent="0.25">
      <c r="A176" t="s">
        <v>1712</v>
      </c>
      <c r="B176" t="s">
        <v>437</v>
      </c>
      <c r="C176" t="s">
        <v>1713</v>
      </c>
      <c r="D176" t="s">
        <v>1428</v>
      </c>
      <c r="E176" t="s">
        <v>1714</v>
      </c>
      <c r="F176" t="s">
        <v>1677</v>
      </c>
    </row>
    <row r="177" spans="1:6" x14ac:dyDescent="0.25">
      <c r="A177" t="s">
        <v>1715</v>
      </c>
      <c r="B177" t="s">
        <v>438</v>
      </c>
      <c r="C177" t="s">
        <v>1716</v>
      </c>
      <c r="D177" t="s">
        <v>1717</v>
      </c>
      <c r="E177" t="s">
        <v>1718</v>
      </c>
      <c r="F177" t="s">
        <v>1677</v>
      </c>
    </row>
    <row r="178" spans="1:6" x14ac:dyDescent="0.25">
      <c r="A178" t="s">
        <v>1719</v>
      </c>
      <c r="B178" t="s">
        <v>439</v>
      </c>
      <c r="C178" t="s">
        <v>1720</v>
      </c>
      <c r="D178" t="s">
        <v>1721</v>
      </c>
      <c r="E178" t="s">
        <v>1722</v>
      </c>
      <c r="F178" t="s">
        <v>1723</v>
      </c>
    </row>
    <row r="179" spans="1:6" x14ac:dyDescent="0.25">
      <c r="A179" t="s">
        <v>1724</v>
      </c>
      <c r="B179" t="s">
        <v>440</v>
      </c>
      <c r="C179" t="s">
        <v>1725</v>
      </c>
      <c r="D179" t="s">
        <v>1717</v>
      </c>
      <c r="E179" t="s">
        <v>1726</v>
      </c>
      <c r="F179" t="s">
        <v>1677</v>
      </c>
    </row>
    <row r="180" spans="1:6" x14ac:dyDescent="0.25">
      <c r="A180" t="s">
        <v>1727</v>
      </c>
      <c r="B180" t="s">
        <v>441</v>
      </c>
      <c r="C180" t="s">
        <v>1728</v>
      </c>
      <c r="D180" t="s">
        <v>1258</v>
      </c>
      <c r="E180" t="s">
        <v>1729</v>
      </c>
      <c r="F180" t="s">
        <v>1228</v>
      </c>
    </row>
    <row r="181" spans="1:6" x14ac:dyDescent="0.25">
      <c r="A181" t="s">
        <v>1730</v>
      </c>
      <c r="B181" t="s">
        <v>442</v>
      </c>
      <c r="C181" t="s">
        <v>1731</v>
      </c>
      <c r="D181" t="s">
        <v>1258</v>
      </c>
      <c r="E181" t="s">
        <v>1732</v>
      </c>
      <c r="F181" t="s">
        <v>1194</v>
      </c>
    </row>
    <row r="182" spans="1:6" x14ac:dyDescent="0.25">
      <c r="A182" t="s">
        <v>1733</v>
      </c>
      <c r="B182" t="s">
        <v>443</v>
      </c>
      <c r="C182" t="s">
        <v>1734</v>
      </c>
      <c r="D182" t="s">
        <v>1735</v>
      </c>
      <c r="E182" t="s">
        <v>1736</v>
      </c>
      <c r="F182" t="s">
        <v>1271</v>
      </c>
    </row>
    <row r="183" spans="1:6" x14ac:dyDescent="0.25">
      <c r="A183" t="s">
        <v>1737</v>
      </c>
      <c r="B183" t="s">
        <v>444</v>
      </c>
      <c r="C183" t="s">
        <v>1738</v>
      </c>
      <c r="D183" t="s">
        <v>1244</v>
      </c>
      <c r="E183" t="s">
        <v>1739</v>
      </c>
      <c r="F183" t="s">
        <v>1446</v>
      </c>
    </row>
    <row r="184" spans="1:6" x14ac:dyDescent="0.25">
      <c r="A184" t="s">
        <v>1740</v>
      </c>
      <c r="B184" t="s">
        <v>445</v>
      </c>
      <c r="C184" t="s">
        <v>1741</v>
      </c>
      <c r="D184" t="s">
        <v>1742</v>
      </c>
      <c r="E184" t="s">
        <v>1743</v>
      </c>
      <c r="F184" t="s">
        <v>1744</v>
      </c>
    </row>
    <row r="185" spans="1:6" x14ac:dyDescent="0.25">
      <c r="A185" t="s">
        <v>1745</v>
      </c>
      <c r="B185" t="s">
        <v>446</v>
      </c>
      <c r="C185" t="s">
        <v>1746</v>
      </c>
      <c r="D185" t="s">
        <v>1258</v>
      </c>
      <c r="E185" t="s">
        <v>1747</v>
      </c>
      <c r="F185" t="s">
        <v>1194</v>
      </c>
    </row>
    <row r="186" spans="1:6" x14ac:dyDescent="0.25">
      <c r="A186" t="s">
        <v>1748</v>
      </c>
      <c r="B186" t="s">
        <v>447</v>
      </c>
      <c r="C186" t="s">
        <v>1749</v>
      </c>
      <c r="D186" t="s">
        <v>1750</v>
      </c>
      <c r="E186" t="s">
        <v>1751</v>
      </c>
      <c r="F186" t="s">
        <v>1271</v>
      </c>
    </row>
    <row r="187" spans="1:6" x14ac:dyDescent="0.25">
      <c r="A187" t="s">
        <v>1752</v>
      </c>
      <c r="B187" t="s">
        <v>448</v>
      </c>
      <c r="C187" t="s">
        <v>1753</v>
      </c>
      <c r="D187" t="s">
        <v>1754</v>
      </c>
      <c r="E187" t="s">
        <v>1751</v>
      </c>
      <c r="F187" t="s">
        <v>1546</v>
      </c>
    </row>
    <row r="188" spans="1:6" x14ac:dyDescent="0.25">
      <c r="A188" t="s">
        <v>1755</v>
      </c>
      <c r="B188" t="s">
        <v>449</v>
      </c>
      <c r="C188" t="s">
        <v>1756</v>
      </c>
      <c r="D188" t="s">
        <v>1258</v>
      </c>
      <c r="E188" t="s">
        <v>1751</v>
      </c>
      <c r="F188" t="s">
        <v>1228</v>
      </c>
    </row>
    <row r="189" spans="1:6" x14ac:dyDescent="0.25">
      <c r="A189" t="s">
        <v>1757</v>
      </c>
      <c r="B189" t="s">
        <v>450</v>
      </c>
      <c r="C189" t="s">
        <v>1758</v>
      </c>
      <c r="D189" t="s">
        <v>1759</v>
      </c>
      <c r="E189" t="s">
        <v>1760</v>
      </c>
      <c r="F189" t="s">
        <v>1744</v>
      </c>
    </row>
    <row r="190" spans="1:6" x14ac:dyDescent="0.25">
      <c r="A190" t="s">
        <v>1761</v>
      </c>
      <c r="B190" t="s">
        <v>451</v>
      </c>
      <c r="C190" t="s">
        <v>1762</v>
      </c>
      <c r="D190" t="s">
        <v>1763</v>
      </c>
      <c r="E190" t="s">
        <v>1760</v>
      </c>
      <c r="F190" t="s">
        <v>1228</v>
      </c>
    </row>
    <row r="191" spans="1:6" x14ac:dyDescent="0.25">
      <c r="A191" t="s">
        <v>1764</v>
      </c>
      <c r="B191" t="s">
        <v>452</v>
      </c>
      <c r="C191" t="s">
        <v>1765</v>
      </c>
      <c r="D191" t="s">
        <v>1766</v>
      </c>
      <c r="E191" t="s">
        <v>1767</v>
      </c>
      <c r="F191" t="s">
        <v>1768</v>
      </c>
    </row>
    <row r="192" spans="1:6" x14ac:dyDescent="0.25">
      <c r="A192" t="s">
        <v>1769</v>
      </c>
      <c r="B192" t="s">
        <v>453</v>
      </c>
      <c r="C192" t="s">
        <v>1770</v>
      </c>
      <c r="D192" t="s">
        <v>1771</v>
      </c>
      <c r="E192" t="s">
        <v>1772</v>
      </c>
      <c r="F192" t="s">
        <v>1623</v>
      </c>
    </row>
    <row r="193" spans="1:6" x14ac:dyDescent="0.25">
      <c r="A193" t="s">
        <v>1773</v>
      </c>
      <c r="B193" t="s">
        <v>454</v>
      </c>
      <c r="C193" t="s">
        <v>1774</v>
      </c>
      <c r="D193" t="s">
        <v>1775</v>
      </c>
      <c r="E193" t="s">
        <v>1772</v>
      </c>
      <c r="F193" t="s">
        <v>1768</v>
      </c>
    </row>
    <row r="194" spans="1:6" x14ac:dyDescent="0.25">
      <c r="A194" t="s">
        <v>1776</v>
      </c>
      <c r="B194" t="s">
        <v>455</v>
      </c>
      <c r="C194" t="s">
        <v>1777</v>
      </c>
      <c r="D194" t="s">
        <v>1192</v>
      </c>
      <c r="E194" t="s">
        <v>1772</v>
      </c>
      <c r="F194" t="s">
        <v>1204</v>
      </c>
    </row>
    <row r="195" spans="1:6" x14ac:dyDescent="0.25">
      <c r="A195" t="s">
        <v>1778</v>
      </c>
      <c r="B195" t="s">
        <v>456</v>
      </c>
      <c r="C195" t="s">
        <v>1779</v>
      </c>
      <c r="D195" t="s">
        <v>1780</v>
      </c>
      <c r="E195" t="s">
        <v>1781</v>
      </c>
      <c r="F195" t="s">
        <v>1782</v>
      </c>
    </row>
    <row r="196" spans="1:6" x14ac:dyDescent="0.25">
      <c r="A196" t="s">
        <v>1783</v>
      </c>
      <c r="B196" t="s">
        <v>457</v>
      </c>
      <c r="C196" t="s">
        <v>1784</v>
      </c>
      <c r="D196" t="s">
        <v>1329</v>
      </c>
      <c r="E196" t="s">
        <v>1785</v>
      </c>
      <c r="F196" t="s">
        <v>1228</v>
      </c>
    </row>
    <row r="197" spans="1:6" x14ac:dyDescent="0.25">
      <c r="A197" t="s">
        <v>1786</v>
      </c>
      <c r="B197" t="s">
        <v>458</v>
      </c>
      <c r="C197" t="s">
        <v>1787</v>
      </c>
      <c r="D197" t="s">
        <v>1192</v>
      </c>
      <c r="E197" t="s">
        <v>1788</v>
      </c>
      <c r="F197" t="s">
        <v>1204</v>
      </c>
    </row>
    <row r="198" spans="1:6" x14ac:dyDescent="0.25">
      <c r="A198" t="s">
        <v>1789</v>
      </c>
      <c r="B198" t="s">
        <v>459</v>
      </c>
      <c r="C198" t="s">
        <v>1790</v>
      </c>
      <c r="D198" t="s">
        <v>1791</v>
      </c>
      <c r="E198" t="s">
        <v>1788</v>
      </c>
      <c r="F198" t="s">
        <v>1446</v>
      </c>
    </row>
    <row r="199" spans="1:6" x14ac:dyDescent="0.25">
      <c r="A199" t="s">
        <v>1792</v>
      </c>
      <c r="B199" t="s">
        <v>460</v>
      </c>
      <c r="C199" t="s">
        <v>1793</v>
      </c>
      <c r="D199" t="s">
        <v>1258</v>
      </c>
      <c r="E199" t="s">
        <v>1788</v>
      </c>
      <c r="F199" t="s">
        <v>1228</v>
      </c>
    </row>
    <row r="200" spans="1:6" x14ac:dyDescent="0.25">
      <c r="A200" t="s">
        <v>1794</v>
      </c>
      <c r="B200" t="s">
        <v>461</v>
      </c>
      <c r="C200" t="s">
        <v>1795</v>
      </c>
      <c r="D200" t="s">
        <v>1780</v>
      </c>
      <c r="E200" t="s">
        <v>1788</v>
      </c>
      <c r="F200" t="s">
        <v>1782</v>
      </c>
    </row>
    <row r="201" spans="1:6" x14ac:dyDescent="0.25">
      <c r="A201" t="s">
        <v>1796</v>
      </c>
      <c r="B201" t="s">
        <v>462</v>
      </c>
      <c r="C201" t="s">
        <v>1797</v>
      </c>
      <c r="D201" t="s">
        <v>1798</v>
      </c>
      <c r="E201" t="s">
        <v>1799</v>
      </c>
      <c r="F201" t="s">
        <v>1654</v>
      </c>
    </row>
    <row r="202" spans="1:6" x14ac:dyDescent="0.25">
      <c r="A202" t="s">
        <v>1800</v>
      </c>
      <c r="B202" t="s">
        <v>463</v>
      </c>
      <c r="C202" t="s">
        <v>1801</v>
      </c>
      <c r="D202" t="s">
        <v>1802</v>
      </c>
      <c r="E202" t="s">
        <v>1799</v>
      </c>
      <c r="F202" t="s">
        <v>1654</v>
      </c>
    </row>
    <row r="203" spans="1:6" x14ac:dyDescent="0.25">
      <c r="A203" t="s">
        <v>1803</v>
      </c>
      <c r="B203" t="s">
        <v>464</v>
      </c>
      <c r="C203" t="s">
        <v>1804</v>
      </c>
      <c r="D203" t="s">
        <v>1258</v>
      </c>
      <c r="E203" t="s">
        <v>1799</v>
      </c>
      <c r="F203" t="s">
        <v>1228</v>
      </c>
    </row>
    <row r="204" spans="1:6" x14ac:dyDescent="0.25">
      <c r="A204" t="s">
        <v>1805</v>
      </c>
      <c r="B204" t="s">
        <v>465</v>
      </c>
      <c r="C204" t="s">
        <v>1806</v>
      </c>
      <c r="D204" t="s">
        <v>1807</v>
      </c>
      <c r="E204" t="s">
        <v>1799</v>
      </c>
      <c r="F204" t="s">
        <v>1228</v>
      </c>
    </row>
    <row r="205" spans="1:6" x14ac:dyDescent="0.25">
      <c r="A205" t="s">
        <v>1808</v>
      </c>
      <c r="B205" t="s">
        <v>466</v>
      </c>
      <c r="C205" t="s">
        <v>1809</v>
      </c>
      <c r="D205" t="s">
        <v>1258</v>
      </c>
      <c r="E205" t="s">
        <v>1810</v>
      </c>
      <c r="F205" t="s">
        <v>1228</v>
      </c>
    </row>
    <row r="206" spans="1:6" x14ac:dyDescent="0.25">
      <c r="A206" t="s">
        <v>1811</v>
      </c>
      <c r="B206" t="s">
        <v>467</v>
      </c>
      <c r="C206" t="s">
        <v>1812</v>
      </c>
      <c r="D206" t="s">
        <v>1813</v>
      </c>
      <c r="E206" t="s">
        <v>1810</v>
      </c>
      <c r="F206" t="s">
        <v>1723</v>
      </c>
    </row>
    <row r="207" spans="1:6" x14ac:dyDescent="0.25">
      <c r="A207" t="s">
        <v>1814</v>
      </c>
      <c r="B207" t="s">
        <v>468</v>
      </c>
      <c r="C207" t="s">
        <v>1815</v>
      </c>
      <c r="D207" t="s">
        <v>1816</v>
      </c>
      <c r="E207" t="s">
        <v>1810</v>
      </c>
      <c r="F207" t="s">
        <v>1654</v>
      </c>
    </row>
    <row r="208" spans="1:6" x14ac:dyDescent="0.25">
      <c r="A208" t="s">
        <v>1817</v>
      </c>
      <c r="B208" t="s">
        <v>469</v>
      </c>
      <c r="C208" t="s">
        <v>1818</v>
      </c>
      <c r="D208" t="s">
        <v>1226</v>
      </c>
      <c r="E208" t="s">
        <v>1819</v>
      </c>
      <c r="F208" t="s">
        <v>1228</v>
      </c>
    </row>
    <row r="209" spans="1:6" x14ac:dyDescent="0.25">
      <c r="A209" t="s">
        <v>1820</v>
      </c>
      <c r="B209" t="s">
        <v>470</v>
      </c>
      <c r="C209" t="s">
        <v>1821</v>
      </c>
      <c r="D209" t="s">
        <v>1822</v>
      </c>
      <c r="E209" t="s">
        <v>1823</v>
      </c>
      <c r="F209" t="s">
        <v>1723</v>
      </c>
    </row>
    <row r="210" spans="1:6" x14ac:dyDescent="0.25">
      <c r="A210" t="s">
        <v>1824</v>
      </c>
      <c r="B210" t="s">
        <v>471</v>
      </c>
      <c r="C210" t="s">
        <v>1825</v>
      </c>
      <c r="D210" t="s">
        <v>1826</v>
      </c>
      <c r="E210" t="s">
        <v>1827</v>
      </c>
      <c r="F210" t="s">
        <v>1782</v>
      </c>
    </row>
    <row r="211" spans="1:6" x14ac:dyDescent="0.25">
      <c r="A211" t="s">
        <v>1828</v>
      </c>
      <c r="B211" t="s">
        <v>472</v>
      </c>
      <c r="C211" t="s">
        <v>1829</v>
      </c>
      <c r="D211" t="s">
        <v>1830</v>
      </c>
      <c r="E211" t="s">
        <v>1831</v>
      </c>
      <c r="F211" t="s">
        <v>1228</v>
      </c>
    </row>
    <row r="212" spans="1:6" x14ac:dyDescent="0.25">
      <c r="A212" t="s">
        <v>1832</v>
      </c>
      <c r="B212" t="s">
        <v>473</v>
      </c>
      <c r="C212" t="s">
        <v>1833</v>
      </c>
      <c r="D212" t="s">
        <v>1258</v>
      </c>
      <c r="E212" t="s">
        <v>1834</v>
      </c>
      <c r="F212" t="s">
        <v>1228</v>
      </c>
    </row>
    <row r="213" spans="1:6" x14ac:dyDescent="0.25">
      <c r="A213" t="s">
        <v>1835</v>
      </c>
      <c r="B213" t="s">
        <v>474</v>
      </c>
      <c r="C213" t="s">
        <v>1836</v>
      </c>
      <c r="D213" t="s">
        <v>1210</v>
      </c>
      <c r="E213" t="s">
        <v>1837</v>
      </c>
      <c r="F213" t="s">
        <v>1228</v>
      </c>
    </row>
    <row r="214" spans="1:6" x14ac:dyDescent="0.25">
      <c r="A214" t="s">
        <v>1838</v>
      </c>
      <c r="B214" t="s">
        <v>475</v>
      </c>
      <c r="C214" t="s">
        <v>1839</v>
      </c>
      <c r="D214" t="s">
        <v>1519</v>
      </c>
      <c r="E214" t="s">
        <v>1837</v>
      </c>
      <c r="F214" t="s">
        <v>1194</v>
      </c>
    </row>
    <row r="215" spans="1:6" x14ac:dyDescent="0.25">
      <c r="A215" t="s">
        <v>1840</v>
      </c>
      <c r="B215" t="s">
        <v>476</v>
      </c>
      <c r="C215" t="s">
        <v>1841</v>
      </c>
      <c r="D215" t="s">
        <v>1780</v>
      </c>
      <c r="E215" t="s">
        <v>1837</v>
      </c>
      <c r="F215" t="s">
        <v>1782</v>
      </c>
    </row>
    <row r="216" spans="1:6" x14ac:dyDescent="0.25">
      <c r="A216" t="s">
        <v>1842</v>
      </c>
      <c r="B216" t="s">
        <v>477</v>
      </c>
      <c r="C216" t="s">
        <v>1843</v>
      </c>
      <c r="D216" t="s">
        <v>1192</v>
      </c>
      <c r="E216" t="s">
        <v>1844</v>
      </c>
      <c r="F216" t="s">
        <v>1204</v>
      </c>
    </row>
    <row r="217" spans="1:6" x14ac:dyDescent="0.25">
      <c r="A217" t="s">
        <v>1845</v>
      </c>
      <c r="B217" t="s">
        <v>478</v>
      </c>
      <c r="C217" t="s">
        <v>1846</v>
      </c>
      <c r="D217" t="s">
        <v>1780</v>
      </c>
      <c r="E217" t="s">
        <v>1847</v>
      </c>
      <c r="F217" t="s">
        <v>1782</v>
      </c>
    </row>
    <row r="218" spans="1:6" x14ac:dyDescent="0.25">
      <c r="A218" t="s">
        <v>1848</v>
      </c>
      <c r="B218" t="s">
        <v>479</v>
      </c>
      <c r="C218" t="s">
        <v>1849</v>
      </c>
      <c r="D218" t="s">
        <v>1850</v>
      </c>
      <c r="E218" t="s">
        <v>1851</v>
      </c>
      <c r="F218" t="s">
        <v>1852</v>
      </c>
    </row>
    <row r="219" spans="1:6" x14ac:dyDescent="0.25">
      <c r="A219" t="s">
        <v>1853</v>
      </c>
      <c r="B219" t="s">
        <v>480</v>
      </c>
      <c r="C219" t="s">
        <v>1854</v>
      </c>
      <c r="D219" t="s">
        <v>1855</v>
      </c>
      <c r="E219" t="s">
        <v>1856</v>
      </c>
      <c r="F219" t="s">
        <v>1216</v>
      </c>
    </row>
    <row r="220" spans="1:6" x14ac:dyDescent="0.25">
      <c r="A220" t="s">
        <v>1857</v>
      </c>
      <c r="B220" t="s">
        <v>481</v>
      </c>
      <c r="C220" t="s">
        <v>1858</v>
      </c>
      <c r="D220" t="s">
        <v>1859</v>
      </c>
      <c r="E220" t="s">
        <v>1860</v>
      </c>
      <c r="F220" t="s">
        <v>1194</v>
      </c>
    </row>
    <row r="221" spans="1:6" x14ac:dyDescent="0.25">
      <c r="A221" t="s">
        <v>1861</v>
      </c>
      <c r="B221" t="s">
        <v>482</v>
      </c>
      <c r="C221" t="s">
        <v>1862</v>
      </c>
      <c r="D221" t="s">
        <v>1428</v>
      </c>
      <c r="E221" t="s">
        <v>1863</v>
      </c>
      <c r="F221" t="s">
        <v>1864</v>
      </c>
    </row>
    <row r="222" spans="1:6" x14ac:dyDescent="0.25">
      <c r="A222" t="s">
        <v>1865</v>
      </c>
      <c r="B222" t="s">
        <v>483</v>
      </c>
      <c r="C222" t="s">
        <v>1866</v>
      </c>
      <c r="D222" t="s">
        <v>1428</v>
      </c>
      <c r="E222" t="s">
        <v>1863</v>
      </c>
      <c r="F222" t="s">
        <v>1228</v>
      </c>
    </row>
    <row r="223" spans="1:6" x14ac:dyDescent="0.25">
      <c r="A223" t="s">
        <v>1867</v>
      </c>
      <c r="B223" t="s">
        <v>484</v>
      </c>
      <c r="C223" t="s">
        <v>1868</v>
      </c>
      <c r="D223" t="s">
        <v>1763</v>
      </c>
      <c r="E223" t="s">
        <v>1869</v>
      </c>
      <c r="F223" t="s">
        <v>1228</v>
      </c>
    </row>
    <row r="224" spans="1:6" x14ac:dyDescent="0.25">
      <c r="A224" t="s">
        <v>1870</v>
      </c>
      <c r="B224" t="s">
        <v>485</v>
      </c>
      <c r="C224" t="s">
        <v>1871</v>
      </c>
      <c r="D224" t="s">
        <v>1244</v>
      </c>
      <c r="E224" t="s">
        <v>1872</v>
      </c>
      <c r="F224" t="s">
        <v>1216</v>
      </c>
    </row>
    <row r="225" spans="1:6" x14ac:dyDescent="0.25">
      <c r="A225" t="s">
        <v>1873</v>
      </c>
      <c r="B225" t="s">
        <v>486</v>
      </c>
      <c r="C225" t="s">
        <v>1874</v>
      </c>
      <c r="D225" t="s">
        <v>1875</v>
      </c>
      <c r="E225" t="s">
        <v>1876</v>
      </c>
      <c r="F225" t="s">
        <v>1768</v>
      </c>
    </row>
    <row r="226" spans="1:6" x14ac:dyDescent="0.25">
      <c r="A226" t="s">
        <v>1877</v>
      </c>
      <c r="B226" t="s">
        <v>487</v>
      </c>
      <c r="C226" t="s">
        <v>1878</v>
      </c>
      <c r="D226" t="s">
        <v>1807</v>
      </c>
      <c r="E226" t="s">
        <v>1879</v>
      </c>
      <c r="F226" t="s">
        <v>1228</v>
      </c>
    </row>
    <row r="227" spans="1:6" x14ac:dyDescent="0.25">
      <c r="A227" t="s">
        <v>1880</v>
      </c>
      <c r="B227" t="s">
        <v>488</v>
      </c>
      <c r="C227" t="s">
        <v>1881</v>
      </c>
      <c r="D227" t="s">
        <v>1262</v>
      </c>
      <c r="E227" t="s">
        <v>1882</v>
      </c>
      <c r="F227" t="s">
        <v>1194</v>
      </c>
    </row>
    <row r="228" spans="1:6" x14ac:dyDescent="0.25">
      <c r="A228" t="s">
        <v>1883</v>
      </c>
      <c r="B228" t="s">
        <v>489</v>
      </c>
      <c r="C228" t="s">
        <v>1884</v>
      </c>
      <c r="D228" t="s">
        <v>1885</v>
      </c>
      <c r="E228" t="s">
        <v>1886</v>
      </c>
      <c r="F228" t="s">
        <v>1887</v>
      </c>
    </row>
    <row r="229" spans="1:6" x14ac:dyDescent="0.25">
      <c r="A229" t="s">
        <v>1888</v>
      </c>
      <c r="B229" t="s">
        <v>490</v>
      </c>
      <c r="C229" t="s">
        <v>1889</v>
      </c>
      <c r="D229" t="s">
        <v>1717</v>
      </c>
      <c r="E229" t="s">
        <v>1890</v>
      </c>
      <c r="F229" t="s">
        <v>1194</v>
      </c>
    </row>
    <row r="230" spans="1:6" x14ac:dyDescent="0.25">
      <c r="A230" t="s">
        <v>1891</v>
      </c>
      <c r="B230" t="s">
        <v>491</v>
      </c>
      <c r="C230" t="s">
        <v>1892</v>
      </c>
      <c r="D230" t="s">
        <v>1258</v>
      </c>
      <c r="E230" t="s">
        <v>1893</v>
      </c>
      <c r="F230" t="s">
        <v>1228</v>
      </c>
    </row>
    <row r="231" spans="1:6" x14ac:dyDescent="0.25">
      <c r="A231" t="s">
        <v>1894</v>
      </c>
      <c r="B231" t="s">
        <v>492</v>
      </c>
      <c r="C231" t="s">
        <v>1895</v>
      </c>
      <c r="D231" t="s">
        <v>1896</v>
      </c>
      <c r="E231" t="s">
        <v>1897</v>
      </c>
      <c r="F231" t="s">
        <v>1623</v>
      </c>
    </row>
    <row r="232" spans="1:6" x14ac:dyDescent="0.25">
      <c r="A232" t="s">
        <v>1898</v>
      </c>
      <c r="B232" t="s">
        <v>493</v>
      </c>
      <c r="C232" t="s">
        <v>1899</v>
      </c>
      <c r="D232" t="s">
        <v>1900</v>
      </c>
      <c r="E232" t="s">
        <v>1901</v>
      </c>
      <c r="F232" t="s">
        <v>1723</v>
      </c>
    </row>
    <row r="233" spans="1:6" x14ac:dyDescent="0.25">
      <c r="A233" t="s">
        <v>1902</v>
      </c>
      <c r="B233" t="s">
        <v>494</v>
      </c>
      <c r="C233" t="s">
        <v>1903</v>
      </c>
      <c r="D233" t="s">
        <v>1258</v>
      </c>
      <c r="E233" t="s">
        <v>1904</v>
      </c>
      <c r="F233" t="s">
        <v>1228</v>
      </c>
    </row>
    <row r="234" spans="1:6" x14ac:dyDescent="0.25">
      <c r="A234" t="s">
        <v>1905</v>
      </c>
      <c r="B234" t="s">
        <v>495</v>
      </c>
      <c r="C234" t="s">
        <v>1906</v>
      </c>
      <c r="D234" t="s">
        <v>1258</v>
      </c>
      <c r="E234" t="s">
        <v>1907</v>
      </c>
      <c r="F234" t="s">
        <v>1228</v>
      </c>
    </row>
    <row r="235" spans="1:6" x14ac:dyDescent="0.25">
      <c r="A235" t="s">
        <v>1908</v>
      </c>
      <c r="B235" t="s">
        <v>496</v>
      </c>
      <c r="C235" t="s">
        <v>1909</v>
      </c>
      <c r="D235" t="s">
        <v>1910</v>
      </c>
      <c r="E235" t="s">
        <v>1911</v>
      </c>
      <c r="F235" t="s">
        <v>1654</v>
      </c>
    </row>
    <row r="236" spans="1:6" x14ac:dyDescent="0.25">
      <c r="A236" t="s">
        <v>1912</v>
      </c>
      <c r="B236" t="s">
        <v>497</v>
      </c>
      <c r="C236" t="s">
        <v>1913</v>
      </c>
      <c r="D236" t="s">
        <v>1763</v>
      </c>
      <c r="E236" t="s">
        <v>1914</v>
      </c>
      <c r="F236" t="s">
        <v>1228</v>
      </c>
    </row>
    <row r="237" spans="1:6" x14ac:dyDescent="0.25">
      <c r="A237" t="s">
        <v>1915</v>
      </c>
      <c r="B237" t="s">
        <v>498</v>
      </c>
      <c r="C237" t="s">
        <v>1916</v>
      </c>
      <c r="D237" t="s">
        <v>1763</v>
      </c>
      <c r="E237" t="s">
        <v>1917</v>
      </c>
      <c r="F237" t="s">
        <v>1228</v>
      </c>
    </row>
    <row r="238" spans="1:6" x14ac:dyDescent="0.25">
      <c r="A238" t="s">
        <v>1918</v>
      </c>
      <c r="B238" t="s">
        <v>499</v>
      </c>
      <c r="C238" t="s">
        <v>1919</v>
      </c>
      <c r="D238" t="s">
        <v>1798</v>
      </c>
      <c r="E238" t="s">
        <v>1920</v>
      </c>
      <c r="F238" t="s">
        <v>1654</v>
      </c>
    </row>
    <row r="239" spans="1:6" x14ac:dyDescent="0.25">
      <c r="A239" t="s">
        <v>1921</v>
      </c>
      <c r="B239" t="s">
        <v>500</v>
      </c>
      <c r="C239" t="s">
        <v>1922</v>
      </c>
      <c r="D239" t="s">
        <v>1192</v>
      </c>
      <c r="E239" t="s">
        <v>1923</v>
      </c>
      <c r="F239" t="s">
        <v>1204</v>
      </c>
    </row>
    <row r="240" spans="1:6" x14ac:dyDescent="0.25">
      <c r="A240" t="s">
        <v>1924</v>
      </c>
      <c r="B240" t="s">
        <v>501</v>
      </c>
      <c r="C240" t="s">
        <v>1925</v>
      </c>
      <c r="D240" t="s">
        <v>1192</v>
      </c>
      <c r="E240" t="s">
        <v>1926</v>
      </c>
      <c r="F240" t="s">
        <v>1204</v>
      </c>
    </row>
    <row r="241" spans="1:6" x14ac:dyDescent="0.25">
      <c r="A241" t="s">
        <v>1927</v>
      </c>
      <c r="B241" t="s">
        <v>502</v>
      </c>
      <c r="C241" t="s">
        <v>1928</v>
      </c>
      <c r="D241" t="s">
        <v>1226</v>
      </c>
      <c r="E241" t="s">
        <v>1929</v>
      </c>
      <c r="F241" t="s">
        <v>1194</v>
      </c>
    </row>
    <row r="242" spans="1:6" x14ac:dyDescent="0.25">
      <c r="A242" t="s">
        <v>1930</v>
      </c>
      <c r="B242" t="s">
        <v>503</v>
      </c>
      <c r="C242" t="s">
        <v>1931</v>
      </c>
      <c r="D242" t="s">
        <v>1932</v>
      </c>
      <c r="E242" t="s">
        <v>1933</v>
      </c>
      <c r="F242" t="s">
        <v>1654</v>
      </c>
    </row>
    <row r="243" spans="1:6" x14ac:dyDescent="0.25">
      <c r="A243" t="s">
        <v>1934</v>
      </c>
      <c r="B243" t="s">
        <v>504</v>
      </c>
      <c r="C243" t="s">
        <v>1935</v>
      </c>
      <c r="D243" t="s">
        <v>1932</v>
      </c>
      <c r="E243" t="s">
        <v>1936</v>
      </c>
      <c r="F243" t="s">
        <v>1654</v>
      </c>
    </row>
    <row r="244" spans="1:6" x14ac:dyDescent="0.25">
      <c r="A244" t="s">
        <v>1937</v>
      </c>
      <c r="B244" t="s">
        <v>505</v>
      </c>
      <c r="C244" t="s">
        <v>1938</v>
      </c>
      <c r="D244" t="s">
        <v>1939</v>
      </c>
      <c r="E244" t="s">
        <v>1940</v>
      </c>
      <c r="F244" t="s">
        <v>1623</v>
      </c>
    </row>
    <row r="245" spans="1:6" x14ac:dyDescent="0.25">
      <c r="A245" t="s">
        <v>1941</v>
      </c>
      <c r="B245" t="s">
        <v>506</v>
      </c>
      <c r="C245" t="s">
        <v>1942</v>
      </c>
      <c r="D245" t="s">
        <v>1943</v>
      </c>
      <c r="E245" t="s">
        <v>1944</v>
      </c>
      <c r="F245" t="s">
        <v>1623</v>
      </c>
    </row>
    <row r="246" spans="1:6" x14ac:dyDescent="0.25">
      <c r="A246" t="s">
        <v>1945</v>
      </c>
      <c r="B246" t="s">
        <v>507</v>
      </c>
      <c r="C246" t="s">
        <v>1946</v>
      </c>
      <c r="D246" t="s">
        <v>1567</v>
      </c>
      <c r="E246" t="s">
        <v>1947</v>
      </c>
      <c r="F246" t="s">
        <v>1194</v>
      </c>
    </row>
    <row r="247" spans="1:6" x14ac:dyDescent="0.25">
      <c r="A247" t="s">
        <v>1948</v>
      </c>
      <c r="B247" t="s">
        <v>508</v>
      </c>
      <c r="C247" t="s">
        <v>1949</v>
      </c>
      <c r="D247" t="s">
        <v>1932</v>
      </c>
      <c r="E247" t="s">
        <v>1950</v>
      </c>
      <c r="F247" t="s">
        <v>1654</v>
      </c>
    </row>
    <row r="248" spans="1:6" x14ac:dyDescent="0.25">
      <c r="A248" t="s">
        <v>1951</v>
      </c>
      <c r="B248" t="s">
        <v>509</v>
      </c>
      <c r="C248" t="s">
        <v>1365</v>
      </c>
      <c r="D248" t="s">
        <v>1519</v>
      </c>
      <c r="E248" t="s">
        <v>1952</v>
      </c>
      <c r="F248" t="s">
        <v>1194</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26F9B-04D9-42ED-B8B5-235A254EAE17}">
  <dimension ref="A1:C14"/>
  <sheetViews>
    <sheetView workbookViewId="0">
      <selection activeCell="B6" sqref="B6"/>
    </sheetView>
  </sheetViews>
  <sheetFormatPr defaultRowHeight="15" x14ac:dyDescent="0.25"/>
  <cols>
    <col min="1" max="1" width="13.7109375" bestFit="1" customWidth="1"/>
    <col min="2" max="2" width="9" bestFit="1" customWidth="1"/>
    <col min="3" max="3" width="8" bestFit="1" customWidth="1"/>
  </cols>
  <sheetData>
    <row r="1" spans="1:3" x14ac:dyDescent="0.25">
      <c r="A1" t="s">
        <v>1953</v>
      </c>
      <c r="B1" t="s">
        <v>1147</v>
      </c>
      <c r="C1" t="s">
        <v>1148</v>
      </c>
    </row>
    <row r="2" spans="1:3" x14ac:dyDescent="0.25">
      <c r="A2" t="s">
        <v>1954</v>
      </c>
      <c r="B2">
        <v>1.9413</v>
      </c>
      <c r="C2">
        <v>1.9421999999999999</v>
      </c>
    </row>
    <row r="3" spans="1:3" x14ac:dyDescent="0.25">
      <c r="A3" t="s">
        <v>1955</v>
      </c>
      <c r="B3">
        <v>1.8913</v>
      </c>
      <c r="C3">
        <v>1.8917999999999999</v>
      </c>
    </row>
    <row r="4" spans="1:3" x14ac:dyDescent="0.25">
      <c r="A4" t="s">
        <v>1956</v>
      </c>
      <c r="B4">
        <v>1.4801</v>
      </c>
      <c r="C4">
        <v>1.4807999999999999</v>
      </c>
    </row>
    <row r="5" spans="1:3" x14ac:dyDescent="0.25">
      <c r="A5" t="s">
        <v>1957</v>
      </c>
      <c r="B5">
        <v>10.3032</v>
      </c>
      <c r="C5">
        <v>10.308999999999999</v>
      </c>
    </row>
    <row r="6" spans="1:3" x14ac:dyDescent="0.25">
      <c r="A6" t="s">
        <v>1958</v>
      </c>
      <c r="B6">
        <v>1.3815</v>
      </c>
      <c r="C6">
        <v>1.383</v>
      </c>
    </row>
    <row r="7" spans="1:3" x14ac:dyDescent="0.25">
      <c r="A7" t="s">
        <v>1959</v>
      </c>
      <c r="B7">
        <v>1</v>
      </c>
      <c r="C7">
        <v>1</v>
      </c>
    </row>
    <row r="8" spans="1:3" x14ac:dyDescent="0.25">
      <c r="A8" t="s">
        <v>1960</v>
      </c>
      <c r="B8">
        <v>11.767799999999999</v>
      </c>
      <c r="C8">
        <v>11.771800000000001</v>
      </c>
    </row>
    <row r="9" spans="1:3" x14ac:dyDescent="0.25">
      <c r="A9" t="s">
        <v>1961</v>
      </c>
      <c r="B9">
        <v>182.06870000000001</v>
      </c>
      <c r="C9">
        <v>182.13499999999999</v>
      </c>
    </row>
    <row r="10" spans="1:3" x14ac:dyDescent="0.25">
      <c r="A10" t="s">
        <v>1962</v>
      </c>
      <c r="B10">
        <v>11.8139</v>
      </c>
      <c r="C10">
        <v>11.8218</v>
      </c>
    </row>
    <row r="11" spans="1:3" x14ac:dyDescent="0.25">
      <c r="A11" t="s">
        <v>1963</v>
      </c>
      <c r="B11">
        <v>2.0293000000000001</v>
      </c>
      <c r="C11">
        <v>2.0308000000000002</v>
      </c>
    </row>
    <row r="12" spans="1:3" x14ac:dyDescent="0.25">
      <c r="A12" t="s">
        <v>1964</v>
      </c>
      <c r="B12">
        <v>12.6591</v>
      </c>
      <c r="C12">
        <v>12.6752</v>
      </c>
    </row>
    <row r="13" spans="1:3" x14ac:dyDescent="0.25">
      <c r="A13" t="s">
        <v>1965</v>
      </c>
      <c r="B13">
        <v>2.0771000000000002</v>
      </c>
      <c r="C13">
        <v>2.0781999999999998</v>
      </c>
    </row>
    <row r="14" spans="1:3" x14ac:dyDescent="0.25">
      <c r="A14" t="s">
        <v>1966</v>
      </c>
      <c r="B14">
        <v>17.8979</v>
      </c>
      <c r="C14">
        <v>17.905200000000001</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B3C51-627D-41B7-A3B7-FB47FB58182B}">
  <dimension ref="A1:D222"/>
  <sheetViews>
    <sheetView workbookViewId="0">
      <selection activeCell="B6" sqref="B6"/>
    </sheetView>
  </sheetViews>
  <sheetFormatPr defaultRowHeight="15" x14ac:dyDescent="0.25"/>
  <cols>
    <col min="1" max="1" width="55.5703125" bestFit="1" customWidth="1"/>
    <col min="2" max="2" width="10" bestFit="1" customWidth="1"/>
    <col min="3" max="3" width="6.28515625" bestFit="1" customWidth="1"/>
    <col min="4" max="4" width="9.5703125" bestFit="1" customWidth="1"/>
  </cols>
  <sheetData>
    <row r="1" spans="1:4" x14ac:dyDescent="0.25">
      <c r="A1" t="s">
        <v>1967</v>
      </c>
      <c r="B1" t="s">
        <v>1968</v>
      </c>
      <c r="C1" t="s">
        <v>512</v>
      </c>
      <c r="D1" t="s">
        <v>1969</v>
      </c>
    </row>
    <row r="2" spans="1:4" x14ac:dyDescent="0.25">
      <c r="A2" t="s">
        <v>1970</v>
      </c>
      <c r="B2" t="s">
        <v>516</v>
      </c>
      <c r="C2" t="s">
        <v>1971</v>
      </c>
      <c r="D2" t="s">
        <v>1971</v>
      </c>
    </row>
    <row r="3" spans="1:4" x14ac:dyDescent="0.25">
      <c r="A3" t="s">
        <v>1972</v>
      </c>
      <c r="B3" t="s">
        <v>520</v>
      </c>
      <c r="C3" t="s">
        <v>1971</v>
      </c>
      <c r="D3" t="s">
        <v>1971</v>
      </c>
    </row>
    <row r="4" spans="1:4" x14ac:dyDescent="0.25">
      <c r="A4" t="s">
        <v>1973</v>
      </c>
      <c r="B4" t="s">
        <v>523</v>
      </c>
      <c r="C4" t="s">
        <v>1974</v>
      </c>
      <c r="D4" t="s">
        <v>1975</v>
      </c>
    </row>
    <row r="5" spans="1:4" x14ac:dyDescent="0.25">
      <c r="A5" t="s">
        <v>1976</v>
      </c>
      <c r="B5" t="s">
        <v>526</v>
      </c>
      <c r="C5" t="s">
        <v>1977</v>
      </c>
      <c r="D5" t="s">
        <v>1975</v>
      </c>
    </row>
    <row r="6" spans="1:4" x14ac:dyDescent="0.25">
      <c r="A6" t="s">
        <v>1978</v>
      </c>
      <c r="B6" t="s">
        <v>529</v>
      </c>
      <c r="C6" t="s">
        <v>1979</v>
      </c>
      <c r="D6" t="s">
        <v>1980</v>
      </c>
    </row>
    <row r="7" spans="1:4" x14ac:dyDescent="0.25">
      <c r="A7" t="s">
        <v>1981</v>
      </c>
      <c r="B7" t="s">
        <v>532</v>
      </c>
      <c r="C7" t="s">
        <v>1982</v>
      </c>
      <c r="D7" t="s">
        <v>1975</v>
      </c>
    </row>
    <row r="8" spans="1:4" x14ac:dyDescent="0.25">
      <c r="A8" t="s">
        <v>1983</v>
      </c>
      <c r="B8" t="s">
        <v>535</v>
      </c>
      <c r="C8" t="s">
        <v>1971</v>
      </c>
      <c r="D8" t="s">
        <v>1971</v>
      </c>
    </row>
    <row r="9" spans="1:4" x14ac:dyDescent="0.25">
      <c r="A9" t="s">
        <v>1984</v>
      </c>
      <c r="B9" t="s">
        <v>538</v>
      </c>
      <c r="C9" t="s">
        <v>1985</v>
      </c>
      <c r="D9" t="s">
        <v>1986</v>
      </c>
    </row>
    <row r="10" spans="1:4" x14ac:dyDescent="0.25">
      <c r="A10" t="s">
        <v>1987</v>
      </c>
      <c r="B10" t="s">
        <v>541</v>
      </c>
      <c r="C10" t="s">
        <v>1971</v>
      </c>
      <c r="D10" t="s">
        <v>1971</v>
      </c>
    </row>
    <row r="11" spans="1:4" x14ac:dyDescent="0.25">
      <c r="A11" t="s">
        <v>1988</v>
      </c>
      <c r="B11" t="s">
        <v>544</v>
      </c>
      <c r="C11" t="s">
        <v>1971</v>
      </c>
      <c r="D11" t="s">
        <v>1971</v>
      </c>
    </row>
    <row r="12" spans="1:4" x14ac:dyDescent="0.25">
      <c r="A12" t="s">
        <v>1989</v>
      </c>
      <c r="B12" t="s">
        <v>547</v>
      </c>
      <c r="C12" t="s">
        <v>1990</v>
      </c>
      <c r="D12" t="s">
        <v>1991</v>
      </c>
    </row>
    <row r="13" spans="1:4" x14ac:dyDescent="0.25">
      <c r="A13" t="s">
        <v>1992</v>
      </c>
      <c r="B13" t="s">
        <v>550</v>
      </c>
      <c r="C13" t="s">
        <v>1982</v>
      </c>
      <c r="D13" t="s">
        <v>1993</v>
      </c>
    </row>
    <row r="14" spans="1:4" x14ac:dyDescent="0.25">
      <c r="A14" t="s">
        <v>1994</v>
      </c>
      <c r="B14" t="s">
        <v>553</v>
      </c>
      <c r="C14" t="s">
        <v>1995</v>
      </c>
      <c r="D14" t="s">
        <v>1996</v>
      </c>
    </row>
    <row r="15" spans="1:4" x14ac:dyDescent="0.25">
      <c r="A15" t="s">
        <v>1997</v>
      </c>
      <c r="B15" t="s">
        <v>556</v>
      </c>
      <c r="C15" t="s">
        <v>1998</v>
      </c>
      <c r="D15" t="s">
        <v>1999</v>
      </c>
    </row>
    <row r="16" spans="1:4" x14ac:dyDescent="0.25">
      <c r="A16" t="s">
        <v>2000</v>
      </c>
      <c r="B16" t="s">
        <v>559</v>
      </c>
      <c r="C16" t="s">
        <v>1971</v>
      </c>
      <c r="D16" t="s">
        <v>1971</v>
      </c>
    </row>
    <row r="17" spans="1:4" x14ac:dyDescent="0.25">
      <c r="A17" t="s">
        <v>2001</v>
      </c>
      <c r="B17" t="s">
        <v>562</v>
      </c>
      <c r="C17" t="s">
        <v>2002</v>
      </c>
      <c r="D17" t="s">
        <v>2003</v>
      </c>
    </row>
    <row r="18" spans="1:4" x14ac:dyDescent="0.25">
      <c r="A18" t="s">
        <v>2004</v>
      </c>
      <c r="B18" t="s">
        <v>565</v>
      </c>
      <c r="C18" t="s">
        <v>1971</v>
      </c>
      <c r="D18" t="s">
        <v>1971</v>
      </c>
    </row>
    <row r="19" spans="1:4" x14ac:dyDescent="0.25">
      <c r="A19" t="s">
        <v>2005</v>
      </c>
      <c r="B19" t="s">
        <v>568</v>
      </c>
      <c r="C19" t="s">
        <v>1971</v>
      </c>
      <c r="D19" t="s">
        <v>1971</v>
      </c>
    </row>
    <row r="20" spans="1:4" x14ac:dyDescent="0.25">
      <c r="A20" t="s">
        <v>2006</v>
      </c>
      <c r="B20" t="s">
        <v>571</v>
      </c>
      <c r="C20" t="s">
        <v>2007</v>
      </c>
      <c r="D20" t="s">
        <v>2008</v>
      </c>
    </row>
    <row r="21" spans="1:4" x14ac:dyDescent="0.25">
      <c r="A21" t="s">
        <v>2009</v>
      </c>
      <c r="B21" t="s">
        <v>574</v>
      </c>
      <c r="C21" t="s">
        <v>2010</v>
      </c>
      <c r="D21" t="s">
        <v>2011</v>
      </c>
    </row>
    <row r="22" spans="1:4" x14ac:dyDescent="0.25">
      <c r="A22" t="s">
        <v>2012</v>
      </c>
      <c r="B22" t="s">
        <v>577</v>
      </c>
      <c r="C22" t="s">
        <v>1971</v>
      </c>
      <c r="D22" t="s">
        <v>1975</v>
      </c>
    </row>
    <row r="23" spans="1:4" x14ac:dyDescent="0.25">
      <c r="A23" t="s">
        <v>2013</v>
      </c>
      <c r="B23" t="s">
        <v>580</v>
      </c>
      <c r="C23" t="s">
        <v>2014</v>
      </c>
      <c r="D23" t="s">
        <v>2015</v>
      </c>
    </row>
    <row r="24" spans="1:4" x14ac:dyDescent="0.25">
      <c r="A24" t="s">
        <v>2016</v>
      </c>
      <c r="B24" t="s">
        <v>583</v>
      </c>
      <c r="C24" t="s">
        <v>2017</v>
      </c>
      <c r="D24" t="s">
        <v>2018</v>
      </c>
    </row>
    <row r="25" spans="1:4" x14ac:dyDescent="0.25">
      <c r="A25" t="s">
        <v>2019</v>
      </c>
      <c r="B25" t="s">
        <v>586</v>
      </c>
      <c r="C25" t="s">
        <v>2020</v>
      </c>
      <c r="D25" t="s">
        <v>2021</v>
      </c>
    </row>
    <row r="26" spans="1:4" x14ac:dyDescent="0.25">
      <c r="A26" t="s">
        <v>2022</v>
      </c>
      <c r="B26" t="s">
        <v>589</v>
      </c>
      <c r="C26" t="s">
        <v>2023</v>
      </c>
      <c r="D26" t="s">
        <v>2024</v>
      </c>
    </row>
    <row r="27" spans="1:4" x14ac:dyDescent="0.25">
      <c r="A27" t="s">
        <v>2025</v>
      </c>
      <c r="B27" t="s">
        <v>592</v>
      </c>
      <c r="C27" t="s">
        <v>1971</v>
      </c>
      <c r="D27" t="s">
        <v>1971</v>
      </c>
    </row>
    <row r="28" spans="1:4" x14ac:dyDescent="0.25">
      <c r="A28" t="s">
        <v>2026</v>
      </c>
      <c r="B28" t="s">
        <v>595</v>
      </c>
      <c r="C28" t="s">
        <v>2027</v>
      </c>
      <c r="D28" t="s">
        <v>2028</v>
      </c>
    </row>
    <row r="29" spans="1:4" x14ac:dyDescent="0.25">
      <c r="A29" t="s">
        <v>2029</v>
      </c>
      <c r="B29" t="s">
        <v>598</v>
      </c>
      <c r="C29" t="s">
        <v>2030</v>
      </c>
      <c r="D29" t="s">
        <v>2031</v>
      </c>
    </row>
    <row r="30" spans="1:4" x14ac:dyDescent="0.25">
      <c r="A30" t="s">
        <v>2032</v>
      </c>
      <c r="B30" t="s">
        <v>601</v>
      </c>
      <c r="C30" t="s">
        <v>2033</v>
      </c>
      <c r="D30" t="s">
        <v>2034</v>
      </c>
    </row>
    <row r="31" spans="1:4" x14ac:dyDescent="0.25">
      <c r="A31" t="s">
        <v>2035</v>
      </c>
      <c r="B31" t="s">
        <v>604</v>
      </c>
      <c r="C31" t="s">
        <v>1971</v>
      </c>
      <c r="D31" t="s">
        <v>1971</v>
      </c>
    </row>
    <row r="32" spans="1:4" x14ac:dyDescent="0.25">
      <c r="A32" t="s">
        <v>2036</v>
      </c>
      <c r="B32" t="s">
        <v>607</v>
      </c>
      <c r="C32" t="s">
        <v>2037</v>
      </c>
      <c r="D32" t="s">
        <v>2038</v>
      </c>
    </row>
    <row r="33" spans="1:4" x14ac:dyDescent="0.25">
      <c r="A33" t="s">
        <v>2039</v>
      </c>
      <c r="B33" t="s">
        <v>610</v>
      </c>
      <c r="C33" t="s">
        <v>2040</v>
      </c>
      <c r="D33" t="s">
        <v>2041</v>
      </c>
    </row>
    <row r="34" spans="1:4" x14ac:dyDescent="0.25">
      <c r="A34" t="s">
        <v>2042</v>
      </c>
      <c r="B34" t="s">
        <v>612</v>
      </c>
      <c r="C34" t="s">
        <v>1993</v>
      </c>
      <c r="D34" t="s">
        <v>2043</v>
      </c>
    </row>
    <row r="35" spans="1:4" x14ac:dyDescent="0.25">
      <c r="A35" t="s">
        <v>2044</v>
      </c>
      <c r="B35" t="s">
        <v>615</v>
      </c>
      <c r="C35" t="s">
        <v>2045</v>
      </c>
      <c r="D35" t="s">
        <v>2046</v>
      </c>
    </row>
    <row r="36" spans="1:4" x14ac:dyDescent="0.25">
      <c r="A36" t="s">
        <v>2047</v>
      </c>
      <c r="B36" t="s">
        <v>568</v>
      </c>
      <c r="C36" t="s">
        <v>1971</v>
      </c>
      <c r="D36" t="s">
        <v>1971</v>
      </c>
    </row>
    <row r="37" spans="1:4" x14ac:dyDescent="0.25">
      <c r="A37" t="s">
        <v>2048</v>
      </c>
      <c r="B37" t="s">
        <v>620</v>
      </c>
      <c r="C37" t="s">
        <v>2049</v>
      </c>
      <c r="D37" t="s">
        <v>2050</v>
      </c>
    </row>
    <row r="38" spans="1:4" x14ac:dyDescent="0.25">
      <c r="A38" t="s">
        <v>2051</v>
      </c>
      <c r="B38" t="s">
        <v>623</v>
      </c>
      <c r="C38" t="s">
        <v>2052</v>
      </c>
      <c r="D38" t="s">
        <v>2053</v>
      </c>
    </row>
    <row r="39" spans="1:4" x14ac:dyDescent="0.25">
      <c r="A39" t="s">
        <v>2054</v>
      </c>
      <c r="B39" t="s">
        <v>626</v>
      </c>
      <c r="C39" t="s">
        <v>2055</v>
      </c>
      <c r="D39" t="s">
        <v>2056</v>
      </c>
    </row>
    <row r="40" spans="1:4" x14ac:dyDescent="0.25">
      <c r="A40" t="s">
        <v>2057</v>
      </c>
      <c r="B40" t="s">
        <v>629</v>
      </c>
      <c r="C40" t="s">
        <v>2010</v>
      </c>
      <c r="D40" t="s">
        <v>1975</v>
      </c>
    </row>
    <row r="41" spans="1:4" x14ac:dyDescent="0.25">
      <c r="A41" t="s">
        <v>2058</v>
      </c>
      <c r="B41" t="s">
        <v>632</v>
      </c>
      <c r="C41" t="s">
        <v>1971</v>
      </c>
      <c r="D41" t="s">
        <v>1971</v>
      </c>
    </row>
    <row r="42" spans="1:4" x14ac:dyDescent="0.25">
      <c r="A42" t="s">
        <v>2059</v>
      </c>
      <c r="B42" t="s">
        <v>635</v>
      </c>
      <c r="C42" t="s">
        <v>2060</v>
      </c>
      <c r="D42" t="s">
        <v>2024</v>
      </c>
    </row>
    <row r="43" spans="1:4" x14ac:dyDescent="0.25">
      <c r="A43" t="s">
        <v>2061</v>
      </c>
      <c r="B43" t="s">
        <v>638</v>
      </c>
      <c r="C43" t="s">
        <v>2062</v>
      </c>
      <c r="D43" t="s">
        <v>2011</v>
      </c>
    </row>
    <row r="44" spans="1:4" x14ac:dyDescent="0.25">
      <c r="A44" t="s">
        <v>2063</v>
      </c>
      <c r="B44" t="s">
        <v>641</v>
      </c>
      <c r="C44" t="s">
        <v>2064</v>
      </c>
      <c r="D44" t="s">
        <v>2050</v>
      </c>
    </row>
    <row r="45" spans="1:4" x14ac:dyDescent="0.25">
      <c r="A45" t="s">
        <v>2065</v>
      </c>
      <c r="B45" t="s">
        <v>568</v>
      </c>
      <c r="C45" t="s">
        <v>1971</v>
      </c>
      <c r="D45" t="s">
        <v>1971</v>
      </c>
    </row>
    <row r="46" spans="1:4" x14ac:dyDescent="0.25">
      <c r="A46" t="s">
        <v>2066</v>
      </c>
      <c r="B46" t="s">
        <v>646</v>
      </c>
      <c r="C46" t="s">
        <v>1971</v>
      </c>
      <c r="D46" t="s">
        <v>1971</v>
      </c>
    </row>
    <row r="47" spans="1:4" x14ac:dyDescent="0.25">
      <c r="A47" t="s">
        <v>2067</v>
      </c>
      <c r="B47" t="s">
        <v>568</v>
      </c>
      <c r="C47" t="s">
        <v>1971</v>
      </c>
      <c r="D47" t="s">
        <v>1971</v>
      </c>
    </row>
    <row r="48" spans="1:4" x14ac:dyDescent="0.25">
      <c r="A48" t="s">
        <v>2068</v>
      </c>
      <c r="B48" t="s">
        <v>651</v>
      </c>
      <c r="C48" t="s">
        <v>1971</v>
      </c>
      <c r="D48" t="s">
        <v>1971</v>
      </c>
    </row>
    <row r="49" spans="1:4" x14ac:dyDescent="0.25">
      <c r="A49" t="s">
        <v>2069</v>
      </c>
      <c r="B49" t="s">
        <v>654</v>
      </c>
      <c r="C49" t="s">
        <v>2070</v>
      </c>
      <c r="D49" t="s">
        <v>2071</v>
      </c>
    </row>
    <row r="50" spans="1:4" x14ac:dyDescent="0.25">
      <c r="A50" t="s">
        <v>2072</v>
      </c>
      <c r="B50" t="s">
        <v>657</v>
      </c>
      <c r="C50" t="s">
        <v>1971</v>
      </c>
      <c r="D50" t="s">
        <v>1971</v>
      </c>
    </row>
    <row r="51" spans="1:4" x14ac:dyDescent="0.25">
      <c r="A51" t="s">
        <v>2073</v>
      </c>
      <c r="B51" t="s">
        <v>660</v>
      </c>
      <c r="C51" t="s">
        <v>1971</v>
      </c>
      <c r="D51" t="s">
        <v>1971</v>
      </c>
    </row>
    <row r="52" spans="1:4" x14ac:dyDescent="0.25">
      <c r="A52" t="s">
        <v>2074</v>
      </c>
      <c r="B52" t="s">
        <v>612</v>
      </c>
      <c r="C52" t="s">
        <v>1971</v>
      </c>
      <c r="D52" t="s">
        <v>1971</v>
      </c>
    </row>
    <row r="53" spans="1:4" x14ac:dyDescent="0.25">
      <c r="A53" t="s">
        <v>2075</v>
      </c>
      <c r="B53" t="s">
        <v>665</v>
      </c>
      <c r="C53" t="s">
        <v>2076</v>
      </c>
      <c r="D53" t="s">
        <v>1975</v>
      </c>
    </row>
    <row r="54" spans="1:4" x14ac:dyDescent="0.25">
      <c r="A54" t="s">
        <v>2077</v>
      </c>
      <c r="B54" t="s">
        <v>668</v>
      </c>
      <c r="C54" t="s">
        <v>1971</v>
      </c>
      <c r="D54" t="s">
        <v>1971</v>
      </c>
    </row>
    <row r="55" spans="1:4" x14ac:dyDescent="0.25">
      <c r="A55" t="s">
        <v>2078</v>
      </c>
      <c r="B55" t="s">
        <v>671</v>
      </c>
      <c r="C55" t="s">
        <v>2079</v>
      </c>
      <c r="D55" t="s">
        <v>2080</v>
      </c>
    </row>
    <row r="56" spans="1:4" x14ac:dyDescent="0.25">
      <c r="A56" t="s">
        <v>2081</v>
      </c>
      <c r="B56" t="s">
        <v>674</v>
      </c>
      <c r="C56" t="s">
        <v>2082</v>
      </c>
      <c r="D56" t="s">
        <v>2083</v>
      </c>
    </row>
    <row r="57" spans="1:4" x14ac:dyDescent="0.25">
      <c r="A57" t="s">
        <v>2084</v>
      </c>
      <c r="B57" t="s">
        <v>677</v>
      </c>
      <c r="C57" t="s">
        <v>2085</v>
      </c>
      <c r="D57" t="s">
        <v>2086</v>
      </c>
    </row>
    <row r="58" spans="1:4" x14ac:dyDescent="0.25">
      <c r="A58" t="s">
        <v>2087</v>
      </c>
      <c r="B58" t="s">
        <v>680</v>
      </c>
      <c r="C58" t="s">
        <v>2088</v>
      </c>
      <c r="D58" t="s">
        <v>2089</v>
      </c>
    </row>
    <row r="59" spans="1:4" x14ac:dyDescent="0.25">
      <c r="A59" t="s">
        <v>2090</v>
      </c>
      <c r="B59" t="s">
        <v>683</v>
      </c>
      <c r="C59" t="s">
        <v>2037</v>
      </c>
      <c r="D59" t="s">
        <v>1993</v>
      </c>
    </row>
    <row r="60" spans="1:4" x14ac:dyDescent="0.25">
      <c r="A60" t="s">
        <v>2091</v>
      </c>
      <c r="B60" t="s">
        <v>686</v>
      </c>
      <c r="C60" t="s">
        <v>1971</v>
      </c>
      <c r="D60" t="s">
        <v>1971</v>
      </c>
    </row>
    <row r="61" spans="1:4" x14ac:dyDescent="0.25">
      <c r="A61" t="s">
        <v>2092</v>
      </c>
      <c r="B61" t="s">
        <v>651</v>
      </c>
      <c r="C61" t="s">
        <v>1971</v>
      </c>
      <c r="D61" t="s">
        <v>1971</v>
      </c>
    </row>
    <row r="62" spans="1:4" x14ac:dyDescent="0.25">
      <c r="A62" t="s">
        <v>2093</v>
      </c>
      <c r="B62" t="s">
        <v>691</v>
      </c>
      <c r="C62" t="s">
        <v>1971</v>
      </c>
      <c r="D62" t="s">
        <v>1971</v>
      </c>
    </row>
    <row r="63" spans="1:4" x14ac:dyDescent="0.25">
      <c r="A63" t="s">
        <v>2094</v>
      </c>
      <c r="B63" t="s">
        <v>694</v>
      </c>
      <c r="C63" t="s">
        <v>1971</v>
      </c>
      <c r="D63" t="s">
        <v>1971</v>
      </c>
    </row>
    <row r="64" spans="1:4" x14ac:dyDescent="0.25">
      <c r="A64" t="s">
        <v>2095</v>
      </c>
      <c r="B64" t="s">
        <v>697</v>
      </c>
      <c r="C64" t="s">
        <v>1971</v>
      </c>
      <c r="D64" t="s">
        <v>1971</v>
      </c>
    </row>
    <row r="65" spans="1:4" x14ac:dyDescent="0.25">
      <c r="A65" t="s">
        <v>2096</v>
      </c>
      <c r="B65" t="s">
        <v>700</v>
      </c>
      <c r="C65" t="s">
        <v>1971</v>
      </c>
      <c r="D65" t="s">
        <v>1971</v>
      </c>
    </row>
    <row r="66" spans="1:4" x14ac:dyDescent="0.25">
      <c r="A66" t="s">
        <v>2097</v>
      </c>
      <c r="B66" t="s">
        <v>568</v>
      </c>
      <c r="C66" t="s">
        <v>1971</v>
      </c>
      <c r="D66" t="s">
        <v>1971</v>
      </c>
    </row>
    <row r="67" spans="1:4" x14ac:dyDescent="0.25">
      <c r="A67" t="s">
        <v>2098</v>
      </c>
      <c r="B67" t="s">
        <v>704</v>
      </c>
      <c r="C67" t="s">
        <v>2099</v>
      </c>
      <c r="D67" t="s">
        <v>2100</v>
      </c>
    </row>
    <row r="68" spans="1:4" x14ac:dyDescent="0.25">
      <c r="A68" t="s">
        <v>2101</v>
      </c>
      <c r="B68" t="s">
        <v>707</v>
      </c>
      <c r="C68" t="s">
        <v>2102</v>
      </c>
      <c r="D68" t="s">
        <v>2103</v>
      </c>
    </row>
    <row r="69" spans="1:4" x14ac:dyDescent="0.25">
      <c r="A69" t="s">
        <v>2104</v>
      </c>
      <c r="B69" t="s">
        <v>710</v>
      </c>
      <c r="C69" t="s">
        <v>1971</v>
      </c>
      <c r="D69" t="s">
        <v>1971</v>
      </c>
    </row>
    <row r="70" spans="1:4" x14ac:dyDescent="0.25">
      <c r="A70" t="s">
        <v>2105</v>
      </c>
      <c r="B70" t="s">
        <v>713</v>
      </c>
      <c r="C70" t="s">
        <v>2106</v>
      </c>
      <c r="D70" t="s">
        <v>1975</v>
      </c>
    </row>
    <row r="71" spans="1:4" x14ac:dyDescent="0.25">
      <c r="A71" t="s">
        <v>2107</v>
      </c>
      <c r="B71" t="s">
        <v>716</v>
      </c>
      <c r="C71" t="s">
        <v>1971</v>
      </c>
      <c r="D71" t="s">
        <v>1971</v>
      </c>
    </row>
    <row r="72" spans="1:4" x14ac:dyDescent="0.25">
      <c r="A72" t="s">
        <v>2108</v>
      </c>
      <c r="B72" t="s">
        <v>719</v>
      </c>
      <c r="C72" t="s">
        <v>2109</v>
      </c>
      <c r="D72" t="s">
        <v>1975</v>
      </c>
    </row>
    <row r="73" spans="1:4" x14ac:dyDescent="0.25">
      <c r="A73" t="s">
        <v>2110</v>
      </c>
      <c r="B73" t="s">
        <v>722</v>
      </c>
      <c r="C73" t="s">
        <v>1971</v>
      </c>
      <c r="D73" t="s">
        <v>1971</v>
      </c>
    </row>
    <row r="74" spans="1:4" x14ac:dyDescent="0.25">
      <c r="A74" t="s">
        <v>2111</v>
      </c>
      <c r="B74" t="s">
        <v>651</v>
      </c>
      <c r="C74" t="s">
        <v>1971</v>
      </c>
      <c r="D74" t="s">
        <v>1971</v>
      </c>
    </row>
    <row r="75" spans="1:4" x14ac:dyDescent="0.25">
      <c r="A75" t="s">
        <v>2112</v>
      </c>
      <c r="B75" t="s">
        <v>727</v>
      </c>
      <c r="C75" t="s">
        <v>2113</v>
      </c>
      <c r="D75" t="s">
        <v>1975</v>
      </c>
    </row>
    <row r="76" spans="1:4" x14ac:dyDescent="0.25">
      <c r="A76" t="s">
        <v>2114</v>
      </c>
      <c r="B76" t="s">
        <v>520</v>
      </c>
      <c r="C76" t="s">
        <v>1971</v>
      </c>
      <c r="D76" t="s">
        <v>1971</v>
      </c>
    </row>
    <row r="77" spans="1:4" x14ac:dyDescent="0.25">
      <c r="A77" t="s">
        <v>2115</v>
      </c>
      <c r="B77" t="s">
        <v>732</v>
      </c>
      <c r="C77" t="s">
        <v>2116</v>
      </c>
      <c r="D77" t="s">
        <v>2117</v>
      </c>
    </row>
    <row r="78" spans="1:4" x14ac:dyDescent="0.25">
      <c r="A78" t="s">
        <v>2118</v>
      </c>
      <c r="B78" t="s">
        <v>735</v>
      </c>
      <c r="C78" t="s">
        <v>2119</v>
      </c>
      <c r="D78" t="s">
        <v>2100</v>
      </c>
    </row>
    <row r="79" spans="1:4" x14ac:dyDescent="0.25">
      <c r="A79" t="s">
        <v>2120</v>
      </c>
      <c r="B79" t="s">
        <v>651</v>
      </c>
      <c r="C79" t="s">
        <v>1971</v>
      </c>
      <c r="D79" t="s">
        <v>1971</v>
      </c>
    </row>
    <row r="80" spans="1:4" x14ac:dyDescent="0.25">
      <c r="A80" t="s">
        <v>2121</v>
      </c>
      <c r="B80" t="s">
        <v>740</v>
      </c>
      <c r="C80" t="s">
        <v>2122</v>
      </c>
      <c r="D80" t="s">
        <v>2123</v>
      </c>
    </row>
    <row r="81" spans="1:4" x14ac:dyDescent="0.25">
      <c r="A81" t="s">
        <v>2124</v>
      </c>
      <c r="B81" t="s">
        <v>743</v>
      </c>
      <c r="C81" t="s">
        <v>1971</v>
      </c>
      <c r="D81" t="s">
        <v>1971</v>
      </c>
    </row>
    <row r="82" spans="1:4" x14ac:dyDescent="0.25">
      <c r="A82" t="s">
        <v>2125</v>
      </c>
      <c r="B82" t="s">
        <v>746</v>
      </c>
      <c r="C82" t="s">
        <v>2126</v>
      </c>
      <c r="D82" t="s">
        <v>2127</v>
      </c>
    </row>
    <row r="83" spans="1:4" x14ac:dyDescent="0.25">
      <c r="A83" t="s">
        <v>2128</v>
      </c>
      <c r="B83" t="s">
        <v>749</v>
      </c>
      <c r="C83" t="s">
        <v>2129</v>
      </c>
      <c r="D83" t="s">
        <v>1975</v>
      </c>
    </row>
    <row r="84" spans="1:4" x14ac:dyDescent="0.25">
      <c r="A84" t="s">
        <v>2130</v>
      </c>
      <c r="B84" t="s">
        <v>752</v>
      </c>
      <c r="C84" t="s">
        <v>1971</v>
      </c>
      <c r="D84" t="s">
        <v>1971</v>
      </c>
    </row>
    <row r="85" spans="1:4" x14ac:dyDescent="0.25">
      <c r="A85" t="s">
        <v>2131</v>
      </c>
      <c r="B85" t="s">
        <v>755</v>
      </c>
      <c r="C85" t="s">
        <v>1971</v>
      </c>
      <c r="D85" t="s">
        <v>1971</v>
      </c>
    </row>
    <row r="86" spans="1:4" x14ac:dyDescent="0.25">
      <c r="A86" t="s">
        <v>2132</v>
      </c>
      <c r="B86" t="s">
        <v>758</v>
      </c>
      <c r="C86" t="s">
        <v>1971</v>
      </c>
      <c r="D86" t="s">
        <v>1971</v>
      </c>
    </row>
    <row r="87" spans="1:4" x14ac:dyDescent="0.25">
      <c r="A87" t="s">
        <v>2133</v>
      </c>
      <c r="B87" t="s">
        <v>761</v>
      </c>
      <c r="C87" t="s">
        <v>1971</v>
      </c>
      <c r="D87" t="s">
        <v>1971</v>
      </c>
    </row>
    <row r="88" spans="1:4" x14ac:dyDescent="0.25">
      <c r="A88" t="s">
        <v>2134</v>
      </c>
      <c r="B88" t="s">
        <v>764</v>
      </c>
      <c r="C88" t="s">
        <v>1971</v>
      </c>
      <c r="D88" t="s">
        <v>1971</v>
      </c>
    </row>
    <row r="89" spans="1:4" x14ac:dyDescent="0.25">
      <c r="A89" t="s">
        <v>2135</v>
      </c>
      <c r="B89" t="s">
        <v>767</v>
      </c>
      <c r="C89" t="s">
        <v>2136</v>
      </c>
      <c r="D89" t="s">
        <v>2137</v>
      </c>
    </row>
    <row r="90" spans="1:4" x14ac:dyDescent="0.25">
      <c r="A90" t="s">
        <v>2138</v>
      </c>
      <c r="B90" t="s">
        <v>770</v>
      </c>
      <c r="C90" t="s">
        <v>1971</v>
      </c>
      <c r="D90" t="s">
        <v>1971</v>
      </c>
    </row>
    <row r="91" spans="1:4" x14ac:dyDescent="0.25">
      <c r="A91" t="s">
        <v>2139</v>
      </c>
      <c r="B91" t="s">
        <v>773</v>
      </c>
      <c r="C91" t="s">
        <v>2140</v>
      </c>
      <c r="D91" t="s">
        <v>2141</v>
      </c>
    </row>
    <row r="92" spans="1:4" x14ac:dyDescent="0.25">
      <c r="A92" t="s">
        <v>2142</v>
      </c>
      <c r="B92" t="s">
        <v>735</v>
      </c>
      <c r="C92" t="s">
        <v>2143</v>
      </c>
      <c r="D92" t="s">
        <v>1975</v>
      </c>
    </row>
    <row r="93" spans="1:4" x14ac:dyDescent="0.25">
      <c r="A93" t="s">
        <v>2144</v>
      </c>
      <c r="B93" t="s">
        <v>778</v>
      </c>
      <c r="C93" t="s">
        <v>1971</v>
      </c>
      <c r="D93" t="s">
        <v>1971</v>
      </c>
    </row>
    <row r="94" spans="1:4" x14ac:dyDescent="0.25">
      <c r="A94" t="s">
        <v>2145</v>
      </c>
      <c r="B94" t="s">
        <v>781</v>
      </c>
      <c r="C94" t="s">
        <v>1971</v>
      </c>
      <c r="D94" t="s">
        <v>1971</v>
      </c>
    </row>
    <row r="95" spans="1:4" x14ac:dyDescent="0.25">
      <c r="A95" t="s">
        <v>2146</v>
      </c>
      <c r="B95" t="s">
        <v>784</v>
      </c>
      <c r="C95" t="s">
        <v>1971</v>
      </c>
      <c r="D95" t="s">
        <v>1971</v>
      </c>
    </row>
    <row r="96" spans="1:4" x14ac:dyDescent="0.25">
      <c r="A96" t="s">
        <v>2147</v>
      </c>
      <c r="B96" t="s">
        <v>787</v>
      </c>
      <c r="C96" t="s">
        <v>1971</v>
      </c>
      <c r="D96" t="s">
        <v>1971</v>
      </c>
    </row>
    <row r="97" spans="1:4" x14ac:dyDescent="0.25">
      <c r="A97" t="s">
        <v>2148</v>
      </c>
      <c r="B97" t="s">
        <v>790</v>
      </c>
      <c r="C97" t="s">
        <v>2149</v>
      </c>
      <c r="D97" t="s">
        <v>2041</v>
      </c>
    </row>
    <row r="98" spans="1:4" x14ac:dyDescent="0.25">
      <c r="A98" t="s">
        <v>2150</v>
      </c>
      <c r="B98" t="s">
        <v>793</v>
      </c>
      <c r="C98" t="s">
        <v>2037</v>
      </c>
      <c r="D98" t="s">
        <v>2151</v>
      </c>
    </row>
    <row r="99" spans="1:4" x14ac:dyDescent="0.25">
      <c r="A99" t="s">
        <v>2152</v>
      </c>
      <c r="B99" t="s">
        <v>796</v>
      </c>
      <c r="C99" t="s">
        <v>2153</v>
      </c>
      <c r="D99" t="s">
        <v>2071</v>
      </c>
    </row>
    <row r="100" spans="1:4" x14ac:dyDescent="0.25">
      <c r="A100" t="s">
        <v>2154</v>
      </c>
      <c r="B100" t="s">
        <v>799</v>
      </c>
      <c r="C100" t="s">
        <v>2155</v>
      </c>
      <c r="D100" t="s">
        <v>2156</v>
      </c>
    </row>
    <row r="101" spans="1:4" x14ac:dyDescent="0.25">
      <c r="A101" t="s">
        <v>2157</v>
      </c>
      <c r="B101" t="s">
        <v>568</v>
      </c>
      <c r="C101" t="s">
        <v>1971</v>
      </c>
      <c r="D101" t="s">
        <v>1971</v>
      </c>
    </row>
    <row r="102" spans="1:4" x14ac:dyDescent="0.25">
      <c r="A102" t="s">
        <v>2158</v>
      </c>
      <c r="B102" t="s">
        <v>804</v>
      </c>
      <c r="C102" t="s">
        <v>2159</v>
      </c>
      <c r="D102" t="s">
        <v>1975</v>
      </c>
    </row>
    <row r="103" spans="1:4" x14ac:dyDescent="0.25">
      <c r="A103" t="s">
        <v>2160</v>
      </c>
      <c r="B103" t="s">
        <v>807</v>
      </c>
      <c r="C103" t="s">
        <v>1971</v>
      </c>
      <c r="D103" t="s">
        <v>1971</v>
      </c>
    </row>
    <row r="104" spans="1:4" x14ac:dyDescent="0.25">
      <c r="A104" t="s">
        <v>2161</v>
      </c>
      <c r="B104" t="s">
        <v>810</v>
      </c>
      <c r="C104" t="s">
        <v>1971</v>
      </c>
      <c r="D104" t="s">
        <v>1971</v>
      </c>
    </row>
    <row r="105" spans="1:4" x14ac:dyDescent="0.25">
      <c r="A105" t="s">
        <v>2162</v>
      </c>
      <c r="B105" t="s">
        <v>813</v>
      </c>
      <c r="C105" t="s">
        <v>1975</v>
      </c>
      <c r="D105" t="s">
        <v>1975</v>
      </c>
    </row>
    <row r="106" spans="1:4" x14ac:dyDescent="0.25">
      <c r="A106" t="s">
        <v>2163</v>
      </c>
      <c r="B106" t="s">
        <v>816</v>
      </c>
      <c r="C106" t="s">
        <v>1971</v>
      </c>
      <c r="D106" t="s">
        <v>1971</v>
      </c>
    </row>
    <row r="107" spans="1:4" x14ac:dyDescent="0.25">
      <c r="A107" t="s">
        <v>2164</v>
      </c>
      <c r="B107" t="s">
        <v>819</v>
      </c>
      <c r="C107" t="s">
        <v>2165</v>
      </c>
      <c r="D107" t="s">
        <v>2041</v>
      </c>
    </row>
    <row r="108" spans="1:4" x14ac:dyDescent="0.25">
      <c r="A108" t="s">
        <v>2166</v>
      </c>
      <c r="B108" t="s">
        <v>822</v>
      </c>
      <c r="C108" t="s">
        <v>1971</v>
      </c>
      <c r="D108" t="s">
        <v>1971</v>
      </c>
    </row>
    <row r="109" spans="1:4" x14ac:dyDescent="0.25">
      <c r="A109" t="s">
        <v>2167</v>
      </c>
      <c r="B109" t="s">
        <v>727</v>
      </c>
      <c r="C109" t="s">
        <v>2071</v>
      </c>
      <c r="D109" t="s">
        <v>2168</v>
      </c>
    </row>
    <row r="110" spans="1:4" x14ac:dyDescent="0.25">
      <c r="A110" t="s">
        <v>2169</v>
      </c>
      <c r="B110" t="s">
        <v>827</v>
      </c>
      <c r="C110" t="s">
        <v>1971</v>
      </c>
      <c r="D110" t="s">
        <v>1971</v>
      </c>
    </row>
    <row r="111" spans="1:4" x14ac:dyDescent="0.25">
      <c r="A111" t="s">
        <v>2170</v>
      </c>
      <c r="B111" t="s">
        <v>830</v>
      </c>
      <c r="C111" t="s">
        <v>1971</v>
      </c>
      <c r="D111" t="s">
        <v>1971</v>
      </c>
    </row>
    <row r="112" spans="1:4" x14ac:dyDescent="0.25">
      <c r="A112" t="s">
        <v>2171</v>
      </c>
      <c r="B112" t="s">
        <v>568</v>
      </c>
      <c r="C112" t="s">
        <v>1971</v>
      </c>
      <c r="D112" t="s">
        <v>1971</v>
      </c>
    </row>
    <row r="113" spans="1:4" x14ac:dyDescent="0.25">
      <c r="A113" t="s">
        <v>2172</v>
      </c>
      <c r="B113" t="s">
        <v>835</v>
      </c>
      <c r="C113" t="s">
        <v>2173</v>
      </c>
      <c r="D113" t="s">
        <v>2174</v>
      </c>
    </row>
    <row r="114" spans="1:4" x14ac:dyDescent="0.25">
      <c r="A114" t="s">
        <v>2175</v>
      </c>
      <c r="B114" t="s">
        <v>838</v>
      </c>
      <c r="C114" t="s">
        <v>1971</v>
      </c>
      <c r="D114" t="s">
        <v>1971</v>
      </c>
    </row>
    <row r="115" spans="1:4" x14ac:dyDescent="0.25">
      <c r="A115" t="s">
        <v>2176</v>
      </c>
      <c r="B115" t="s">
        <v>841</v>
      </c>
      <c r="C115" t="s">
        <v>1971</v>
      </c>
      <c r="D115" t="s">
        <v>1971</v>
      </c>
    </row>
    <row r="116" spans="1:4" x14ac:dyDescent="0.25">
      <c r="A116" t="s">
        <v>2177</v>
      </c>
      <c r="B116" t="s">
        <v>844</v>
      </c>
      <c r="C116" t="s">
        <v>2178</v>
      </c>
      <c r="D116" t="s">
        <v>2011</v>
      </c>
    </row>
    <row r="117" spans="1:4" x14ac:dyDescent="0.25">
      <c r="A117" t="s">
        <v>2179</v>
      </c>
      <c r="B117" t="s">
        <v>847</v>
      </c>
      <c r="C117" t="s">
        <v>2180</v>
      </c>
      <c r="D117" t="s">
        <v>2181</v>
      </c>
    </row>
    <row r="118" spans="1:4" x14ac:dyDescent="0.25">
      <c r="A118" t="s">
        <v>2182</v>
      </c>
      <c r="B118" t="s">
        <v>850</v>
      </c>
      <c r="C118" t="s">
        <v>2183</v>
      </c>
      <c r="D118" t="s">
        <v>2184</v>
      </c>
    </row>
    <row r="119" spans="1:4" x14ac:dyDescent="0.25">
      <c r="A119" t="s">
        <v>2185</v>
      </c>
      <c r="B119" t="s">
        <v>853</v>
      </c>
      <c r="C119" t="s">
        <v>2186</v>
      </c>
      <c r="D119" t="s">
        <v>2187</v>
      </c>
    </row>
    <row r="120" spans="1:4" x14ac:dyDescent="0.25">
      <c r="A120" t="s">
        <v>2188</v>
      </c>
      <c r="B120" t="s">
        <v>856</v>
      </c>
      <c r="C120" t="s">
        <v>1971</v>
      </c>
      <c r="D120" t="s">
        <v>1971</v>
      </c>
    </row>
    <row r="121" spans="1:4" x14ac:dyDescent="0.25">
      <c r="A121" t="s">
        <v>2189</v>
      </c>
      <c r="B121" t="s">
        <v>859</v>
      </c>
      <c r="C121" t="s">
        <v>2190</v>
      </c>
      <c r="D121" t="s">
        <v>2165</v>
      </c>
    </row>
    <row r="122" spans="1:4" x14ac:dyDescent="0.25">
      <c r="A122" t="s">
        <v>2191</v>
      </c>
      <c r="B122" t="s">
        <v>862</v>
      </c>
      <c r="C122" t="s">
        <v>2192</v>
      </c>
      <c r="D122" t="s">
        <v>2193</v>
      </c>
    </row>
    <row r="123" spans="1:4" x14ac:dyDescent="0.25">
      <c r="A123" t="s">
        <v>2194</v>
      </c>
      <c r="B123" t="s">
        <v>865</v>
      </c>
      <c r="C123" t="s">
        <v>2165</v>
      </c>
      <c r="D123" t="s">
        <v>2041</v>
      </c>
    </row>
    <row r="124" spans="1:4" x14ac:dyDescent="0.25">
      <c r="A124" t="s">
        <v>2195</v>
      </c>
      <c r="B124" t="s">
        <v>523</v>
      </c>
      <c r="C124" t="s">
        <v>1974</v>
      </c>
      <c r="D124" t="s">
        <v>1975</v>
      </c>
    </row>
    <row r="125" spans="1:4" x14ac:dyDescent="0.25">
      <c r="A125" t="s">
        <v>2196</v>
      </c>
      <c r="B125" t="s">
        <v>870</v>
      </c>
      <c r="C125" t="s">
        <v>2197</v>
      </c>
      <c r="D125" t="s">
        <v>2198</v>
      </c>
    </row>
    <row r="126" spans="1:4" x14ac:dyDescent="0.25">
      <c r="A126" t="s">
        <v>2199</v>
      </c>
      <c r="B126" t="s">
        <v>873</v>
      </c>
      <c r="C126" t="s">
        <v>2200</v>
      </c>
      <c r="D126" t="s">
        <v>1975</v>
      </c>
    </row>
    <row r="127" spans="1:4" x14ac:dyDescent="0.25">
      <c r="A127" t="s">
        <v>2201</v>
      </c>
      <c r="B127" t="s">
        <v>876</v>
      </c>
      <c r="C127" t="s">
        <v>2202</v>
      </c>
      <c r="D127" t="s">
        <v>2203</v>
      </c>
    </row>
    <row r="128" spans="1:4" x14ac:dyDescent="0.25">
      <c r="A128" t="s">
        <v>2204</v>
      </c>
      <c r="B128" t="s">
        <v>879</v>
      </c>
      <c r="C128" t="s">
        <v>2064</v>
      </c>
      <c r="D128" t="s">
        <v>1975</v>
      </c>
    </row>
    <row r="129" spans="1:4" x14ac:dyDescent="0.25">
      <c r="A129" t="s">
        <v>2205</v>
      </c>
      <c r="B129" t="s">
        <v>882</v>
      </c>
      <c r="C129" t="s">
        <v>2206</v>
      </c>
      <c r="D129" t="s">
        <v>2207</v>
      </c>
    </row>
    <row r="130" spans="1:4" x14ac:dyDescent="0.25">
      <c r="A130" t="s">
        <v>2208</v>
      </c>
      <c r="B130" t="s">
        <v>885</v>
      </c>
      <c r="C130" t="s">
        <v>1971</v>
      </c>
      <c r="D130" t="s">
        <v>1971</v>
      </c>
    </row>
    <row r="131" spans="1:4" x14ac:dyDescent="0.25">
      <c r="A131" t="s">
        <v>2209</v>
      </c>
      <c r="B131" t="s">
        <v>888</v>
      </c>
      <c r="C131" t="s">
        <v>2210</v>
      </c>
      <c r="D131" t="s">
        <v>2041</v>
      </c>
    </row>
    <row r="132" spans="1:4" x14ac:dyDescent="0.25">
      <c r="A132" t="s">
        <v>2211</v>
      </c>
      <c r="B132" t="s">
        <v>891</v>
      </c>
      <c r="C132" t="s">
        <v>2212</v>
      </c>
      <c r="D132" t="s">
        <v>2127</v>
      </c>
    </row>
    <row r="133" spans="1:4" x14ac:dyDescent="0.25">
      <c r="A133" t="s">
        <v>2213</v>
      </c>
      <c r="B133" t="s">
        <v>894</v>
      </c>
      <c r="C133" t="s">
        <v>1971</v>
      </c>
      <c r="D133" t="s">
        <v>1971</v>
      </c>
    </row>
    <row r="134" spans="1:4" x14ac:dyDescent="0.25">
      <c r="A134" t="s">
        <v>2214</v>
      </c>
      <c r="B134" t="s">
        <v>601</v>
      </c>
      <c r="C134" t="s">
        <v>2215</v>
      </c>
      <c r="D134" t="s">
        <v>2086</v>
      </c>
    </row>
    <row r="135" spans="1:4" x14ac:dyDescent="0.25">
      <c r="A135" t="s">
        <v>2216</v>
      </c>
      <c r="B135" t="s">
        <v>899</v>
      </c>
      <c r="C135" t="s">
        <v>1971</v>
      </c>
      <c r="D135" t="s">
        <v>1971</v>
      </c>
    </row>
    <row r="136" spans="1:4" x14ac:dyDescent="0.25">
      <c r="A136" t="s">
        <v>2217</v>
      </c>
      <c r="B136" t="s">
        <v>651</v>
      </c>
      <c r="C136" t="s">
        <v>1971</v>
      </c>
      <c r="D136" t="s">
        <v>1971</v>
      </c>
    </row>
    <row r="137" spans="1:4" x14ac:dyDescent="0.25">
      <c r="A137" t="s">
        <v>2218</v>
      </c>
      <c r="B137" t="s">
        <v>903</v>
      </c>
      <c r="C137" t="s">
        <v>1971</v>
      </c>
      <c r="D137" t="s">
        <v>1971</v>
      </c>
    </row>
    <row r="138" spans="1:4" x14ac:dyDescent="0.25">
      <c r="A138" t="s">
        <v>2219</v>
      </c>
      <c r="B138" t="s">
        <v>906</v>
      </c>
      <c r="C138" t="s">
        <v>1971</v>
      </c>
      <c r="D138" t="s">
        <v>1971</v>
      </c>
    </row>
    <row r="139" spans="1:4" x14ac:dyDescent="0.25">
      <c r="A139" t="s">
        <v>2220</v>
      </c>
      <c r="B139" t="s">
        <v>909</v>
      </c>
      <c r="C139" t="s">
        <v>1971</v>
      </c>
      <c r="D139" t="s">
        <v>1971</v>
      </c>
    </row>
    <row r="140" spans="1:4" x14ac:dyDescent="0.25">
      <c r="A140" t="s">
        <v>2221</v>
      </c>
      <c r="B140" t="s">
        <v>651</v>
      </c>
      <c r="C140" t="s">
        <v>1971</v>
      </c>
      <c r="D140" t="s">
        <v>1971</v>
      </c>
    </row>
    <row r="141" spans="1:4" x14ac:dyDescent="0.25">
      <c r="A141" t="s">
        <v>2222</v>
      </c>
      <c r="B141" t="s">
        <v>914</v>
      </c>
      <c r="C141" t="s">
        <v>2223</v>
      </c>
      <c r="D141" t="s">
        <v>2224</v>
      </c>
    </row>
    <row r="142" spans="1:4" x14ac:dyDescent="0.25">
      <c r="A142" t="s">
        <v>2225</v>
      </c>
      <c r="B142" t="s">
        <v>917</v>
      </c>
      <c r="C142" t="s">
        <v>1971</v>
      </c>
      <c r="D142" t="s">
        <v>1971</v>
      </c>
    </row>
    <row r="143" spans="1:4" x14ac:dyDescent="0.25">
      <c r="A143" t="s">
        <v>2226</v>
      </c>
      <c r="B143" t="s">
        <v>920</v>
      </c>
      <c r="C143" t="s">
        <v>1971</v>
      </c>
      <c r="D143" t="s">
        <v>1971</v>
      </c>
    </row>
    <row r="144" spans="1:4" x14ac:dyDescent="0.25">
      <c r="A144" t="s">
        <v>2227</v>
      </c>
      <c r="B144" t="s">
        <v>923</v>
      </c>
      <c r="C144" t="s">
        <v>1971</v>
      </c>
      <c r="D144" t="s">
        <v>1971</v>
      </c>
    </row>
    <row r="145" spans="1:4" x14ac:dyDescent="0.25">
      <c r="A145" t="s">
        <v>2228</v>
      </c>
      <c r="B145" t="s">
        <v>926</v>
      </c>
      <c r="C145" t="s">
        <v>2229</v>
      </c>
      <c r="D145" t="s">
        <v>2230</v>
      </c>
    </row>
    <row r="146" spans="1:4" x14ac:dyDescent="0.25">
      <c r="A146" t="s">
        <v>2231</v>
      </c>
      <c r="B146" t="s">
        <v>568</v>
      </c>
      <c r="C146" t="s">
        <v>1971</v>
      </c>
      <c r="D146" t="s">
        <v>1971</v>
      </c>
    </row>
    <row r="147" spans="1:4" x14ac:dyDescent="0.25">
      <c r="A147" t="s">
        <v>2232</v>
      </c>
      <c r="B147" t="s">
        <v>931</v>
      </c>
      <c r="C147" t="s">
        <v>2233</v>
      </c>
      <c r="D147" t="s">
        <v>2234</v>
      </c>
    </row>
    <row r="148" spans="1:4" x14ac:dyDescent="0.25">
      <c r="A148" t="s">
        <v>2235</v>
      </c>
      <c r="B148" t="s">
        <v>934</v>
      </c>
      <c r="C148" t="s">
        <v>2236</v>
      </c>
      <c r="D148" t="s">
        <v>1975</v>
      </c>
    </row>
    <row r="149" spans="1:4" x14ac:dyDescent="0.25">
      <c r="A149" t="s">
        <v>2237</v>
      </c>
      <c r="B149" t="s">
        <v>937</v>
      </c>
      <c r="C149" t="s">
        <v>2238</v>
      </c>
      <c r="D149" t="s">
        <v>1975</v>
      </c>
    </row>
    <row r="150" spans="1:4" x14ac:dyDescent="0.25">
      <c r="A150" t="s">
        <v>2239</v>
      </c>
      <c r="B150" t="s">
        <v>940</v>
      </c>
      <c r="C150" t="s">
        <v>1971</v>
      </c>
      <c r="D150" t="s">
        <v>1971</v>
      </c>
    </row>
    <row r="151" spans="1:4" x14ac:dyDescent="0.25">
      <c r="A151" t="s">
        <v>2240</v>
      </c>
      <c r="B151" t="s">
        <v>943</v>
      </c>
      <c r="C151" t="s">
        <v>1977</v>
      </c>
      <c r="D151" t="s">
        <v>1975</v>
      </c>
    </row>
    <row r="152" spans="1:4" x14ac:dyDescent="0.25">
      <c r="A152" t="s">
        <v>2241</v>
      </c>
      <c r="B152" t="s">
        <v>946</v>
      </c>
      <c r="C152" t="s">
        <v>2242</v>
      </c>
      <c r="D152" t="s">
        <v>1975</v>
      </c>
    </row>
    <row r="153" spans="1:4" x14ac:dyDescent="0.25">
      <c r="A153" t="s">
        <v>2243</v>
      </c>
      <c r="B153" t="s">
        <v>949</v>
      </c>
      <c r="C153" t="s">
        <v>1971</v>
      </c>
      <c r="D153" t="s">
        <v>1971</v>
      </c>
    </row>
    <row r="154" spans="1:4" x14ac:dyDescent="0.25">
      <c r="A154" t="s">
        <v>2244</v>
      </c>
      <c r="B154" t="s">
        <v>952</v>
      </c>
      <c r="C154" t="s">
        <v>2245</v>
      </c>
      <c r="D154" t="s">
        <v>1975</v>
      </c>
    </row>
    <row r="155" spans="1:4" x14ac:dyDescent="0.25">
      <c r="A155" t="s">
        <v>2246</v>
      </c>
      <c r="B155" t="s">
        <v>955</v>
      </c>
      <c r="C155" t="s">
        <v>2247</v>
      </c>
      <c r="D155" t="s">
        <v>1993</v>
      </c>
    </row>
    <row r="156" spans="1:4" x14ac:dyDescent="0.25">
      <c r="A156" t="s">
        <v>2248</v>
      </c>
      <c r="B156" t="s">
        <v>958</v>
      </c>
      <c r="C156" t="s">
        <v>2249</v>
      </c>
      <c r="D156" t="s">
        <v>2250</v>
      </c>
    </row>
    <row r="157" spans="1:4" x14ac:dyDescent="0.25">
      <c r="A157" t="s">
        <v>2251</v>
      </c>
      <c r="B157" t="s">
        <v>961</v>
      </c>
      <c r="C157" t="s">
        <v>2252</v>
      </c>
      <c r="D157" t="s">
        <v>2193</v>
      </c>
    </row>
    <row r="158" spans="1:4" x14ac:dyDescent="0.25">
      <c r="A158" t="s">
        <v>2253</v>
      </c>
      <c r="B158" t="s">
        <v>964</v>
      </c>
      <c r="C158" t="s">
        <v>2254</v>
      </c>
      <c r="D158" t="s">
        <v>2250</v>
      </c>
    </row>
    <row r="159" spans="1:4" x14ac:dyDescent="0.25">
      <c r="A159" t="s">
        <v>2255</v>
      </c>
      <c r="B159" t="s">
        <v>967</v>
      </c>
      <c r="C159" t="s">
        <v>2256</v>
      </c>
      <c r="D159" t="s">
        <v>2021</v>
      </c>
    </row>
    <row r="160" spans="1:4" x14ac:dyDescent="0.25">
      <c r="A160" t="s">
        <v>2257</v>
      </c>
      <c r="B160" t="s">
        <v>970</v>
      </c>
      <c r="C160" t="s">
        <v>1971</v>
      </c>
      <c r="D160" t="s">
        <v>1971</v>
      </c>
    </row>
    <row r="161" spans="1:4" x14ac:dyDescent="0.25">
      <c r="A161" t="s">
        <v>2258</v>
      </c>
      <c r="B161" t="s">
        <v>973</v>
      </c>
      <c r="C161" t="s">
        <v>2259</v>
      </c>
      <c r="D161" t="s">
        <v>2260</v>
      </c>
    </row>
    <row r="162" spans="1:4" x14ac:dyDescent="0.25">
      <c r="A162" t="s">
        <v>2261</v>
      </c>
      <c r="B162" t="s">
        <v>976</v>
      </c>
      <c r="C162" t="s">
        <v>1971</v>
      </c>
      <c r="D162" t="s">
        <v>1971</v>
      </c>
    </row>
    <row r="163" spans="1:4" x14ac:dyDescent="0.25">
      <c r="A163" t="s">
        <v>2262</v>
      </c>
      <c r="B163" t="s">
        <v>979</v>
      </c>
      <c r="C163" t="s">
        <v>2263</v>
      </c>
      <c r="D163" t="s">
        <v>2174</v>
      </c>
    </row>
    <row r="164" spans="1:4" x14ac:dyDescent="0.25">
      <c r="A164" t="s">
        <v>2264</v>
      </c>
      <c r="B164" t="s">
        <v>981</v>
      </c>
      <c r="C164" t="s">
        <v>2265</v>
      </c>
      <c r="D164" t="s">
        <v>2089</v>
      </c>
    </row>
    <row r="165" spans="1:4" x14ac:dyDescent="0.25">
      <c r="A165" t="s">
        <v>2266</v>
      </c>
      <c r="B165" t="s">
        <v>984</v>
      </c>
      <c r="C165" t="s">
        <v>2267</v>
      </c>
      <c r="D165" t="s">
        <v>1975</v>
      </c>
    </row>
    <row r="166" spans="1:4" x14ac:dyDescent="0.25">
      <c r="A166" t="s">
        <v>2268</v>
      </c>
      <c r="B166" t="s">
        <v>987</v>
      </c>
      <c r="C166" t="s">
        <v>2236</v>
      </c>
      <c r="D166" t="s">
        <v>1975</v>
      </c>
    </row>
    <row r="167" spans="1:4" x14ac:dyDescent="0.25">
      <c r="A167" t="s">
        <v>2269</v>
      </c>
      <c r="B167" t="s">
        <v>990</v>
      </c>
      <c r="C167" t="s">
        <v>2270</v>
      </c>
      <c r="D167" t="s">
        <v>1975</v>
      </c>
    </row>
    <row r="168" spans="1:4" x14ac:dyDescent="0.25">
      <c r="A168" t="s">
        <v>2271</v>
      </c>
      <c r="B168" t="s">
        <v>993</v>
      </c>
      <c r="C168" t="s">
        <v>1971</v>
      </c>
      <c r="D168" t="s">
        <v>1971</v>
      </c>
    </row>
    <row r="169" spans="1:4" x14ac:dyDescent="0.25">
      <c r="A169" t="s">
        <v>2272</v>
      </c>
      <c r="B169" t="s">
        <v>996</v>
      </c>
      <c r="C169" t="s">
        <v>2273</v>
      </c>
      <c r="D169" t="s">
        <v>2043</v>
      </c>
    </row>
    <row r="170" spans="1:4" x14ac:dyDescent="0.25">
      <c r="A170" t="s">
        <v>2274</v>
      </c>
      <c r="B170" t="s">
        <v>999</v>
      </c>
      <c r="C170" t="s">
        <v>2275</v>
      </c>
      <c r="D170" t="s">
        <v>1975</v>
      </c>
    </row>
    <row r="171" spans="1:4" x14ac:dyDescent="0.25">
      <c r="A171" t="s">
        <v>2276</v>
      </c>
      <c r="B171" t="s">
        <v>1002</v>
      </c>
      <c r="C171" t="s">
        <v>1971</v>
      </c>
      <c r="D171" t="s">
        <v>1971</v>
      </c>
    </row>
    <row r="172" spans="1:4" x14ac:dyDescent="0.25">
      <c r="A172" t="s">
        <v>2277</v>
      </c>
      <c r="B172" t="s">
        <v>1005</v>
      </c>
      <c r="C172" t="s">
        <v>1971</v>
      </c>
      <c r="D172" t="s">
        <v>1971</v>
      </c>
    </row>
    <row r="173" spans="1:4" x14ac:dyDescent="0.25">
      <c r="A173" t="s">
        <v>2278</v>
      </c>
      <c r="B173" t="s">
        <v>1008</v>
      </c>
      <c r="C173" t="s">
        <v>2040</v>
      </c>
      <c r="D173" t="s">
        <v>2279</v>
      </c>
    </row>
    <row r="174" spans="1:4" x14ac:dyDescent="0.25">
      <c r="A174" t="s">
        <v>2280</v>
      </c>
      <c r="B174" t="s">
        <v>568</v>
      </c>
      <c r="C174" t="s">
        <v>1971</v>
      </c>
      <c r="D174" t="s">
        <v>1971</v>
      </c>
    </row>
    <row r="175" spans="1:4" x14ac:dyDescent="0.25">
      <c r="A175" t="s">
        <v>2281</v>
      </c>
      <c r="B175" t="s">
        <v>651</v>
      </c>
      <c r="C175" t="s">
        <v>1971</v>
      </c>
      <c r="D175" t="s">
        <v>1971</v>
      </c>
    </row>
    <row r="176" spans="1:4" x14ac:dyDescent="0.25">
      <c r="A176" t="s">
        <v>2282</v>
      </c>
      <c r="B176" t="s">
        <v>1015</v>
      </c>
      <c r="C176" t="s">
        <v>2283</v>
      </c>
      <c r="D176" t="s">
        <v>2284</v>
      </c>
    </row>
    <row r="177" spans="1:4" x14ac:dyDescent="0.25">
      <c r="A177" t="s">
        <v>2285</v>
      </c>
      <c r="B177" t="s">
        <v>955</v>
      </c>
      <c r="C177" t="s">
        <v>1971</v>
      </c>
      <c r="D177" t="s">
        <v>1971</v>
      </c>
    </row>
    <row r="178" spans="1:4" x14ac:dyDescent="0.25">
      <c r="A178" t="s">
        <v>2286</v>
      </c>
      <c r="B178" t="s">
        <v>781</v>
      </c>
      <c r="C178" t="s">
        <v>2287</v>
      </c>
      <c r="D178" t="s">
        <v>2041</v>
      </c>
    </row>
    <row r="179" spans="1:4" x14ac:dyDescent="0.25">
      <c r="A179" t="s">
        <v>2288</v>
      </c>
      <c r="B179" t="s">
        <v>1022</v>
      </c>
      <c r="C179" t="s">
        <v>2267</v>
      </c>
      <c r="D179" t="s">
        <v>1975</v>
      </c>
    </row>
    <row r="180" spans="1:4" x14ac:dyDescent="0.25">
      <c r="A180" t="s">
        <v>2289</v>
      </c>
      <c r="B180" t="s">
        <v>1025</v>
      </c>
      <c r="C180" t="s">
        <v>1971</v>
      </c>
      <c r="D180" t="s">
        <v>1971</v>
      </c>
    </row>
    <row r="181" spans="1:4" x14ac:dyDescent="0.25">
      <c r="A181" t="s">
        <v>2290</v>
      </c>
      <c r="B181" t="s">
        <v>1028</v>
      </c>
      <c r="C181" t="s">
        <v>2049</v>
      </c>
      <c r="D181" t="s">
        <v>2291</v>
      </c>
    </row>
    <row r="182" spans="1:4" x14ac:dyDescent="0.25">
      <c r="A182" t="s">
        <v>2292</v>
      </c>
      <c r="B182" t="s">
        <v>651</v>
      </c>
      <c r="C182" t="s">
        <v>1971</v>
      </c>
      <c r="D182" t="s">
        <v>1971</v>
      </c>
    </row>
    <row r="183" spans="1:4" x14ac:dyDescent="0.25">
      <c r="A183" t="s">
        <v>2293</v>
      </c>
      <c r="B183" t="s">
        <v>1033</v>
      </c>
      <c r="C183" t="s">
        <v>1971</v>
      </c>
      <c r="D183" t="s">
        <v>1971</v>
      </c>
    </row>
    <row r="184" spans="1:4" x14ac:dyDescent="0.25">
      <c r="A184" t="s">
        <v>2294</v>
      </c>
      <c r="B184" t="s">
        <v>1036</v>
      </c>
      <c r="C184" t="s">
        <v>1971</v>
      </c>
      <c r="D184" t="s">
        <v>1971</v>
      </c>
    </row>
    <row r="185" spans="1:4" x14ac:dyDescent="0.25">
      <c r="A185" t="s">
        <v>2295</v>
      </c>
      <c r="B185" t="s">
        <v>1039</v>
      </c>
      <c r="C185" t="s">
        <v>2296</v>
      </c>
      <c r="D185" t="s">
        <v>2297</v>
      </c>
    </row>
    <row r="186" spans="1:4" x14ac:dyDescent="0.25">
      <c r="A186" t="s">
        <v>2298</v>
      </c>
      <c r="B186" t="s">
        <v>1042</v>
      </c>
      <c r="C186" t="s">
        <v>2141</v>
      </c>
      <c r="D186" t="s">
        <v>2299</v>
      </c>
    </row>
    <row r="187" spans="1:4" x14ac:dyDescent="0.25">
      <c r="A187" t="s">
        <v>2300</v>
      </c>
      <c r="B187" t="s">
        <v>1045</v>
      </c>
      <c r="C187" t="s">
        <v>2301</v>
      </c>
      <c r="D187" t="s">
        <v>2302</v>
      </c>
    </row>
    <row r="188" spans="1:4" x14ac:dyDescent="0.25">
      <c r="A188" t="s">
        <v>2303</v>
      </c>
      <c r="B188" t="s">
        <v>1048</v>
      </c>
      <c r="C188" t="s">
        <v>1971</v>
      </c>
      <c r="D188" t="s">
        <v>1971</v>
      </c>
    </row>
    <row r="189" spans="1:4" x14ac:dyDescent="0.25">
      <c r="A189" t="s">
        <v>2304</v>
      </c>
      <c r="B189" t="s">
        <v>651</v>
      </c>
      <c r="C189" t="s">
        <v>1971</v>
      </c>
      <c r="D189" t="s">
        <v>1971</v>
      </c>
    </row>
    <row r="190" spans="1:4" x14ac:dyDescent="0.25">
      <c r="A190" t="s">
        <v>2305</v>
      </c>
      <c r="B190" t="s">
        <v>1053</v>
      </c>
      <c r="C190" t="s">
        <v>2296</v>
      </c>
      <c r="D190" t="s">
        <v>2306</v>
      </c>
    </row>
    <row r="191" spans="1:4" x14ac:dyDescent="0.25">
      <c r="A191" t="s">
        <v>2307</v>
      </c>
      <c r="B191" t="s">
        <v>1056</v>
      </c>
      <c r="C191" t="s">
        <v>1971</v>
      </c>
      <c r="D191" t="s">
        <v>1971</v>
      </c>
    </row>
    <row r="192" spans="1:4" x14ac:dyDescent="0.25">
      <c r="A192" t="s">
        <v>2308</v>
      </c>
      <c r="B192" t="s">
        <v>1059</v>
      </c>
      <c r="C192" t="s">
        <v>1971</v>
      </c>
      <c r="D192" t="s">
        <v>1971</v>
      </c>
    </row>
    <row r="193" spans="1:4" x14ac:dyDescent="0.25">
      <c r="A193" t="s">
        <v>2309</v>
      </c>
      <c r="B193" t="s">
        <v>1062</v>
      </c>
      <c r="C193" t="s">
        <v>1971</v>
      </c>
      <c r="D193" t="s">
        <v>1971</v>
      </c>
    </row>
    <row r="194" spans="1:4" x14ac:dyDescent="0.25">
      <c r="A194" t="s">
        <v>2310</v>
      </c>
      <c r="B194" t="s">
        <v>1065</v>
      </c>
      <c r="C194" t="s">
        <v>2242</v>
      </c>
      <c r="D194" t="s">
        <v>1975</v>
      </c>
    </row>
    <row r="195" spans="1:4" x14ac:dyDescent="0.25">
      <c r="A195" t="s">
        <v>2311</v>
      </c>
      <c r="B195" t="s">
        <v>1068</v>
      </c>
      <c r="C195" t="s">
        <v>1971</v>
      </c>
      <c r="D195" t="s">
        <v>1971</v>
      </c>
    </row>
    <row r="196" spans="1:4" x14ac:dyDescent="0.25">
      <c r="A196" t="s">
        <v>2312</v>
      </c>
      <c r="B196" t="s">
        <v>976</v>
      </c>
      <c r="C196" t="s">
        <v>1971</v>
      </c>
      <c r="D196" t="s">
        <v>1971</v>
      </c>
    </row>
    <row r="197" spans="1:4" x14ac:dyDescent="0.25">
      <c r="A197" t="s">
        <v>2313</v>
      </c>
      <c r="B197" t="s">
        <v>1073</v>
      </c>
      <c r="C197" t="s">
        <v>2314</v>
      </c>
      <c r="D197" t="s">
        <v>2080</v>
      </c>
    </row>
    <row r="198" spans="1:4" x14ac:dyDescent="0.25">
      <c r="A198" t="s">
        <v>2315</v>
      </c>
      <c r="B198" t="s">
        <v>1076</v>
      </c>
      <c r="C198" t="s">
        <v>1971</v>
      </c>
      <c r="D198" t="s">
        <v>1971</v>
      </c>
    </row>
    <row r="199" spans="1:4" x14ac:dyDescent="0.25">
      <c r="A199" t="s">
        <v>2316</v>
      </c>
      <c r="B199" t="s">
        <v>1079</v>
      </c>
      <c r="C199" t="s">
        <v>2317</v>
      </c>
      <c r="D199" t="s">
        <v>2041</v>
      </c>
    </row>
    <row r="200" spans="1:4" x14ac:dyDescent="0.25">
      <c r="A200" t="s">
        <v>2318</v>
      </c>
      <c r="B200" t="s">
        <v>1082</v>
      </c>
      <c r="C200" t="s">
        <v>2027</v>
      </c>
      <c r="D200" t="s">
        <v>2041</v>
      </c>
    </row>
    <row r="201" spans="1:4" x14ac:dyDescent="0.25">
      <c r="A201" t="s">
        <v>2319</v>
      </c>
      <c r="B201" t="s">
        <v>1085</v>
      </c>
      <c r="C201" t="s">
        <v>1971</v>
      </c>
      <c r="D201" t="s">
        <v>1971</v>
      </c>
    </row>
    <row r="202" spans="1:4" x14ac:dyDescent="0.25">
      <c r="A202" t="s">
        <v>2320</v>
      </c>
      <c r="B202" t="s">
        <v>1088</v>
      </c>
      <c r="C202" t="s">
        <v>1971</v>
      </c>
      <c r="D202" t="s">
        <v>1971</v>
      </c>
    </row>
    <row r="203" spans="1:4" x14ac:dyDescent="0.25">
      <c r="A203" t="s">
        <v>2321</v>
      </c>
      <c r="B203" t="s">
        <v>1091</v>
      </c>
      <c r="C203" t="s">
        <v>2076</v>
      </c>
      <c r="D203" t="s">
        <v>1975</v>
      </c>
    </row>
    <row r="204" spans="1:4" x14ac:dyDescent="0.25">
      <c r="A204" t="s">
        <v>2322</v>
      </c>
      <c r="B204" t="s">
        <v>1085</v>
      </c>
      <c r="C204" t="s">
        <v>2323</v>
      </c>
      <c r="D204" t="s">
        <v>2043</v>
      </c>
    </row>
    <row r="205" spans="1:4" x14ac:dyDescent="0.25">
      <c r="A205" t="s">
        <v>2324</v>
      </c>
      <c r="B205" t="s">
        <v>1096</v>
      </c>
      <c r="C205" t="s">
        <v>1971</v>
      </c>
      <c r="D205" t="s">
        <v>1971</v>
      </c>
    </row>
    <row r="206" spans="1:4" x14ac:dyDescent="0.25">
      <c r="A206" t="s">
        <v>2325</v>
      </c>
      <c r="B206" t="s">
        <v>1099</v>
      </c>
      <c r="C206" t="s">
        <v>1971</v>
      </c>
      <c r="D206" t="s">
        <v>1971</v>
      </c>
    </row>
    <row r="207" spans="1:4" x14ac:dyDescent="0.25">
      <c r="A207" t="s">
        <v>2326</v>
      </c>
      <c r="B207" t="s">
        <v>1102</v>
      </c>
      <c r="C207" t="s">
        <v>1971</v>
      </c>
      <c r="D207" t="s">
        <v>1971</v>
      </c>
    </row>
    <row r="208" spans="1:4" x14ac:dyDescent="0.25">
      <c r="A208" t="s">
        <v>2327</v>
      </c>
      <c r="B208" t="s">
        <v>1105</v>
      </c>
      <c r="C208" t="s">
        <v>2328</v>
      </c>
      <c r="D208" t="s">
        <v>1975</v>
      </c>
    </row>
    <row r="209" spans="1:4" x14ac:dyDescent="0.25">
      <c r="A209" t="s">
        <v>2329</v>
      </c>
      <c r="B209" t="s">
        <v>1108</v>
      </c>
      <c r="C209" t="s">
        <v>2184</v>
      </c>
      <c r="D209" t="s">
        <v>2330</v>
      </c>
    </row>
    <row r="210" spans="1:4" x14ac:dyDescent="0.25">
      <c r="A210" t="s">
        <v>2331</v>
      </c>
      <c r="B210" t="s">
        <v>1111</v>
      </c>
      <c r="C210" t="s">
        <v>1971</v>
      </c>
      <c r="D210" t="s">
        <v>1971</v>
      </c>
    </row>
    <row r="211" spans="1:4" x14ac:dyDescent="0.25">
      <c r="A211" t="s">
        <v>2332</v>
      </c>
      <c r="B211" t="s">
        <v>1114</v>
      </c>
      <c r="C211" t="s">
        <v>2333</v>
      </c>
      <c r="D211" t="s">
        <v>2334</v>
      </c>
    </row>
    <row r="212" spans="1:4" x14ac:dyDescent="0.25">
      <c r="A212" t="s">
        <v>2335</v>
      </c>
      <c r="B212" t="s">
        <v>1117</v>
      </c>
      <c r="C212" t="s">
        <v>1971</v>
      </c>
      <c r="D212" t="s">
        <v>1971</v>
      </c>
    </row>
    <row r="213" spans="1:4" x14ac:dyDescent="0.25">
      <c r="A213" t="s">
        <v>2336</v>
      </c>
      <c r="B213" t="s">
        <v>1120</v>
      </c>
      <c r="C213" t="s">
        <v>2337</v>
      </c>
      <c r="D213" t="s">
        <v>2338</v>
      </c>
    </row>
    <row r="214" spans="1:4" x14ac:dyDescent="0.25">
      <c r="A214" t="s">
        <v>2339</v>
      </c>
      <c r="B214" t="s">
        <v>1123</v>
      </c>
      <c r="C214" t="s">
        <v>1971</v>
      </c>
      <c r="D214" t="s">
        <v>1971</v>
      </c>
    </row>
    <row r="215" spans="1:4" x14ac:dyDescent="0.25">
      <c r="A215" t="s">
        <v>2340</v>
      </c>
      <c r="B215" t="s">
        <v>1126</v>
      </c>
      <c r="C215" t="s">
        <v>1971</v>
      </c>
      <c r="D215" t="s">
        <v>1971</v>
      </c>
    </row>
    <row r="216" spans="1:4" x14ac:dyDescent="0.25">
      <c r="A216" t="s">
        <v>2341</v>
      </c>
      <c r="B216" t="s">
        <v>1129</v>
      </c>
      <c r="C216" t="s">
        <v>2342</v>
      </c>
      <c r="D216" t="s">
        <v>2050</v>
      </c>
    </row>
    <row r="217" spans="1:4" x14ac:dyDescent="0.25">
      <c r="A217" t="s">
        <v>2343</v>
      </c>
      <c r="B217" t="s">
        <v>1131</v>
      </c>
      <c r="C217" t="s">
        <v>2344</v>
      </c>
      <c r="D217" t="s">
        <v>2345</v>
      </c>
    </row>
    <row r="218" spans="1:4" x14ac:dyDescent="0.25">
      <c r="A218" t="s">
        <v>2346</v>
      </c>
      <c r="B218" t="s">
        <v>1134</v>
      </c>
      <c r="C218" t="s">
        <v>2347</v>
      </c>
      <c r="D218" t="s">
        <v>2348</v>
      </c>
    </row>
    <row r="219" spans="1:4" x14ac:dyDescent="0.25">
      <c r="A219" t="s">
        <v>2349</v>
      </c>
      <c r="B219" t="s">
        <v>1137</v>
      </c>
      <c r="C219" t="s">
        <v>2350</v>
      </c>
      <c r="D219" t="s">
        <v>2351</v>
      </c>
    </row>
    <row r="220" spans="1:4" x14ac:dyDescent="0.25">
      <c r="A220" t="s">
        <v>2352</v>
      </c>
      <c r="B220" t="s">
        <v>1140</v>
      </c>
      <c r="C220" t="s">
        <v>2353</v>
      </c>
      <c r="D220" t="s">
        <v>2024</v>
      </c>
    </row>
    <row r="221" spans="1:4" x14ac:dyDescent="0.25">
      <c r="A221" t="s">
        <v>2354</v>
      </c>
      <c r="B221" t="s">
        <v>568</v>
      </c>
      <c r="C221" t="s">
        <v>1971</v>
      </c>
      <c r="D221" t="s">
        <v>1971</v>
      </c>
    </row>
    <row r="222" spans="1:4" x14ac:dyDescent="0.25">
      <c r="A222" t="s">
        <v>2355</v>
      </c>
      <c r="B222" t="s">
        <v>987</v>
      </c>
      <c r="C222" t="s">
        <v>2236</v>
      </c>
      <c r="D222" t="s">
        <v>1975</v>
      </c>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632D4-F827-4C6A-9BE9-A7788EA3E20E}">
  <dimension ref="A1:H108"/>
  <sheetViews>
    <sheetView workbookViewId="0">
      <selection activeCell="A6" sqref="A6"/>
    </sheetView>
  </sheetViews>
  <sheetFormatPr defaultRowHeight="15" x14ac:dyDescent="0.25"/>
  <cols>
    <col min="1" max="1" width="57.7109375" bestFit="1" customWidth="1"/>
    <col min="2" max="2" width="23.7109375" bestFit="1" customWidth="1"/>
    <col min="3" max="3" width="20.140625" bestFit="1" customWidth="1"/>
    <col min="4" max="4" width="8.28515625" bestFit="1" customWidth="1"/>
    <col min="5" max="5" width="20.28515625" bestFit="1" customWidth="1"/>
    <col min="6" max="6" width="18.42578125" bestFit="1" customWidth="1"/>
    <col min="7" max="7" width="18.28515625" bestFit="1" customWidth="1"/>
    <col min="8" max="8" width="81.28515625" customWidth="1"/>
  </cols>
  <sheetData>
    <row r="1" spans="1:8" x14ac:dyDescent="0.25">
      <c r="A1" t="s">
        <v>2356</v>
      </c>
      <c r="B1" t="s">
        <v>2357</v>
      </c>
      <c r="C1" t="s">
        <v>2358</v>
      </c>
      <c r="D1" t="s">
        <v>2359</v>
      </c>
      <c r="E1" t="s">
        <v>2360</v>
      </c>
      <c r="F1" t="s">
        <v>2361</v>
      </c>
      <c r="G1" t="s">
        <v>2362</v>
      </c>
      <c r="H1" t="s">
        <v>2363</v>
      </c>
    </row>
    <row r="2" spans="1:8" x14ac:dyDescent="0.25">
      <c r="A2" t="s">
        <v>2364</v>
      </c>
      <c r="B2" t="s">
        <v>2365</v>
      </c>
      <c r="C2" t="s">
        <v>2366</v>
      </c>
      <c r="D2" t="s">
        <v>1840</v>
      </c>
      <c r="E2" t="s">
        <v>2367</v>
      </c>
      <c r="F2" t="s">
        <v>302</v>
      </c>
      <c r="G2" t="s">
        <v>2368</v>
      </c>
      <c r="H2" t="s">
        <v>2369</v>
      </c>
    </row>
    <row r="3" spans="1:8" x14ac:dyDescent="0.25">
      <c r="A3" t="s">
        <v>2370</v>
      </c>
      <c r="B3" t="s">
        <v>2371</v>
      </c>
      <c r="D3" t="s">
        <v>1620</v>
      </c>
      <c r="E3" t="s">
        <v>2372</v>
      </c>
      <c r="F3" t="s">
        <v>263</v>
      </c>
      <c r="G3" t="s">
        <v>2373</v>
      </c>
      <c r="H3" t="s">
        <v>2374</v>
      </c>
    </row>
    <row r="4" spans="1:8" x14ac:dyDescent="0.25">
      <c r="A4" t="s">
        <v>2375</v>
      </c>
      <c r="B4" t="s">
        <v>2376</v>
      </c>
      <c r="D4" t="s">
        <v>1560</v>
      </c>
      <c r="E4" t="s">
        <v>2367</v>
      </c>
      <c r="F4" t="s">
        <v>283</v>
      </c>
      <c r="G4" t="s">
        <v>206</v>
      </c>
      <c r="H4" t="s">
        <v>2377</v>
      </c>
    </row>
    <row r="5" spans="1:8" x14ac:dyDescent="0.25">
      <c r="A5" t="s">
        <v>2378</v>
      </c>
      <c r="B5" t="s">
        <v>2379</v>
      </c>
      <c r="C5" t="s">
        <v>2380</v>
      </c>
      <c r="D5" t="s">
        <v>1557</v>
      </c>
      <c r="E5" t="s">
        <v>2372</v>
      </c>
      <c r="F5" t="s">
        <v>263</v>
      </c>
      <c r="G5" t="s">
        <v>2381</v>
      </c>
    </row>
    <row r="6" spans="1:8" x14ac:dyDescent="0.25">
      <c r="A6" t="s">
        <v>2382</v>
      </c>
      <c r="B6" t="s">
        <v>2383</v>
      </c>
      <c r="C6" t="s">
        <v>2383</v>
      </c>
      <c r="D6" t="s">
        <v>1535</v>
      </c>
      <c r="E6" t="s">
        <v>2384</v>
      </c>
      <c r="F6" t="s">
        <v>263</v>
      </c>
      <c r="G6" t="s">
        <v>2385</v>
      </c>
    </row>
    <row r="7" spans="1:8" x14ac:dyDescent="0.25">
      <c r="A7" t="s">
        <v>2386</v>
      </c>
      <c r="B7" t="s">
        <v>2387</v>
      </c>
      <c r="C7" t="s">
        <v>2388</v>
      </c>
      <c r="D7" t="s">
        <v>1508</v>
      </c>
      <c r="E7" t="s">
        <v>1497</v>
      </c>
      <c r="F7" t="s">
        <v>263</v>
      </c>
      <c r="G7" t="s">
        <v>2385</v>
      </c>
    </row>
    <row r="8" spans="1:8" x14ac:dyDescent="0.25">
      <c r="A8" t="s">
        <v>2389</v>
      </c>
      <c r="B8" t="s">
        <v>2390</v>
      </c>
      <c r="D8" t="s">
        <v>1517</v>
      </c>
      <c r="E8" t="s">
        <v>2384</v>
      </c>
      <c r="F8" t="s">
        <v>263</v>
      </c>
      <c r="G8" t="s">
        <v>2391</v>
      </c>
    </row>
    <row r="9" spans="1:8" x14ac:dyDescent="0.25">
      <c r="A9" t="s">
        <v>2392</v>
      </c>
      <c r="B9" t="s">
        <v>2390</v>
      </c>
      <c r="D9" t="s">
        <v>1517</v>
      </c>
      <c r="E9" t="s">
        <v>2384</v>
      </c>
      <c r="F9" t="s">
        <v>263</v>
      </c>
      <c r="G9" t="s">
        <v>2393</v>
      </c>
      <c r="H9" t="s">
        <v>2394</v>
      </c>
    </row>
    <row r="10" spans="1:8" x14ac:dyDescent="0.25">
      <c r="A10" t="s">
        <v>2395</v>
      </c>
      <c r="B10" t="s">
        <v>2396</v>
      </c>
      <c r="C10" t="s">
        <v>2397</v>
      </c>
      <c r="D10" t="s">
        <v>1554</v>
      </c>
      <c r="E10" t="s">
        <v>2398</v>
      </c>
      <c r="F10" t="s">
        <v>288</v>
      </c>
      <c r="G10" t="s">
        <v>2399</v>
      </c>
      <c r="H10" t="s">
        <v>2400</v>
      </c>
    </row>
    <row r="11" spans="1:8" x14ac:dyDescent="0.25">
      <c r="A11" t="s">
        <v>2401</v>
      </c>
      <c r="B11" t="s">
        <v>2402</v>
      </c>
      <c r="D11" t="s">
        <v>1485</v>
      </c>
      <c r="E11" t="s">
        <v>2403</v>
      </c>
      <c r="F11" t="s">
        <v>263</v>
      </c>
      <c r="G11" t="s">
        <v>2385</v>
      </c>
    </row>
    <row r="12" spans="1:8" x14ac:dyDescent="0.25">
      <c r="A12" t="s">
        <v>2404</v>
      </c>
      <c r="B12" t="s">
        <v>2405</v>
      </c>
      <c r="C12" t="s">
        <v>2405</v>
      </c>
      <c r="D12" t="s">
        <v>1517</v>
      </c>
      <c r="E12" t="s">
        <v>2403</v>
      </c>
      <c r="F12" t="s">
        <v>263</v>
      </c>
      <c r="G12" t="s">
        <v>2406</v>
      </c>
    </row>
    <row r="13" spans="1:8" x14ac:dyDescent="0.25">
      <c r="A13" t="s">
        <v>2407</v>
      </c>
      <c r="B13" t="s">
        <v>2408</v>
      </c>
      <c r="D13" t="s">
        <v>1482</v>
      </c>
      <c r="E13" t="s">
        <v>2403</v>
      </c>
      <c r="F13" t="s">
        <v>266</v>
      </c>
      <c r="G13" t="s">
        <v>2409</v>
      </c>
    </row>
    <row r="14" spans="1:8" x14ac:dyDescent="0.25">
      <c r="A14" t="s">
        <v>2410</v>
      </c>
      <c r="B14" t="s">
        <v>2411</v>
      </c>
      <c r="C14" t="s">
        <v>2411</v>
      </c>
      <c r="D14" t="s">
        <v>1454</v>
      </c>
      <c r="E14" t="s">
        <v>2398</v>
      </c>
      <c r="F14" t="s">
        <v>263</v>
      </c>
      <c r="G14" t="s">
        <v>2412</v>
      </c>
    </row>
    <row r="15" spans="1:8" x14ac:dyDescent="0.25">
      <c r="A15" t="s">
        <v>2413</v>
      </c>
      <c r="B15" t="s">
        <v>2414</v>
      </c>
      <c r="C15" t="s">
        <v>2414</v>
      </c>
      <c r="D15" t="s">
        <v>1505</v>
      </c>
      <c r="E15" t="s">
        <v>2398</v>
      </c>
      <c r="F15" t="s">
        <v>288</v>
      </c>
      <c r="G15" t="s">
        <v>2415</v>
      </c>
    </row>
    <row r="16" spans="1:8" x14ac:dyDescent="0.25">
      <c r="A16" t="s">
        <v>2416</v>
      </c>
      <c r="B16" t="s">
        <v>2417</v>
      </c>
      <c r="C16" t="s">
        <v>2418</v>
      </c>
      <c r="D16" t="s">
        <v>1465</v>
      </c>
      <c r="E16" t="s">
        <v>1497</v>
      </c>
      <c r="F16" t="s">
        <v>271</v>
      </c>
      <c r="G16" t="s">
        <v>2419</v>
      </c>
    </row>
    <row r="17" spans="1:8" x14ac:dyDescent="0.25">
      <c r="A17" t="s">
        <v>2420</v>
      </c>
      <c r="B17" t="s">
        <v>2421</v>
      </c>
      <c r="D17" t="s">
        <v>1502</v>
      </c>
      <c r="E17" t="s">
        <v>2403</v>
      </c>
      <c r="F17" t="s">
        <v>263</v>
      </c>
      <c r="G17" t="s">
        <v>2422</v>
      </c>
    </row>
    <row r="18" spans="1:8" x14ac:dyDescent="0.25">
      <c r="A18" t="s">
        <v>2423</v>
      </c>
      <c r="B18" t="s">
        <v>2424</v>
      </c>
      <c r="D18" t="s">
        <v>1485</v>
      </c>
      <c r="E18" t="s">
        <v>2384</v>
      </c>
      <c r="F18" t="s">
        <v>263</v>
      </c>
      <c r="G18" t="s">
        <v>2425</v>
      </c>
    </row>
    <row r="19" spans="1:8" x14ac:dyDescent="0.25">
      <c r="A19" t="s">
        <v>2426</v>
      </c>
      <c r="B19" t="s">
        <v>2424</v>
      </c>
      <c r="C19" t="s">
        <v>2427</v>
      </c>
      <c r="D19" t="s">
        <v>1482</v>
      </c>
      <c r="E19" t="s">
        <v>2398</v>
      </c>
      <c r="F19" t="s">
        <v>263</v>
      </c>
      <c r="G19" t="s">
        <v>2428</v>
      </c>
    </row>
    <row r="20" spans="1:8" x14ac:dyDescent="0.25">
      <c r="A20" t="s">
        <v>2429</v>
      </c>
      <c r="B20" t="s">
        <v>2424</v>
      </c>
      <c r="C20" t="s">
        <v>2430</v>
      </c>
      <c r="D20" t="s">
        <v>1461</v>
      </c>
      <c r="E20" t="s">
        <v>2398</v>
      </c>
      <c r="F20" t="s">
        <v>263</v>
      </c>
      <c r="G20" t="s">
        <v>2385</v>
      </c>
    </row>
    <row r="21" spans="1:8" x14ac:dyDescent="0.25">
      <c r="A21" t="s">
        <v>2431</v>
      </c>
      <c r="B21" t="s">
        <v>2432</v>
      </c>
      <c r="D21" t="s">
        <v>1449</v>
      </c>
      <c r="E21" t="s">
        <v>2384</v>
      </c>
      <c r="F21" t="s">
        <v>271</v>
      </c>
      <c r="G21" t="s">
        <v>2433</v>
      </c>
      <c r="H21" t="s">
        <v>2434</v>
      </c>
    </row>
    <row r="22" spans="1:8" x14ac:dyDescent="0.25">
      <c r="A22" t="s">
        <v>2435</v>
      </c>
      <c r="B22" t="s">
        <v>2436</v>
      </c>
      <c r="D22" t="s">
        <v>1439</v>
      </c>
      <c r="E22" t="s">
        <v>2398</v>
      </c>
      <c r="F22" t="s">
        <v>263</v>
      </c>
      <c r="G22" t="s">
        <v>2381</v>
      </c>
    </row>
    <row r="23" spans="1:8" x14ac:dyDescent="0.25">
      <c r="A23" t="s">
        <v>2437</v>
      </c>
      <c r="B23" t="s">
        <v>2438</v>
      </c>
      <c r="D23" t="s">
        <v>1454</v>
      </c>
      <c r="E23" t="s">
        <v>2403</v>
      </c>
      <c r="F23" t="s">
        <v>263</v>
      </c>
      <c r="G23" t="s">
        <v>2439</v>
      </c>
      <c r="H23" t="s">
        <v>2440</v>
      </c>
    </row>
    <row r="24" spans="1:8" x14ac:dyDescent="0.25">
      <c r="A24" t="s">
        <v>2441</v>
      </c>
      <c r="B24" t="s">
        <v>2438</v>
      </c>
      <c r="D24" t="s">
        <v>1463</v>
      </c>
      <c r="E24" t="s">
        <v>2398</v>
      </c>
      <c r="F24" t="s">
        <v>263</v>
      </c>
      <c r="G24" t="s">
        <v>2373</v>
      </c>
      <c r="H24" t="s">
        <v>2442</v>
      </c>
    </row>
    <row r="25" spans="1:8" x14ac:dyDescent="0.25">
      <c r="A25" t="s">
        <v>2443</v>
      </c>
      <c r="B25" t="s">
        <v>2444</v>
      </c>
      <c r="D25" t="s">
        <v>1458</v>
      </c>
      <c r="E25" t="s">
        <v>2384</v>
      </c>
      <c r="F25" t="s">
        <v>263</v>
      </c>
      <c r="G25" t="s">
        <v>2445</v>
      </c>
      <c r="H25" t="s">
        <v>2446</v>
      </c>
    </row>
    <row r="26" spans="1:8" x14ac:dyDescent="0.25">
      <c r="A26" t="s">
        <v>2447</v>
      </c>
      <c r="B26" t="s">
        <v>2444</v>
      </c>
      <c r="C26" t="s">
        <v>2444</v>
      </c>
      <c r="D26" t="s">
        <v>1535</v>
      </c>
      <c r="E26" t="s">
        <v>2398</v>
      </c>
      <c r="F26" t="s">
        <v>264</v>
      </c>
      <c r="G26" t="s">
        <v>2448</v>
      </c>
      <c r="H26" t="s">
        <v>2449</v>
      </c>
    </row>
    <row r="27" spans="1:8" x14ac:dyDescent="0.25">
      <c r="A27" t="s">
        <v>2450</v>
      </c>
      <c r="B27" t="s">
        <v>2451</v>
      </c>
      <c r="C27" t="s">
        <v>2451</v>
      </c>
      <c r="D27" t="s">
        <v>1454</v>
      </c>
      <c r="E27" t="s">
        <v>1497</v>
      </c>
      <c r="F27" t="s">
        <v>263</v>
      </c>
      <c r="G27" t="s">
        <v>2381</v>
      </c>
    </row>
    <row r="28" spans="1:8" x14ac:dyDescent="0.25">
      <c r="A28" t="s">
        <v>2452</v>
      </c>
      <c r="B28" t="s">
        <v>2453</v>
      </c>
      <c r="C28" t="s">
        <v>2454</v>
      </c>
      <c r="D28" t="s">
        <v>1434</v>
      </c>
      <c r="E28" t="s">
        <v>2403</v>
      </c>
      <c r="F28" t="s">
        <v>265</v>
      </c>
      <c r="G28" t="s">
        <v>2455</v>
      </c>
      <c r="H28" t="s">
        <v>2456</v>
      </c>
    </row>
    <row r="29" spans="1:8" x14ac:dyDescent="0.25">
      <c r="A29" t="s">
        <v>2457</v>
      </c>
      <c r="B29" t="s">
        <v>2458</v>
      </c>
      <c r="C29" t="s">
        <v>2459</v>
      </c>
      <c r="D29" t="s">
        <v>1465</v>
      </c>
      <c r="E29" t="s">
        <v>2403</v>
      </c>
      <c r="F29" t="s">
        <v>302</v>
      </c>
      <c r="G29" t="s">
        <v>2368</v>
      </c>
    </row>
    <row r="30" spans="1:8" x14ac:dyDescent="0.25">
      <c r="A30" t="s">
        <v>2460</v>
      </c>
      <c r="B30" t="s">
        <v>2461</v>
      </c>
      <c r="D30" t="s">
        <v>1454</v>
      </c>
      <c r="F30" t="s">
        <v>263</v>
      </c>
      <c r="G30" t="s">
        <v>2462</v>
      </c>
    </row>
    <row r="31" spans="1:8" x14ac:dyDescent="0.25">
      <c r="A31" t="s">
        <v>2463</v>
      </c>
      <c r="B31" t="s">
        <v>2464</v>
      </c>
      <c r="C31" t="s">
        <v>2464</v>
      </c>
      <c r="D31" t="s">
        <v>1488</v>
      </c>
      <c r="E31" t="s">
        <v>1497</v>
      </c>
      <c r="F31" t="s">
        <v>354</v>
      </c>
      <c r="G31" t="s">
        <v>2465</v>
      </c>
    </row>
    <row r="32" spans="1:8" x14ac:dyDescent="0.25">
      <c r="A32" t="s">
        <v>2466</v>
      </c>
      <c r="B32" t="s">
        <v>2467</v>
      </c>
      <c r="C32" t="s">
        <v>2467</v>
      </c>
      <c r="D32" t="s">
        <v>1488</v>
      </c>
      <c r="E32" t="s">
        <v>2384</v>
      </c>
      <c r="F32" t="s">
        <v>288</v>
      </c>
      <c r="G32" t="s">
        <v>2415</v>
      </c>
    </row>
    <row r="33" spans="1:8" x14ac:dyDescent="0.25">
      <c r="A33" t="s">
        <v>2468</v>
      </c>
      <c r="B33" t="s">
        <v>2469</v>
      </c>
      <c r="D33" t="s">
        <v>1389</v>
      </c>
      <c r="E33" t="s">
        <v>2403</v>
      </c>
      <c r="F33" t="s">
        <v>263</v>
      </c>
      <c r="G33" t="s">
        <v>2470</v>
      </c>
    </row>
    <row r="34" spans="1:8" x14ac:dyDescent="0.25">
      <c r="A34" t="s">
        <v>2471</v>
      </c>
      <c r="B34" t="s">
        <v>2469</v>
      </c>
      <c r="D34" t="s">
        <v>1389</v>
      </c>
      <c r="E34" t="s">
        <v>2403</v>
      </c>
      <c r="F34" t="s">
        <v>263</v>
      </c>
      <c r="G34" t="s">
        <v>2470</v>
      </c>
    </row>
    <row r="35" spans="1:8" x14ac:dyDescent="0.25">
      <c r="A35" t="s">
        <v>2472</v>
      </c>
      <c r="B35" t="s">
        <v>2473</v>
      </c>
      <c r="C35" t="s">
        <v>2473</v>
      </c>
      <c r="D35" t="s">
        <v>1454</v>
      </c>
      <c r="E35" t="s">
        <v>2403</v>
      </c>
      <c r="F35" t="s">
        <v>263</v>
      </c>
      <c r="G35" t="s">
        <v>2474</v>
      </c>
    </row>
    <row r="36" spans="1:8" x14ac:dyDescent="0.25">
      <c r="A36" t="s">
        <v>2475</v>
      </c>
      <c r="B36" t="s">
        <v>2476</v>
      </c>
      <c r="C36" t="s">
        <v>2476</v>
      </c>
      <c r="D36" t="s">
        <v>1432</v>
      </c>
      <c r="E36" t="s">
        <v>2403</v>
      </c>
      <c r="F36" t="s">
        <v>263</v>
      </c>
      <c r="G36" t="s">
        <v>2477</v>
      </c>
    </row>
    <row r="37" spans="1:8" x14ac:dyDescent="0.25">
      <c r="A37" t="s">
        <v>2478</v>
      </c>
      <c r="B37" t="s">
        <v>2479</v>
      </c>
      <c r="D37" t="s">
        <v>1434</v>
      </c>
      <c r="E37" t="s">
        <v>2367</v>
      </c>
      <c r="F37" t="s">
        <v>263</v>
      </c>
      <c r="G37" t="s">
        <v>2480</v>
      </c>
    </row>
    <row r="38" spans="1:8" x14ac:dyDescent="0.25">
      <c r="A38" t="s">
        <v>2481</v>
      </c>
      <c r="B38" t="s">
        <v>2482</v>
      </c>
      <c r="C38" t="s">
        <v>2482</v>
      </c>
      <c r="D38" t="s">
        <v>1426</v>
      </c>
      <c r="E38" t="s">
        <v>1510</v>
      </c>
      <c r="F38" t="s">
        <v>302</v>
      </c>
      <c r="G38" t="s">
        <v>2483</v>
      </c>
    </row>
    <row r="39" spans="1:8" x14ac:dyDescent="0.25">
      <c r="A39" t="s">
        <v>2484</v>
      </c>
      <c r="B39" t="s">
        <v>2430</v>
      </c>
      <c r="C39" t="s">
        <v>2430</v>
      </c>
      <c r="D39" t="s">
        <v>1424</v>
      </c>
      <c r="E39" t="s">
        <v>1510</v>
      </c>
      <c r="F39" t="s">
        <v>263</v>
      </c>
      <c r="G39" t="s">
        <v>2391</v>
      </c>
    </row>
    <row r="40" spans="1:8" x14ac:dyDescent="0.25">
      <c r="A40" t="s">
        <v>2485</v>
      </c>
      <c r="B40" t="s">
        <v>2486</v>
      </c>
      <c r="C40" t="s">
        <v>2486</v>
      </c>
      <c r="D40" t="s">
        <v>1434</v>
      </c>
      <c r="E40" t="s">
        <v>1510</v>
      </c>
      <c r="F40" t="s">
        <v>263</v>
      </c>
      <c r="G40" t="s">
        <v>2412</v>
      </c>
    </row>
    <row r="41" spans="1:8" x14ac:dyDescent="0.25">
      <c r="A41" t="s">
        <v>2487</v>
      </c>
      <c r="B41" t="s">
        <v>2488</v>
      </c>
      <c r="C41" t="s">
        <v>2488</v>
      </c>
      <c r="D41" t="s">
        <v>1454</v>
      </c>
      <c r="E41" t="s">
        <v>1510</v>
      </c>
      <c r="F41" t="s">
        <v>2489</v>
      </c>
      <c r="G41" t="s">
        <v>2490</v>
      </c>
    </row>
    <row r="42" spans="1:8" x14ac:dyDescent="0.25">
      <c r="A42" t="s">
        <v>2491</v>
      </c>
      <c r="B42" t="s">
        <v>2492</v>
      </c>
      <c r="E42" t="s">
        <v>2403</v>
      </c>
      <c r="F42" t="s">
        <v>263</v>
      </c>
      <c r="G42" t="s">
        <v>2480</v>
      </c>
    </row>
    <row r="43" spans="1:8" x14ac:dyDescent="0.25">
      <c r="A43" t="s">
        <v>2493</v>
      </c>
      <c r="B43" t="s">
        <v>2494</v>
      </c>
      <c r="C43" t="s">
        <v>2495</v>
      </c>
      <c r="D43" t="s">
        <v>1407</v>
      </c>
      <c r="E43" t="s">
        <v>2403</v>
      </c>
      <c r="F43" t="s">
        <v>2496</v>
      </c>
      <c r="G43" t="s">
        <v>2455</v>
      </c>
      <c r="H43" t="s">
        <v>2497</v>
      </c>
    </row>
    <row r="44" spans="1:8" x14ac:dyDescent="0.25">
      <c r="A44" t="s">
        <v>2498</v>
      </c>
      <c r="B44" t="s">
        <v>2499</v>
      </c>
      <c r="C44" t="s">
        <v>2500</v>
      </c>
      <c r="D44" t="s">
        <v>1439</v>
      </c>
      <c r="E44" t="s">
        <v>1497</v>
      </c>
      <c r="F44" t="s">
        <v>264</v>
      </c>
      <c r="G44" t="s">
        <v>2448</v>
      </c>
    </row>
    <row r="45" spans="1:8" x14ac:dyDescent="0.25">
      <c r="A45" t="s">
        <v>2501</v>
      </c>
      <c r="B45" t="s">
        <v>2502</v>
      </c>
      <c r="C45" t="s">
        <v>2502</v>
      </c>
      <c r="D45" t="s">
        <v>1452</v>
      </c>
      <c r="E45" t="s">
        <v>1497</v>
      </c>
      <c r="F45" t="s">
        <v>263</v>
      </c>
      <c r="G45" t="s">
        <v>2503</v>
      </c>
    </row>
    <row r="46" spans="1:8" x14ac:dyDescent="0.25">
      <c r="A46" t="s">
        <v>2504</v>
      </c>
      <c r="B46" t="s">
        <v>2505</v>
      </c>
      <c r="D46" t="s">
        <v>1424</v>
      </c>
      <c r="E46" t="s">
        <v>2384</v>
      </c>
      <c r="F46" t="s">
        <v>263</v>
      </c>
      <c r="G46" t="s">
        <v>2474</v>
      </c>
    </row>
    <row r="47" spans="1:8" x14ac:dyDescent="0.25">
      <c r="A47" t="s">
        <v>2506</v>
      </c>
      <c r="B47" t="s">
        <v>2507</v>
      </c>
      <c r="D47" t="s">
        <v>1449</v>
      </c>
      <c r="E47" t="s">
        <v>2398</v>
      </c>
      <c r="F47" t="s">
        <v>263</v>
      </c>
      <c r="G47" t="s">
        <v>2412</v>
      </c>
    </row>
    <row r="48" spans="1:8" x14ac:dyDescent="0.25">
      <c r="A48" t="s">
        <v>2508</v>
      </c>
      <c r="B48" t="s">
        <v>2509</v>
      </c>
      <c r="C48" t="s">
        <v>2510</v>
      </c>
      <c r="D48" t="s">
        <v>1400</v>
      </c>
      <c r="E48" t="s">
        <v>2398</v>
      </c>
      <c r="F48" t="s">
        <v>275</v>
      </c>
      <c r="G48" t="s">
        <v>2511</v>
      </c>
    </row>
    <row r="49" spans="1:8" x14ac:dyDescent="0.25">
      <c r="A49" t="s">
        <v>2512</v>
      </c>
      <c r="B49" t="s">
        <v>2513</v>
      </c>
      <c r="D49" t="s">
        <v>1422</v>
      </c>
      <c r="E49" t="s">
        <v>2384</v>
      </c>
      <c r="F49" t="s">
        <v>263</v>
      </c>
      <c r="G49" t="s">
        <v>2514</v>
      </c>
      <c r="H49" t="s">
        <v>2515</v>
      </c>
    </row>
    <row r="50" spans="1:8" x14ac:dyDescent="0.25">
      <c r="A50" t="s">
        <v>2516</v>
      </c>
      <c r="B50" t="s">
        <v>2517</v>
      </c>
      <c r="C50" t="s">
        <v>2517</v>
      </c>
      <c r="D50" t="s">
        <v>1422</v>
      </c>
      <c r="E50" t="s">
        <v>2384</v>
      </c>
      <c r="F50" t="s">
        <v>289</v>
      </c>
      <c r="G50" t="s">
        <v>2518</v>
      </c>
      <c r="H50" t="s">
        <v>2519</v>
      </c>
    </row>
    <row r="51" spans="1:8" x14ac:dyDescent="0.25">
      <c r="A51" t="s">
        <v>2520</v>
      </c>
      <c r="B51" t="s">
        <v>2521</v>
      </c>
      <c r="C51" t="s">
        <v>2521</v>
      </c>
      <c r="D51" t="s">
        <v>1461</v>
      </c>
      <c r="E51" t="s">
        <v>1497</v>
      </c>
      <c r="F51" t="s">
        <v>271</v>
      </c>
      <c r="G51" t="s">
        <v>2419</v>
      </c>
    </row>
    <row r="52" spans="1:8" x14ac:dyDescent="0.25">
      <c r="A52" t="s">
        <v>2522</v>
      </c>
      <c r="B52" t="s">
        <v>2523</v>
      </c>
      <c r="D52" t="s">
        <v>1400</v>
      </c>
      <c r="E52" t="s">
        <v>1497</v>
      </c>
      <c r="F52" t="s">
        <v>263</v>
      </c>
      <c r="G52" t="s">
        <v>2391</v>
      </c>
    </row>
    <row r="53" spans="1:8" x14ac:dyDescent="0.25">
      <c r="A53" t="s">
        <v>2524</v>
      </c>
      <c r="B53" t="s">
        <v>2525</v>
      </c>
      <c r="D53" t="s">
        <v>1392</v>
      </c>
      <c r="E53" t="s">
        <v>2384</v>
      </c>
      <c r="F53" t="s">
        <v>263</v>
      </c>
      <c r="G53" t="s">
        <v>2480</v>
      </c>
      <c r="H53" t="s">
        <v>2526</v>
      </c>
    </row>
    <row r="54" spans="1:8" x14ac:dyDescent="0.25">
      <c r="A54" t="s">
        <v>2527</v>
      </c>
      <c r="B54" t="s">
        <v>2525</v>
      </c>
      <c r="D54" t="s">
        <v>1410</v>
      </c>
      <c r="E54" t="s">
        <v>2398</v>
      </c>
      <c r="F54" t="s">
        <v>302</v>
      </c>
      <c r="G54" t="s">
        <v>2368</v>
      </c>
    </row>
    <row r="55" spans="1:8" x14ac:dyDescent="0.25">
      <c r="A55" t="s">
        <v>2528</v>
      </c>
      <c r="B55" t="s">
        <v>2525</v>
      </c>
      <c r="D55" t="s">
        <v>1402</v>
      </c>
      <c r="E55" t="s">
        <v>2403</v>
      </c>
      <c r="F55" t="s">
        <v>263</v>
      </c>
      <c r="G55" t="s">
        <v>2381</v>
      </c>
    </row>
    <row r="56" spans="1:8" x14ac:dyDescent="0.25">
      <c r="A56" t="s">
        <v>2529</v>
      </c>
      <c r="B56" t="s">
        <v>2525</v>
      </c>
      <c r="E56" t="s">
        <v>2384</v>
      </c>
      <c r="F56" t="s">
        <v>263</v>
      </c>
      <c r="G56" t="s">
        <v>2530</v>
      </c>
      <c r="H56" t="s">
        <v>2531</v>
      </c>
    </row>
    <row r="57" spans="1:8" x14ac:dyDescent="0.25">
      <c r="A57" t="s">
        <v>2532</v>
      </c>
      <c r="B57" t="s">
        <v>2533</v>
      </c>
      <c r="E57" t="s">
        <v>2384</v>
      </c>
      <c r="F57" t="s">
        <v>263</v>
      </c>
      <c r="G57" t="s">
        <v>2439</v>
      </c>
    </row>
    <row r="58" spans="1:8" x14ac:dyDescent="0.25">
      <c r="A58" t="s">
        <v>2534</v>
      </c>
      <c r="B58" t="s">
        <v>2535</v>
      </c>
      <c r="C58" t="s">
        <v>2536</v>
      </c>
      <c r="D58" t="s">
        <v>1436</v>
      </c>
      <c r="E58" t="s">
        <v>2398</v>
      </c>
      <c r="F58" t="s">
        <v>263</v>
      </c>
      <c r="G58" t="s">
        <v>2537</v>
      </c>
      <c r="H58" t="s">
        <v>2538</v>
      </c>
    </row>
    <row r="59" spans="1:8" x14ac:dyDescent="0.25">
      <c r="A59" t="s">
        <v>2539</v>
      </c>
      <c r="B59" t="s">
        <v>2540</v>
      </c>
      <c r="C59" t="s">
        <v>2540</v>
      </c>
      <c r="D59" t="s">
        <v>1447</v>
      </c>
      <c r="E59" t="s">
        <v>2384</v>
      </c>
      <c r="F59" t="s">
        <v>288</v>
      </c>
      <c r="G59" t="s">
        <v>2415</v>
      </c>
    </row>
    <row r="60" spans="1:8" x14ac:dyDescent="0.25">
      <c r="A60" t="s">
        <v>2541</v>
      </c>
      <c r="B60" t="s">
        <v>2542</v>
      </c>
      <c r="D60" t="s">
        <v>1434</v>
      </c>
      <c r="E60" t="s">
        <v>2384</v>
      </c>
      <c r="F60" t="s">
        <v>263</v>
      </c>
      <c r="G60" t="s">
        <v>2480</v>
      </c>
    </row>
    <row r="61" spans="1:8" x14ac:dyDescent="0.25">
      <c r="A61" t="s">
        <v>2543</v>
      </c>
      <c r="B61" t="s">
        <v>2542</v>
      </c>
      <c r="D61" t="s">
        <v>1392</v>
      </c>
      <c r="E61" t="s">
        <v>2398</v>
      </c>
      <c r="F61" t="s">
        <v>263</v>
      </c>
      <c r="G61" t="s">
        <v>2385</v>
      </c>
    </row>
    <row r="62" spans="1:8" x14ac:dyDescent="0.25">
      <c r="A62" t="s">
        <v>2544</v>
      </c>
      <c r="B62" t="s">
        <v>2545</v>
      </c>
      <c r="C62" t="s">
        <v>2545</v>
      </c>
      <c r="D62" t="s">
        <v>1422</v>
      </c>
      <c r="E62" t="s">
        <v>1497</v>
      </c>
      <c r="F62" t="s">
        <v>264</v>
      </c>
      <c r="G62" t="s">
        <v>2448</v>
      </c>
      <c r="H62" t="s">
        <v>2546</v>
      </c>
    </row>
    <row r="63" spans="1:8" x14ac:dyDescent="0.25">
      <c r="A63" t="s">
        <v>2547</v>
      </c>
      <c r="B63" t="s">
        <v>2545</v>
      </c>
      <c r="C63" t="s">
        <v>2545</v>
      </c>
      <c r="D63" t="s">
        <v>1422</v>
      </c>
      <c r="E63" t="s">
        <v>1497</v>
      </c>
      <c r="F63" t="s">
        <v>264</v>
      </c>
      <c r="G63" t="s">
        <v>2448</v>
      </c>
      <c r="H63" t="s">
        <v>2548</v>
      </c>
    </row>
    <row r="64" spans="1:8" x14ac:dyDescent="0.25">
      <c r="A64" t="s">
        <v>2549</v>
      </c>
      <c r="B64" t="s">
        <v>2545</v>
      </c>
      <c r="C64" t="s">
        <v>2545</v>
      </c>
      <c r="D64" t="s">
        <v>1422</v>
      </c>
      <c r="E64" t="s">
        <v>1497</v>
      </c>
      <c r="F64" t="s">
        <v>264</v>
      </c>
      <c r="G64" t="s">
        <v>2448</v>
      </c>
      <c r="H64" t="s">
        <v>2550</v>
      </c>
    </row>
    <row r="65" spans="1:7" x14ac:dyDescent="0.25">
      <c r="A65" t="s">
        <v>2551</v>
      </c>
      <c r="B65" t="s">
        <v>2552</v>
      </c>
      <c r="D65" t="s">
        <v>1392</v>
      </c>
      <c r="E65" t="s">
        <v>1497</v>
      </c>
      <c r="F65" t="s">
        <v>2489</v>
      </c>
      <c r="G65" t="s">
        <v>2490</v>
      </c>
    </row>
    <row r="66" spans="1:7" x14ac:dyDescent="0.25">
      <c r="A66" t="s">
        <v>2553</v>
      </c>
      <c r="B66" t="s">
        <v>2554</v>
      </c>
      <c r="C66" t="s">
        <v>2554</v>
      </c>
      <c r="D66" t="s">
        <v>1414</v>
      </c>
      <c r="E66" t="s">
        <v>2403</v>
      </c>
      <c r="F66" t="s">
        <v>2496</v>
      </c>
      <c r="G66" t="s">
        <v>2555</v>
      </c>
    </row>
    <row r="67" spans="1:7" x14ac:dyDescent="0.25">
      <c r="A67" t="s">
        <v>2556</v>
      </c>
      <c r="B67" t="s">
        <v>2554</v>
      </c>
      <c r="C67" t="s">
        <v>2554</v>
      </c>
      <c r="D67" t="s">
        <v>1447</v>
      </c>
      <c r="E67" t="s">
        <v>2398</v>
      </c>
      <c r="F67" t="s">
        <v>2489</v>
      </c>
      <c r="G67" t="s">
        <v>2465</v>
      </c>
    </row>
    <row r="68" spans="1:7" x14ac:dyDescent="0.25">
      <c r="A68" t="s">
        <v>2557</v>
      </c>
      <c r="B68" t="s">
        <v>2558</v>
      </c>
      <c r="C68" t="s">
        <v>2558</v>
      </c>
      <c r="D68" t="s">
        <v>1447</v>
      </c>
      <c r="E68" t="s">
        <v>2384</v>
      </c>
      <c r="F68" t="s">
        <v>288</v>
      </c>
      <c r="G68" t="s">
        <v>2415</v>
      </c>
    </row>
    <row r="69" spans="1:7" x14ac:dyDescent="0.25">
      <c r="A69" t="s">
        <v>2559</v>
      </c>
      <c r="B69" t="s">
        <v>2560</v>
      </c>
      <c r="C69" t="s">
        <v>2560</v>
      </c>
      <c r="D69" t="s">
        <v>2561</v>
      </c>
      <c r="E69" t="s">
        <v>1510</v>
      </c>
      <c r="F69" t="s">
        <v>263</v>
      </c>
      <c r="G69" t="s">
        <v>2530</v>
      </c>
    </row>
    <row r="70" spans="1:7" x14ac:dyDescent="0.25">
      <c r="A70" t="s">
        <v>2562</v>
      </c>
      <c r="B70" t="s">
        <v>2563</v>
      </c>
      <c r="E70" t="s">
        <v>2403</v>
      </c>
      <c r="F70" t="s">
        <v>263</v>
      </c>
      <c r="G70" t="s">
        <v>2480</v>
      </c>
    </row>
    <row r="71" spans="1:7" x14ac:dyDescent="0.25">
      <c r="A71" t="s">
        <v>2564</v>
      </c>
      <c r="B71" t="s">
        <v>2563</v>
      </c>
      <c r="F71" t="s">
        <v>263</v>
      </c>
      <c r="G71" t="s">
        <v>2565</v>
      </c>
    </row>
    <row r="72" spans="1:7" x14ac:dyDescent="0.25">
      <c r="A72" t="s">
        <v>2566</v>
      </c>
      <c r="B72" t="s">
        <v>2563</v>
      </c>
      <c r="D72" t="s">
        <v>1454</v>
      </c>
      <c r="E72" t="s">
        <v>2403</v>
      </c>
      <c r="F72" t="s">
        <v>263</v>
      </c>
      <c r="G72" t="s">
        <v>2425</v>
      </c>
    </row>
    <row r="73" spans="1:7" x14ac:dyDescent="0.25">
      <c r="A73" t="s">
        <v>2567</v>
      </c>
      <c r="B73" t="s">
        <v>2568</v>
      </c>
      <c r="D73" t="s">
        <v>1400</v>
      </c>
      <c r="E73" t="s">
        <v>2367</v>
      </c>
      <c r="F73" t="s">
        <v>263</v>
      </c>
      <c r="G73" t="s">
        <v>2439</v>
      </c>
    </row>
    <row r="74" spans="1:7" x14ac:dyDescent="0.25">
      <c r="A74" t="s">
        <v>2569</v>
      </c>
      <c r="B74" t="s">
        <v>2568</v>
      </c>
      <c r="C74" t="s">
        <v>2568</v>
      </c>
      <c r="D74" t="s">
        <v>1426</v>
      </c>
      <c r="E74" t="s">
        <v>2398</v>
      </c>
      <c r="F74" t="s">
        <v>263</v>
      </c>
      <c r="G74" t="s">
        <v>2570</v>
      </c>
    </row>
    <row r="75" spans="1:7" x14ac:dyDescent="0.25">
      <c r="A75" t="s">
        <v>2571</v>
      </c>
      <c r="B75" t="s">
        <v>2568</v>
      </c>
      <c r="D75" t="s">
        <v>1392</v>
      </c>
      <c r="E75" t="s">
        <v>2384</v>
      </c>
      <c r="F75" t="s">
        <v>263</v>
      </c>
      <c r="G75" t="s">
        <v>2381</v>
      </c>
    </row>
    <row r="76" spans="1:7" x14ac:dyDescent="0.25">
      <c r="A76" t="s">
        <v>2572</v>
      </c>
      <c r="B76" t="s">
        <v>2568</v>
      </c>
      <c r="D76" t="s">
        <v>1395</v>
      </c>
      <c r="E76" t="s">
        <v>2398</v>
      </c>
      <c r="F76" t="s">
        <v>263</v>
      </c>
      <c r="G76" t="s">
        <v>2381</v>
      </c>
    </row>
    <row r="77" spans="1:7" x14ac:dyDescent="0.25">
      <c r="A77" t="s">
        <v>2573</v>
      </c>
      <c r="B77" t="s">
        <v>2568</v>
      </c>
      <c r="D77" t="s">
        <v>1398</v>
      </c>
      <c r="E77" t="s">
        <v>2398</v>
      </c>
      <c r="F77" t="s">
        <v>263</v>
      </c>
      <c r="G77" t="s">
        <v>2422</v>
      </c>
    </row>
    <row r="78" spans="1:7" x14ac:dyDescent="0.25">
      <c r="A78" t="s">
        <v>2574</v>
      </c>
      <c r="B78" t="s">
        <v>2575</v>
      </c>
      <c r="C78" t="s">
        <v>2575</v>
      </c>
      <c r="D78" t="s">
        <v>1434</v>
      </c>
      <c r="E78" t="s">
        <v>1497</v>
      </c>
      <c r="F78" t="s">
        <v>263</v>
      </c>
      <c r="G78" t="s">
        <v>2480</v>
      </c>
    </row>
    <row r="79" spans="1:7" x14ac:dyDescent="0.25">
      <c r="A79" t="s">
        <v>2576</v>
      </c>
      <c r="B79" t="s">
        <v>2577</v>
      </c>
      <c r="D79" t="s">
        <v>1383</v>
      </c>
      <c r="E79" t="s">
        <v>2398</v>
      </c>
      <c r="F79" t="s">
        <v>263</v>
      </c>
      <c r="G79" t="s">
        <v>2428</v>
      </c>
    </row>
    <row r="80" spans="1:7" x14ac:dyDescent="0.25">
      <c r="A80" t="s">
        <v>2578</v>
      </c>
      <c r="B80" t="s">
        <v>2577</v>
      </c>
      <c r="D80" t="s">
        <v>1400</v>
      </c>
      <c r="E80" t="s">
        <v>2384</v>
      </c>
      <c r="F80" t="s">
        <v>263</v>
      </c>
      <c r="G80" t="s">
        <v>2474</v>
      </c>
    </row>
    <row r="81" spans="1:8" x14ac:dyDescent="0.25">
      <c r="A81" t="s">
        <v>2579</v>
      </c>
      <c r="B81" t="s">
        <v>2577</v>
      </c>
      <c r="C81" t="s">
        <v>2577</v>
      </c>
      <c r="D81" t="s">
        <v>1402</v>
      </c>
      <c r="E81" t="s">
        <v>2398</v>
      </c>
      <c r="F81" t="s">
        <v>263</v>
      </c>
      <c r="G81" t="s">
        <v>2474</v>
      </c>
    </row>
    <row r="82" spans="1:8" x14ac:dyDescent="0.25">
      <c r="A82" t="s">
        <v>2580</v>
      </c>
      <c r="B82" t="s">
        <v>2581</v>
      </c>
      <c r="D82" t="s">
        <v>1392</v>
      </c>
      <c r="E82" t="s">
        <v>2384</v>
      </c>
      <c r="F82" t="s">
        <v>263</v>
      </c>
      <c r="G82" t="s">
        <v>2480</v>
      </c>
    </row>
    <row r="83" spans="1:8" x14ac:dyDescent="0.25">
      <c r="A83" t="s">
        <v>2582</v>
      </c>
      <c r="B83" t="s">
        <v>2583</v>
      </c>
      <c r="C83" t="s">
        <v>2583</v>
      </c>
      <c r="D83" t="s">
        <v>1424</v>
      </c>
      <c r="E83" t="s">
        <v>2398</v>
      </c>
      <c r="F83" t="s">
        <v>315</v>
      </c>
      <c r="G83" t="s">
        <v>2584</v>
      </c>
    </row>
    <row r="84" spans="1:8" x14ac:dyDescent="0.25">
      <c r="A84" t="s">
        <v>2585</v>
      </c>
      <c r="B84" t="s">
        <v>2586</v>
      </c>
      <c r="D84" t="s">
        <v>1422</v>
      </c>
      <c r="E84" t="s">
        <v>2403</v>
      </c>
      <c r="F84" t="s">
        <v>325</v>
      </c>
      <c r="G84" t="s">
        <v>2587</v>
      </c>
    </row>
    <row r="85" spans="1:8" x14ac:dyDescent="0.25">
      <c r="A85" t="s">
        <v>2588</v>
      </c>
      <c r="B85" t="s">
        <v>2586</v>
      </c>
      <c r="C85" t="s">
        <v>2586</v>
      </c>
      <c r="D85" t="s">
        <v>1422</v>
      </c>
      <c r="E85" t="s">
        <v>1497</v>
      </c>
      <c r="F85" t="s">
        <v>264</v>
      </c>
      <c r="G85" t="s">
        <v>2448</v>
      </c>
      <c r="H85" t="s">
        <v>2589</v>
      </c>
    </row>
    <row r="86" spans="1:8" x14ac:dyDescent="0.25">
      <c r="A86" t="s">
        <v>2590</v>
      </c>
      <c r="B86" t="s">
        <v>2591</v>
      </c>
      <c r="D86" t="s">
        <v>1398</v>
      </c>
      <c r="E86" t="s">
        <v>1497</v>
      </c>
      <c r="F86" t="s">
        <v>263</v>
      </c>
      <c r="G86" t="s">
        <v>210</v>
      </c>
    </row>
    <row r="87" spans="1:8" x14ac:dyDescent="0.25">
      <c r="A87" t="s">
        <v>2592</v>
      </c>
      <c r="B87" t="s">
        <v>2593</v>
      </c>
      <c r="C87" t="s">
        <v>2593</v>
      </c>
      <c r="D87" t="s">
        <v>1410</v>
      </c>
      <c r="E87" t="s">
        <v>1497</v>
      </c>
      <c r="F87" t="s">
        <v>263</v>
      </c>
      <c r="G87" t="s">
        <v>2594</v>
      </c>
    </row>
    <row r="88" spans="1:8" x14ac:dyDescent="0.25">
      <c r="A88" t="s">
        <v>2595</v>
      </c>
      <c r="B88" t="s">
        <v>2593</v>
      </c>
      <c r="C88" t="s">
        <v>2593</v>
      </c>
      <c r="D88" t="s">
        <v>1395</v>
      </c>
      <c r="E88" t="s">
        <v>1497</v>
      </c>
      <c r="F88" t="s">
        <v>263</v>
      </c>
      <c r="G88" t="s">
        <v>2596</v>
      </c>
    </row>
    <row r="89" spans="1:8" x14ac:dyDescent="0.25">
      <c r="A89" t="s">
        <v>2597</v>
      </c>
      <c r="B89" t="s">
        <v>2598</v>
      </c>
      <c r="D89" t="s">
        <v>1392</v>
      </c>
      <c r="E89" t="s">
        <v>2398</v>
      </c>
      <c r="F89" t="s">
        <v>263</v>
      </c>
      <c r="G89" t="s">
        <v>2428</v>
      </c>
    </row>
    <row r="90" spans="1:8" x14ac:dyDescent="0.25">
      <c r="A90" t="s">
        <v>2599</v>
      </c>
      <c r="B90" t="s">
        <v>2598</v>
      </c>
      <c r="C90" t="s">
        <v>2600</v>
      </c>
      <c r="D90" t="s">
        <v>1383</v>
      </c>
      <c r="E90" t="s">
        <v>2403</v>
      </c>
      <c r="F90" t="s">
        <v>264</v>
      </c>
      <c r="G90" t="s">
        <v>2448</v>
      </c>
      <c r="H90" t="s">
        <v>2601</v>
      </c>
    </row>
    <row r="91" spans="1:8" x14ac:dyDescent="0.25">
      <c r="A91" t="s">
        <v>2602</v>
      </c>
      <c r="B91" t="s">
        <v>2603</v>
      </c>
      <c r="C91" t="s">
        <v>2603</v>
      </c>
      <c r="D91" t="s">
        <v>1426</v>
      </c>
      <c r="E91" t="s">
        <v>1497</v>
      </c>
      <c r="F91" t="s">
        <v>283</v>
      </c>
      <c r="G91" t="s">
        <v>206</v>
      </c>
      <c r="H91" t="s">
        <v>2604</v>
      </c>
    </row>
    <row r="92" spans="1:8" x14ac:dyDescent="0.25">
      <c r="A92" t="s">
        <v>2605</v>
      </c>
      <c r="B92" t="s">
        <v>2606</v>
      </c>
      <c r="D92" t="s">
        <v>1405</v>
      </c>
      <c r="E92" t="s">
        <v>1497</v>
      </c>
      <c r="F92" t="s">
        <v>274</v>
      </c>
      <c r="G92" t="s">
        <v>2607</v>
      </c>
      <c r="H92" t="s">
        <v>2608</v>
      </c>
    </row>
    <row r="93" spans="1:8" x14ac:dyDescent="0.25">
      <c r="A93" t="s">
        <v>2609</v>
      </c>
      <c r="B93" t="s">
        <v>2610</v>
      </c>
      <c r="C93" t="s">
        <v>2610</v>
      </c>
      <c r="D93" t="s">
        <v>2611</v>
      </c>
      <c r="E93" t="s">
        <v>2398</v>
      </c>
      <c r="F93" t="s">
        <v>264</v>
      </c>
      <c r="G93" t="s">
        <v>2448</v>
      </c>
      <c r="H93" t="s">
        <v>2612</v>
      </c>
    </row>
    <row r="94" spans="1:8" x14ac:dyDescent="0.25">
      <c r="A94" t="s">
        <v>2613</v>
      </c>
      <c r="B94" t="s">
        <v>2614</v>
      </c>
      <c r="C94" t="s">
        <v>2614</v>
      </c>
      <c r="D94" t="s">
        <v>1422</v>
      </c>
      <c r="E94" t="s">
        <v>1510</v>
      </c>
      <c r="F94" t="s">
        <v>263</v>
      </c>
      <c r="G94" t="s">
        <v>2615</v>
      </c>
    </row>
    <row r="95" spans="1:8" x14ac:dyDescent="0.25">
      <c r="A95" t="s">
        <v>2616</v>
      </c>
      <c r="B95" t="s">
        <v>2617</v>
      </c>
      <c r="D95" t="s">
        <v>1383</v>
      </c>
      <c r="E95" t="s">
        <v>1510</v>
      </c>
      <c r="F95" t="s">
        <v>302</v>
      </c>
      <c r="G95" t="s">
        <v>2368</v>
      </c>
    </row>
    <row r="96" spans="1:8" x14ac:dyDescent="0.25">
      <c r="A96" t="s">
        <v>2618</v>
      </c>
      <c r="B96" t="s">
        <v>2619</v>
      </c>
      <c r="D96" t="s">
        <v>1375</v>
      </c>
      <c r="E96" t="s">
        <v>2367</v>
      </c>
      <c r="F96" t="s">
        <v>264</v>
      </c>
      <c r="G96" t="s">
        <v>2448</v>
      </c>
      <c r="H96" t="s">
        <v>2620</v>
      </c>
    </row>
    <row r="97" spans="1:8" x14ac:dyDescent="0.25">
      <c r="A97" t="s">
        <v>2621</v>
      </c>
      <c r="B97" t="s">
        <v>2600</v>
      </c>
      <c r="D97" t="s">
        <v>1368</v>
      </c>
      <c r="E97" t="s">
        <v>2403</v>
      </c>
      <c r="F97" t="s">
        <v>263</v>
      </c>
      <c r="G97" t="s">
        <v>2622</v>
      </c>
    </row>
    <row r="98" spans="1:8" x14ac:dyDescent="0.25">
      <c r="A98" t="s">
        <v>2623</v>
      </c>
      <c r="B98" t="s">
        <v>2600</v>
      </c>
      <c r="C98" t="s">
        <v>2600</v>
      </c>
      <c r="D98" t="s">
        <v>1395</v>
      </c>
      <c r="E98" t="s">
        <v>2403</v>
      </c>
      <c r="F98" t="s">
        <v>263</v>
      </c>
      <c r="G98" t="s">
        <v>2385</v>
      </c>
      <c r="H98" t="s">
        <v>2624</v>
      </c>
    </row>
    <row r="99" spans="1:8" x14ac:dyDescent="0.25">
      <c r="A99" t="s">
        <v>2625</v>
      </c>
      <c r="B99" t="s">
        <v>2600</v>
      </c>
      <c r="C99" t="s">
        <v>2600</v>
      </c>
      <c r="D99" t="s">
        <v>1419</v>
      </c>
      <c r="E99" t="s">
        <v>1497</v>
      </c>
      <c r="F99" t="s">
        <v>263</v>
      </c>
      <c r="G99" t="s">
        <v>2412</v>
      </c>
    </row>
    <row r="100" spans="1:8" x14ac:dyDescent="0.25">
      <c r="A100" t="s">
        <v>2626</v>
      </c>
      <c r="B100" t="s">
        <v>2600</v>
      </c>
      <c r="D100" t="s">
        <v>1419</v>
      </c>
      <c r="E100" t="s">
        <v>1497</v>
      </c>
      <c r="F100" t="s">
        <v>2489</v>
      </c>
      <c r="G100" t="s">
        <v>2490</v>
      </c>
    </row>
    <row r="101" spans="1:8" x14ac:dyDescent="0.25">
      <c r="A101" t="s">
        <v>2627</v>
      </c>
      <c r="B101" t="s">
        <v>2600</v>
      </c>
      <c r="D101" t="s">
        <v>1434</v>
      </c>
      <c r="E101" t="s">
        <v>1497</v>
      </c>
      <c r="F101" t="s">
        <v>264</v>
      </c>
      <c r="G101" t="s">
        <v>2628</v>
      </c>
    </row>
    <row r="102" spans="1:8" x14ac:dyDescent="0.25">
      <c r="A102" t="s">
        <v>2629</v>
      </c>
      <c r="B102" t="s">
        <v>2600</v>
      </c>
      <c r="D102" t="s">
        <v>1429</v>
      </c>
      <c r="E102" t="s">
        <v>2398</v>
      </c>
      <c r="F102" t="s">
        <v>264</v>
      </c>
      <c r="G102" t="s">
        <v>2448</v>
      </c>
    </row>
    <row r="103" spans="1:8" x14ac:dyDescent="0.25">
      <c r="A103" t="s">
        <v>2630</v>
      </c>
      <c r="B103" t="s">
        <v>2600</v>
      </c>
      <c r="D103" t="s">
        <v>1426</v>
      </c>
      <c r="E103" t="s">
        <v>2398</v>
      </c>
      <c r="F103" t="s">
        <v>264</v>
      </c>
      <c r="G103" t="s">
        <v>2448</v>
      </c>
    </row>
    <row r="104" spans="1:8" x14ac:dyDescent="0.25">
      <c r="A104" t="s">
        <v>2631</v>
      </c>
      <c r="B104" t="s">
        <v>2600</v>
      </c>
      <c r="D104" t="s">
        <v>1414</v>
      </c>
      <c r="E104" t="s">
        <v>1497</v>
      </c>
      <c r="F104" t="s">
        <v>264</v>
      </c>
      <c r="G104" t="s">
        <v>2448</v>
      </c>
    </row>
    <row r="105" spans="1:8" x14ac:dyDescent="0.25">
      <c r="A105" t="s">
        <v>2632</v>
      </c>
      <c r="B105" t="s">
        <v>2633</v>
      </c>
      <c r="D105" t="s">
        <v>1434</v>
      </c>
      <c r="E105" t="s">
        <v>2384</v>
      </c>
      <c r="F105" t="s">
        <v>283</v>
      </c>
      <c r="G105" t="s">
        <v>206</v>
      </c>
    </row>
    <row r="106" spans="1:8" x14ac:dyDescent="0.25">
      <c r="A106" t="s">
        <v>2634</v>
      </c>
      <c r="B106" t="s">
        <v>2635</v>
      </c>
      <c r="D106" t="s">
        <v>1400</v>
      </c>
      <c r="E106" t="s">
        <v>1497</v>
      </c>
      <c r="F106" t="s">
        <v>273</v>
      </c>
      <c r="G106" t="s">
        <v>2636</v>
      </c>
    </row>
    <row r="107" spans="1:8" x14ac:dyDescent="0.25">
      <c r="A107" t="s">
        <v>2637</v>
      </c>
      <c r="B107" t="s">
        <v>2560</v>
      </c>
      <c r="D107" t="s">
        <v>1398</v>
      </c>
      <c r="E107" t="s">
        <v>2398</v>
      </c>
      <c r="F107" t="s">
        <v>268</v>
      </c>
      <c r="G107" t="s">
        <v>2638</v>
      </c>
      <c r="H107" t="s">
        <v>2639</v>
      </c>
    </row>
    <row r="108" spans="1:8" x14ac:dyDescent="0.25">
      <c r="A108" t="s">
        <v>2640</v>
      </c>
      <c r="B108" t="s">
        <v>2641</v>
      </c>
      <c r="D108" t="s">
        <v>1402</v>
      </c>
      <c r="E108" t="s">
        <v>2403</v>
      </c>
      <c r="F108" t="s">
        <v>302</v>
      </c>
      <c r="G108" t="s">
        <v>2368</v>
      </c>
      <c r="H108" t="s">
        <v>2642</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1767F-8321-4941-8934-D763D12CF88A}">
  <dimension ref="A1:Q251"/>
  <sheetViews>
    <sheetView showRowColHeaders="0" workbookViewId="0">
      <selection activeCell="H4" sqref="H4"/>
    </sheetView>
  </sheetViews>
  <sheetFormatPr defaultRowHeight="15" x14ac:dyDescent="0.25"/>
  <cols>
    <col min="1" max="1" width="8" bestFit="1" customWidth="1"/>
    <col min="2" max="2" width="42.28515625" bestFit="1" customWidth="1"/>
    <col min="3" max="3" width="14.42578125" bestFit="1" customWidth="1"/>
    <col min="4" max="4" width="10.28515625" bestFit="1" customWidth="1"/>
    <col min="5" max="5" width="16" bestFit="1" customWidth="1"/>
  </cols>
  <sheetData>
    <row r="1" spans="1:17" ht="75" customHeight="1" x14ac:dyDescent="0.25">
      <c r="A1" s="68" t="s">
        <v>2643</v>
      </c>
      <c r="B1" s="69"/>
      <c r="C1" s="69"/>
      <c r="D1" s="69"/>
      <c r="E1" s="69"/>
      <c r="F1" s="69"/>
      <c r="G1" s="69"/>
      <c r="H1" s="69"/>
      <c r="I1" s="69"/>
      <c r="J1" s="69"/>
      <c r="K1" s="69"/>
      <c r="L1" s="69"/>
      <c r="M1" s="69"/>
      <c r="N1" s="69"/>
      <c r="O1" s="69"/>
      <c r="P1" s="69"/>
      <c r="Q1" s="69"/>
    </row>
    <row r="4" spans="1:17" x14ac:dyDescent="0.25">
      <c r="A4" s="49" t="s">
        <v>259</v>
      </c>
      <c r="B4" s="50" t="s">
        <v>260</v>
      </c>
      <c r="C4" s="50" t="s">
        <v>261</v>
      </c>
      <c r="D4" s="50" t="s">
        <v>192</v>
      </c>
      <c r="E4" s="51" t="s">
        <v>262</v>
      </c>
      <c r="H4" s="1"/>
    </row>
    <row r="5" spans="1:17" x14ac:dyDescent="0.25">
      <c r="A5" s="52">
        <v>1</v>
      </c>
      <c r="B5" s="11" t="s">
        <v>263</v>
      </c>
      <c r="C5" s="2">
        <v>1368570000</v>
      </c>
      <c r="D5" s="18">
        <v>42069</v>
      </c>
      <c r="E5" s="19">
        <v>0.189</v>
      </c>
    </row>
    <row r="6" spans="1:17" x14ac:dyDescent="0.25">
      <c r="A6" s="52">
        <v>2</v>
      </c>
      <c r="B6" s="11" t="s">
        <v>264</v>
      </c>
      <c r="C6" s="2">
        <v>1267830000</v>
      </c>
      <c r="D6" s="18">
        <v>42069</v>
      </c>
      <c r="E6" s="19">
        <v>0.17499999999999999</v>
      </c>
    </row>
    <row r="7" spans="1:17" x14ac:dyDescent="0.25">
      <c r="A7" s="52">
        <v>3</v>
      </c>
      <c r="B7" s="11" t="s">
        <v>265</v>
      </c>
      <c r="C7" s="2">
        <v>320529000</v>
      </c>
      <c r="D7" s="18">
        <v>42069</v>
      </c>
      <c r="E7" s="19">
        <v>4.4299999999999999E-2</v>
      </c>
    </row>
    <row r="8" spans="1:17" x14ac:dyDescent="0.25">
      <c r="A8" s="52">
        <v>4</v>
      </c>
      <c r="B8" s="11" t="s">
        <v>266</v>
      </c>
      <c r="C8" s="2">
        <v>255461700</v>
      </c>
      <c r="D8" s="18">
        <v>42186</v>
      </c>
      <c r="E8" s="19">
        <v>3.5299999999999998E-2</v>
      </c>
    </row>
    <row r="9" spans="1:17" x14ac:dyDescent="0.25">
      <c r="A9" s="52">
        <v>5</v>
      </c>
      <c r="B9" s="11" t="s">
        <v>267</v>
      </c>
      <c r="C9" s="2">
        <v>203975000</v>
      </c>
      <c r="D9" s="18">
        <v>42069</v>
      </c>
      <c r="E9" s="19">
        <v>2.8199999999999999E-2</v>
      </c>
    </row>
    <row r="10" spans="1:17" x14ac:dyDescent="0.25">
      <c r="A10" s="52">
        <v>6</v>
      </c>
      <c r="B10" s="11" t="s">
        <v>268</v>
      </c>
      <c r="C10" s="2">
        <v>189150000</v>
      </c>
      <c r="D10" s="18">
        <v>42069</v>
      </c>
      <c r="E10" s="19">
        <v>2.6200000000000001E-2</v>
      </c>
    </row>
    <row r="11" spans="1:17" x14ac:dyDescent="0.25">
      <c r="A11" s="52">
        <v>7</v>
      </c>
      <c r="B11" s="11" t="s">
        <v>269</v>
      </c>
      <c r="C11" s="2">
        <v>183523000</v>
      </c>
      <c r="D11" s="18">
        <v>42186</v>
      </c>
      <c r="E11" s="19">
        <v>2.5399999999999999E-2</v>
      </c>
    </row>
    <row r="12" spans="1:17" x14ac:dyDescent="0.25">
      <c r="A12" s="52">
        <v>8</v>
      </c>
      <c r="B12" s="11" t="s">
        <v>270</v>
      </c>
      <c r="C12" s="2">
        <v>157941000</v>
      </c>
      <c r="D12" s="18">
        <v>42069</v>
      </c>
      <c r="E12" s="19">
        <v>2.18E-2</v>
      </c>
    </row>
    <row r="13" spans="1:17" x14ac:dyDescent="0.25">
      <c r="A13" s="52">
        <v>9</v>
      </c>
      <c r="B13" s="11" t="s">
        <v>271</v>
      </c>
      <c r="C13" s="2">
        <v>146270033</v>
      </c>
      <c r="D13" s="18">
        <v>42005</v>
      </c>
      <c r="E13" s="19">
        <v>2.0199999999999999E-2</v>
      </c>
    </row>
    <row r="14" spans="1:17" x14ac:dyDescent="0.25">
      <c r="A14" s="52">
        <v>10</v>
      </c>
      <c r="B14" s="11" t="s">
        <v>272</v>
      </c>
      <c r="C14" s="2">
        <v>126970000</v>
      </c>
      <c r="D14" s="18">
        <v>42036</v>
      </c>
      <c r="E14" s="19">
        <v>1.7600000000000001E-2</v>
      </c>
    </row>
    <row r="15" spans="1:17" x14ac:dyDescent="0.25">
      <c r="A15" s="52">
        <v>11</v>
      </c>
      <c r="B15" s="11" t="s">
        <v>273</v>
      </c>
      <c r="C15" s="2">
        <v>121005815</v>
      </c>
      <c r="D15" s="18">
        <v>42186</v>
      </c>
      <c r="E15" s="19">
        <v>1.67E-2</v>
      </c>
    </row>
    <row r="16" spans="1:17" x14ac:dyDescent="0.25">
      <c r="A16" s="52">
        <v>12</v>
      </c>
      <c r="B16" s="11" t="s">
        <v>274</v>
      </c>
      <c r="C16" s="2">
        <v>101098400</v>
      </c>
      <c r="D16" s="18">
        <v>42069</v>
      </c>
      <c r="E16" s="19">
        <v>1.4E-2</v>
      </c>
    </row>
    <row r="17" spans="1:5" x14ac:dyDescent="0.25">
      <c r="A17" s="52">
        <v>13</v>
      </c>
      <c r="B17" s="11" t="s">
        <v>275</v>
      </c>
      <c r="C17" s="2">
        <v>90730000</v>
      </c>
      <c r="D17" s="18">
        <v>41821</v>
      </c>
      <c r="E17" s="19">
        <v>1.26E-2</v>
      </c>
    </row>
    <row r="18" spans="1:5" x14ac:dyDescent="0.25">
      <c r="A18" s="52">
        <v>14</v>
      </c>
      <c r="B18" s="11" t="s">
        <v>276</v>
      </c>
      <c r="C18" s="2">
        <v>90076012</v>
      </c>
      <c r="D18" s="18">
        <v>42186</v>
      </c>
      <c r="E18" s="19">
        <v>1.2500000000000001E-2</v>
      </c>
    </row>
    <row r="19" spans="1:5" x14ac:dyDescent="0.25">
      <c r="A19" s="52">
        <v>15</v>
      </c>
      <c r="B19" s="11" t="s">
        <v>277</v>
      </c>
      <c r="C19" s="2">
        <v>88123300</v>
      </c>
      <c r="D19" s="18">
        <v>42069</v>
      </c>
      <c r="E19" s="19">
        <v>1.2200000000000001E-2</v>
      </c>
    </row>
    <row r="20" spans="1:5" x14ac:dyDescent="0.25">
      <c r="A20" s="52">
        <v>16</v>
      </c>
      <c r="B20" s="11" t="s">
        <v>278</v>
      </c>
      <c r="C20" s="2">
        <v>80925000</v>
      </c>
      <c r="D20" s="18">
        <v>41820</v>
      </c>
      <c r="E20" s="19">
        <v>1.12E-2</v>
      </c>
    </row>
    <row r="21" spans="1:5" x14ac:dyDescent="0.25">
      <c r="A21" s="52">
        <v>17</v>
      </c>
      <c r="B21" s="11" t="s">
        <v>279</v>
      </c>
      <c r="C21" s="2">
        <v>78165200</v>
      </c>
      <c r="D21" s="18">
        <v>42069</v>
      </c>
      <c r="E21" s="19">
        <v>1.0800000000000001E-2</v>
      </c>
    </row>
    <row r="22" spans="1:5" x14ac:dyDescent="0.25">
      <c r="A22" s="52">
        <v>18</v>
      </c>
      <c r="B22" s="11" t="s">
        <v>280</v>
      </c>
      <c r="C22" s="2">
        <v>77695904</v>
      </c>
      <c r="D22" s="18">
        <v>42004</v>
      </c>
      <c r="E22" s="19">
        <v>1.0699999999999999E-2</v>
      </c>
    </row>
    <row r="23" spans="1:5" x14ac:dyDescent="0.25">
      <c r="A23" s="52">
        <v>19</v>
      </c>
      <c r="B23" s="11" t="s">
        <v>281</v>
      </c>
      <c r="C23" s="2">
        <v>71246000</v>
      </c>
      <c r="D23" s="18">
        <v>42186</v>
      </c>
      <c r="E23" s="19">
        <v>9.9000000000000008E-3</v>
      </c>
    </row>
    <row r="24" spans="1:5" x14ac:dyDescent="0.25">
      <c r="A24" s="52">
        <v>20</v>
      </c>
      <c r="B24" s="11" t="s">
        <v>282</v>
      </c>
      <c r="C24" s="2">
        <v>66104000</v>
      </c>
      <c r="D24" s="18">
        <v>42036</v>
      </c>
      <c r="E24" s="19">
        <v>9.1000000000000004E-3</v>
      </c>
    </row>
    <row r="25" spans="1:5" x14ac:dyDescent="0.25">
      <c r="A25" s="52">
        <v>21</v>
      </c>
      <c r="B25" s="11" t="s">
        <v>283</v>
      </c>
      <c r="C25" s="2">
        <v>64871000</v>
      </c>
      <c r="D25" s="18">
        <v>41821</v>
      </c>
      <c r="E25" s="19">
        <v>8.9999999999999993E-3</v>
      </c>
    </row>
    <row r="26" spans="1:5" x14ac:dyDescent="0.25">
      <c r="A26" s="52">
        <v>22</v>
      </c>
      <c r="B26" s="11" t="s">
        <v>284</v>
      </c>
      <c r="C26" s="2">
        <v>64105654</v>
      </c>
      <c r="D26" s="18">
        <v>41456</v>
      </c>
      <c r="E26" s="19">
        <v>8.8999999999999999E-3</v>
      </c>
    </row>
    <row r="27" spans="1:5" x14ac:dyDescent="0.25">
      <c r="A27" s="52">
        <v>23</v>
      </c>
      <c r="B27" s="11" t="s">
        <v>285</v>
      </c>
      <c r="C27" s="2">
        <v>60782309</v>
      </c>
      <c r="D27" s="18">
        <v>41912</v>
      </c>
      <c r="E27" s="19">
        <v>8.3999999999999995E-3</v>
      </c>
    </row>
    <row r="28" spans="1:5" x14ac:dyDescent="0.25">
      <c r="A28" s="52">
        <v>24</v>
      </c>
      <c r="B28" s="11" t="s">
        <v>286</v>
      </c>
      <c r="C28" s="2">
        <v>54002000</v>
      </c>
      <c r="D28" s="18">
        <v>41821</v>
      </c>
      <c r="E28" s="19">
        <v>7.4999999999999997E-3</v>
      </c>
    </row>
    <row r="29" spans="1:5" x14ac:dyDescent="0.25">
      <c r="A29" s="52">
        <v>25</v>
      </c>
      <c r="B29" s="11" t="s">
        <v>287</v>
      </c>
      <c r="C29" s="2">
        <v>51419420</v>
      </c>
      <c r="D29" s="18">
        <v>41727</v>
      </c>
      <c r="E29" s="19">
        <v>7.1000000000000004E-3</v>
      </c>
    </row>
    <row r="30" spans="1:5" x14ac:dyDescent="0.25">
      <c r="A30" s="52">
        <v>26</v>
      </c>
      <c r="B30" s="11" t="s">
        <v>288</v>
      </c>
      <c r="C30" s="2">
        <v>51342881</v>
      </c>
      <c r="D30" s="18">
        <v>42005</v>
      </c>
      <c r="E30" s="19">
        <v>7.1000000000000004E-3</v>
      </c>
    </row>
    <row r="31" spans="1:5" x14ac:dyDescent="0.25">
      <c r="A31" s="52">
        <v>27</v>
      </c>
      <c r="B31" s="11" t="s">
        <v>289</v>
      </c>
      <c r="C31" s="2">
        <v>48025400</v>
      </c>
      <c r="D31" s="18">
        <v>42069</v>
      </c>
      <c r="E31" s="19">
        <v>6.6400000000000001E-3</v>
      </c>
    </row>
    <row r="32" spans="1:5" x14ac:dyDescent="0.25">
      <c r="A32" s="52">
        <v>28</v>
      </c>
      <c r="B32" s="11" t="s">
        <v>290</v>
      </c>
      <c r="C32" s="2">
        <v>47421786</v>
      </c>
      <c r="D32" s="18">
        <v>41821</v>
      </c>
      <c r="E32" s="19">
        <v>6.6E-3</v>
      </c>
    </row>
    <row r="33" spans="1:5" x14ac:dyDescent="0.25">
      <c r="A33" s="52">
        <v>29</v>
      </c>
      <c r="B33" s="11" t="s">
        <v>291</v>
      </c>
      <c r="C33" s="2">
        <v>46749000</v>
      </c>
      <c r="D33" s="18">
        <v>42186</v>
      </c>
      <c r="E33" s="19">
        <v>6.4999999999999997E-3</v>
      </c>
    </row>
    <row r="34" spans="1:5" x14ac:dyDescent="0.25">
      <c r="A34" s="52">
        <v>30</v>
      </c>
      <c r="B34" s="11" t="s">
        <v>292</v>
      </c>
      <c r="C34" s="2">
        <v>46464053</v>
      </c>
      <c r="D34" s="18">
        <v>41821</v>
      </c>
      <c r="E34" s="19">
        <v>6.4000000000000003E-3</v>
      </c>
    </row>
    <row r="35" spans="1:5" x14ac:dyDescent="0.25">
      <c r="A35" s="52">
        <v>31</v>
      </c>
      <c r="B35" s="11" t="s">
        <v>293</v>
      </c>
      <c r="C35" s="2">
        <v>43131966</v>
      </c>
      <c r="D35" s="18">
        <v>42186</v>
      </c>
      <c r="E35" s="19">
        <v>6.0000000000000001E-3</v>
      </c>
    </row>
    <row r="36" spans="1:5" x14ac:dyDescent="0.25">
      <c r="A36" s="52">
        <v>32</v>
      </c>
      <c r="B36" s="11" t="s">
        <v>294</v>
      </c>
      <c r="C36" s="2">
        <v>42928900</v>
      </c>
      <c r="D36" s="18">
        <v>42005</v>
      </c>
      <c r="E36" s="19">
        <v>5.8999999999999999E-3</v>
      </c>
    </row>
    <row r="37" spans="1:5" x14ac:dyDescent="0.25">
      <c r="A37" s="52">
        <v>33</v>
      </c>
      <c r="B37" s="11" t="s">
        <v>295</v>
      </c>
      <c r="C37" s="2">
        <v>39500000</v>
      </c>
      <c r="D37" s="18">
        <v>42005</v>
      </c>
      <c r="E37" s="19">
        <v>5.4999999999999997E-3</v>
      </c>
    </row>
    <row r="38" spans="1:5" x14ac:dyDescent="0.25">
      <c r="A38" s="52">
        <v>34</v>
      </c>
      <c r="B38" s="11" t="s">
        <v>296</v>
      </c>
      <c r="C38" s="2">
        <v>38484000</v>
      </c>
      <c r="D38" s="18">
        <v>42004</v>
      </c>
      <c r="E38" s="19">
        <v>5.3E-3</v>
      </c>
    </row>
    <row r="39" spans="1:5" x14ac:dyDescent="0.25">
      <c r="A39" s="52">
        <v>35</v>
      </c>
      <c r="B39" s="11" t="s">
        <v>297</v>
      </c>
      <c r="C39" s="2">
        <v>38435252</v>
      </c>
      <c r="D39" s="18">
        <v>42186</v>
      </c>
      <c r="E39" s="19">
        <v>5.3E-3</v>
      </c>
    </row>
    <row r="40" spans="1:5" x14ac:dyDescent="0.25">
      <c r="A40" s="52">
        <v>36</v>
      </c>
      <c r="B40" s="11" t="s">
        <v>298</v>
      </c>
      <c r="C40" s="2">
        <v>36004552</v>
      </c>
      <c r="D40" s="18">
        <v>41821</v>
      </c>
      <c r="E40" s="19">
        <v>5.0000000000000001E-3</v>
      </c>
    </row>
    <row r="41" spans="1:5" x14ac:dyDescent="0.25">
      <c r="A41" s="52">
        <v>37</v>
      </c>
      <c r="B41" s="11" t="s">
        <v>299</v>
      </c>
      <c r="C41" s="2">
        <v>35675834</v>
      </c>
      <c r="D41" s="18">
        <v>41913</v>
      </c>
      <c r="E41" s="19">
        <v>4.8999999999999998E-3</v>
      </c>
    </row>
    <row r="42" spans="1:5" x14ac:dyDescent="0.25">
      <c r="A42" s="52">
        <v>38</v>
      </c>
      <c r="B42" s="11" t="s">
        <v>300</v>
      </c>
      <c r="C42" s="2">
        <v>34856813</v>
      </c>
      <c r="D42" s="18">
        <v>41879</v>
      </c>
      <c r="E42" s="19">
        <v>4.7999999999999996E-3</v>
      </c>
    </row>
    <row r="43" spans="1:5" x14ac:dyDescent="0.25">
      <c r="A43" s="52">
        <v>39</v>
      </c>
      <c r="B43" s="11" t="s">
        <v>301</v>
      </c>
      <c r="C43" s="2">
        <v>33543100</v>
      </c>
      <c r="D43" s="18">
        <v>42069</v>
      </c>
      <c r="E43" s="19">
        <v>4.64E-3</v>
      </c>
    </row>
    <row r="44" spans="1:5" x14ac:dyDescent="0.25">
      <c r="A44" s="52">
        <v>40</v>
      </c>
      <c r="B44" s="11" t="s">
        <v>302</v>
      </c>
      <c r="C44" s="2">
        <v>31521418</v>
      </c>
      <c r="D44" s="18">
        <v>42186</v>
      </c>
      <c r="E44" s="19">
        <v>4.4000000000000003E-3</v>
      </c>
    </row>
    <row r="45" spans="1:5" x14ac:dyDescent="0.25">
      <c r="A45" s="52">
        <v>41</v>
      </c>
      <c r="B45" s="11" t="s">
        <v>303</v>
      </c>
      <c r="C45" s="2">
        <v>31151643</v>
      </c>
      <c r="D45" s="18">
        <v>42186</v>
      </c>
      <c r="E45" s="19">
        <v>4.3E-3</v>
      </c>
    </row>
    <row r="46" spans="1:5" x14ac:dyDescent="0.25">
      <c r="A46" s="52">
        <v>42</v>
      </c>
      <c r="B46" s="11" t="s">
        <v>304</v>
      </c>
      <c r="C46" s="2">
        <v>30620404</v>
      </c>
      <c r="D46" s="18">
        <v>42186</v>
      </c>
      <c r="E46" s="19">
        <v>4.1999999999999997E-3</v>
      </c>
    </row>
    <row r="47" spans="1:5" x14ac:dyDescent="0.25">
      <c r="A47" s="52">
        <v>43</v>
      </c>
      <c r="B47" s="11" t="s">
        <v>305</v>
      </c>
      <c r="C47" s="2">
        <v>30511900</v>
      </c>
      <c r="D47" s="18">
        <v>42069</v>
      </c>
      <c r="E47" s="19">
        <v>4.2199999999999998E-3</v>
      </c>
    </row>
    <row r="48" spans="1:5" x14ac:dyDescent="0.25">
      <c r="A48" s="52">
        <v>44</v>
      </c>
      <c r="B48" s="11" t="s">
        <v>306</v>
      </c>
      <c r="C48" s="2">
        <v>30492800</v>
      </c>
      <c r="D48" s="18">
        <v>41640</v>
      </c>
      <c r="E48" s="19">
        <v>4.1999999999999997E-3</v>
      </c>
    </row>
    <row r="49" spans="1:5" x14ac:dyDescent="0.25">
      <c r="A49" s="52">
        <v>45</v>
      </c>
      <c r="B49" s="11" t="s">
        <v>307</v>
      </c>
      <c r="C49" s="2">
        <v>28037904</v>
      </c>
      <c r="D49" s="18">
        <v>42186</v>
      </c>
      <c r="E49" s="19">
        <v>3.8999999999999998E-3</v>
      </c>
    </row>
    <row r="50" spans="1:5" x14ac:dyDescent="0.25">
      <c r="A50" s="52">
        <v>46</v>
      </c>
      <c r="B50" s="11" t="s">
        <v>308</v>
      </c>
      <c r="C50" s="2">
        <v>27043093</v>
      </c>
      <c r="D50" s="18">
        <v>41821</v>
      </c>
      <c r="E50" s="19">
        <v>3.7000000000000002E-3</v>
      </c>
    </row>
    <row r="51" spans="1:5" x14ac:dyDescent="0.25">
      <c r="A51" s="52">
        <v>47</v>
      </c>
      <c r="B51" s="11" t="s">
        <v>309</v>
      </c>
      <c r="C51" s="2">
        <v>26556800</v>
      </c>
      <c r="D51" s="18">
        <v>41821</v>
      </c>
      <c r="E51" s="19">
        <v>3.7000000000000002E-3</v>
      </c>
    </row>
    <row r="52" spans="1:5" x14ac:dyDescent="0.25">
      <c r="A52" s="52">
        <v>48</v>
      </c>
      <c r="B52" s="11" t="s">
        <v>310</v>
      </c>
      <c r="C52" s="2">
        <v>25956000</v>
      </c>
      <c r="D52" s="18">
        <v>41821</v>
      </c>
      <c r="E52" s="19">
        <v>3.5999999999999999E-3</v>
      </c>
    </row>
    <row r="53" spans="1:5" x14ac:dyDescent="0.25">
      <c r="A53" s="52">
        <v>49</v>
      </c>
      <c r="B53" s="11" t="s">
        <v>311</v>
      </c>
      <c r="C53" s="2">
        <v>25727911</v>
      </c>
      <c r="D53" s="18">
        <v>42186</v>
      </c>
      <c r="E53" s="19">
        <v>3.5999999999999999E-3</v>
      </c>
    </row>
    <row r="54" spans="1:5" x14ac:dyDescent="0.25">
      <c r="A54" s="52">
        <v>50</v>
      </c>
      <c r="B54" s="11" t="s">
        <v>312</v>
      </c>
      <c r="C54" s="2">
        <v>25155000</v>
      </c>
      <c r="D54" s="18">
        <v>42186</v>
      </c>
      <c r="E54" s="19">
        <v>3.5000000000000001E-3</v>
      </c>
    </row>
    <row r="55" spans="1:5" x14ac:dyDescent="0.25">
      <c r="A55" s="52">
        <v>51</v>
      </c>
      <c r="B55" s="11" t="s">
        <v>313</v>
      </c>
      <c r="C55" s="2">
        <v>24383301</v>
      </c>
      <c r="D55" s="18">
        <v>41775</v>
      </c>
      <c r="E55" s="19">
        <v>3.3999999999999998E-3</v>
      </c>
    </row>
    <row r="56" spans="1:5" x14ac:dyDescent="0.25">
      <c r="A56" s="52">
        <v>52</v>
      </c>
      <c r="B56" s="11" t="s">
        <v>314</v>
      </c>
      <c r="C56" s="2">
        <v>23766500</v>
      </c>
      <c r="D56" s="18">
        <v>42069</v>
      </c>
      <c r="E56" s="19">
        <v>3.29E-3</v>
      </c>
    </row>
    <row r="57" spans="1:5" x14ac:dyDescent="0.25">
      <c r="A57" s="52">
        <v>53</v>
      </c>
      <c r="B57" s="11" t="s">
        <v>315</v>
      </c>
      <c r="C57" s="2">
        <v>23440278</v>
      </c>
      <c r="D57" s="18">
        <v>42035</v>
      </c>
      <c r="E57" s="19">
        <v>3.2000000000000002E-3</v>
      </c>
    </row>
    <row r="58" spans="1:5" x14ac:dyDescent="0.25">
      <c r="A58" s="52">
        <v>54</v>
      </c>
      <c r="B58" s="11" t="s">
        <v>316</v>
      </c>
      <c r="C58" s="2">
        <v>23087363</v>
      </c>
      <c r="D58" s="18">
        <v>42069</v>
      </c>
      <c r="E58" s="19">
        <v>3.2000000000000002E-3</v>
      </c>
    </row>
    <row r="59" spans="1:5" x14ac:dyDescent="0.25">
      <c r="A59" s="52">
        <v>55</v>
      </c>
      <c r="B59" s="11" t="s">
        <v>317</v>
      </c>
      <c r="C59" s="2">
        <v>22671331</v>
      </c>
      <c r="D59" s="18">
        <v>41774</v>
      </c>
      <c r="E59" s="19">
        <v>3.0999999999999999E-3</v>
      </c>
    </row>
    <row r="60" spans="1:5" x14ac:dyDescent="0.25">
      <c r="A60" s="52">
        <v>56</v>
      </c>
      <c r="B60" s="11" t="s">
        <v>318</v>
      </c>
      <c r="C60" s="2">
        <v>21842167</v>
      </c>
      <c r="D60" s="18">
        <v>41456</v>
      </c>
      <c r="E60" s="19">
        <v>3.0000000000000001E-3</v>
      </c>
    </row>
    <row r="61" spans="1:5" x14ac:dyDescent="0.25">
      <c r="A61" s="52">
        <v>57</v>
      </c>
      <c r="B61" s="11" t="s">
        <v>319</v>
      </c>
      <c r="C61" s="2">
        <v>21143237</v>
      </c>
      <c r="D61" s="18">
        <v>41456</v>
      </c>
      <c r="E61" s="19">
        <v>2.8E-3</v>
      </c>
    </row>
    <row r="62" spans="1:5" x14ac:dyDescent="0.25">
      <c r="A62" s="52">
        <v>58</v>
      </c>
      <c r="B62" s="11" t="s">
        <v>320</v>
      </c>
      <c r="C62" s="2">
        <v>20359439</v>
      </c>
      <c r="D62" s="18">
        <v>40987</v>
      </c>
      <c r="E62" s="19">
        <v>2.8E-3</v>
      </c>
    </row>
    <row r="63" spans="1:5" x14ac:dyDescent="0.25">
      <c r="A63" s="52">
        <v>59</v>
      </c>
      <c r="B63" s="11" t="s">
        <v>321</v>
      </c>
      <c r="C63" s="2">
        <v>19942642</v>
      </c>
      <c r="D63" s="18">
        <v>41640</v>
      </c>
      <c r="E63" s="19">
        <v>2.8E-3</v>
      </c>
    </row>
    <row r="64" spans="1:5" x14ac:dyDescent="0.25">
      <c r="A64" s="52">
        <v>60</v>
      </c>
      <c r="B64" s="11" t="s">
        <v>322</v>
      </c>
      <c r="C64" s="2">
        <v>19268000</v>
      </c>
      <c r="D64" s="18">
        <v>42186</v>
      </c>
      <c r="E64" s="19">
        <v>2.7000000000000001E-3</v>
      </c>
    </row>
    <row r="65" spans="1:5" x14ac:dyDescent="0.25">
      <c r="A65" s="52">
        <v>61</v>
      </c>
      <c r="B65" s="11" t="s">
        <v>323</v>
      </c>
      <c r="C65" s="2">
        <v>18450494</v>
      </c>
      <c r="D65" s="18">
        <v>42186</v>
      </c>
      <c r="E65" s="19">
        <v>2.5999999999999999E-3</v>
      </c>
    </row>
    <row r="66" spans="1:5" x14ac:dyDescent="0.25">
      <c r="A66" s="52">
        <v>62</v>
      </c>
      <c r="B66" s="11" t="s">
        <v>324</v>
      </c>
      <c r="C66" s="2">
        <v>18006407</v>
      </c>
      <c r="D66" s="18">
        <v>42186</v>
      </c>
      <c r="E66" s="19">
        <v>2.5000000000000001E-3</v>
      </c>
    </row>
    <row r="67" spans="1:5" x14ac:dyDescent="0.25">
      <c r="A67" s="52">
        <v>63</v>
      </c>
      <c r="B67" s="11" t="s">
        <v>325</v>
      </c>
      <c r="C67" s="2">
        <v>17417500</v>
      </c>
      <c r="D67" s="18">
        <v>42005</v>
      </c>
      <c r="E67" s="19">
        <v>2.3999999999999998E-3</v>
      </c>
    </row>
    <row r="68" spans="1:5" x14ac:dyDescent="0.25">
      <c r="A68" s="52">
        <v>64</v>
      </c>
      <c r="B68" s="11" t="s">
        <v>326</v>
      </c>
      <c r="C68" s="2">
        <v>16892500</v>
      </c>
      <c r="D68" s="18">
        <v>42069</v>
      </c>
      <c r="E68" s="19">
        <v>2.3400000000000001E-3</v>
      </c>
    </row>
    <row r="69" spans="1:5" x14ac:dyDescent="0.25">
      <c r="A69" s="52">
        <v>65</v>
      </c>
      <c r="B69" s="11" t="s">
        <v>327</v>
      </c>
      <c r="C69" s="2">
        <v>16310431</v>
      </c>
      <c r="D69" s="18">
        <v>42186</v>
      </c>
      <c r="E69" s="19">
        <v>2.3E-3</v>
      </c>
    </row>
    <row r="70" spans="1:5" x14ac:dyDescent="0.25">
      <c r="A70" s="52">
        <v>66</v>
      </c>
      <c r="B70" s="11" t="s">
        <v>328</v>
      </c>
      <c r="C70" s="2">
        <v>16259000</v>
      </c>
      <c r="D70" s="18">
        <v>42186</v>
      </c>
      <c r="E70" s="19">
        <v>2.2000000000000001E-3</v>
      </c>
    </row>
    <row r="71" spans="1:5" x14ac:dyDescent="0.25">
      <c r="A71" s="52">
        <v>67</v>
      </c>
      <c r="B71" s="11" t="s">
        <v>329</v>
      </c>
      <c r="C71" s="2">
        <v>15945200</v>
      </c>
      <c r="D71" s="18">
        <v>42069</v>
      </c>
      <c r="E71" s="19">
        <v>2.2000000000000001E-3</v>
      </c>
    </row>
    <row r="72" spans="1:5" x14ac:dyDescent="0.25">
      <c r="A72" s="52">
        <v>68</v>
      </c>
      <c r="B72" s="11" t="s">
        <v>330</v>
      </c>
      <c r="C72" s="2">
        <v>15806675</v>
      </c>
      <c r="D72" s="18">
        <v>41821</v>
      </c>
      <c r="E72" s="19">
        <v>2.2000000000000001E-3</v>
      </c>
    </row>
    <row r="73" spans="1:5" x14ac:dyDescent="0.25">
      <c r="A73" s="52">
        <v>69</v>
      </c>
      <c r="B73" s="11" t="s">
        <v>331</v>
      </c>
      <c r="C73" s="2">
        <v>15473905</v>
      </c>
      <c r="D73" s="18">
        <v>42186</v>
      </c>
      <c r="E73" s="19">
        <v>2.0999999999999999E-3</v>
      </c>
    </row>
    <row r="74" spans="1:5" x14ac:dyDescent="0.25">
      <c r="A74" s="52">
        <v>70</v>
      </c>
      <c r="B74" s="11" t="s">
        <v>332</v>
      </c>
      <c r="C74" s="2">
        <v>15405157</v>
      </c>
      <c r="D74" s="18">
        <v>42186</v>
      </c>
      <c r="E74" s="19">
        <v>2.0999999999999999E-3</v>
      </c>
    </row>
    <row r="75" spans="1:5" x14ac:dyDescent="0.25">
      <c r="A75" s="52">
        <v>71</v>
      </c>
      <c r="B75" s="11" t="s">
        <v>333</v>
      </c>
      <c r="C75" s="2">
        <v>13606000</v>
      </c>
      <c r="D75" s="18">
        <v>42186</v>
      </c>
      <c r="E75" s="19">
        <v>1.9E-3</v>
      </c>
    </row>
    <row r="76" spans="1:5" x14ac:dyDescent="0.25">
      <c r="A76" s="52">
        <v>72</v>
      </c>
      <c r="B76" s="11" t="s">
        <v>334</v>
      </c>
      <c r="C76" s="2">
        <v>13508715</v>
      </c>
      <c r="D76" s="18">
        <v>41597</v>
      </c>
      <c r="E76" s="19">
        <v>1.9E-3</v>
      </c>
    </row>
    <row r="77" spans="1:5" x14ac:dyDescent="0.25">
      <c r="A77" s="52">
        <v>73</v>
      </c>
      <c r="B77" s="11" t="s">
        <v>335</v>
      </c>
      <c r="C77" s="2">
        <v>13061239</v>
      </c>
      <c r="D77" s="18">
        <v>41138</v>
      </c>
      <c r="E77" s="19">
        <v>1.8E-3</v>
      </c>
    </row>
    <row r="78" spans="1:5" x14ac:dyDescent="0.25">
      <c r="A78" s="52">
        <v>74</v>
      </c>
      <c r="B78" s="11" t="s">
        <v>336</v>
      </c>
      <c r="C78" s="2">
        <v>11892934</v>
      </c>
      <c r="D78" s="18">
        <v>42186</v>
      </c>
      <c r="E78" s="19">
        <v>1.6000000000000001E-3</v>
      </c>
    </row>
    <row r="79" spans="1:5" x14ac:dyDescent="0.25">
      <c r="A79" s="52">
        <v>75</v>
      </c>
      <c r="B79" s="11" t="s">
        <v>337</v>
      </c>
      <c r="C79" s="2">
        <v>11410651</v>
      </c>
      <c r="D79" s="18">
        <v>42186</v>
      </c>
      <c r="E79" s="19">
        <v>1.6000000000000001E-3</v>
      </c>
    </row>
    <row r="80" spans="1:5" x14ac:dyDescent="0.25">
      <c r="A80" s="52">
        <v>76</v>
      </c>
      <c r="B80" s="11" t="s">
        <v>338</v>
      </c>
      <c r="C80" s="2">
        <v>11237160</v>
      </c>
      <c r="D80" s="18">
        <v>42005</v>
      </c>
      <c r="E80" s="19">
        <v>1.6000000000000001E-3</v>
      </c>
    </row>
    <row r="81" spans="1:5" x14ac:dyDescent="0.25">
      <c r="A81" s="52">
        <v>77</v>
      </c>
      <c r="B81" s="11" t="s">
        <v>339</v>
      </c>
      <c r="C81" s="2">
        <v>11210064</v>
      </c>
      <c r="D81" s="18">
        <v>41639</v>
      </c>
      <c r="E81" s="19">
        <v>1.6000000000000001E-3</v>
      </c>
    </row>
    <row r="82" spans="1:5" x14ac:dyDescent="0.25">
      <c r="A82" s="52">
        <v>78</v>
      </c>
      <c r="B82" s="11" t="s">
        <v>340</v>
      </c>
      <c r="C82" s="2">
        <v>11123000</v>
      </c>
      <c r="D82" s="18">
        <v>42186</v>
      </c>
      <c r="E82" s="19">
        <v>1.5E-3</v>
      </c>
    </row>
    <row r="83" spans="1:5" x14ac:dyDescent="0.25">
      <c r="A83" s="52">
        <v>79</v>
      </c>
      <c r="B83" s="11" t="s">
        <v>341</v>
      </c>
      <c r="C83" s="2">
        <v>10996891</v>
      </c>
      <c r="D83" s="18">
        <v>41821</v>
      </c>
      <c r="E83" s="19">
        <v>1.5E-3</v>
      </c>
    </row>
    <row r="84" spans="1:5" x14ac:dyDescent="0.25">
      <c r="A84" s="52">
        <v>80</v>
      </c>
      <c r="B84" s="11" t="s">
        <v>342</v>
      </c>
      <c r="C84" s="2">
        <v>10992589</v>
      </c>
      <c r="D84" s="18">
        <v>41640</v>
      </c>
      <c r="E84" s="19">
        <v>1.5E-3</v>
      </c>
    </row>
    <row r="85" spans="1:5" x14ac:dyDescent="0.25">
      <c r="A85" s="52">
        <v>81</v>
      </c>
      <c r="B85" s="11" t="s">
        <v>343</v>
      </c>
      <c r="C85" s="2">
        <v>10982754</v>
      </c>
      <c r="D85" s="18">
        <v>41752</v>
      </c>
      <c r="E85" s="19">
        <v>1.5E-3</v>
      </c>
    </row>
    <row r="86" spans="1:5" x14ac:dyDescent="0.25">
      <c r="A86" s="52">
        <v>82</v>
      </c>
      <c r="B86" s="11" t="s">
        <v>344</v>
      </c>
      <c r="C86" s="2">
        <v>10911819</v>
      </c>
      <c r="D86" s="18">
        <v>42186</v>
      </c>
      <c r="E86" s="19">
        <v>1.5E-3</v>
      </c>
    </row>
    <row r="87" spans="1:5" x14ac:dyDescent="0.25">
      <c r="A87" s="52">
        <v>83</v>
      </c>
      <c r="B87" s="11" t="s">
        <v>345</v>
      </c>
      <c r="C87" s="2">
        <v>10628972</v>
      </c>
      <c r="D87" s="18">
        <v>41731</v>
      </c>
      <c r="E87" s="19">
        <v>1.5E-3</v>
      </c>
    </row>
    <row r="88" spans="1:5" x14ac:dyDescent="0.25">
      <c r="A88" s="52">
        <v>84</v>
      </c>
      <c r="B88" s="11" t="s">
        <v>346</v>
      </c>
      <c r="C88" s="2">
        <v>10528477</v>
      </c>
      <c r="D88" s="18">
        <v>41912</v>
      </c>
      <c r="E88" s="19">
        <v>1.5E-3</v>
      </c>
    </row>
    <row r="89" spans="1:5" x14ac:dyDescent="0.25">
      <c r="A89" s="52">
        <v>85</v>
      </c>
      <c r="B89" s="11" t="s">
        <v>347</v>
      </c>
      <c r="C89" s="2">
        <v>10477800</v>
      </c>
      <c r="D89" s="18">
        <v>41639</v>
      </c>
      <c r="E89" s="19">
        <v>1.5E-3</v>
      </c>
    </row>
    <row r="90" spans="1:5" x14ac:dyDescent="0.25">
      <c r="A90" s="52">
        <v>86</v>
      </c>
      <c r="B90" s="11" t="s">
        <v>348</v>
      </c>
      <c r="C90" s="2">
        <v>10378267</v>
      </c>
      <c r="D90" s="18">
        <v>41821</v>
      </c>
      <c r="E90" s="19">
        <v>1.4E-3</v>
      </c>
    </row>
    <row r="91" spans="1:5" x14ac:dyDescent="0.25">
      <c r="A91" s="52">
        <v>87</v>
      </c>
      <c r="B91" s="11" t="s">
        <v>349</v>
      </c>
      <c r="C91" s="2">
        <v>10315244</v>
      </c>
      <c r="D91" s="18">
        <v>42186</v>
      </c>
      <c r="E91" s="19">
        <v>1.4E-3</v>
      </c>
    </row>
    <row r="92" spans="1:5" x14ac:dyDescent="0.25">
      <c r="A92" s="52">
        <v>88</v>
      </c>
      <c r="B92" s="11" t="s">
        <v>350</v>
      </c>
      <c r="C92" s="2">
        <v>9849000</v>
      </c>
      <c r="D92" s="18">
        <v>42004</v>
      </c>
      <c r="E92" s="19">
        <v>1.4E-3</v>
      </c>
    </row>
    <row r="93" spans="1:5" x14ac:dyDescent="0.25">
      <c r="A93" s="52">
        <v>89</v>
      </c>
      <c r="B93" s="11" t="s">
        <v>351</v>
      </c>
      <c r="C93" s="2">
        <v>9823827</v>
      </c>
      <c r="D93" s="18">
        <v>42186</v>
      </c>
      <c r="E93" s="19">
        <v>1.4E-3</v>
      </c>
    </row>
    <row r="94" spans="1:5" x14ac:dyDescent="0.25">
      <c r="A94" s="52">
        <v>90</v>
      </c>
      <c r="B94" s="11" t="s">
        <v>352</v>
      </c>
      <c r="C94" s="2">
        <v>9753627</v>
      </c>
      <c r="D94" s="18">
        <v>42035</v>
      </c>
      <c r="E94" s="19">
        <v>1.2999999999999999E-3</v>
      </c>
    </row>
    <row r="95" spans="1:5" x14ac:dyDescent="0.25">
      <c r="A95" s="52">
        <v>91</v>
      </c>
      <c r="B95" s="11" t="s">
        <v>353</v>
      </c>
      <c r="C95" s="2">
        <v>9593000</v>
      </c>
      <c r="D95" s="18">
        <v>42005</v>
      </c>
      <c r="E95" s="19">
        <v>1.2999999999999999E-3</v>
      </c>
    </row>
    <row r="96" spans="1:5" x14ac:dyDescent="0.25">
      <c r="A96" s="52">
        <v>92</v>
      </c>
      <c r="B96" s="11" t="s">
        <v>354</v>
      </c>
      <c r="C96" s="2">
        <v>9577000</v>
      </c>
      <c r="D96" s="18">
        <v>42186</v>
      </c>
      <c r="E96" s="19">
        <v>1.2999999999999999E-3</v>
      </c>
    </row>
    <row r="97" spans="1:5" x14ac:dyDescent="0.25">
      <c r="A97" s="52">
        <v>93</v>
      </c>
      <c r="B97" s="11" t="s">
        <v>355</v>
      </c>
      <c r="C97" s="2">
        <v>9481000</v>
      </c>
      <c r="D97" s="18">
        <v>42005</v>
      </c>
      <c r="E97" s="19">
        <v>1.2999999999999999E-3</v>
      </c>
    </row>
    <row r="98" spans="1:5" x14ac:dyDescent="0.25">
      <c r="A98" s="52">
        <v>94</v>
      </c>
      <c r="B98" s="11" t="s">
        <v>356</v>
      </c>
      <c r="C98" s="2">
        <v>8725111</v>
      </c>
      <c r="D98" s="18">
        <v>41821</v>
      </c>
      <c r="E98" s="19">
        <v>1.1999999999999999E-3</v>
      </c>
    </row>
    <row r="99" spans="1:5" x14ac:dyDescent="0.25">
      <c r="A99" s="52">
        <v>95</v>
      </c>
      <c r="B99" s="11" t="s">
        <v>357</v>
      </c>
      <c r="C99" s="2">
        <v>8579747</v>
      </c>
      <c r="D99" s="18">
        <v>42005</v>
      </c>
      <c r="E99" s="19">
        <v>1.1999999999999999E-3</v>
      </c>
    </row>
    <row r="100" spans="1:5" x14ac:dyDescent="0.25">
      <c r="A100" s="52">
        <v>96</v>
      </c>
      <c r="B100" s="11" t="s">
        <v>358</v>
      </c>
      <c r="C100" s="2">
        <v>8354000</v>
      </c>
      <c r="D100" s="18">
        <v>42005</v>
      </c>
      <c r="E100" s="19">
        <v>1.1999999999999999E-3</v>
      </c>
    </row>
    <row r="101" spans="1:5" x14ac:dyDescent="0.25">
      <c r="A101" s="52">
        <v>97</v>
      </c>
      <c r="B101" s="11" t="s">
        <v>359</v>
      </c>
      <c r="C101" s="2">
        <v>8309400</v>
      </c>
      <c r="D101" s="18">
        <v>42035</v>
      </c>
      <c r="E101" s="19">
        <v>1.1000000000000001E-3</v>
      </c>
    </row>
    <row r="102" spans="1:5" x14ac:dyDescent="0.25">
      <c r="A102" s="52">
        <v>98</v>
      </c>
      <c r="B102" s="11" t="s">
        <v>360</v>
      </c>
      <c r="C102" s="2">
        <v>8211700</v>
      </c>
      <c r="D102" s="18">
        <v>41912</v>
      </c>
      <c r="E102" s="19">
        <v>1.1000000000000001E-3</v>
      </c>
    </row>
    <row r="103" spans="1:5" x14ac:dyDescent="0.25">
      <c r="A103" s="52">
        <v>99</v>
      </c>
      <c r="B103" s="11" t="s">
        <v>361</v>
      </c>
      <c r="C103" s="2">
        <v>7398500</v>
      </c>
      <c r="D103" s="18">
        <v>41456</v>
      </c>
      <c r="E103" s="19">
        <v>1.0200000000000001E-3</v>
      </c>
    </row>
    <row r="104" spans="1:5" x14ac:dyDescent="0.25">
      <c r="A104" s="52">
        <v>100</v>
      </c>
      <c r="B104" s="11" t="s">
        <v>362</v>
      </c>
      <c r="C104" s="2">
        <v>7264100</v>
      </c>
      <c r="D104" s="18">
        <v>42004</v>
      </c>
      <c r="E104" s="19">
        <v>1E-3</v>
      </c>
    </row>
    <row r="105" spans="1:5" x14ac:dyDescent="0.25">
      <c r="A105" s="52">
        <v>101</v>
      </c>
      <c r="B105" s="11" t="s">
        <v>363</v>
      </c>
      <c r="C105" s="2">
        <v>7245677</v>
      </c>
      <c r="D105" s="18">
        <v>41639</v>
      </c>
      <c r="E105" s="19">
        <v>1E-3</v>
      </c>
    </row>
    <row r="106" spans="1:5" x14ac:dyDescent="0.25">
      <c r="A106" s="52">
        <v>102</v>
      </c>
      <c r="B106" s="11" t="s">
        <v>364</v>
      </c>
      <c r="C106" s="2">
        <v>7171000</v>
      </c>
      <c r="D106" s="18">
        <v>42186</v>
      </c>
      <c r="E106" s="19">
        <v>9.8999999999999999E-4</v>
      </c>
    </row>
    <row r="107" spans="1:5" x14ac:dyDescent="0.25">
      <c r="A107" s="52">
        <v>103</v>
      </c>
      <c r="B107" s="11" t="s">
        <v>365</v>
      </c>
      <c r="C107" s="2">
        <v>7146759</v>
      </c>
      <c r="D107" s="18">
        <v>41640</v>
      </c>
      <c r="E107" s="19">
        <v>9.8999999999999999E-4</v>
      </c>
    </row>
    <row r="108" spans="1:5" x14ac:dyDescent="0.25">
      <c r="A108" s="52">
        <v>104</v>
      </c>
      <c r="B108" s="11" t="s">
        <v>366</v>
      </c>
      <c r="C108" s="2">
        <v>7003406</v>
      </c>
      <c r="D108" s="18">
        <v>42005</v>
      </c>
      <c r="E108" s="19">
        <v>9.7000000000000005E-4</v>
      </c>
    </row>
    <row r="109" spans="1:5" x14ac:dyDescent="0.25">
      <c r="A109" s="52">
        <v>105</v>
      </c>
      <c r="B109" s="11" t="s">
        <v>367</v>
      </c>
      <c r="C109" s="2">
        <v>6802000</v>
      </c>
      <c r="D109" s="18">
        <v>42186</v>
      </c>
      <c r="E109" s="19">
        <v>9.3999999999999997E-4</v>
      </c>
    </row>
    <row r="110" spans="1:5" x14ac:dyDescent="0.25">
      <c r="A110" s="52">
        <v>106</v>
      </c>
      <c r="B110" s="11" t="s">
        <v>368</v>
      </c>
      <c r="C110" s="2">
        <v>6738000</v>
      </c>
      <c r="D110" s="18">
        <v>42186</v>
      </c>
      <c r="E110" s="19">
        <v>9.3000000000000005E-4</v>
      </c>
    </row>
    <row r="111" spans="1:5" x14ac:dyDescent="0.25">
      <c r="A111" s="52">
        <v>107</v>
      </c>
      <c r="B111" s="11" t="s">
        <v>369</v>
      </c>
      <c r="C111" s="2">
        <v>6698310</v>
      </c>
      <c r="D111" s="18">
        <v>42069</v>
      </c>
      <c r="E111" s="19">
        <v>9.2699999999999998E-4</v>
      </c>
    </row>
    <row r="112" spans="1:5" x14ac:dyDescent="0.25">
      <c r="A112" s="52">
        <v>108</v>
      </c>
      <c r="B112" s="11" t="s">
        <v>370</v>
      </c>
      <c r="C112" s="2">
        <v>6401240</v>
      </c>
      <c r="D112" s="18">
        <v>41640</v>
      </c>
      <c r="E112" s="19">
        <v>8.8999999999999995E-4</v>
      </c>
    </row>
    <row r="113" spans="1:5" x14ac:dyDescent="0.25">
      <c r="A113" s="52">
        <v>109</v>
      </c>
      <c r="B113" s="11" t="s">
        <v>371</v>
      </c>
      <c r="C113" s="2">
        <v>6319000</v>
      </c>
      <c r="D113" s="18">
        <v>42186</v>
      </c>
      <c r="E113" s="19">
        <v>8.7000000000000001E-4</v>
      </c>
    </row>
    <row r="114" spans="1:5" x14ac:dyDescent="0.25">
      <c r="A114" s="52">
        <v>110</v>
      </c>
      <c r="B114" s="11" t="s">
        <v>372</v>
      </c>
      <c r="C114" s="2">
        <v>6317000</v>
      </c>
      <c r="D114" s="18">
        <v>42186</v>
      </c>
      <c r="E114" s="19">
        <v>8.7000000000000001E-4</v>
      </c>
    </row>
    <row r="115" spans="1:5" x14ac:dyDescent="0.25">
      <c r="A115" s="52">
        <v>111</v>
      </c>
      <c r="B115" s="11" t="s">
        <v>373</v>
      </c>
      <c r="C115" s="2">
        <v>6134270</v>
      </c>
      <c r="D115" s="18">
        <v>41275</v>
      </c>
      <c r="E115" s="19">
        <v>8.4999999999999995E-4</v>
      </c>
    </row>
    <row r="116" spans="1:5" x14ac:dyDescent="0.25">
      <c r="A116" s="52">
        <v>112</v>
      </c>
      <c r="B116" s="11" t="s">
        <v>374</v>
      </c>
      <c r="C116" s="2">
        <v>5895100</v>
      </c>
      <c r="D116" s="18">
        <v>42005</v>
      </c>
      <c r="E116" s="19">
        <v>8.1999999999999998E-4</v>
      </c>
    </row>
    <row r="117" spans="1:5" x14ac:dyDescent="0.25">
      <c r="A117" s="52">
        <v>113</v>
      </c>
      <c r="B117" s="11" t="s">
        <v>375</v>
      </c>
      <c r="C117" s="2">
        <v>5659715</v>
      </c>
      <c r="D117" s="18">
        <v>42005</v>
      </c>
      <c r="E117" s="19">
        <v>7.7999999999999999E-4</v>
      </c>
    </row>
    <row r="118" spans="1:5" x14ac:dyDescent="0.25">
      <c r="A118" s="52">
        <v>114</v>
      </c>
      <c r="B118" s="11" t="s">
        <v>376</v>
      </c>
      <c r="C118" s="2">
        <v>5475526</v>
      </c>
      <c r="D118" s="18">
        <v>42036</v>
      </c>
      <c r="E118" s="19">
        <v>7.6000000000000004E-4</v>
      </c>
    </row>
    <row r="119" spans="1:5" x14ac:dyDescent="0.25">
      <c r="A119" s="52">
        <v>115</v>
      </c>
      <c r="B119" s="11" t="s">
        <v>377</v>
      </c>
      <c r="C119" s="2">
        <v>5469700</v>
      </c>
      <c r="D119" s="18">
        <v>41821</v>
      </c>
      <c r="E119" s="19">
        <v>7.6000000000000004E-4</v>
      </c>
    </row>
    <row r="120" spans="1:5" x14ac:dyDescent="0.25">
      <c r="A120" s="52">
        <v>116</v>
      </c>
      <c r="B120" s="11" t="s">
        <v>378</v>
      </c>
      <c r="C120" s="2">
        <v>5421034</v>
      </c>
      <c r="D120" s="18">
        <v>41912</v>
      </c>
      <c r="E120" s="19">
        <v>7.5000000000000002E-4</v>
      </c>
    </row>
    <row r="121" spans="1:5" x14ac:dyDescent="0.25">
      <c r="A121" s="52">
        <v>117</v>
      </c>
      <c r="B121" s="11" t="s">
        <v>379</v>
      </c>
      <c r="C121" s="2">
        <v>5165802</v>
      </c>
      <c r="D121" s="18">
        <v>42005</v>
      </c>
      <c r="E121" s="19">
        <v>7.1000000000000002E-4</v>
      </c>
    </row>
    <row r="122" spans="1:5" x14ac:dyDescent="0.25">
      <c r="A122" s="52">
        <v>118</v>
      </c>
      <c r="B122" s="11" t="s">
        <v>380</v>
      </c>
      <c r="C122" s="2">
        <v>4803000</v>
      </c>
      <c r="D122" s="18">
        <v>42186</v>
      </c>
      <c r="E122" s="19">
        <v>6.6E-4</v>
      </c>
    </row>
    <row r="123" spans="1:5" x14ac:dyDescent="0.25">
      <c r="A123" s="52">
        <v>119</v>
      </c>
      <c r="B123" s="11" t="s">
        <v>381</v>
      </c>
      <c r="C123" s="2">
        <v>4773130</v>
      </c>
      <c r="D123" s="18">
        <v>41820</v>
      </c>
      <c r="E123" s="19">
        <v>6.6E-4</v>
      </c>
    </row>
    <row r="124" spans="1:5" x14ac:dyDescent="0.25">
      <c r="A124" s="52">
        <v>120</v>
      </c>
      <c r="B124" s="11" t="s">
        <v>382</v>
      </c>
      <c r="C124" s="2">
        <v>4751120</v>
      </c>
      <c r="D124" s="18">
        <v>41270</v>
      </c>
      <c r="E124" s="19">
        <v>6.6E-4</v>
      </c>
    </row>
    <row r="125" spans="1:5" x14ac:dyDescent="0.25">
      <c r="A125" s="52">
        <v>121</v>
      </c>
      <c r="B125" s="11" t="s">
        <v>383</v>
      </c>
      <c r="C125" s="2">
        <v>4671000</v>
      </c>
      <c r="D125" s="18">
        <v>42186</v>
      </c>
      <c r="E125" s="19">
        <v>6.4999999999999997E-4</v>
      </c>
    </row>
    <row r="126" spans="1:5" x14ac:dyDescent="0.25">
      <c r="A126" s="52">
        <v>122</v>
      </c>
      <c r="B126" s="11" t="s">
        <v>384</v>
      </c>
      <c r="C126" s="2">
        <v>4609600</v>
      </c>
      <c r="D126" s="18">
        <v>41730</v>
      </c>
      <c r="E126" s="19">
        <v>6.4000000000000005E-4</v>
      </c>
    </row>
    <row r="127" spans="1:5" x14ac:dyDescent="0.25">
      <c r="A127" s="52">
        <v>123</v>
      </c>
      <c r="B127" s="11" t="s">
        <v>385</v>
      </c>
      <c r="C127" s="2">
        <v>4566220</v>
      </c>
      <c r="D127" s="18">
        <v>42069</v>
      </c>
      <c r="E127" s="19">
        <v>6.3199999999999997E-4</v>
      </c>
    </row>
    <row r="128" spans="1:5" x14ac:dyDescent="0.25">
      <c r="A128" s="52">
        <v>124</v>
      </c>
      <c r="B128" s="11" t="s">
        <v>386</v>
      </c>
      <c r="C128" s="2">
        <v>4550368</v>
      </c>
      <c r="D128" s="18">
        <v>41821</v>
      </c>
      <c r="E128" s="19">
        <v>6.3000000000000003E-4</v>
      </c>
    </row>
    <row r="129" spans="1:5" x14ac:dyDescent="0.25">
      <c r="A129" s="52">
        <v>125</v>
      </c>
      <c r="B129" s="11" t="s">
        <v>387</v>
      </c>
      <c r="C129" s="2">
        <v>4503000</v>
      </c>
      <c r="D129" s="18">
        <v>42186</v>
      </c>
      <c r="E129" s="19">
        <v>6.2E-4</v>
      </c>
    </row>
    <row r="130" spans="1:5" x14ac:dyDescent="0.25">
      <c r="A130" s="52">
        <v>126</v>
      </c>
      <c r="B130" s="11" t="s">
        <v>388</v>
      </c>
      <c r="C130" s="2">
        <v>4490500</v>
      </c>
      <c r="D130" s="18">
        <v>41640</v>
      </c>
      <c r="E130" s="19">
        <v>6.2E-4</v>
      </c>
    </row>
    <row r="131" spans="1:5" x14ac:dyDescent="0.25">
      <c r="A131" s="52">
        <v>127</v>
      </c>
      <c r="B131" s="11" t="s">
        <v>389</v>
      </c>
      <c r="C131" s="2">
        <v>4267558</v>
      </c>
      <c r="D131" s="18">
        <v>41091</v>
      </c>
      <c r="E131" s="19">
        <v>5.9000000000000003E-4</v>
      </c>
    </row>
    <row r="132" spans="1:5" x14ac:dyDescent="0.25">
      <c r="A132" s="52">
        <v>128</v>
      </c>
      <c r="B132" s="11" t="s">
        <v>390</v>
      </c>
      <c r="C132" s="2">
        <v>4130593</v>
      </c>
      <c r="D132" s="18">
        <v>42053</v>
      </c>
      <c r="E132" s="19">
        <v>5.6999999999999998E-4</v>
      </c>
    </row>
    <row r="133" spans="1:5" x14ac:dyDescent="0.25">
      <c r="A133" s="52">
        <v>129</v>
      </c>
      <c r="B133" s="11" t="s">
        <v>391</v>
      </c>
      <c r="C133" s="2">
        <v>4104000</v>
      </c>
      <c r="D133" s="18">
        <v>41091</v>
      </c>
      <c r="E133" s="19">
        <v>5.6999999999999998E-4</v>
      </c>
    </row>
    <row r="134" spans="1:5" x14ac:dyDescent="0.25">
      <c r="A134" s="52">
        <v>130</v>
      </c>
      <c r="B134" s="11" t="s">
        <v>392</v>
      </c>
      <c r="C134" s="2">
        <v>3791622</v>
      </c>
      <c r="D134" s="18">
        <v>41562</v>
      </c>
      <c r="E134" s="19">
        <v>5.1999999999999995E-4</v>
      </c>
    </row>
    <row r="135" spans="1:5" x14ac:dyDescent="0.25">
      <c r="A135" s="52">
        <v>131</v>
      </c>
      <c r="B135" s="11" t="s">
        <v>393</v>
      </c>
      <c r="C135" s="2">
        <v>3764166</v>
      </c>
      <c r="D135" s="18">
        <v>42186</v>
      </c>
      <c r="E135" s="19">
        <v>5.0000000000000001E-4</v>
      </c>
    </row>
    <row r="136" spans="1:5" x14ac:dyDescent="0.25">
      <c r="A136" s="52">
        <v>132</v>
      </c>
      <c r="B136" s="11" t="s">
        <v>394</v>
      </c>
      <c r="C136" s="2">
        <v>3631775</v>
      </c>
      <c r="D136" s="18">
        <v>42186</v>
      </c>
      <c r="E136" s="19">
        <v>5.0000000000000001E-4</v>
      </c>
    </row>
    <row r="137" spans="1:5" x14ac:dyDescent="0.25">
      <c r="A137" s="52">
        <v>133</v>
      </c>
      <c r="B137" s="11" t="s">
        <v>395</v>
      </c>
      <c r="C137" s="2">
        <v>3557600</v>
      </c>
      <c r="D137" s="18">
        <v>41640</v>
      </c>
      <c r="E137" s="19">
        <v>4.8999999999999998E-4</v>
      </c>
    </row>
    <row r="138" spans="1:5" x14ac:dyDescent="0.25">
      <c r="A138" s="52">
        <v>134</v>
      </c>
      <c r="B138" s="11" t="s">
        <v>396</v>
      </c>
      <c r="C138" s="2">
        <v>3548397</v>
      </c>
      <c r="D138" s="18">
        <v>41821</v>
      </c>
      <c r="E138" s="19">
        <v>4.8999999999999998E-4</v>
      </c>
    </row>
    <row r="139" spans="1:5" x14ac:dyDescent="0.25">
      <c r="A139" s="52">
        <v>135</v>
      </c>
      <c r="B139" s="11" t="s">
        <v>397</v>
      </c>
      <c r="C139" s="2">
        <v>3404189</v>
      </c>
      <c r="D139" s="18">
        <v>41820</v>
      </c>
      <c r="E139" s="19">
        <v>4.6999999999999999E-4</v>
      </c>
    </row>
    <row r="140" spans="1:5" x14ac:dyDescent="0.25">
      <c r="A140" s="52">
        <v>136</v>
      </c>
      <c r="B140" s="11" t="s">
        <v>398</v>
      </c>
      <c r="C140" s="2">
        <v>3268431</v>
      </c>
      <c r="D140" s="18">
        <v>41091</v>
      </c>
      <c r="E140" s="19">
        <v>4.4999999999999999E-4</v>
      </c>
    </row>
    <row r="141" spans="1:5" x14ac:dyDescent="0.25">
      <c r="A141" s="52">
        <v>137</v>
      </c>
      <c r="B141" s="11" t="s">
        <v>399</v>
      </c>
      <c r="C141" s="2">
        <v>3013900</v>
      </c>
      <c r="D141" s="18">
        <v>41912</v>
      </c>
      <c r="E141" s="19">
        <v>4.2000000000000002E-4</v>
      </c>
    </row>
    <row r="142" spans="1:5" x14ac:dyDescent="0.25">
      <c r="A142" s="52">
        <v>138</v>
      </c>
      <c r="B142" s="11" t="s">
        <v>400</v>
      </c>
      <c r="C142" s="2">
        <v>3000000</v>
      </c>
      <c r="D142" s="18">
        <v>42028</v>
      </c>
      <c r="E142" s="19">
        <v>4.0999999999999999E-4</v>
      </c>
    </row>
    <row r="143" spans="1:5" x14ac:dyDescent="0.25">
      <c r="A143" s="52">
        <v>139</v>
      </c>
      <c r="B143" s="11" t="s">
        <v>401</v>
      </c>
      <c r="C143" s="2">
        <v>2919306</v>
      </c>
      <c r="D143" s="18">
        <v>41671</v>
      </c>
      <c r="E143" s="19">
        <v>4.0000000000000002E-4</v>
      </c>
    </row>
    <row r="144" spans="1:5" x14ac:dyDescent="0.25">
      <c r="A144" s="52">
        <v>140</v>
      </c>
      <c r="B144" s="11" t="s">
        <v>402</v>
      </c>
      <c r="C144" s="2">
        <v>2893005</v>
      </c>
      <c r="D144" s="18">
        <v>42005</v>
      </c>
      <c r="E144" s="19">
        <v>4.0000000000000002E-4</v>
      </c>
    </row>
    <row r="145" spans="1:5" x14ac:dyDescent="0.25">
      <c r="A145" s="52">
        <v>141</v>
      </c>
      <c r="B145" s="11" t="s">
        <v>403</v>
      </c>
      <c r="C145" s="2">
        <v>2717991</v>
      </c>
      <c r="D145" s="18">
        <v>41639</v>
      </c>
      <c r="E145" s="19">
        <v>3.8000000000000002E-4</v>
      </c>
    </row>
    <row r="146" spans="1:5" x14ac:dyDescent="0.25">
      <c r="A146" s="52">
        <v>142</v>
      </c>
      <c r="B146" s="11" t="s">
        <v>404</v>
      </c>
      <c r="C146" s="2">
        <v>2334029</v>
      </c>
      <c r="D146" s="18">
        <v>42063</v>
      </c>
      <c r="E146" s="19">
        <v>3.2000000000000003E-4</v>
      </c>
    </row>
    <row r="147" spans="1:5" x14ac:dyDescent="0.25">
      <c r="A147" s="52">
        <v>143</v>
      </c>
      <c r="B147" s="11" t="s">
        <v>405</v>
      </c>
      <c r="C147" s="2">
        <v>2120000</v>
      </c>
      <c r="D147" s="18">
        <v>42186</v>
      </c>
      <c r="E147" s="19">
        <v>2.9E-4</v>
      </c>
    </row>
    <row r="148" spans="1:5" x14ac:dyDescent="0.25">
      <c r="A148" s="52">
        <v>144</v>
      </c>
      <c r="B148" s="11" t="s">
        <v>406</v>
      </c>
      <c r="C148" s="2">
        <v>2113077</v>
      </c>
      <c r="D148" s="18">
        <v>40783</v>
      </c>
      <c r="E148" s="19">
        <v>2.9E-4</v>
      </c>
    </row>
    <row r="149" spans="1:5" x14ac:dyDescent="0.25">
      <c r="A149" s="52">
        <v>145</v>
      </c>
      <c r="B149" s="11" t="s">
        <v>407</v>
      </c>
      <c r="C149" s="2">
        <v>2065769</v>
      </c>
      <c r="D149" s="18">
        <v>41639</v>
      </c>
      <c r="E149" s="19">
        <v>2.9E-4</v>
      </c>
    </row>
    <row r="150" spans="1:5" x14ac:dyDescent="0.25">
      <c r="A150" s="52">
        <v>146</v>
      </c>
      <c r="B150" s="11" t="s">
        <v>408</v>
      </c>
      <c r="C150" s="2">
        <v>2065857</v>
      </c>
      <c r="D150" s="18">
        <v>42069</v>
      </c>
      <c r="E150" s="19">
        <v>2.9E-4</v>
      </c>
    </row>
    <row r="151" spans="1:5" x14ac:dyDescent="0.25">
      <c r="A151" s="52">
        <v>147</v>
      </c>
      <c r="B151" s="11" t="s">
        <v>409</v>
      </c>
      <c r="C151" s="2">
        <v>2024904</v>
      </c>
      <c r="D151" s="18">
        <v>40777</v>
      </c>
      <c r="E151" s="19">
        <v>2.7999999999999998E-4</v>
      </c>
    </row>
    <row r="152" spans="1:5" x14ac:dyDescent="0.25">
      <c r="A152" s="52">
        <v>148</v>
      </c>
      <c r="B152" s="11" t="s">
        <v>410</v>
      </c>
      <c r="C152" s="2">
        <v>1986700</v>
      </c>
      <c r="D152" s="18">
        <v>42036</v>
      </c>
      <c r="E152" s="19">
        <v>2.7E-4</v>
      </c>
    </row>
    <row r="153" spans="1:5" x14ac:dyDescent="0.25">
      <c r="A153" s="52">
        <v>149</v>
      </c>
      <c r="B153" s="11" t="s">
        <v>411</v>
      </c>
      <c r="C153" s="2">
        <v>1882450</v>
      </c>
      <c r="D153" s="18">
        <v>41379</v>
      </c>
      <c r="E153" s="19">
        <v>2.5999999999999998E-4</v>
      </c>
    </row>
    <row r="154" spans="1:5" x14ac:dyDescent="0.25">
      <c r="A154" s="52">
        <v>150</v>
      </c>
      <c r="B154" s="11" t="s">
        <v>412</v>
      </c>
      <c r="C154" s="2">
        <v>1827231</v>
      </c>
      <c r="D154" s="18">
        <v>42005</v>
      </c>
      <c r="E154" s="19">
        <v>2.5000000000000001E-4</v>
      </c>
    </row>
    <row r="155" spans="1:5" x14ac:dyDescent="0.25">
      <c r="A155" s="52">
        <v>151</v>
      </c>
      <c r="B155" s="11" t="s">
        <v>413</v>
      </c>
      <c r="C155" s="2">
        <v>1788000</v>
      </c>
      <c r="D155" s="18">
        <v>42186</v>
      </c>
      <c r="E155" s="19">
        <v>2.5000000000000001E-4</v>
      </c>
    </row>
    <row r="156" spans="1:5" x14ac:dyDescent="0.25">
      <c r="A156" s="52">
        <v>152</v>
      </c>
      <c r="B156" s="11" t="s">
        <v>414</v>
      </c>
      <c r="C156" s="2">
        <v>1751000</v>
      </c>
      <c r="D156" s="18">
        <v>42186</v>
      </c>
      <c r="E156" s="19">
        <v>2.4000000000000001E-4</v>
      </c>
    </row>
    <row r="157" spans="1:5" x14ac:dyDescent="0.25">
      <c r="A157" s="52">
        <v>153</v>
      </c>
      <c r="B157" s="11" t="s">
        <v>415</v>
      </c>
      <c r="C157" s="2">
        <v>1430000</v>
      </c>
      <c r="D157" s="18">
        <v>41456</v>
      </c>
      <c r="E157" s="19">
        <v>2.0000000000000001E-4</v>
      </c>
    </row>
    <row r="158" spans="1:5" x14ac:dyDescent="0.25">
      <c r="A158" s="52">
        <v>154</v>
      </c>
      <c r="B158" s="11" t="s">
        <v>416</v>
      </c>
      <c r="C158" s="2">
        <v>1328019</v>
      </c>
      <c r="D158" s="18">
        <v>40552</v>
      </c>
      <c r="E158" s="19">
        <v>1.8000000000000001E-4</v>
      </c>
    </row>
    <row r="159" spans="1:5" x14ac:dyDescent="0.25">
      <c r="A159" s="52">
        <v>155</v>
      </c>
      <c r="B159" s="11" t="s">
        <v>417</v>
      </c>
      <c r="C159" s="2">
        <v>1316500</v>
      </c>
      <c r="D159" s="18">
        <v>41821</v>
      </c>
      <c r="E159" s="19">
        <v>1.8000000000000001E-4</v>
      </c>
    </row>
    <row r="160" spans="1:5" x14ac:dyDescent="0.25">
      <c r="A160" s="52">
        <v>156</v>
      </c>
      <c r="B160" s="11" t="s">
        <v>418</v>
      </c>
      <c r="C160" s="2">
        <v>1312252</v>
      </c>
      <c r="D160" s="18">
        <v>42005</v>
      </c>
      <c r="E160" s="19">
        <v>1.8000000000000001E-4</v>
      </c>
    </row>
    <row r="161" spans="1:5" x14ac:dyDescent="0.25">
      <c r="A161" s="52">
        <v>157</v>
      </c>
      <c r="B161" s="11" t="s">
        <v>419</v>
      </c>
      <c r="C161" s="2">
        <v>1261208</v>
      </c>
      <c r="D161" s="18">
        <v>41821</v>
      </c>
      <c r="E161" s="19">
        <v>1.7000000000000001E-4</v>
      </c>
    </row>
    <row r="162" spans="1:5" x14ac:dyDescent="0.25">
      <c r="A162" s="52">
        <v>158</v>
      </c>
      <c r="B162" s="11" t="s">
        <v>420</v>
      </c>
      <c r="C162" s="2">
        <v>1212107</v>
      </c>
      <c r="D162" s="18">
        <v>41821</v>
      </c>
      <c r="E162" s="19">
        <v>1.7000000000000001E-4</v>
      </c>
    </row>
    <row r="163" spans="1:5" x14ac:dyDescent="0.25">
      <c r="A163" s="52">
        <v>159</v>
      </c>
      <c r="B163" s="11" t="s">
        <v>421</v>
      </c>
      <c r="C163" s="2">
        <v>1119375</v>
      </c>
      <c r="D163" s="18">
        <v>42186</v>
      </c>
      <c r="E163" s="19">
        <v>1.4999999999999999E-4</v>
      </c>
    </row>
    <row r="164" spans="1:5" x14ac:dyDescent="0.25">
      <c r="A164" s="52">
        <v>160</v>
      </c>
      <c r="B164" s="11" t="s">
        <v>422</v>
      </c>
      <c r="C164" s="2">
        <v>900000</v>
      </c>
      <c r="D164" s="18">
        <v>42186</v>
      </c>
      <c r="E164" s="19">
        <v>1.2E-4</v>
      </c>
    </row>
    <row r="165" spans="1:5" x14ac:dyDescent="0.25">
      <c r="A165" s="52">
        <v>161</v>
      </c>
      <c r="B165" s="11" t="s">
        <v>423</v>
      </c>
      <c r="C165" s="2">
        <v>859178</v>
      </c>
      <c r="D165" s="18">
        <v>41456</v>
      </c>
      <c r="E165" s="19">
        <v>1.1900000000000001E-4</v>
      </c>
    </row>
    <row r="166" spans="1:5" x14ac:dyDescent="0.25">
      <c r="A166" s="52">
        <v>162</v>
      </c>
      <c r="B166" s="11" t="s">
        <v>424</v>
      </c>
      <c r="C166" s="2">
        <v>858000</v>
      </c>
      <c r="D166" s="18">
        <v>41640</v>
      </c>
      <c r="E166" s="19">
        <v>1.2E-4</v>
      </c>
    </row>
    <row r="167" spans="1:5" x14ac:dyDescent="0.25">
      <c r="A167" s="52">
        <v>163</v>
      </c>
      <c r="B167" s="11" t="s">
        <v>425</v>
      </c>
      <c r="C167" s="2">
        <v>844994</v>
      </c>
      <c r="D167" s="18">
        <v>41640</v>
      </c>
      <c r="E167" s="19">
        <v>1.2E-4</v>
      </c>
    </row>
    <row r="168" spans="1:5" x14ac:dyDescent="0.25">
      <c r="A168" s="52">
        <v>164</v>
      </c>
      <c r="B168" s="11" t="s">
        <v>426</v>
      </c>
      <c r="C168" s="2">
        <v>763952</v>
      </c>
      <c r="D168" s="18">
        <v>41821</v>
      </c>
      <c r="E168" s="19">
        <v>1.1E-4</v>
      </c>
    </row>
    <row r="169" spans="1:5" x14ac:dyDescent="0.25">
      <c r="A169" s="52">
        <v>165</v>
      </c>
      <c r="B169" s="11" t="s">
        <v>427</v>
      </c>
      <c r="C169" s="2">
        <v>757940</v>
      </c>
      <c r="D169" s="18">
        <v>42069</v>
      </c>
      <c r="E169" s="19">
        <v>1.05E-4</v>
      </c>
    </row>
    <row r="170" spans="1:5" x14ac:dyDescent="0.25">
      <c r="A170" s="52">
        <v>166</v>
      </c>
      <c r="B170" s="11" t="s">
        <v>428</v>
      </c>
      <c r="C170" s="2">
        <v>746900</v>
      </c>
      <c r="D170" s="18">
        <v>41456</v>
      </c>
      <c r="E170" s="19">
        <v>1E-4</v>
      </c>
    </row>
    <row r="171" spans="1:5" x14ac:dyDescent="0.25">
      <c r="A171" s="52">
        <v>167</v>
      </c>
      <c r="B171" s="11" t="s">
        <v>429</v>
      </c>
      <c r="C171" s="2">
        <v>631000</v>
      </c>
      <c r="D171" s="18">
        <v>41912</v>
      </c>
      <c r="E171" s="19">
        <v>8.7000000000000001E-5</v>
      </c>
    </row>
    <row r="172" spans="1:5" x14ac:dyDescent="0.25">
      <c r="A172" s="52">
        <v>168</v>
      </c>
      <c r="B172" s="11" t="s">
        <v>430</v>
      </c>
      <c r="C172" s="2">
        <v>620029</v>
      </c>
      <c r="D172" s="18">
        <v>40634</v>
      </c>
      <c r="E172" s="19">
        <v>8.6000000000000003E-5</v>
      </c>
    </row>
    <row r="173" spans="1:5" x14ac:dyDescent="0.25">
      <c r="A173" s="52">
        <v>169</v>
      </c>
      <c r="B173" s="11" t="s">
        <v>431</v>
      </c>
      <c r="C173" s="2">
        <v>604000</v>
      </c>
      <c r="D173" s="18">
        <v>42186</v>
      </c>
      <c r="E173" s="19">
        <v>8.3999999999999995E-5</v>
      </c>
    </row>
    <row r="174" spans="1:5" x14ac:dyDescent="0.25">
      <c r="A174" s="52">
        <v>170</v>
      </c>
      <c r="B174" s="11" t="s">
        <v>432</v>
      </c>
      <c r="C174" s="2">
        <v>581344</v>
      </c>
      <c r="D174" s="18">
        <v>41456</v>
      </c>
      <c r="E174" s="19">
        <v>8.0000000000000007E-5</v>
      </c>
    </row>
    <row r="175" spans="1:5" x14ac:dyDescent="0.25">
      <c r="A175" s="52">
        <v>171</v>
      </c>
      <c r="B175" s="11" t="s">
        <v>433</v>
      </c>
      <c r="C175" s="2">
        <v>549700</v>
      </c>
      <c r="D175" s="18">
        <v>41639</v>
      </c>
      <c r="E175" s="19">
        <v>7.3999999999999996E-5</v>
      </c>
    </row>
    <row r="176" spans="1:5" x14ac:dyDescent="0.25">
      <c r="A176" s="52">
        <v>172</v>
      </c>
      <c r="B176" s="11" t="s">
        <v>434</v>
      </c>
      <c r="C176" s="2">
        <v>534189</v>
      </c>
      <c r="D176" s="18">
        <v>41134</v>
      </c>
      <c r="E176" s="19">
        <v>7.3999999999999996E-5</v>
      </c>
    </row>
    <row r="177" spans="1:5" x14ac:dyDescent="0.25">
      <c r="A177" s="52">
        <v>173</v>
      </c>
      <c r="B177" s="11" t="s">
        <v>435</v>
      </c>
      <c r="C177" s="2">
        <v>518467</v>
      </c>
      <c r="D177" s="18">
        <v>41821</v>
      </c>
      <c r="E177" s="19">
        <v>7.2000000000000002E-5</v>
      </c>
    </row>
    <row r="178" spans="1:5" x14ac:dyDescent="0.25">
      <c r="A178" s="52">
        <v>174</v>
      </c>
      <c r="B178" s="11" t="s">
        <v>436</v>
      </c>
      <c r="C178" s="2">
        <v>505153</v>
      </c>
      <c r="D178" s="18">
        <v>41640</v>
      </c>
      <c r="E178" s="19">
        <v>6.9999999999999994E-5</v>
      </c>
    </row>
    <row r="179" spans="1:5" x14ac:dyDescent="0.25">
      <c r="A179" s="52">
        <v>175</v>
      </c>
      <c r="B179" s="11" t="s">
        <v>437</v>
      </c>
      <c r="C179" s="2">
        <v>425384</v>
      </c>
      <c r="D179" s="18">
        <v>41639</v>
      </c>
      <c r="E179" s="19">
        <v>5.8999999999999998E-5</v>
      </c>
    </row>
    <row r="180" spans="1:5" x14ac:dyDescent="0.25">
      <c r="A180" s="52">
        <v>176</v>
      </c>
      <c r="B180" s="11" t="s">
        <v>438</v>
      </c>
      <c r="C180" s="2">
        <v>405739</v>
      </c>
      <c r="D180" s="18">
        <v>41275</v>
      </c>
      <c r="E180" s="19">
        <v>5.5999999999999999E-5</v>
      </c>
    </row>
    <row r="181" spans="1:5" x14ac:dyDescent="0.25">
      <c r="A181" s="52">
        <v>177</v>
      </c>
      <c r="B181" s="11" t="s">
        <v>439</v>
      </c>
      <c r="C181" s="2">
        <v>393372</v>
      </c>
      <c r="D181" s="18">
        <v>40714</v>
      </c>
      <c r="E181" s="19">
        <v>5.3999999999999998E-5</v>
      </c>
    </row>
    <row r="182" spans="1:5" x14ac:dyDescent="0.25">
      <c r="A182" s="52">
        <v>178</v>
      </c>
      <c r="B182" s="11" t="s">
        <v>440</v>
      </c>
      <c r="C182" s="2">
        <v>386486</v>
      </c>
      <c r="D182" s="18">
        <v>41275</v>
      </c>
      <c r="E182" s="19">
        <v>5.3000000000000001E-5</v>
      </c>
    </row>
    <row r="183" spans="1:5" x14ac:dyDescent="0.25">
      <c r="A183" s="52">
        <v>179</v>
      </c>
      <c r="B183" s="11" t="s">
        <v>441</v>
      </c>
      <c r="C183" s="2">
        <v>368390</v>
      </c>
      <c r="D183" s="18">
        <v>41456</v>
      </c>
      <c r="E183" s="19">
        <v>5.1E-5</v>
      </c>
    </row>
    <row r="184" spans="1:5" x14ac:dyDescent="0.25">
      <c r="A184" s="52">
        <v>180</v>
      </c>
      <c r="B184" s="11" t="s">
        <v>442</v>
      </c>
      <c r="C184" s="2">
        <v>349728</v>
      </c>
      <c r="D184" s="18">
        <v>41456</v>
      </c>
      <c r="E184" s="19">
        <v>4.8000000000000001E-5</v>
      </c>
    </row>
    <row r="185" spans="1:5" x14ac:dyDescent="0.25">
      <c r="A185" s="52">
        <v>181</v>
      </c>
      <c r="B185" s="11" t="s">
        <v>443</v>
      </c>
      <c r="C185" s="2">
        <v>341256</v>
      </c>
      <c r="D185" s="18">
        <v>41902</v>
      </c>
      <c r="E185" s="19">
        <v>4.6999999999999997E-5</v>
      </c>
    </row>
    <row r="186" spans="1:5" x14ac:dyDescent="0.25">
      <c r="A186" s="52">
        <v>182</v>
      </c>
      <c r="B186" s="11" t="s">
        <v>444</v>
      </c>
      <c r="C186" s="2">
        <v>329040</v>
      </c>
      <c r="D186" s="18">
        <v>42004</v>
      </c>
      <c r="E186" s="19">
        <v>4.6E-5</v>
      </c>
    </row>
    <row r="187" spans="1:5" x14ac:dyDescent="0.25">
      <c r="A187" s="52">
        <v>183</v>
      </c>
      <c r="B187" s="11" t="s">
        <v>445</v>
      </c>
      <c r="C187" s="2">
        <v>294906</v>
      </c>
      <c r="D187" s="18">
        <v>38837</v>
      </c>
      <c r="E187" s="19">
        <v>4.0000000000000003E-5</v>
      </c>
    </row>
    <row r="188" spans="1:5" x14ac:dyDescent="0.25">
      <c r="A188" s="52">
        <v>184</v>
      </c>
      <c r="B188" s="11" t="s">
        <v>446</v>
      </c>
      <c r="C188" s="2">
        <v>285000</v>
      </c>
      <c r="D188" s="18">
        <v>41456</v>
      </c>
      <c r="E188" s="19">
        <v>3.8999999999999999E-5</v>
      </c>
    </row>
    <row r="189" spans="1:5" x14ac:dyDescent="0.25">
      <c r="A189" s="52">
        <v>185</v>
      </c>
      <c r="B189" s="11" t="s">
        <v>447</v>
      </c>
      <c r="C189" s="2">
        <v>268767</v>
      </c>
      <c r="D189" s="18">
        <v>41877</v>
      </c>
      <c r="E189" s="19">
        <v>3.6999999999999998E-5</v>
      </c>
    </row>
    <row r="190" spans="1:5" x14ac:dyDescent="0.25">
      <c r="A190" s="52">
        <v>186</v>
      </c>
      <c r="B190" s="11" t="s">
        <v>448</v>
      </c>
      <c r="C190" s="2">
        <v>268270</v>
      </c>
      <c r="D190" s="18">
        <v>41143</v>
      </c>
      <c r="E190" s="19">
        <v>3.6999999999999998E-5</v>
      </c>
    </row>
    <row r="191" spans="1:5" x14ac:dyDescent="0.25">
      <c r="A191" s="52">
        <v>187</v>
      </c>
      <c r="B191" s="11" t="s">
        <v>449</v>
      </c>
      <c r="C191" s="2">
        <v>264652</v>
      </c>
      <c r="D191" s="18">
        <v>41456</v>
      </c>
      <c r="E191" s="19">
        <v>3.6999999999999998E-5</v>
      </c>
    </row>
    <row r="192" spans="1:5" x14ac:dyDescent="0.25">
      <c r="A192" s="52">
        <v>188</v>
      </c>
      <c r="B192" s="11" t="s">
        <v>450</v>
      </c>
      <c r="C192" s="2">
        <v>240705</v>
      </c>
      <c r="D192" s="18">
        <v>40544</v>
      </c>
      <c r="E192" s="19">
        <v>3.3000000000000003E-5</v>
      </c>
    </row>
    <row r="193" spans="1:5" x14ac:dyDescent="0.25">
      <c r="A193" s="52">
        <v>189</v>
      </c>
      <c r="B193" s="11" t="s">
        <v>451</v>
      </c>
      <c r="C193" s="2">
        <v>239648</v>
      </c>
      <c r="D193" s="18">
        <v>40909</v>
      </c>
      <c r="E193" s="19">
        <v>3.3000000000000003E-5</v>
      </c>
    </row>
    <row r="194" spans="1:5" x14ac:dyDescent="0.25">
      <c r="A194" s="52">
        <v>190</v>
      </c>
      <c r="B194" s="11" t="s">
        <v>452</v>
      </c>
      <c r="C194" s="2">
        <v>212645</v>
      </c>
      <c r="D194" s="18">
        <v>41142</v>
      </c>
      <c r="E194" s="19">
        <v>2.9E-5</v>
      </c>
    </row>
    <row r="195" spans="1:5" x14ac:dyDescent="0.25">
      <c r="A195" s="52">
        <v>191</v>
      </c>
      <c r="B195" s="11" t="s">
        <v>453</v>
      </c>
      <c r="C195" s="2">
        <v>187820</v>
      </c>
      <c r="D195" s="18">
        <v>40854</v>
      </c>
      <c r="E195" s="19">
        <v>2.5999999999999998E-5</v>
      </c>
    </row>
    <row r="196" spans="1:5" x14ac:dyDescent="0.25">
      <c r="A196" s="52">
        <v>192</v>
      </c>
      <c r="B196" s="11" t="s">
        <v>454</v>
      </c>
      <c r="C196" s="2">
        <v>187356</v>
      </c>
      <c r="D196" s="18">
        <v>41042</v>
      </c>
      <c r="E196" s="19">
        <v>2.5999999999999998E-5</v>
      </c>
    </row>
    <row r="197" spans="1:5" x14ac:dyDescent="0.25">
      <c r="A197" s="52">
        <v>193</v>
      </c>
      <c r="B197" s="11" t="s">
        <v>455</v>
      </c>
      <c r="C197" s="2">
        <v>185000</v>
      </c>
      <c r="D197" s="18">
        <v>42186</v>
      </c>
      <c r="E197" s="19">
        <v>2.5999999999999998E-5</v>
      </c>
    </row>
    <row r="198" spans="1:5" x14ac:dyDescent="0.25">
      <c r="A198" s="52">
        <v>194</v>
      </c>
      <c r="B198" s="11" t="s">
        <v>456</v>
      </c>
      <c r="C198" s="2">
        <v>159358</v>
      </c>
      <c r="D198" s="18">
        <v>40269</v>
      </c>
      <c r="E198" s="19">
        <v>2.1999999999999999E-5</v>
      </c>
    </row>
    <row r="199" spans="1:5" x14ac:dyDescent="0.25">
      <c r="A199" s="52">
        <v>195</v>
      </c>
      <c r="B199" s="11" t="s">
        <v>457</v>
      </c>
      <c r="C199" s="2">
        <v>154843</v>
      </c>
      <c r="D199" s="18">
        <v>41640</v>
      </c>
      <c r="E199" s="19">
        <v>2.0999999999999999E-5</v>
      </c>
    </row>
    <row r="200" spans="1:5" x14ac:dyDescent="0.25">
      <c r="A200" s="52">
        <v>196</v>
      </c>
      <c r="B200" s="11" t="s">
        <v>458</v>
      </c>
      <c r="C200" s="2">
        <v>109000</v>
      </c>
      <c r="D200" s="18">
        <v>42186</v>
      </c>
      <c r="E200" s="19">
        <v>1.5E-5</v>
      </c>
    </row>
    <row r="201" spans="1:5" x14ac:dyDescent="0.25">
      <c r="A201" s="52">
        <v>197</v>
      </c>
      <c r="B201" s="11" t="s">
        <v>459</v>
      </c>
      <c r="C201" s="2">
        <v>107394</v>
      </c>
      <c r="D201" s="18">
        <v>41943</v>
      </c>
      <c r="E201" s="19">
        <v>1.5E-5</v>
      </c>
    </row>
    <row r="202" spans="1:5" x14ac:dyDescent="0.25">
      <c r="A202" s="52">
        <v>198</v>
      </c>
      <c r="B202" s="11" t="s">
        <v>460</v>
      </c>
      <c r="C202" s="2">
        <v>106461</v>
      </c>
      <c r="D202" s="18">
        <v>41456</v>
      </c>
      <c r="E202" s="19">
        <v>1.5E-5</v>
      </c>
    </row>
    <row r="203" spans="1:5" x14ac:dyDescent="0.25">
      <c r="A203" s="52">
        <v>199</v>
      </c>
      <c r="B203" s="11" t="s">
        <v>461</v>
      </c>
      <c r="C203" s="2">
        <v>106405</v>
      </c>
      <c r="D203" s="18">
        <v>40269</v>
      </c>
      <c r="E203" s="19">
        <v>1.5E-5</v>
      </c>
    </row>
    <row r="204" spans="1:5" x14ac:dyDescent="0.25">
      <c r="A204" s="52">
        <v>200</v>
      </c>
      <c r="B204" s="11" t="s">
        <v>462</v>
      </c>
      <c r="C204" s="2">
        <v>103328</v>
      </c>
      <c r="D204" s="18">
        <v>40675</v>
      </c>
      <c r="E204" s="19">
        <v>1.4E-5</v>
      </c>
    </row>
    <row r="205" spans="1:5" x14ac:dyDescent="0.25">
      <c r="A205" s="52">
        <v>201</v>
      </c>
      <c r="B205" s="11" t="s">
        <v>463</v>
      </c>
      <c r="C205" s="2">
        <v>103252</v>
      </c>
      <c r="D205" s="18">
        <v>40877</v>
      </c>
      <c r="E205" s="19">
        <v>1.4E-5</v>
      </c>
    </row>
    <row r="206" spans="1:5" x14ac:dyDescent="0.25">
      <c r="A206" s="52">
        <v>202</v>
      </c>
      <c r="B206" s="11" t="s">
        <v>464</v>
      </c>
      <c r="C206" s="2">
        <v>101351</v>
      </c>
      <c r="D206" s="18">
        <v>41456</v>
      </c>
      <c r="E206" s="19">
        <v>1.4E-5</v>
      </c>
    </row>
    <row r="207" spans="1:5" x14ac:dyDescent="0.25">
      <c r="A207" s="52">
        <v>203</v>
      </c>
      <c r="B207" s="11" t="s">
        <v>465</v>
      </c>
      <c r="C207" s="2">
        <v>99000</v>
      </c>
      <c r="D207" s="18">
        <v>41274</v>
      </c>
      <c r="E207" s="19">
        <v>1.4E-5</v>
      </c>
    </row>
    <row r="208" spans="1:5" x14ac:dyDescent="0.25">
      <c r="A208" s="52">
        <v>204</v>
      </c>
      <c r="B208" s="11" t="s">
        <v>466</v>
      </c>
      <c r="C208" s="2">
        <v>89949</v>
      </c>
      <c r="D208" s="18">
        <v>41456</v>
      </c>
      <c r="E208" s="19">
        <v>1.2E-5</v>
      </c>
    </row>
    <row r="209" spans="1:5" x14ac:dyDescent="0.25">
      <c r="A209" s="52">
        <v>205</v>
      </c>
      <c r="B209" s="11" t="s">
        <v>467</v>
      </c>
      <c r="C209" s="2">
        <v>86295</v>
      </c>
      <c r="D209" s="18">
        <v>40690</v>
      </c>
      <c r="E209" s="19">
        <v>1.2E-5</v>
      </c>
    </row>
    <row r="210" spans="1:5" x14ac:dyDescent="0.25">
      <c r="A210" s="52">
        <v>206</v>
      </c>
      <c r="B210" s="11" t="s">
        <v>468</v>
      </c>
      <c r="C210" s="2">
        <v>84497</v>
      </c>
      <c r="D210" s="18">
        <v>40629</v>
      </c>
      <c r="E210" s="19">
        <v>1.2E-5</v>
      </c>
    </row>
    <row r="211" spans="1:5" x14ac:dyDescent="0.25">
      <c r="A211" s="52">
        <v>207</v>
      </c>
      <c r="B211" s="11" t="s">
        <v>469</v>
      </c>
      <c r="C211" s="2">
        <v>76949</v>
      </c>
      <c r="D211" s="18">
        <v>41821</v>
      </c>
      <c r="E211" s="19">
        <v>1.1E-5</v>
      </c>
    </row>
    <row r="212" spans="1:5" x14ac:dyDescent="0.25">
      <c r="A212" s="52">
        <v>208</v>
      </c>
      <c r="B212" s="11" t="s">
        <v>470</v>
      </c>
      <c r="C212" s="2">
        <v>71293</v>
      </c>
      <c r="D212" s="18">
        <v>40677</v>
      </c>
      <c r="E212" s="19">
        <v>9.9000000000000001E-6</v>
      </c>
    </row>
    <row r="213" spans="1:5" x14ac:dyDescent="0.25">
      <c r="A213" s="52">
        <v>209</v>
      </c>
      <c r="B213" s="11" t="s">
        <v>471</v>
      </c>
      <c r="C213" s="2">
        <v>64237</v>
      </c>
      <c r="D213" s="18">
        <v>40318</v>
      </c>
      <c r="E213" s="19">
        <v>8.8999999999999995E-6</v>
      </c>
    </row>
    <row r="214" spans="1:5" x14ac:dyDescent="0.25">
      <c r="A214" s="52">
        <v>210</v>
      </c>
      <c r="B214" s="11" t="s">
        <v>472</v>
      </c>
      <c r="C214" s="2">
        <v>63085</v>
      </c>
      <c r="D214" s="18">
        <v>40999</v>
      </c>
      <c r="E214" s="19">
        <v>8.6999999999999997E-6</v>
      </c>
    </row>
    <row r="215" spans="1:5" x14ac:dyDescent="0.25">
      <c r="A215" s="52">
        <v>211</v>
      </c>
      <c r="B215" s="11" t="s">
        <v>473</v>
      </c>
      <c r="C215" s="2">
        <v>56086</v>
      </c>
      <c r="D215" s="18">
        <v>41456</v>
      </c>
      <c r="E215" s="19">
        <v>7.7999999999999999E-6</v>
      </c>
    </row>
    <row r="216" spans="1:5" x14ac:dyDescent="0.25">
      <c r="A216" s="52">
        <v>212</v>
      </c>
      <c r="B216" s="11" t="s">
        <v>474</v>
      </c>
      <c r="C216" s="2">
        <v>55984</v>
      </c>
      <c r="D216" s="18">
        <v>42005</v>
      </c>
      <c r="E216" s="19">
        <v>7.7000000000000008E-6</v>
      </c>
    </row>
    <row r="217" spans="1:5" x14ac:dyDescent="0.25">
      <c r="A217" s="52">
        <v>213</v>
      </c>
      <c r="B217" s="11" t="s">
        <v>475</v>
      </c>
      <c r="C217" s="2">
        <v>55691</v>
      </c>
      <c r="D217" s="18">
        <v>41275</v>
      </c>
      <c r="E217" s="19">
        <v>7.7000000000000008E-6</v>
      </c>
    </row>
    <row r="218" spans="1:5" x14ac:dyDescent="0.25">
      <c r="A218" s="52">
        <v>214</v>
      </c>
      <c r="B218" s="11" t="s">
        <v>476</v>
      </c>
      <c r="C218" s="2">
        <v>55519</v>
      </c>
      <c r="D218" s="18">
        <v>40269</v>
      </c>
      <c r="E218" s="19">
        <v>7.7000000000000008E-6</v>
      </c>
    </row>
    <row r="219" spans="1:5" x14ac:dyDescent="0.25">
      <c r="A219" s="52">
        <v>215</v>
      </c>
      <c r="B219" s="11" t="s">
        <v>477</v>
      </c>
      <c r="C219" s="2">
        <v>55000</v>
      </c>
      <c r="D219" s="18">
        <v>42186</v>
      </c>
      <c r="E219" s="19">
        <v>7.6000000000000001E-6</v>
      </c>
    </row>
    <row r="220" spans="1:5" x14ac:dyDescent="0.25">
      <c r="A220" s="52">
        <v>216</v>
      </c>
      <c r="B220" s="11" t="s">
        <v>478</v>
      </c>
      <c r="C220" s="2">
        <v>53883</v>
      </c>
      <c r="D220" s="18">
        <v>40269</v>
      </c>
      <c r="E220" s="19">
        <v>7.5000000000000002E-6</v>
      </c>
    </row>
    <row r="221" spans="1:5" x14ac:dyDescent="0.25">
      <c r="A221" s="52">
        <v>217</v>
      </c>
      <c r="B221" s="11" t="s">
        <v>479</v>
      </c>
      <c r="C221" s="2">
        <v>51547</v>
      </c>
      <c r="D221" s="18">
        <v>41275</v>
      </c>
      <c r="E221" s="19">
        <v>7.0999999999999998E-6</v>
      </c>
    </row>
    <row r="222" spans="1:5" x14ac:dyDescent="0.25">
      <c r="A222" s="52">
        <v>218</v>
      </c>
      <c r="B222" s="11" t="s">
        <v>480</v>
      </c>
      <c r="C222" s="2">
        <v>48679</v>
      </c>
      <c r="D222" s="18">
        <v>41974</v>
      </c>
      <c r="E222" s="19">
        <v>6.7000000000000002E-6</v>
      </c>
    </row>
    <row r="223" spans="1:5" x14ac:dyDescent="0.25">
      <c r="A223" s="52">
        <v>219</v>
      </c>
      <c r="B223" s="11" t="s">
        <v>481</v>
      </c>
      <c r="C223" s="2">
        <v>37429</v>
      </c>
      <c r="D223" s="18">
        <v>40179</v>
      </c>
      <c r="E223" s="19">
        <v>5.2000000000000002E-6</v>
      </c>
    </row>
    <row r="224" spans="1:5" x14ac:dyDescent="0.25">
      <c r="A224" s="52">
        <v>220</v>
      </c>
      <c r="B224" s="11" t="s">
        <v>482</v>
      </c>
      <c r="C224" s="2">
        <v>37132</v>
      </c>
      <c r="D224" s="18">
        <v>41639</v>
      </c>
      <c r="E224" s="19">
        <v>5.1000000000000003E-6</v>
      </c>
    </row>
    <row r="225" spans="1:5" x14ac:dyDescent="0.25">
      <c r="A225" s="52">
        <v>221</v>
      </c>
      <c r="B225" s="11" t="s">
        <v>483</v>
      </c>
      <c r="C225" s="2">
        <v>36950</v>
      </c>
      <c r="D225" s="18">
        <v>41639</v>
      </c>
      <c r="E225" s="19">
        <v>5.1000000000000003E-6</v>
      </c>
    </row>
    <row r="226" spans="1:5" x14ac:dyDescent="0.25">
      <c r="A226" s="52">
        <v>222</v>
      </c>
      <c r="B226" s="11" t="s">
        <v>484</v>
      </c>
      <c r="C226" s="2">
        <v>35742</v>
      </c>
      <c r="D226" s="18">
        <v>40909</v>
      </c>
      <c r="E226" s="19">
        <v>4.8999999999999997E-6</v>
      </c>
    </row>
    <row r="227" spans="1:5" x14ac:dyDescent="0.25">
      <c r="A227" s="52">
        <v>223</v>
      </c>
      <c r="B227" s="11" t="s">
        <v>485</v>
      </c>
      <c r="C227" s="2">
        <v>32789</v>
      </c>
      <c r="D227" s="18">
        <v>42004</v>
      </c>
      <c r="E227" s="19">
        <v>4.5000000000000001E-6</v>
      </c>
    </row>
    <row r="228" spans="1:5" x14ac:dyDescent="0.25">
      <c r="A228" s="52">
        <v>224</v>
      </c>
      <c r="B228" s="11" t="s">
        <v>486</v>
      </c>
      <c r="C228" s="2">
        <v>31458</v>
      </c>
      <c r="D228" s="18">
        <v>40933</v>
      </c>
      <c r="E228" s="19">
        <v>4.4000000000000002E-6</v>
      </c>
    </row>
    <row r="229" spans="1:5" x14ac:dyDescent="0.25">
      <c r="A229" s="52">
        <v>225</v>
      </c>
      <c r="B229" s="11" t="s">
        <v>487</v>
      </c>
      <c r="C229" s="2">
        <v>30001</v>
      </c>
      <c r="D229" s="18">
        <v>41274</v>
      </c>
      <c r="E229" s="19">
        <v>4.0999999999999997E-6</v>
      </c>
    </row>
    <row r="230" spans="1:5" x14ac:dyDescent="0.25">
      <c r="A230" s="52">
        <v>226</v>
      </c>
      <c r="B230" s="11" t="s">
        <v>488</v>
      </c>
      <c r="C230" s="2">
        <v>28875</v>
      </c>
      <c r="D230" s="18">
        <v>41912</v>
      </c>
      <c r="E230" s="19">
        <v>3.9999999999999998E-6</v>
      </c>
    </row>
    <row r="231" spans="1:5" x14ac:dyDescent="0.25">
      <c r="A231" s="52">
        <v>227</v>
      </c>
      <c r="B231" s="11" t="s">
        <v>489</v>
      </c>
      <c r="C231" s="2">
        <v>28054</v>
      </c>
      <c r="D231" s="18">
        <v>40371</v>
      </c>
      <c r="E231" s="19">
        <v>3.8999999999999999E-6</v>
      </c>
    </row>
    <row r="232" spans="1:5" x14ac:dyDescent="0.25">
      <c r="A232" s="52">
        <v>228</v>
      </c>
      <c r="B232" s="11" t="s">
        <v>490</v>
      </c>
      <c r="C232" s="2">
        <v>23296</v>
      </c>
      <c r="D232" s="18">
        <v>41275</v>
      </c>
      <c r="E232" s="19">
        <v>3.1999999999999999E-6</v>
      </c>
    </row>
    <row r="233" spans="1:5" x14ac:dyDescent="0.25">
      <c r="A233" s="52">
        <v>229</v>
      </c>
      <c r="B233" s="11" t="s">
        <v>491</v>
      </c>
      <c r="C233" s="2">
        <v>20901</v>
      </c>
      <c r="D233" s="18">
        <v>41456</v>
      </c>
      <c r="E233" s="19">
        <v>2.9000000000000002E-6</v>
      </c>
    </row>
    <row r="234" spans="1:5" x14ac:dyDescent="0.25">
      <c r="A234" s="52">
        <v>230</v>
      </c>
      <c r="B234" s="11" t="s">
        <v>492</v>
      </c>
      <c r="C234" s="2">
        <v>14974</v>
      </c>
      <c r="D234" s="18">
        <v>40878</v>
      </c>
      <c r="E234" s="19">
        <v>2.0999999999999998E-6</v>
      </c>
    </row>
    <row r="235" spans="1:5" x14ac:dyDescent="0.25">
      <c r="A235" s="52">
        <v>231</v>
      </c>
      <c r="B235" s="11" t="s">
        <v>493</v>
      </c>
      <c r="C235" s="2">
        <v>13452</v>
      </c>
      <c r="D235" s="18">
        <v>40674</v>
      </c>
      <c r="E235" s="19">
        <v>1.9E-6</v>
      </c>
    </row>
    <row r="236" spans="1:5" x14ac:dyDescent="0.25">
      <c r="A236" s="52">
        <v>232</v>
      </c>
      <c r="B236" s="11" t="s">
        <v>494</v>
      </c>
      <c r="C236" s="2">
        <v>13135</v>
      </c>
      <c r="D236" s="18">
        <v>41456</v>
      </c>
      <c r="E236" s="19">
        <v>1.7999999999999999E-6</v>
      </c>
    </row>
    <row r="237" spans="1:5" x14ac:dyDescent="0.25">
      <c r="A237" s="52">
        <v>233</v>
      </c>
      <c r="B237" s="11" t="s">
        <v>495</v>
      </c>
      <c r="C237" s="2">
        <v>11323</v>
      </c>
      <c r="D237" s="18">
        <v>41456</v>
      </c>
      <c r="E237" s="19">
        <v>1.5999999999999999E-6</v>
      </c>
    </row>
    <row r="238" spans="1:5" x14ac:dyDescent="0.25">
      <c r="A238" s="52">
        <v>234</v>
      </c>
      <c r="B238" s="11" t="s">
        <v>496</v>
      </c>
      <c r="C238" s="2">
        <v>10084</v>
      </c>
      <c r="D238" s="18">
        <v>40846</v>
      </c>
      <c r="E238" s="19">
        <v>1.3999999999999999E-6</v>
      </c>
    </row>
    <row r="239" spans="1:5" x14ac:dyDescent="0.25">
      <c r="A239" s="52">
        <v>235</v>
      </c>
      <c r="B239" s="11" t="s">
        <v>497</v>
      </c>
      <c r="C239" s="2">
        <v>9131</v>
      </c>
      <c r="D239" s="18">
        <v>40909</v>
      </c>
      <c r="E239" s="19">
        <v>1.3E-6</v>
      </c>
    </row>
    <row r="240" spans="1:5" x14ac:dyDescent="0.25">
      <c r="A240" s="52">
        <v>236</v>
      </c>
      <c r="B240" s="11" t="s">
        <v>498</v>
      </c>
      <c r="C240" s="2">
        <v>6069</v>
      </c>
      <c r="D240" s="18">
        <v>40909</v>
      </c>
      <c r="E240" s="19">
        <v>8.4E-7</v>
      </c>
    </row>
    <row r="241" spans="1:5" x14ac:dyDescent="0.25">
      <c r="A241" s="52">
        <v>237</v>
      </c>
      <c r="B241" s="11" t="s">
        <v>499</v>
      </c>
      <c r="C241" s="2">
        <v>4922</v>
      </c>
      <c r="D241" s="18">
        <v>40675</v>
      </c>
      <c r="E241" s="19">
        <v>6.7999999999999995E-7</v>
      </c>
    </row>
    <row r="242" spans="1:5" x14ac:dyDescent="0.25">
      <c r="A242" s="52">
        <v>238</v>
      </c>
      <c r="B242" s="11" t="s">
        <v>500</v>
      </c>
      <c r="C242" s="2">
        <v>4000</v>
      </c>
      <c r="D242" s="18">
        <v>42186</v>
      </c>
      <c r="E242" s="19">
        <v>5.5000000000000003E-7</v>
      </c>
    </row>
    <row r="243" spans="1:5" x14ac:dyDescent="0.25">
      <c r="A243" s="52">
        <v>239</v>
      </c>
      <c r="B243" s="11" t="s">
        <v>501</v>
      </c>
      <c r="C243" s="2">
        <v>3000</v>
      </c>
      <c r="D243" s="18">
        <v>42186</v>
      </c>
      <c r="E243" s="19">
        <v>4.0999999999999999E-7</v>
      </c>
    </row>
    <row r="244" spans="1:5" x14ac:dyDescent="0.25">
      <c r="A244" s="52">
        <v>240</v>
      </c>
      <c r="B244" s="11" t="s">
        <v>502</v>
      </c>
      <c r="C244" s="2">
        <v>2562</v>
      </c>
      <c r="D244" s="18">
        <v>41821</v>
      </c>
      <c r="E244" s="19">
        <v>3.7E-7</v>
      </c>
    </row>
    <row r="245" spans="1:5" x14ac:dyDescent="0.25">
      <c r="A245" s="52">
        <v>241</v>
      </c>
      <c r="B245" s="11" t="s">
        <v>503</v>
      </c>
      <c r="C245" s="2">
        <v>2302</v>
      </c>
      <c r="D245" s="18">
        <v>40764</v>
      </c>
      <c r="E245" s="19">
        <v>3.2000000000000001E-7</v>
      </c>
    </row>
    <row r="246" spans="1:5" x14ac:dyDescent="0.25">
      <c r="A246" s="52">
        <v>242</v>
      </c>
      <c r="B246" s="11" t="s">
        <v>504</v>
      </c>
      <c r="C246" s="2">
        <v>2072</v>
      </c>
      <c r="D246" s="18">
        <v>40764</v>
      </c>
      <c r="E246" s="19">
        <v>2.8999999999999998E-7</v>
      </c>
    </row>
    <row r="247" spans="1:5" x14ac:dyDescent="0.25">
      <c r="A247" s="52">
        <v>243</v>
      </c>
      <c r="B247" s="11" t="s">
        <v>505</v>
      </c>
      <c r="C247" s="2">
        <v>1613</v>
      </c>
      <c r="D247" s="18">
        <v>40796</v>
      </c>
      <c r="E247" s="19">
        <v>2.2000000000000001E-7</v>
      </c>
    </row>
    <row r="248" spans="1:5" x14ac:dyDescent="0.25">
      <c r="A248" s="52">
        <v>244</v>
      </c>
      <c r="B248" s="11" t="s">
        <v>506</v>
      </c>
      <c r="C248" s="2">
        <v>1411</v>
      </c>
      <c r="D248" s="18">
        <v>40834</v>
      </c>
      <c r="E248" s="19">
        <v>1.9999999999999999E-7</v>
      </c>
    </row>
    <row r="249" spans="1:5" x14ac:dyDescent="0.25">
      <c r="A249" s="52">
        <v>245</v>
      </c>
      <c r="B249" s="11" t="s">
        <v>507</v>
      </c>
      <c r="C249" s="2">
        <v>839</v>
      </c>
      <c r="D249" s="18">
        <v>41091</v>
      </c>
      <c r="E249" s="19">
        <v>1.1999999999999999E-7</v>
      </c>
    </row>
    <row r="250" spans="1:5" x14ac:dyDescent="0.25">
      <c r="A250" s="52">
        <v>246</v>
      </c>
      <c r="B250" s="11" t="s">
        <v>508</v>
      </c>
      <c r="C250" s="2">
        <v>550</v>
      </c>
      <c r="D250" s="18">
        <v>40764</v>
      </c>
      <c r="E250" s="19">
        <v>7.6000000000000006E-8</v>
      </c>
    </row>
    <row r="251" spans="1:5" x14ac:dyDescent="0.25">
      <c r="A251" s="53">
        <v>247</v>
      </c>
      <c r="B251" s="54" t="s">
        <v>509</v>
      </c>
      <c r="C251" s="55">
        <v>56</v>
      </c>
      <c r="D251" s="56">
        <v>41275</v>
      </c>
      <c r="E251" s="57">
        <v>7.6999999999999995E-9</v>
      </c>
    </row>
  </sheetData>
  <mergeCells count="1">
    <mergeCell ref="A1:Q1"/>
  </mergeCells>
  <pageMargins left="0.7" right="0.7" top="0.75" bottom="0.75" header="0.3" footer="0.3"/>
  <legacyDrawing r:id="rId1"/>
  <tableParts count="1">
    <tablePart r:id="rId2"/>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AD043-CB5D-4343-BE5E-385FE9C43E6C}">
  <dimension ref="A1:I224"/>
  <sheetViews>
    <sheetView workbookViewId="0">
      <selection sqref="A1:I1"/>
    </sheetView>
  </sheetViews>
  <sheetFormatPr defaultRowHeight="15" x14ac:dyDescent="0.25"/>
  <cols>
    <col min="1" max="1" width="49.7109375" bestFit="1" customWidth="1"/>
    <col min="2" max="2" width="7.85546875" bestFit="1" customWidth="1"/>
    <col min="3" max="3" width="10" bestFit="1" customWidth="1"/>
    <col min="4" max="4" width="6.7109375" bestFit="1" customWidth="1"/>
    <col min="5" max="5" width="10.28515625" bestFit="1" customWidth="1"/>
  </cols>
  <sheetData>
    <row r="1" spans="1:9" ht="38.25" customHeight="1" x14ac:dyDescent="0.25">
      <c r="A1" s="69" t="s">
        <v>2644</v>
      </c>
      <c r="B1" s="69"/>
      <c r="C1" s="69"/>
      <c r="D1" s="69"/>
      <c r="E1" s="69"/>
      <c r="F1" s="69"/>
      <c r="G1" s="69"/>
      <c r="H1" s="69"/>
      <c r="I1" s="69"/>
    </row>
    <row r="3" spans="1:9" ht="15.75" x14ac:dyDescent="0.25">
      <c r="A3" s="59" t="s">
        <v>510</v>
      </c>
      <c r="B3" s="60" t="s">
        <v>511</v>
      </c>
      <c r="C3" s="60" t="s">
        <v>63</v>
      </c>
      <c r="D3" s="60" t="s">
        <v>512</v>
      </c>
      <c r="E3" s="61" t="s">
        <v>513</v>
      </c>
    </row>
    <row r="4" spans="1:9" x14ac:dyDescent="0.25">
      <c r="A4" s="62" t="s">
        <v>514</v>
      </c>
      <c r="B4" s="2" t="s">
        <v>515</v>
      </c>
      <c r="C4" s="2" t="s">
        <v>516</v>
      </c>
      <c r="D4" s="2">
        <v>0</v>
      </c>
      <c r="E4" s="19" t="s">
        <v>517</v>
      </c>
    </row>
    <row r="5" spans="1:9" x14ac:dyDescent="0.25">
      <c r="A5" s="62" t="s">
        <v>518</v>
      </c>
      <c r="B5" s="2" t="s">
        <v>519</v>
      </c>
      <c r="C5" s="2" t="s">
        <v>520</v>
      </c>
      <c r="D5" s="2">
        <v>0</v>
      </c>
      <c r="E5" s="19">
        <v>0</v>
      </c>
    </row>
    <row r="6" spans="1:9" x14ac:dyDescent="0.25">
      <c r="A6" s="62" t="s">
        <v>521</v>
      </c>
      <c r="B6" s="2" t="s">
        <v>522</v>
      </c>
      <c r="C6" s="2" t="s">
        <v>523</v>
      </c>
      <c r="D6" s="2">
        <v>0.16</v>
      </c>
      <c r="E6" s="19">
        <v>0.01</v>
      </c>
      <c r="I6" s="1"/>
    </row>
    <row r="7" spans="1:9" x14ac:dyDescent="0.25">
      <c r="A7" s="62" t="s">
        <v>524</v>
      </c>
      <c r="B7" s="2" t="s">
        <v>525</v>
      </c>
      <c r="C7" s="2" t="s">
        <v>526</v>
      </c>
      <c r="D7" s="2">
        <v>0.06</v>
      </c>
      <c r="E7" s="19">
        <v>0.01</v>
      </c>
    </row>
    <row r="8" spans="1:9" x14ac:dyDescent="0.25">
      <c r="A8" s="62" t="s">
        <v>527</v>
      </c>
      <c r="B8" s="2" t="s">
        <v>528</v>
      </c>
      <c r="C8" s="2" t="s">
        <v>529</v>
      </c>
      <c r="D8" s="2">
        <v>-2.5</v>
      </c>
      <c r="E8" s="19">
        <v>-2.62</v>
      </c>
    </row>
    <row r="9" spans="1:9" x14ac:dyDescent="0.25">
      <c r="A9" s="62" t="s">
        <v>530</v>
      </c>
      <c r="B9" s="2" t="s">
        <v>531</v>
      </c>
      <c r="C9" s="2" t="s">
        <v>532</v>
      </c>
      <c r="D9" s="2">
        <v>0.04</v>
      </c>
      <c r="E9" s="19">
        <v>0.01</v>
      </c>
    </row>
    <row r="10" spans="1:9" x14ac:dyDescent="0.25">
      <c r="A10" s="62" t="s">
        <v>533</v>
      </c>
      <c r="B10" s="2" t="s">
        <v>534</v>
      </c>
      <c r="C10" s="2" t="s">
        <v>535</v>
      </c>
      <c r="D10" s="2">
        <v>0</v>
      </c>
      <c r="E10" s="19">
        <v>0</v>
      </c>
    </row>
    <row r="11" spans="1:9" x14ac:dyDescent="0.25">
      <c r="A11" s="62" t="s">
        <v>536</v>
      </c>
      <c r="B11" s="2" t="s">
        <v>537</v>
      </c>
      <c r="C11" s="2" t="s">
        <v>538</v>
      </c>
      <c r="D11" s="2">
        <v>3.08</v>
      </c>
      <c r="E11" s="19">
        <v>5.7</v>
      </c>
    </row>
    <row r="12" spans="1:9" x14ac:dyDescent="0.25">
      <c r="A12" s="62" t="s">
        <v>539</v>
      </c>
      <c r="B12" s="2" t="s">
        <v>540</v>
      </c>
      <c r="C12" s="2" t="s">
        <v>541</v>
      </c>
      <c r="D12" s="2">
        <v>0</v>
      </c>
      <c r="E12" s="19">
        <v>0</v>
      </c>
    </row>
    <row r="13" spans="1:9" x14ac:dyDescent="0.25">
      <c r="A13" s="62" t="s">
        <v>542</v>
      </c>
      <c r="B13" s="2" t="s">
        <v>543</v>
      </c>
      <c r="C13" s="2" t="s">
        <v>544</v>
      </c>
      <c r="D13" s="2">
        <v>0</v>
      </c>
      <c r="E13" s="19">
        <v>0</v>
      </c>
    </row>
    <row r="14" spans="1:9" x14ac:dyDescent="0.25">
      <c r="A14" s="62" t="s">
        <v>545</v>
      </c>
      <c r="B14" s="2" t="s">
        <v>546</v>
      </c>
      <c r="C14" s="2" t="s">
        <v>547</v>
      </c>
      <c r="D14" s="2">
        <v>-18.22</v>
      </c>
      <c r="E14" s="19">
        <v>-72.87</v>
      </c>
    </row>
    <row r="15" spans="1:9" x14ac:dyDescent="0.25">
      <c r="A15" s="62" t="s">
        <v>548</v>
      </c>
      <c r="B15" s="2" t="s">
        <v>549</v>
      </c>
      <c r="C15" s="2" t="s">
        <v>550</v>
      </c>
      <c r="D15" s="2">
        <v>0.04</v>
      </c>
      <c r="E15" s="19">
        <v>0.5</v>
      </c>
    </row>
    <row r="16" spans="1:9" x14ac:dyDescent="0.25">
      <c r="A16" s="62" t="s">
        <v>551</v>
      </c>
      <c r="B16" s="2" t="s">
        <v>552</v>
      </c>
      <c r="C16" s="2" t="s">
        <v>553</v>
      </c>
      <c r="D16" s="2">
        <v>1.81</v>
      </c>
      <c r="E16" s="19">
        <v>57</v>
      </c>
    </row>
    <row r="17" spans="1:5" x14ac:dyDescent="0.25">
      <c r="A17" s="62" t="s">
        <v>554</v>
      </c>
      <c r="B17" s="2" t="s">
        <v>555</v>
      </c>
      <c r="C17" s="2" t="s">
        <v>556</v>
      </c>
      <c r="D17" s="2">
        <v>-2.0299999999999998</v>
      </c>
      <c r="E17" s="19">
        <v>-30.5</v>
      </c>
    </row>
    <row r="18" spans="1:5" x14ac:dyDescent="0.25">
      <c r="A18" s="62" t="s">
        <v>557</v>
      </c>
      <c r="B18" s="2" t="s">
        <v>558</v>
      </c>
      <c r="C18" s="2" t="s">
        <v>559</v>
      </c>
      <c r="D18" s="2">
        <v>0</v>
      </c>
      <c r="E18" s="19">
        <v>0</v>
      </c>
    </row>
    <row r="19" spans="1:5" x14ac:dyDescent="0.25">
      <c r="A19" s="62" t="s">
        <v>560</v>
      </c>
      <c r="B19" s="2" t="s">
        <v>561</v>
      </c>
      <c r="C19" s="2" t="s">
        <v>562</v>
      </c>
      <c r="D19" s="2">
        <v>-0.6</v>
      </c>
      <c r="E19" s="19">
        <v>-2.37</v>
      </c>
    </row>
    <row r="20" spans="1:5" x14ac:dyDescent="0.25">
      <c r="A20" s="62" t="s">
        <v>563</v>
      </c>
      <c r="B20" s="2" t="s">
        <v>564</v>
      </c>
      <c r="C20" s="2" t="s">
        <v>565</v>
      </c>
      <c r="D20" s="2">
        <v>0</v>
      </c>
      <c r="E20" s="19">
        <v>0</v>
      </c>
    </row>
    <row r="21" spans="1:5" x14ac:dyDescent="0.25">
      <c r="A21" s="62" t="s">
        <v>566</v>
      </c>
      <c r="B21" s="2" t="s">
        <v>567</v>
      </c>
      <c r="C21" s="2" t="s">
        <v>568</v>
      </c>
      <c r="D21" s="2">
        <v>0</v>
      </c>
      <c r="E21" s="19">
        <v>0</v>
      </c>
    </row>
    <row r="22" spans="1:5" x14ac:dyDescent="0.25">
      <c r="A22" s="62" t="s">
        <v>569</v>
      </c>
      <c r="B22" s="2" t="s">
        <v>570</v>
      </c>
      <c r="C22" s="2" t="s">
        <v>571</v>
      </c>
      <c r="D22" s="2">
        <v>-1.17</v>
      </c>
      <c r="E22" s="19">
        <v>-5.62</v>
      </c>
    </row>
    <row r="23" spans="1:5" x14ac:dyDescent="0.25">
      <c r="A23" s="62" t="s">
        <v>572</v>
      </c>
      <c r="B23" s="2" t="s">
        <v>573</v>
      </c>
      <c r="C23" s="2" t="s">
        <v>574</v>
      </c>
      <c r="D23" s="2">
        <v>0.19</v>
      </c>
      <c r="E23" s="19">
        <v>0.38</v>
      </c>
    </row>
    <row r="24" spans="1:5" x14ac:dyDescent="0.25">
      <c r="A24" s="62" t="s">
        <v>575</v>
      </c>
      <c r="B24" s="2" t="s">
        <v>576</v>
      </c>
      <c r="C24" s="2" t="s">
        <v>577</v>
      </c>
      <c r="D24" s="2">
        <v>0</v>
      </c>
      <c r="E24" s="19">
        <v>0.01</v>
      </c>
    </row>
    <row r="25" spans="1:5" x14ac:dyDescent="0.25">
      <c r="A25" s="62" t="s">
        <v>578</v>
      </c>
      <c r="B25" s="2" t="s">
        <v>579</v>
      </c>
      <c r="C25" s="2" t="s">
        <v>580</v>
      </c>
      <c r="D25" s="2">
        <v>-0.08</v>
      </c>
      <c r="E25" s="19">
        <v>-0.75</v>
      </c>
    </row>
    <row r="26" spans="1:5" x14ac:dyDescent="0.25">
      <c r="A26" s="62" t="s">
        <v>581</v>
      </c>
      <c r="B26" s="2" t="s">
        <v>582</v>
      </c>
      <c r="C26" s="2" t="s">
        <v>583</v>
      </c>
      <c r="D26" s="2">
        <v>0.15</v>
      </c>
      <c r="E26" s="19">
        <v>0.7</v>
      </c>
    </row>
    <row r="27" spans="1:5" x14ac:dyDescent="0.25">
      <c r="A27" s="62" t="s">
        <v>584</v>
      </c>
      <c r="B27" s="2" t="s">
        <v>585</v>
      </c>
      <c r="C27" s="2" t="s">
        <v>586</v>
      </c>
      <c r="D27" s="2">
        <v>0.4</v>
      </c>
      <c r="E27" s="19">
        <v>2</v>
      </c>
    </row>
    <row r="28" spans="1:5" x14ac:dyDescent="0.25">
      <c r="A28" s="62" t="s">
        <v>587</v>
      </c>
      <c r="B28" s="2" t="s">
        <v>588</v>
      </c>
      <c r="C28" s="2" t="s">
        <v>589</v>
      </c>
      <c r="D28" s="2">
        <v>1.36</v>
      </c>
      <c r="E28" s="19">
        <v>0.88</v>
      </c>
    </row>
    <row r="29" spans="1:5" x14ac:dyDescent="0.25">
      <c r="A29" s="62" t="s">
        <v>590</v>
      </c>
      <c r="B29" s="2" t="s">
        <v>591</v>
      </c>
      <c r="C29" s="2" t="s">
        <v>592</v>
      </c>
      <c r="D29" s="2">
        <v>0</v>
      </c>
      <c r="E29" s="19">
        <v>0</v>
      </c>
    </row>
    <row r="30" spans="1:5" x14ac:dyDescent="0.25">
      <c r="A30" s="62" t="s">
        <v>593</v>
      </c>
      <c r="B30" s="2" t="s">
        <v>594</v>
      </c>
      <c r="C30" s="2" t="s">
        <v>595</v>
      </c>
      <c r="D30" s="2">
        <v>-0.59</v>
      </c>
      <c r="E30" s="19">
        <v>-1.1200000000000001</v>
      </c>
    </row>
    <row r="31" spans="1:5" x14ac:dyDescent="0.25">
      <c r="A31" s="62" t="s">
        <v>596</v>
      </c>
      <c r="B31" s="2" t="s">
        <v>597</v>
      </c>
      <c r="C31" s="2" t="s">
        <v>598</v>
      </c>
      <c r="D31" s="2">
        <v>0.33</v>
      </c>
      <c r="E31" s="19">
        <v>1.5</v>
      </c>
    </row>
    <row r="32" spans="1:5" x14ac:dyDescent="0.25">
      <c r="A32" s="62" t="s">
        <v>599</v>
      </c>
      <c r="B32" s="2" t="s">
        <v>600</v>
      </c>
      <c r="C32" s="2" t="s">
        <v>601</v>
      </c>
      <c r="D32" s="2">
        <v>-0.69</v>
      </c>
      <c r="E32" s="19">
        <v>-0.62</v>
      </c>
    </row>
    <row r="33" spans="1:5" x14ac:dyDescent="0.25">
      <c r="A33" s="62" t="s">
        <v>602</v>
      </c>
      <c r="B33" s="2" t="s">
        <v>603</v>
      </c>
      <c r="C33" s="2" t="s">
        <v>604</v>
      </c>
      <c r="D33" s="2">
        <v>0</v>
      </c>
      <c r="E33" s="19">
        <v>0</v>
      </c>
    </row>
    <row r="34" spans="1:5" x14ac:dyDescent="0.25">
      <c r="A34" s="62" t="s">
        <v>605</v>
      </c>
      <c r="B34" s="2" t="s">
        <v>606</v>
      </c>
      <c r="C34" s="2" t="s">
        <v>607</v>
      </c>
      <c r="D34" s="2">
        <v>0.35</v>
      </c>
      <c r="E34" s="19">
        <v>1.1299999999999999</v>
      </c>
    </row>
    <row r="35" spans="1:5" x14ac:dyDescent="0.25">
      <c r="A35" s="62" t="s">
        <v>608</v>
      </c>
      <c r="B35" s="2" t="s">
        <v>609</v>
      </c>
      <c r="C35" s="2" t="s">
        <v>610</v>
      </c>
      <c r="D35" s="2">
        <v>-0.14000000000000001</v>
      </c>
      <c r="E35" s="19">
        <v>-0.25</v>
      </c>
    </row>
    <row r="36" spans="1:5" x14ac:dyDescent="0.25">
      <c r="A36" s="62" t="s">
        <v>608</v>
      </c>
      <c r="B36" s="2" t="s">
        <v>611</v>
      </c>
      <c r="C36" s="2" t="s">
        <v>612</v>
      </c>
      <c r="D36" s="2">
        <v>0.5</v>
      </c>
      <c r="E36" s="19">
        <v>0.75</v>
      </c>
    </row>
    <row r="37" spans="1:5" x14ac:dyDescent="0.25">
      <c r="A37" s="62" t="s">
        <v>613</v>
      </c>
      <c r="B37" s="2" t="s">
        <v>614</v>
      </c>
      <c r="C37" s="2" t="s">
        <v>615</v>
      </c>
      <c r="D37" s="2">
        <v>0.46</v>
      </c>
      <c r="E37" s="19">
        <v>5</v>
      </c>
    </row>
    <row r="38" spans="1:5" x14ac:dyDescent="0.25">
      <c r="A38" s="62" t="s">
        <v>616</v>
      </c>
      <c r="B38" s="2" t="s">
        <v>617</v>
      </c>
      <c r="C38" s="2" t="s">
        <v>568</v>
      </c>
      <c r="D38" s="2">
        <v>0</v>
      </c>
      <c r="E38" s="19">
        <v>0</v>
      </c>
    </row>
    <row r="39" spans="1:5" x14ac:dyDescent="0.25">
      <c r="A39" s="62" t="s">
        <v>618</v>
      </c>
      <c r="B39" s="2" t="s">
        <v>619</v>
      </c>
      <c r="C39" s="2" t="s">
        <v>620</v>
      </c>
      <c r="D39" s="2">
        <v>0.3</v>
      </c>
      <c r="E39" s="19">
        <v>0.25</v>
      </c>
    </row>
    <row r="40" spans="1:5" x14ac:dyDescent="0.25">
      <c r="A40" s="62" t="s">
        <v>621</v>
      </c>
      <c r="B40" s="2" t="s">
        <v>622</v>
      </c>
      <c r="C40" s="2" t="s">
        <v>623</v>
      </c>
      <c r="D40" s="2">
        <v>-3.08</v>
      </c>
      <c r="E40" s="19">
        <v>-8.4</v>
      </c>
    </row>
    <row r="41" spans="1:5" x14ac:dyDescent="0.25">
      <c r="A41" s="62" t="s">
        <v>624</v>
      </c>
      <c r="B41" s="2" t="s">
        <v>625</v>
      </c>
      <c r="C41" s="2" t="s">
        <v>626</v>
      </c>
      <c r="D41" s="2">
        <v>3.4</v>
      </c>
      <c r="E41" s="19">
        <v>9</v>
      </c>
    </row>
    <row r="42" spans="1:5" x14ac:dyDescent="0.25">
      <c r="A42" s="62" t="s">
        <v>627</v>
      </c>
      <c r="B42" s="2" t="s">
        <v>628</v>
      </c>
      <c r="C42" s="2" t="s">
        <v>629</v>
      </c>
      <c r="D42" s="2">
        <v>0.19</v>
      </c>
      <c r="E42" s="19">
        <v>0.01</v>
      </c>
    </row>
    <row r="43" spans="1:5" x14ac:dyDescent="0.25">
      <c r="A43" s="62" t="s">
        <v>630</v>
      </c>
      <c r="B43" s="2" t="s">
        <v>631</v>
      </c>
      <c r="C43" s="2" t="s">
        <v>632</v>
      </c>
      <c r="D43" s="2">
        <v>0</v>
      </c>
      <c r="E43" s="19">
        <v>0</v>
      </c>
    </row>
    <row r="44" spans="1:5" x14ac:dyDescent="0.25">
      <c r="A44" s="62" t="s">
        <v>633</v>
      </c>
      <c r="B44" s="2" t="s">
        <v>634</v>
      </c>
      <c r="C44" s="2" t="s">
        <v>635</v>
      </c>
      <c r="D44" s="2">
        <v>1.28</v>
      </c>
      <c r="E44" s="19">
        <v>0.88</v>
      </c>
    </row>
    <row r="45" spans="1:5" x14ac:dyDescent="0.25">
      <c r="A45" s="62" t="s">
        <v>636</v>
      </c>
      <c r="B45" s="2" t="s">
        <v>637</v>
      </c>
      <c r="C45" s="2" t="s">
        <v>638</v>
      </c>
      <c r="D45" s="2">
        <v>1.37</v>
      </c>
      <c r="E45" s="19">
        <v>0.38</v>
      </c>
    </row>
    <row r="46" spans="1:5" x14ac:dyDescent="0.25">
      <c r="A46" s="62" t="s">
        <v>639</v>
      </c>
      <c r="B46" s="2" t="s">
        <v>640</v>
      </c>
      <c r="C46" s="2" t="s">
        <v>641</v>
      </c>
      <c r="D46" s="2">
        <v>0.24</v>
      </c>
      <c r="E46" s="19">
        <v>0.25</v>
      </c>
    </row>
    <row r="47" spans="1:5" x14ac:dyDescent="0.25">
      <c r="A47" s="62" t="s">
        <v>642</v>
      </c>
      <c r="B47" s="2" t="s">
        <v>643</v>
      </c>
      <c r="C47" s="2" t="s">
        <v>568</v>
      </c>
      <c r="D47" s="2">
        <v>0</v>
      </c>
      <c r="E47" s="19">
        <v>0</v>
      </c>
    </row>
    <row r="48" spans="1:5" x14ac:dyDescent="0.25">
      <c r="A48" s="62" t="s">
        <v>644</v>
      </c>
      <c r="B48" s="2" t="s">
        <v>645</v>
      </c>
      <c r="C48" s="2" t="s">
        <v>646</v>
      </c>
      <c r="D48" s="2">
        <v>0</v>
      </c>
      <c r="E48" s="19">
        <v>0</v>
      </c>
    </row>
    <row r="49" spans="1:5" x14ac:dyDescent="0.25">
      <c r="A49" s="62" t="s">
        <v>647</v>
      </c>
      <c r="B49" s="2" t="s">
        <v>648</v>
      </c>
      <c r="C49" s="2" t="s">
        <v>568</v>
      </c>
      <c r="D49" s="2">
        <v>0</v>
      </c>
      <c r="E49" s="19">
        <v>0</v>
      </c>
    </row>
    <row r="50" spans="1:5" x14ac:dyDescent="0.25">
      <c r="A50" s="62" t="s">
        <v>649</v>
      </c>
      <c r="B50" s="2" t="s">
        <v>650</v>
      </c>
      <c r="C50" s="2" t="s">
        <v>651</v>
      </c>
      <c r="D50" s="2">
        <v>0</v>
      </c>
      <c r="E50" s="19">
        <v>0</v>
      </c>
    </row>
    <row r="51" spans="1:5" x14ac:dyDescent="0.25">
      <c r="A51" s="62" t="s">
        <v>652</v>
      </c>
      <c r="B51" s="2" t="s">
        <v>653</v>
      </c>
      <c r="C51" s="2" t="s">
        <v>654</v>
      </c>
      <c r="D51" s="2">
        <v>7.84</v>
      </c>
      <c r="E51" s="19">
        <v>4</v>
      </c>
    </row>
    <row r="52" spans="1:5" x14ac:dyDescent="0.25">
      <c r="A52" s="62" t="s">
        <v>655</v>
      </c>
      <c r="B52" s="2" t="s">
        <v>656</v>
      </c>
      <c r="C52" s="2" t="s">
        <v>657</v>
      </c>
      <c r="D52" s="2">
        <v>0</v>
      </c>
      <c r="E52" s="19">
        <v>0</v>
      </c>
    </row>
    <row r="53" spans="1:5" x14ac:dyDescent="0.25">
      <c r="A53" s="62" t="s">
        <v>658</v>
      </c>
      <c r="B53" s="2" t="s">
        <v>659</v>
      </c>
      <c r="C53" s="2" t="s">
        <v>660</v>
      </c>
      <c r="D53" s="2">
        <v>0</v>
      </c>
      <c r="E53" s="19">
        <v>0</v>
      </c>
    </row>
    <row r="54" spans="1:5" x14ac:dyDescent="0.25">
      <c r="A54" s="62" t="s">
        <v>661</v>
      </c>
      <c r="B54" s="2" t="s">
        <v>662</v>
      </c>
      <c r="C54" s="2" t="s">
        <v>612</v>
      </c>
      <c r="D54" s="2">
        <v>0</v>
      </c>
      <c r="E54" s="19">
        <v>0</v>
      </c>
    </row>
    <row r="55" spans="1:5" x14ac:dyDescent="0.25">
      <c r="A55" s="62" t="s">
        <v>663</v>
      </c>
      <c r="B55" s="2" t="s">
        <v>664</v>
      </c>
      <c r="C55" s="2" t="s">
        <v>665</v>
      </c>
      <c r="D55" s="2">
        <v>3.45</v>
      </c>
      <c r="E55" s="19">
        <v>0.01</v>
      </c>
    </row>
    <row r="56" spans="1:5" x14ac:dyDescent="0.25">
      <c r="A56" s="62" t="s">
        <v>666</v>
      </c>
      <c r="B56" s="2" t="s">
        <v>667</v>
      </c>
      <c r="C56" s="2" t="s">
        <v>668</v>
      </c>
      <c r="D56" s="2">
        <v>0</v>
      </c>
      <c r="E56" s="19">
        <v>0</v>
      </c>
    </row>
    <row r="57" spans="1:5" x14ac:dyDescent="0.25">
      <c r="A57" s="62" t="s">
        <v>669</v>
      </c>
      <c r="B57" s="2" t="s">
        <v>670</v>
      </c>
      <c r="C57" s="2" t="s">
        <v>671</v>
      </c>
      <c r="D57" s="2">
        <v>-7.0000000000000007E-2</v>
      </c>
      <c r="E57" s="19">
        <v>-1</v>
      </c>
    </row>
    <row r="58" spans="1:5" x14ac:dyDescent="0.25">
      <c r="A58" s="62" t="s">
        <v>672</v>
      </c>
      <c r="B58" s="2" t="s">
        <v>673</v>
      </c>
      <c r="C58" s="2" t="s">
        <v>674</v>
      </c>
      <c r="D58" s="2">
        <v>1.43</v>
      </c>
      <c r="E58" s="19">
        <v>6.25</v>
      </c>
    </row>
    <row r="59" spans="1:5" x14ac:dyDescent="0.25">
      <c r="A59" s="62" t="s">
        <v>675</v>
      </c>
      <c r="B59" s="2" t="s">
        <v>676</v>
      </c>
      <c r="C59" s="2" t="s">
        <v>677</v>
      </c>
      <c r="D59" s="2">
        <v>0.23</v>
      </c>
      <c r="E59" s="19">
        <v>0.13</v>
      </c>
    </row>
    <row r="60" spans="1:5" x14ac:dyDescent="0.25">
      <c r="A60" s="62" t="s">
        <v>678</v>
      </c>
      <c r="B60" s="2" t="s">
        <v>679</v>
      </c>
      <c r="C60" s="2" t="s">
        <v>680</v>
      </c>
      <c r="D60" s="2">
        <v>-0.09</v>
      </c>
      <c r="E60" s="19">
        <v>-0.12</v>
      </c>
    </row>
    <row r="61" spans="1:5" x14ac:dyDescent="0.25">
      <c r="A61" s="62" t="s">
        <v>681</v>
      </c>
      <c r="B61" s="2" t="s">
        <v>682</v>
      </c>
      <c r="C61" s="2" t="s">
        <v>683</v>
      </c>
      <c r="D61" s="2">
        <v>0.35</v>
      </c>
      <c r="E61" s="19">
        <v>0.5</v>
      </c>
    </row>
    <row r="62" spans="1:5" x14ac:dyDescent="0.25">
      <c r="A62" s="62" t="s">
        <v>684</v>
      </c>
      <c r="B62" s="2" t="s">
        <v>685</v>
      </c>
      <c r="C62" s="2" t="s">
        <v>686</v>
      </c>
      <c r="D62" s="2">
        <v>0</v>
      </c>
      <c r="E62" s="19">
        <v>0</v>
      </c>
    </row>
    <row r="63" spans="1:5" x14ac:dyDescent="0.25">
      <c r="A63" s="62" t="s">
        <v>687</v>
      </c>
      <c r="B63" s="2" t="s">
        <v>688</v>
      </c>
      <c r="C63" s="2" t="s">
        <v>651</v>
      </c>
      <c r="D63" s="2">
        <v>0</v>
      </c>
      <c r="E63" s="19">
        <v>0</v>
      </c>
    </row>
    <row r="64" spans="1:5" x14ac:dyDescent="0.25">
      <c r="A64" s="62" t="s">
        <v>689</v>
      </c>
      <c r="B64" s="2" t="s">
        <v>690</v>
      </c>
      <c r="C64" s="2" t="s">
        <v>691</v>
      </c>
      <c r="D64" s="2">
        <v>0</v>
      </c>
      <c r="E64" s="19">
        <v>0</v>
      </c>
    </row>
    <row r="65" spans="1:5" x14ac:dyDescent="0.25">
      <c r="A65" s="62" t="s">
        <v>692</v>
      </c>
      <c r="B65" s="2" t="s">
        <v>693</v>
      </c>
      <c r="C65" s="2" t="s">
        <v>694</v>
      </c>
      <c r="D65" s="2">
        <v>0</v>
      </c>
      <c r="E65" s="19">
        <v>0</v>
      </c>
    </row>
    <row r="66" spans="1:5" x14ac:dyDescent="0.25">
      <c r="A66" s="62" t="s">
        <v>695</v>
      </c>
      <c r="B66" s="2" t="s">
        <v>696</v>
      </c>
      <c r="C66" s="2" t="s">
        <v>697</v>
      </c>
      <c r="D66" s="2">
        <v>0</v>
      </c>
      <c r="E66" s="19">
        <v>0</v>
      </c>
    </row>
    <row r="67" spans="1:5" x14ac:dyDescent="0.25">
      <c r="A67" s="62" t="s">
        <v>698</v>
      </c>
      <c r="B67" s="2" t="s">
        <v>699</v>
      </c>
      <c r="C67" s="2" t="s">
        <v>700</v>
      </c>
      <c r="D67" s="2">
        <v>0</v>
      </c>
      <c r="E67" s="19">
        <v>0</v>
      </c>
    </row>
    <row r="68" spans="1:5" x14ac:dyDescent="0.25">
      <c r="A68" s="62" t="s">
        <v>701</v>
      </c>
      <c r="B68" s="2" t="s">
        <v>702</v>
      </c>
      <c r="C68" s="2" t="s">
        <v>568</v>
      </c>
      <c r="D68" s="2">
        <v>0</v>
      </c>
      <c r="E68" s="19">
        <v>0</v>
      </c>
    </row>
    <row r="69" spans="1:5" x14ac:dyDescent="0.25">
      <c r="A69" s="62" t="s">
        <v>701</v>
      </c>
      <c r="B69" s="2" t="s">
        <v>703</v>
      </c>
      <c r="C69" s="2" t="s">
        <v>704</v>
      </c>
      <c r="D69" s="2">
        <v>-1.86</v>
      </c>
      <c r="E69" s="19">
        <v>-0.01</v>
      </c>
    </row>
    <row r="70" spans="1:5" x14ac:dyDescent="0.25">
      <c r="A70" s="62" t="s">
        <v>705</v>
      </c>
      <c r="B70" s="2" t="s">
        <v>706</v>
      </c>
      <c r="C70" s="2" t="s">
        <v>707</v>
      </c>
      <c r="D70" s="2">
        <v>10.29</v>
      </c>
      <c r="E70" s="19">
        <v>0.6</v>
      </c>
    </row>
    <row r="71" spans="1:5" x14ac:dyDescent="0.25">
      <c r="A71" s="62" t="s">
        <v>708</v>
      </c>
      <c r="B71" s="2" t="s">
        <v>709</v>
      </c>
      <c r="C71" s="2" t="s">
        <v>710</v>
      </c>
      <c r="D71" s="2">
        <v>0</v>
      </c>
      <c r="E71" s="19">
        <v>0</v>
      </c>
    </row>
    <row r="72" spans="1:5" x14ac:dyDescent="0.25">
      <c r="A72" s="62" t="s">
        <v>711</v>
      </c>
      <c r="B72" s="2" t="s">
        <v>712</v>
      </c>
      <c r="C72" s="2" t="s">
        <v>713</v>
      </c>
      <c r="D72" s="2">
        <v>0.57999999999999996</v>
      </c>
      <c r="E72" s="19">
        <v>0.01</v>
      </c>
    </row>
    <row r="73" spans="1:5" x14ac:dyDescent="0.25">
      <c r="A73" s="62" t="s">
        <v>714</v>
      </c>
      <c r="B73" s="2" t="s">
        <v>715</v>
      </c>
      <c r="C73" s="2" t="s">
        <v>716</v>
      </c>
      <c r="D73" s="2">
        <v>0</v>
      </c>
      <c r="E73" s="19">
        <v>0</v>
      </c>
    </row>
    <row r="74" spans="1:5" x14ac:dyDescent="0.25">
      <c r="A74" s="62" t="s">
        <v>717</v>
      </c>
      <c r="B74" s="2" t="s">
        <v>718</v>
      </c>
      <c r="C74" s="2" t="s">
        <v>719</v>
      </c>
      <c r="D74" s="2">
        <v>1.45</v>
      </c>
      <c r="E74" s="19">
        <v>0.01</v>
      </c>
    </row>
    <row r="75" spans="1:5" x14ac:dyDescent="0.25">
      <c r="A75" s="62" t="s">
        <v>720</v>
      </c>
      <c r="B75" s="2" t="s">
        <v>721</v>
      </c>
      <c r="C75" s="2" t="s">
        <v>722</v>
      </c>
      <c r="D75" s="2">
        <v>0</v>
      </c>
      <c r="E75" s="19">
        <v>0</v>
      </c>
    </row>
    <row r="76" spans="1:5" x14ac:dyDescent="0.25">
      <c r="A76" s="62" t="s">
        <v>723</v>
      </c>
      <c r="B76" s="2" t="s">
        <v>724</v>
      </c>
      <c r="C76" s="2" t="s">
        <v>651</v>
      </c>
      <c r="D76" s="2">
        <v>0</v>
      </c>
      <c r="E76" s="19">
        <v>0</v>
      </c>
    </row>
    <row r="77" spans="1:5" x14ac:dyDescent="0.25">
      <c r="A77" s="62" t="s">
        <v>725</v>
      </c>
      <c r="B77" s="2" t="s">
        <v>726</v>
      </c>
      <c r="C77" s="2" t="s">
        <v>727</v>
      </c>
      <c r="D77" s="2">
        <v>0.65</v>
      </c>
      <c r="E77" s="19">
        <v>0.01</v>
      </c>
    </row>
    <row r="78" spans="1:5" x14ac:dyDescent="0.25">
      <c r="A78" s="62" t="s">
        <v>728</v>
      </c>
      <c r="B78" s="2" t="s">
        <v>729</v>
      </c>
      <c r="C78" s="2" t="s">
        <v>520</v>
      </c>
      <c r="D78" s="2">
        <v>0</v>
      </c>
      <c r="E78" s="19">
        <v>0</v>
      </c>
    </row>
    <row r="79" spans="1:5" x14ac:dyDescent="0.25">
      <c r="A79" s="62" t="s">
        <v>730</v>
      </c>
      <c r="B79" s="2" t="s">
        <v>731</v>
      </c>
      <c r="C79" s="2" t="s">
        <v>732</v>
      </c>
      <c r="D79" s="2">
        <v>-1.23</v>
      </c>
      <c r="E79" s="19">
        <v>-20</v>
      </c>
    </row>
    <row r="80" spans="1:5" x14ac:dyDescent="0.25">
      <c r="A80" s="62" t="s">
        <v>733</v>
      </c>
      <c r="B80" s="2" t="s">
        <v>734</v>
      </c>
      <c r="C80" s="2" t="s">
        <v>735</v>
      </c>
      <c r="D80" s="2">
        <v>-1.69</v>
      </c>
      <c r="E80" s="19">
        <v>-0.01</v>
      </c>
    </row>
    <row r="81" spans="1:5" x14ac:dyDescent="0.25">
      <c r="A81" s="62" t="s">
        <v>736</v>
      </c>
      <c r="B81" s="2" t="s">
        <v>737</v>
      </c>
      <c r="C81" s="2" t="s">
        <v>651</v>
      </c>
      <c r="D81" s="2">
        <v>0</v>
      </c>
      <c r="E81" s="19">
        <v>0</v>
      </c>
    </row>
    <row r="82" spans="1:5" x14ac:dyDescent="0.25">
      <c r="A82" s="62" t="s">
        <v>738</v>
      </c>
      <c r="B82" s="2" t="s">
        <v>739</v>
      </c>
      <c r="C82" s="2" t="s">
        <v>740</v>
      </c>
      <c r="D82" s="2">
        <v>0.18</v>
      </c>
      <c r="E82" s="19">
        <v>0.51</v>
      </c>
    </row>
    <row r="83" spans="1:5" x14ac:dyDescent="0.25">
      <c r="A83" s="62" t="s">
        <v>741</v>
      </c>
      <c r="B83" s="2" t="s">
        <v>742</v>
      </c>
      <c r="C83" s="2" t="s">
        <v>743</v>
      </c>
      <c r="D83" s="2">
        <v>0</v>
      </c>
      <c r="E83" s="19">
        <v>0</v>
      </c>
    </row>
    <row r="84" spans="1:5" x14ac:dyDescent="0.25">
      <c r="A84" s="62" t="s">
        <v>744</v>
      </c>
      <c r="B84" s="2" t="s">
        <v>745</v>
      </c>
      <c r="C84" s="2" t="s">
        <v>746</v>
      </c>
      <c r="D84" s="2">
        <v>0.55000000000000004</v>
      </c>
      <c r="E84" s="19">
        <v>5.25</v>
      </c>
    </row>
    <row r="85" spans="1:5" x14ac:dyDescent="0.25">
      <c r="A85" s="62" t="s">
        <v>747</v>
      </c>
      <c r="B85" s="2" t="s">
        <v>748</v>
      </c>
      <c r="C85" s="2" t="s">
        <v>749</v>
      </c>
      <c r="D85" s="2">
        <v>1.82</v>
      </c>
      <c r="E85" s="19">
        <v>0.01</v>
      </c>
    </row>
    <row r="86" spans="1:5" x14ac:dyDescent="0.25">
      <c r="A86" s="62" t="s">
        <v>750</v>
      </c>
      <c r="B86" s="2" t="s">
        <v>751</v>
      </c>
      <c r="C86" s="2" t="s">
        <v>752</v>
      </c>
      <c r="D86" s="2">
        <v>0</v>
      </c>
      <c r="E86" s="19">
        <v>0</v>
      </c>
    </row>
    <row r="87" spans="1:5" x14ac:dyDescent="0.25">
      <c r="A87" s="62" t="s">
        <v>753</v>
      </c>
      <c r="B87" s="2" t="s">
        <v>754</v>
      </c>
      <c r="C87" s="2" t="s">
        <v>755</v>
      </c>
      <c r="D87" s="2">
        <v>0</v>
      </c>
      <c r="E87" s="19">
        <v>0</v>
      </c>
    </row>
    <row r="88" spans="1:5" x14ac:dyDescent="0.25">
      <c r="A88" s="62" t="s">
        <v>756</v>
      </c>
      <c r="B88" s="2" t="s">
        <v>757</v>
      </c>
      <c r="C88" s="2" t="s">
        <v>758</v>
      </c>
      <c r="D88" s="2">
        <v>0</v>
      </c>
      <c r="E88" s="19">
        <v>0</v>
      </c>
    </row>
    <row r="89" spans="1:5" x14ac:dyDescent="0.25">
      <c r="A89" s="62" t="s">
        <v>759</v>
      </c>
      <c r="B89" s="2" t="s">
        <v>760</v>
      </c>
      <c r="C89" s="2" t="s">
        <v>761</v>
      </c>
      <c r="D89" s="2">
        <v>0</v>
      </c>
      <c r="E89" s="19">
        <v>0</v>
      </c>
    </row>
    <row r="90" spans="1:5" x14ac:dyDescent="0.25">
      <c r="A90" s="62" t="s">
        <v>762</v>
      </c>
      <c r="B90" s="2" t="s">
        <v>763</v>
      </c>
      <c r="C90" s="2" t="s">
        <v>764</v>
      </c>
      <c r="D90" s="2">
        <v>0</v>
      </c>
      <c r="E90" s="19">
        <v>0</v>
      </c>
    </row>
    <row r="91" spans="1:5" x14ac:dyDescent="0.25">
      <c r="A91" s="62" t="s">
        <v>765</v>
      </c>
      <c r="B91" s="2" t="s">
        <v>766</v>
      </c>
      <c r="C91" s="2" t="s">
        <v>767</v>
      </c>
      <c r="D91" s="2">
        <v>-0.35</v>
      </c>
      <c r="E91" s="19">
        <v>-0.37</v>
      </c>
    </row>
    <row r="92" spans="1:5" x14ac:dyDescent="0.25">
      <c r="A92" s="62" t="s">
        <v>768</v>
      </c>
      <c r="B92" s="2" t="s">
        <v>769</v>
      </c>
      <c r="C92" s="2" t="s">
        <v>770</v>
      </c>
      <c r="D92" s="2">
        <v>0</v>
      </c>
      <c r="E92" s="19">
        <v>0</v>
      </c>
    </row>
    <row r="93" spans="1:5" x14ac:dyDescent="0.25">
      <c r="A93" s="62" t="s">
        <v>771</v>
      </c>
      <c r="B93" s="2" t="s">
        <v>772</v>
      </c>
      <c r="C93" s="2" t="s">
        <v>773</v>
      </c>
      <c r="D93" s="2">
        <v>0.93</v>
      </c>
      <c r="E93" s="19">
        <v>3.5</v>
      </c>
    </row>
    <row r="94" spans="1:5" x14ac:dyDescent="0.25">
      <c r="A94" s="62" t="s">
        <v>774</v>
      </c>
      <c r="B94" s="2" t="s">
        <v>775</v>
      </c>
      <c r="C94" s="2" t="s">
        <v>735</v>
      </c>
      <c r="D94" s="2">
        <v>0.87</v>
      </c>
      <c r="E94" s="19">
        <v>0.01</v>
      </c>
    </row>
    <row r="95" spans="1:5" x14ac:dyDescent="0.25">
      <c r="A95" s="62" t="s">
        <v>776</v>
      </c>
      <c r="B95" s="2" t="s">
        <v>777</v>
      </c>
      <c r="C95" s="2" t="s">
        <v>778</v>
      </c>
      <c r="D95" s="2">
        <v>0</v>
      </c>
      <c r="E95" s="19">
        <v>0</v>
      </c>
    </row>
    <row r="96" spans="1:5" x14ac:dyDescent="0.25">
      <c r="A96" s="62" t="s">
        <v>779</v>
      </c>
      <c r="B96" s="2" t="s">
        <v>780</v>
      </c>
      <c r="C96" s="2" t="s">
        <v>781</v>
      </c>
      <c r="D96" s="2">
        <v>0</v>
      </c>
      <c r="E96" s="19">
        <v>0</v>
      </c>
    </row>
    <row r="97" spans="1:5" x14ac:dyDescent="0.25">
      <c r="A97" s="62" t="s">
        <v>782</v>
      </c>
      <c r="B97" s="2" t="s">
        <v>783</v>
      </c>
      <c r="C97" s="2" t="s">
        <v>784</v>
      </c>
      <c r="D97" s="2">
        <v>0</v>
      </c>
      <c r="E97" s="19">
        <v>0</v>
      </c>
    </row>
    <row r="98" spans="1:5" x14ac:dyDescent="0.25">
      <c r="A98" s="62" t="s">
        <v>785</v>
      </c>
      <c r="B98" s="2" t="s">
        <v>786</v>
      </c>
      <c r="C98" s="2" t="s">
        <v>787</v>
      </c>
      <c r="D98" s="2">
        <v>0</v>
      </c>
      <c r="E98" s="19">
        <v>0</v>
      </c>
    </row>
    <row r="99" spans="1:5" x14ac:dyDescent="0.25">
      <c r="A99" s="62" t="s">
        <v>788</v>
      </c>
      <c r="B99" s="2" t="s">
        <v>789</v>
      </c>
      <c r="C99" s="2" t="s">
        <v>790</v>
      </c>
      <c r="D99" s="2">
        <v>-0.65</v>
      </c>
      <c r="E99" s="19">
        <v>-0.25</v>
      </c>
    </row>
    <row r="100" spans="1:5" x14ac:dyDescent="0.25">
      <c r="A100" s="62" t="s">
        <v>791</v>
      </c>
      <c r="B100" s="2" t="s">
        <v>792</v>
      </c>
      <c r="C100" s="2" t="s">
        <v>793</v>
      </c>
      <c r="D100" s="2">
        <v>0.35</v>
      </c>
      <c r="E100" s="19">
        <v>1.75</v>
      </c>
    </row>
    <row r="101" spans="1:5" x14ac:dyDescent="0.25">
      <c r="A101" s="62" t="s">
        <v>794</v>
      </c>
      <c r="B101" s="2" t="s">
        <v>795</v>
      </c>
      <c r="C101" s="2" t="s">
        <v>796</v>
      </c>
      <c r="D101" s="2">
        <v>0.68</v>
      </c>
      <c r="E101" s="19">
        <v>4</v>
      </c>
    </row>
    <row r="102" spans="1:5" x14ac:dyDescent="0.25">
      <c r="A102" s="62" t="s">
        <v>797</v>
      </c>
      <c r="B102" s="2" t="s">
        <v>798</v>
      </c>
      <c r="C102" s="2" t="s">
        <v>799</v>
      </c>
      <c r="D102" s="2">
        <v>-1.1100000000000001</v>
      </c>
      <c r="E102" s="19">
        <v>-6.5</v>
      </c>
    </row>
    <row r="103" spans="1:5" x14ac:dyDescent="0.25">
      <c r="A103" s="62" t="s">
        <v>800</v>
      </c>
      <c r="B103" s="2" t="s">
        <v>801</v>
      </c>
      <c r="C103" s="2" t="s">
        <v>568</v>
      </c>
      <c r="D103" s="2">
        <v>0</v>
      </c>
      <c r="E103" s="19">
        <v>0</v>
      </c>
    </row>
    <row r="104" spans="1:5" x14ac:dyDescent="0.25">
      <c r="A104" s="62" t="s">
        <v>802</v>
      </c>
      <c r="B104" s="2" t="s">
        <v>803</v>
      </c>
      <c r="C104" s="2" t="s">
        <v>804</v>
      </c>
      <c r="D104" s="2">
        <v>0.27</v>
      </c>
      <c r="E104" s="19">
        <v>0.01</v>
      </c>
    </row>
    <row r="105" spans="1:5" x14ac:dyDescent="0.25">
      <c r="A105" s="62" t="s">
        <v>805</v>
      </c>
      <c r="B105" s="2" t="s">
        <v>806</v>
      </c>
      <c r="C105" s="2" t="s">
        <v>807</v>
      </c>
      <c r="D105" s="2">
        <v>0</v>
      </c>
      <c r="E105" s="19">
        <v>0</v>
      </c>
    </row>
    <row r="106" spans="1:5" x14ac:dyDescent="0.25">
      <c r="A106" s="62" t="s">
        <v>808</v>
      </c>
      <c r="B106" s="2" t="s">
        <v>809</v>
      </c>
      <c r="C106" s="2" t="s">
        <v>810</v>
      </c>
      <c r="D106" s="2">
        <v>0</v>
      </c>
      <c r="E106" s="19">
        <v>0</v>
      </c>
    </row>
    <row r="107" spans="1:5" x14ac:dyDescent="0.25">
      <c r="A107" s="62" t="s">
        <v>811</v>
      </c>
      <c r="B107" s="2" t="s">
        <v>812</v>
      </c>
      <c r="C107" s="2" t="s">
        <v>813</v>
      </c>
      <c r="D107" s="2">
        <v>0.01</v>
      </c>
      <c r="E107" s="19">
        <v>0.01</v>
      </c>
    </row>
    <row r="108" spans="1:5" x14ac:dyDescent="0.25">
      <c r="A108" s="62" t="s">
        <v>814</v>
      </c>
      <c r="B108" s="2" t="s">
        <v>815</v>
      </c>
      <c r="C108" s="2" t="s">
        <v>816</v>
      </c>
      <c r="D108" s="2">
        <v>0</v>
      </c>
      <c r="E108" s="19">
        <v>0</v>
      </c>
    </row>
    <row r="109" spans="1:5" x14ac:dyDescent="0.25">
      <c r="A109" s="62" t="s">
        <v>817</v>
      </c>
      <c r="B109" s="2" t="s">
        <v>818</v>
      </c>
      <c r="C109" s="2" t="s">
        <v>819</v>
      </c>
      <c r="D109" s="2">
        <v>-0.05</v>
      </c>
      <c r="E109" s="19">
        <v>-0.25</v>
      </c>
    </row>
    <row r="110" spans="1:5" x14ac:dyDescent="0.25">
      <c r="A110" s="62" t="s">
        <v>820</v>
      </c>
      <c r="B110" s="2" t="s">
        <v>821</v>
      </c>
      <c r="C110" s="2" t="s">
        <v>822</v>
      </c>
      <c r="D110" s="2">
        <v>0</v>
      </c>
      <c r="E110" s="19">
        <v>0</v>
      </c>
    </row>
    <row r="111" spans="1:5" x14ac:dyDescent="0.25">
      <c r="A111" s="62" t="s">
        <v>823</v>
      </c>
      <c r="B111" s="2" t="s">
        <v>824</v>
      </c>
      <c r="C111" s="2" t="s">
        <v>727</v>
      </c>
      <c r="D111" s="2">
        <v>4</v>
      </c>
      <c r="E111" s="19">
        <v>0.03</v>
      </c>
    </row>
    <row r="112" spans="1:5" x14ac:dyDescent="0.25">
      <c r="A112" s="62" t="s">
        <v>825</v>
      </c>
      <c r="B112" s="2" t="s">
        <v>826</v>
      </c>
      <c r="C112" s="2" t="s">
        <v>827</v>
      </c>
      <c r="D112" s="2">
        <v>0</v>
      </c>
      <c r="E112" s="19">
        <v>0</v>
      </c>
    </row>
    <row r="113" spans="1:5" x14ac:dyDescent="0.25">
      <c r="A113" s="62" t="s">
        <v>828</v>
      </c>
      <c r="B113" s="2" t="s">
        <v>829</v>
      </c>
      <c r="C113" s="2" t="s">
        <v>830</v>
      </c>
      <c r="D113" s="2">
        <v>0</v>
      </c>
      <c r="E113" s="19">
        <v>0</v>
      </c>
    </row>
    <row r="114" spans="1:5" x14ac:dyDescent="0.25">
      <c r="A114" s="62" t="s">
        <v>831</v>
      </c>
      <c r="B114" s="2" t="s">
        <v>832</v>
      </c>
      <c r="C114" s="2" t="s">
        <v>568</v>
      </c>
      <c r="D114" s="2">
        <v>0</v>
      </c>
      <c r="E114" s="19">
        <v>0</v>
      </c>
    </row>
    <row r="115" spans="1:5" x14ac:dyDescent="0.25">
      <c r="A115" s="62" t="s">
        <v>833</v>
      </c>
      <c r="B115" s="2" t="s">
        <v>834</v>
      </c>
      <c r="C115" s="2" t="s">
        <v>835</v>
      </c>
      <c r="D115" s="2">
        <v>-2.86</v>
      </c>
      <c r="E115" s="19">
        <v>-0.5</v>
      </c>
    </row>
    <row r="116" spans="1:5" x14ac:dyDescent="0.25">
      <c r="A116" s="62" t="s">
        <v>836</v>
      </c>
      <c r="B116" s="2" t="s">
        <v>837</v>
      </c>
      <c r="C116" s="2" t="s">
        <v>838</v>
      </c>
      <c r="D116" s="2">
        <v>0</v>
      </c>
      <c r="E116" s="19">
        <v>0</v>
      </c>
    </row>
    <row r="117" spans="1:5" x14ac:dyDescent="0.25">
      <c r="A117" s="62" t="s">
        <v>839</v>
      </c>
      <c r="B117" s="2" t="s">
        <v>840</v>
      </c>
      <c r="C117" s="2" t="s">
        <v>841</v>
      </c>
      <c r="D117" s="2">
        <v>0</v>
      </c>
      <c r="E117" s="19">
        <v>0</v>
      </c>
    </row>
    <row r="118" spans="1:5" x14ac:dyDescent="0.25">
      <c r="A118" s="62" t="s">
        <v>842</v>
      </c>
      <c r="B118" s="2" t="s">
        <v>843</v>
      </c>
      <c r="C118" s="2" t="s">
        <v>844</v>
      </c>
      <c r="D118" s="2">
        <v>3.62</v>
      </c>
      <c r="E118" s="19">
        <v>0.38</v>
      </c>
    </row>
    <row r="119" spans="1:5" x14ac:dyDescent="0.25">
      <c r="A119" s="62" t="s">
        <v>845</v>
      </c>
      <c r="B119" s="2" t="s">
        <v>846</v>
      </c>
      <c r="C119" s="2" t="s">
        <v>847</v>
      </c>
      <c r="D119" s="2">
        <v>0.74</v>
      </c>
      <c r="E119" s="19">
        <v>6.75</v>
      </c>
    </row>
    <row r="120" spans="1:5" x14ac:dyDescent="0.25">
      <c r="A120" s="62" t="s">
        <v>848</v>
      </c>
      <c r="B120" s="2" t="s">
        <v>849</v>
      </c>
      <c r="C120" s="2" t="s">
        <v>850</v>
      </c>
      <c r="D120" s="2">
        <v>-5</v>
      </c>
      <c r="E120" s="19">
        <v>-0.02</v>
      </c>
    </row>
    <row r="121" spans="1:5" x14ac:dyDescent="0.25">
      <c r="A121" s="62" t="s">
        <v>851</v>
      </c>
      <c r="B121" s="2" t="s">
        <v>852</v>
      </c>
      <c r="C121" s="2" t="s">
        <v>853</v>
      </c>
      <c r="D121" s="2">
        <v>3.91</v>
      </c>
      <c r="E121" s="19">
        <v>1.25</v>
      </c>
    </row>
    <row r="122" spans="1:5" x14ac:dyDescent="0.25">
      <c r="A122" s="62" t="s">
        <v>854</v>
      </c>
      <c r="B122" s="2" t="s">
        <v>855</v>
      </c>
      <c r="C122" s="2" t="s">
        <v>856</v>
      </c>
      <c r="D122" s="2">
        <v>0</v>
      </c>
      <c r="E122" s="19">
        <v>0</v>
      </c>
    </row>
    <row r="123" spans="1:5" x14ac:dyDescent="0.25">
      <c r="A123" s="62" t="s">
        <v>857</v>
      </c>
      <c r="B123" s="2" t="s">
        <v>858</v>
      </c>
      <c r="C123" s="2" t="s">
        <v>859</v>
      </c>
      <c r="D123" s="2">
        <v>-2.17</v>
      </c>
      <c r="E123" s="19">
        <v>-0.05</v>
      </c>
    </row>
    <row r="124" spans="1:5" x14ac:dyDescent="0.25">
      <c r="A124" s="62" t="s">
        <v>860</v>
      </c>
      <c r="B124" s="2" t="s">
        <v>861</v>
      </c>
      <c r="C124" s="2" t="s">
        <v>862</v>
      </c>
      <c r="D124" s="2">
        <v>0.73</v>
      </c>
      <c r="E124" s="19">
        <v>1</v>
      </c>
    </row>
    <row r="125" spans="1:5" x14ac:dyDescent="0.25">
      <c r="A125" s="62" t="s">
        <v>863</v>
      </c>
      <c r="B125" s="2" t="s">
        <v>864</v>
      </c>
      <c r="C125" s="2" t="s">
        <v>865</v>
      </c>
      <c r="D125" s="2">
        <v>-0.05</v>
      </c>
      <c r="E125" s="19">
        <v>-0.25</v>
      </c>
    </row>
    <row r="126" spans="1:5" x14ac:dyDescent="0.25">
      <c r="A126" s="62" t="s">
        <v>866</v>
      </c>
      <c r="B126" s="2" t="s">
        <v>867</v>
      </c>
      <c r="C126" s="2" t="s">
        <v>523</v>
      </c>
      <c r="D126" s="2">
        <v>0.16</v>
      </c>
      <c r="E126" s="19">
        <v>0.01</v>
      </c>
    </row>
    <row r="127" spans="1:5" x14ac:dyDescent="0.25">
      <c r="A127" s="62" t="s">
        <v>868</v>
      </c>
      <c r="B127" s="2" t="s">
        <v>869</v>
      </c>
      <c r="C127" s="2" t="s">
        <v>870</v>
      </c>
      <c r="D127" s="2">
        <v>12.59</v>
      </c>
      <c r="E127" s="19">
        <v>0.92</v>
      </c>
    </row>
    <row r="128" spans="1:5" x14ac:dyDescent="0.25">
      <c r="A128" s="62" t="s">
        <v>871</v>
      </c>
      <c r="B128" s="2" t="s">
        <v>872</v>
      </c>
      <c r="C128" s="2" t="s">
        <v>873</v>
      </c>
      <c r="D128" s="2">
        <v>0.02</v>
      </c>
      <c r="E128" s="19">
        <v>0.01</v>
      </c>
    </row>
    <row r="129" spans="1:5" x14ac:dyDescent="0.25">
      <c r="A129" s="62" t="s">
        <v>874</v>
      </c>
      <c r="B129" s="2" t="s">
        <v>875</v>
      </c>
      <c r="C129" s="2" t="s">
        <v>876</v>
      </c>
      <c r="D129" s="2">
        <v>2.46</v>
      </c>
      <c r="E129" s="19">
        <v>7.5</v>
      </c>
    </row>
    <row r="130" spans="1:5" x14ac:dyDescent="0.25">
      <c r="A130" s="62" t="s">
        <v>877</v>
      </c>
      <c r="B130" s="2" t="s">
        <v>878</v>
      </c>
      <c r="C130" s="2" t="s">
        <v>879</v>
      </c>
      <c r="D130" s="2">
        <v>0.24</v>
      </c>
      <c r="E130" s="19">
        <v>0.01</v>
      </c>
    </row>
    <row r="131" spans="1:5" x14ac:dyDescent="0.25">
      <c r="A131" s="62" t="s">
        <v>880</v>
      </c>
      <c r="B131" s="2" t="s">
        <v>881</v>
      </c>
      <c r="C131" s="2" t="s">
        <v>882</v>
      </c>
      <c r="D131" s="2">
        <v>-0.92</v>
      </c>
      <c r="E131" s="19">
        <v>-10.75</v>
      </c>
    </row>
    <row r="132" spans="1:5" x14ac:dyDescent="0.25">
      <c r="A132" s="62" t="s">
        <v>883</v>
      </c>
      <c r="B132" s="2" t="s">
        <v>884</v>
      </c>
      <c r="C132" s="2" t="s">
        <v>885</v>
      </c>
      <c r="D132" s="2">
        <v>0</v>
      </c>
      <c r="E132" s="19">
        <v>0</v>
      </c>
    </row>
    <row r="133" spans="1:5" x14ac:dyDescent="0.25">
      <c r="A133" s="62" t="s">
        <v>886</v>
      </c>
      <c r="B133" s="2" t="s">
        <v>887</v>
      </c>
      <c r="C133" s="2" t="s">
        <v>888</v>
      </c>
      <c r="D133" s="2">
        <v>-0.27</v>
      </c>
      <c r="E133" s="19">
        <v>-0.25</v>
      </c>
    </row>
    <row r="134" spans="1:5" x14ac:dyDescent="0.25">
      <c r="A134" s="62" t="s">
        <v>889</v>
      </c>
      <c r="B134" s="2" t="s">
        <v>890</v>
      </c>
      <c r="C134" s="2" t="s">
        <v>891</v>
      </c>
      <c r="D134" s="2">
        <v>0.89</v>
      </c>
      <c r="E134" s="19">
        <v>5.25</v>
      </c>
    </row>
    <row r="135" spans="1:5" x14ac:dyDescent="0.25">
      <c r="A135" s="62" t="s">
        <v>892</v>
      </c>
      <c r="B135" s="2" t="s">
        <v>893</v>
      </c>
      <c r="C135" s="2" t="s">
        <v>894</v>
      </c>
      <c r="D135" s="2">
        <v>0</v>
      </c>
      <c r="E135" s="19">
        <v>0</v>
      </c>
    </row>
    <row r="136" spans="1:5" x14ac:dyDescent="0.25">
      <c r="A136" s="62" t="s">
        <v>895</v>
      </c>
      <c r="B136" s="2" t="s">
        <v>896</v>
      </c>
      <c r="C136" s="2" t="s">
        <v>601</v>
      </c>
      <c r="D136" s="2">
        <v>0.14000000000000001</v>
      </c>
      <c r="E136" s="19">
        <v>0.13</v>
      </c>
    </row>
    <row r="137" spans="1:5" x14ac:dyDescent="0.25">
      <c r="A137" s="62" t="s">
        <v>897</v>
      </c>
      <c r="B137" s="2" t="s">
        <v>898</v>
      </c>
      <c r="C137" s="2" t="s">
        <v>899</v>
      </c>
      <c r="D137" s="2">
        <v>0</v>
      </c>
      <c r="E137" s="19">
        <v>0</v>
      </c>
    </row>
    <row r="138" spans="1:5" x14ac:dyDescent="0.25">
      <c r="A138" s="62" t="s">
        <v>900</v>
      </c>
      <c r="B138" s="2" t="s">
        <v>901</v>
      </c>
      <c r="C138" s="2" t="s">
        <v>651</v>
      </c>
      <c r="D138" s="2">
        <v>0</v>
      </c>
      <c r="E138" s="19">
        <v>0</v>
      </c>
    </row>
    <row r="139" spans="1:5" x14ac:dyDescent="0.25">
      <c r="A139" s="62" t="s">
        <v>900</v>
      </c>
      <c r="B139" s="2" t="s">
        <v>902</v>
      </c>
      <c r="C139" s="2" t="s">
        <v>903</v>
      </c>
      <c r="D139" s="2">
        <v>0</v>
      </c>
      <c r="E139" s="19">
        <v>0</v>
      </c>
    </row>
    <row r="140" spans="1:5" x14ac:dyDescent="0.25">
      <c r="A140" s="62" t="s">
        <v>904</v>
      </c>
      <c r="B140" s="2" t="s">
        <v>905</v>
      </c>
      <c r="C140" s="2" t="s">
        <v>906</v>
      </c>
      <c r="D140" s="2">
        <v>0</v>
      </c>
      <c r="E140" s="19">
        <v>0</v>
      </c>
    </row>
    <row r="141" spans="1:5" x14ac:dyDescent="0.25">
      <c r="A141" s="62" t="s">
        <v>907</v>
      </c>
      <c r="B141" s="2" t="s">
        <v>908</v>
      </c>
      <c r="C141" s="2" t="s">
        <v>909</v>
      </c>
      <c r="D141" s="2">
        <v>0</v>
      </c>
      <c r="E141" s="19">
        <v>0</v>
      </c>
    </row>
    <row r="142" spans="1:5" x14ac:dyDescent="0.25">
      <c r="A142" s="62" t="s">
        <v>910</v>
      </c>
      <c r="B142" s="2" t="s">
        <v>911</v>
      </c>
      <c r="C142" s="2" t="s">
        <v>651</v>
      </c>
      <c r="D142" s="2">
        <v>0</v>
      </c>
      <c r="E142" s="19">
        <v>0</v>
      </c>
    </row>
    <row r="143" spans="1:5" x14ac:dyDescent="0.25">
      <c r="A143" s="62" t="s">
        <v>912</v>
      </c>
      <c r="B143" s="2" t="s">
        <v>913</v>
      </c>
      <c r="C143" s="2" t="s">
        <v>914</v>
      </c>
      <c r="D143" s="2">
        <v>1.48</v>
      </c>
      <c r="E143" s="19">
        <v>2.5</v>
      </c>
    </row>
    <row r="144" spans="1:5" x14ac:dyDescent="0.25">
      <c r="A144" s="62" t="s">
        <v>915</v>
      </c>
      <c r="B144" s="2" t="s">
        <v>916</v>
      </c>
      <c r="C144" s="2" t="s">
        <v>917</v>
      </c>
      <c r="D144" s="2">
        <v>0</v>
      </c>
      <c r="E144" s="19">
        <v>0</v>
      </c>
    </row>
    <row r="145" spans="1:5" x14ac:dyDescent="0.25">
      <c r="A145" s="62" t="s">
        <v>918</v>
      </c>
      <c r="B145" s="2" t="s">
        <v>919</v>
      </c>
      <c r="C145" s="2" t="s">
        <v>920</v>
      </c>
      <c r="D145" s="2">
        <v>0</v>
      </c>
      <c r="E145" s="19">
        <v>0</v>
      </c>
    </row>
    <row r="146" spans="1:5" x14ac:dyDescent="0.25">
      <c r="A146" s="62" t="s">
        <v>921</v>
      </c>
      <c r="B146" s="2" t="s">
        <v>922</v>
      </c>
      <c r="C146" s="2" t="s">
        <v>923</v>
      </c>
      <c r="D146" s="2">
        <v>0</v>
      </c>
      <c r="E146" s="19">
        <v>0</v>
      </c>
    </row>
    <row r="147" spans="1:5" x14ac:dyDescent="0.25">
      <c r="A147" s="62" t="s">
        <v>924</v>
      </c>
      <c r="B147" s="2" t="s">
        <v>925</v>
      </c>
      <c r="C147" s="2" t="s">
        <v>926</v>
      </c>
      <c r="D147" s="2">
        <v>-4.96</v>
      </c>
      <c r="E147" s="19">
        <v>-3</v>
      </c>
    </row>
    <row r="148" spans="1:5" x14ac:dyDescent="0.25">
      <c r="A148" s="62" t="s">
        <v>927</v>
      </c>
      <c r="B148" s="2" t="s">
        <v>928</v>
      </c>
      <c r="C148" s="2" t="s">
        <v>568</v>
      </c>
      <c r="D148" s="2">
        <v>0</v>
      </c>
      <c r="E148" s="19">
        <v>0</v>
      </c>
    </row>
    <row r="149" spans="1:5" x14ac:dyDescent="0.25">
      <c r="A149" s="62" t="s">
        <v>929</v>
      </c>
      <c r="B149" s="2" t="s">
        <v>930</v>
      </c>
      <c r="C149" s="2" t="s">
        <v>931</v>
      </c>
      <c r="D149" s="2">
        <v>-0.95</v>
      </c>
      <c r="E149" s="19">
        <v>-14.5</v>
      </c>
    </row>
    <row r="150" spans="1:5" x14ac:dyDescent="0.25">
      <c r="A150" s="62" t="s">
        <v>932</v>
      </c>
      <c r="B150" s="2" t="s">
        <v>933</v>
      </c>
      <c r="C150" s="2" t="s">
        <v>934</v>
      </c>
      <c r="D150" s="2">
        <v>2.86</v>
      </c>
      <c r="E150" s="19">
        <v>0.01</v>
      </c>
    </row>
    <row r="151" spans="1:5" x14ac:dyDescent="0.25">
      <c r="A151" s="62" t="s">
        <v>935</v>
      </c>
      <c r="B151" s="2" t="s">
        <v>936</v>
      </c>
      <c r="C151" s="2" t="s">
        <v>937</v>
      </c>
      <c r="D151" s="2">
        <v>2.7</v>
      </c>
      <c r="E151" s="19">
        <v>0.01</v>
      </c>
    </row>
    <row r="152" spans="1:5" x14ac:dyDescent="0.25">
      <c r="A152" s="62" t="s">
        <v>938</v>
      </c>
      <c r="B152" s="2" t="s">
        <v>939</v>
      </c>
      <c r="C152" s="2" t="s">
        <v>940</v>
      </c>
      <c r="D152" s="2">
        <v>0</v>
      </c>
      <c r="E152" s="19">
        <v>0</v>
      </c>
    </row>
    <row r="153" spans="1:5" x14ac:dyDescent="0.25">
      <c r="A153" s="62" t="s">
        <v>941</v>
      </c>
      <c r="B153" s="2" t="s">
        <v>942</v>
      </c>
      <c r="C153" s="2" t="s">
        <v>943</v>
      </c>
      <c r="D153" s="2">
        <v>0.06</v>
      </c>
      <c r="E153" s="19">
        <v>0.01</v>
      </c>
    </row>
    <row r="154" spans="1:5" x14ac:dyDescent="0.25">
      <c r="A154" s="62" t="s">
        <v>944</v>
      </c>
      <c r="B154" s="2" t="s">
        <v>945</v>
      </c>
      <c r="C154" s="2" t="s">
        <v>946</v>
      </c>
      <c r="D154" s="2">
        <v>0.09</v>
      </c>
      <c r="E154" s="19">
        <v>0.01</v>
      </c>
    </row>
    <row r="155" spans="1:5" x14ac:dyDescent="0.25">
      <c r="A155" s="62" t="s">
        <v>947</v>
      </c>
      <c r="B155" s="2" t="s">
        <v>948</v>
      </c>
      <c r="C155" s="2" t="s">
        <v>949</v>
      </c>
      <c r="D155" s="2">
        <v>0</v>
      </c>
      <c r="E155" s="19">
        <v>0</v>
      </c>
    </row>
    <row r="156" spans="1:5" x14ac:dyDescent="0.25">
      <c r="A156" s="62" t="s">
        <v>950</v>
      </c>
      <c r="B156" s="2" t="s">
        <v>951</v>
      </c>
      <c r="C156" s="2" t="s">
        <v>952</v>
      </c>
      <c r="D156" s="2">
        <v>0.61</v>
      </c>
      <c r="E156" s="19">
        <v>0.01</v>
      </c>
    </row>
    <row r="157" spans="1:5" x14ac:dyDescent="0.25">
      <c r="A157" s="62" t="s">
        <v>953</v>
      </c>
      <c r="B157" s="2" t="s">
        <v>954</v>
      </c>
      <c r="C157" s="2" t="s">
        <v>955</v>
      </c>
      <c r="D157" s="2">
        <v>1.1499999999999999</v>
      </c>
      <c r="E157" s="19">
        <v>0.5</v>
      </c>
    </row>
    <row r="158" spans="1:5" x14ac:dyDescent="0.25">
      <c r="A158" s="62" t="s">
        <v>956</v>
      </c>
      <c r="B158" s="2" t="s">
        <v>957</v>
      </c>
      <c r="C158" s="2" t="s">
        <v>958</v>
      </c>
      <c r="D158" s="2">
        <v>-5.88</v>
      </c>
      <c r="E158" s="19">
        <v>0</v>
      </c>
    </row>
    <row r="159" spans="1:5" x14ac:dyDescent="0.25">
      <c r="A159" s="62" t="s">
        <v>959</v>
      </c>
      <c r="B159" s="2" t="s">
        <v>960</v>
      </c>
      <c r="C159" s="2" t="s">
        <v>961</v>
      </c>
      <c r="D159" s="2">
        <v>20</v>
      </c>
      <c r="E159" s="19">
        <v>1</v>
      </c>
    </row>
    <row r="160" spans="1:5" x14ac:dyDescent="0.25">
      <c r="A160" s="62" t="s">
        <v>962</v>
      </c>
      <c r="B160" s="2" t="s">
        <v>963</v>
      </c>
      <c r="C160" s="2" t="s">
        <v>964</v>
      </c>
      <c r="D160" s="2">
        <v>-2.44</v>
      </c>
      <c r="E160" s="19">
        <v>0</v>
      </c>
    </row>
    <row r="161" spans="1:5" x14ac:dyDescent="0.25">
      <c r="A161" s="62" t="s">
        <v>965</v>
      </c>
      <c r="B161" s="2" t="s">
        <v>966</v>
      </c>
      <c r="C161" s="2" t="s">
        <v>967</v>
      </c>
      <c r="D161" s="2">
        <v>6.06</v>
      </c>
      <c r="E161" s="19">
        <v>2</v>
      </c>
    </row>
    <row r="162" spans="1:5" x14ac:dyDescent="0.25">
      <c r="A162" s="62" t="s">
        <v>968</v>
      </c>
      <c r="B162" s="2" t="s">
        <v>969</v>
      </c>
      <c r="C162" s="2" t="s">
        <v>970</v>
      </c>
      <c r="D162" s="2">
        <v>0</v>
      </c>
      <c r="E162" s="19">
        <v>0</v>
      </c>
    </row>
    <row r="163" spans="1:5" x14ac:dyDescent="0.25">
      <c r="A163" s="62" t="s">
        <v>971</v>
      </c>
      <c r="B163" s="2" t="s">
        <v>972</v>
      </c>
      <c r="C163" s="2" t="s">
        <v>973</v>
      </c>
      <c r="D163" s="2">
        <v>-0.86</v>
      </c>
      <c r="E163" s="19">
        <v>-2.12</v>
      </c>
    </row>
    <row r="164" spans="1:5" x14ac:dyDescent="0.25">
      <c r="A164" s="62" t="s">
        <v>974</v>
      </c>
      <c r="B164" s="2" t="s">
        <v>975</v>
      </c>
      <c r="C164" s="2" t="s">
        <v>976</v>
      </c>
      <c r="D164" s="2">
        <v>0</v>
      </c>
      <c r="E164" s="19">
        <v>0</v>
      </c>
    </row>
    <row r="165" spans="1:5" x14ac:dyDescent="0.25">
      <c r="A165" s="62" t="s">
        <v>977</v>
      </c>
      <c r="B165" s="2" t="s">
        <v>978</v>
      </c>
      <c r="C165" s="2" t="s">
        <v>979</v>
      </c>
      <c r="D165" s="2">
        <v>-1.82</v>
      </c>
      <c r="E165" s="19">
        <v>-0.5</v>
      </c>
    </row>
    <row r="166" spans="1:5" x14ac:dyDescent="0.25">
      <c r="A166" s="62" t="s">
        <v>977</v>
      </c>
      <c r="B166" s="2" t="s">
        <v>980</v>
      </c>
      <c r="C166" s="2" t="s">
        <v>981</v>
      </c>
      <c r="D166" s="2">
        <v>-0.04</v>
      </c>
      <c r="E166" s="19">
        <v>-0.12</v>
      </c>
    </row>
    <row r="167" spans="1:5" x14ac:dyDescent="0.25">
      <c r="A167" s="62" t="s">
        <v>982</v>
      </c>
      <c r="B167" s="2" t="s">
        <v>983</v>
      </c>
      <c r="C167" s="2" t="s">
        <v>984</v>
      </c>
      <c r="D167" s="2">
        <v>0.08</v>
      </c>
      <c r="E167" s="19">
        <v>0.01</v>
      </c>
    </row>
    <row r="168" spans="1:5" x14ac:dyDescent="0.25">
      <c r="A168" s="62" t="s">
        <v>985</v>
      </c>
      <c r="B168" s="2" t="s">
        <v>986</v>
      </c>
      <c r="C168" s="2" t="s">
        <v>987</v>
      </c>
      <c r="D168" s="2">
        <v>2.86</v>
      </c>
      <c r="E168" s="19">
        <v>0.01</v>
      </c>
    </row>
    <row r="169" spans="1:5" x14ac:dyDescent="0.25">
      <c r="A169" s="62" t="s">
        <v>988</v>
      </c>
      <c r="B169" s="2" t="s">
        <v>989</v>
      </c>
      <c r="C169" s="2" t="s">
        <v>990</v>
      </c>
      <c r="D169" s="2">
        <v>1.1200000000000001</v>
      </c>
      <c r="E169" s="19">
        <v>0.01</v>
      </c>
    </row>
    <row r="170" spans="1:5" x14ac:dyDescent="0.25">
      <c r="A170" s="62" t="s">
        <v>991</v>
      </c>
      <c r="B170" s="2" t="s">
        <v>992</v>
      </c>
      <c r="C170" s="2" t="s">
        <v>993</v>
      </c>
      <c r="D170" s="2">
        <v>0</v>
      </c>
      <c r="E170" s="19">
        <v>0</v>
      </c>
    </row>
    <row r="171" spans="1:5" x14ac:dyDescent="0.25">
      <c r="A171" s="62" t="s">
        <v>994</v>
      </c>
      <c r="B171" s="2" t="s">
        <v>995</v>
      </c>
      <c r="C171" s="2" t="s">
        <v>996</v>
      </c>
      <c r="D171" s="2">
        <v>2.65</v>
      </c>
      <c r="E171" s="19">
        <v>0.75</v>
      </c>
    </row>
    <row r="172" spans="1:5" x14ac:dyDescent="0.25">
      <c r="A172" s="62" t="s">
        <v>997</v>
      </c>
      <c r="B172" s="2" t="s">
        <v>998</v>
      </c>
      <c r="C172" s="2" t="s">
        <v>999</v>
      </c>
      <c r="D172" s="2">
        <v>0.11</v>
      </c>
      <c r="E172" s="19">
        <v>0.01</v>
      </c>
    </row>
    <row r="173" spans="1:5" x14ac:dyDescent="0.25">
      <c r="A173" s="62" t="s">
        <v>1000</v>
      </c>
      <c r="B173" s="2" t="s">
        <v>1001</v>
      </c>
      <c r="C173" s="2" t="s">
        <v>1002</v>
      </c>
      <c r="D173" s="2">
        <v>0</v>
      </c>
      <c r="E173" s="19">
        <v>0</v>
      </c>
    </row>
    <row r="174" spans="1:5" x14ac:dyDescent="0.25">
      <c r="A174" s="62" t="s">
        <v>1003</v>
      </c>
      <c r="B174" s="2" t="s">
        <v>1004</v>
      </c>
      <c r="C174" s="2" t="s">
        <v>1005</v>
      </c>
      <c r="D174" s="2">
        <v>0</v>
      </c>
      <c r="E174" s="19">
        <v>0</v>
      </c>
    </row>
    <row r="175" spans="1:5" x14ac:dyDescent="0.25">
      <c r="A175" s="62" t="s">
        <v>1006</v>
      </c>
      <c r="B175" s="2" t="s">
        <v>1007</v>
      </c>
      <c r="C175" s="2" t="s">
        <v>1008</v>
      </c>
      <c r="D175" s="2">
        <v>-0.14000000000000001</v>
      </c>
      <c r="E175" s="19">
        <v>-0.4</v>
      </c>
    </row>
    <row r="176" spans="1:5" x14ac:dyDescent="0.25">
      <c r="A176" s="62" t="s">
        <v>1009</v>
      </c>
      <c r="B176" s="2" t="s">
        <v>1010</v>
      </c>
      <c r="C176" s="2" t="s">
        <v>568</v>
      </c>
      <c r="D176" s="2">
        <v>0</v>
      </c>
      <c r="E176" s="19">
        <v>0</v>
      </c>
    </row>
    <row r="177" spans="1:5" x14ac:dyDescent="0.25">
      <c r="A177" s="62" t="s">
        <v>1011</v>
      </c>
      <c r="B177" s="2" t="s">
        <v>1012</v>
      </c>
      <c r="C177" s="2" t="s">
        <v>651</v>
      </c>
      <c r="D177" s="2">
        <v>0</v>
      </c>
      <c r="E177" s="19">
        <v>0</v>
      </c>
    </row>
    <row r="178" spans="1:5" x14ac:dyDescent="0.25">
      <c r="A178" s="62" t="s">
        <v>1013</v>
      </c>
      <c r="B178" s="2" t="s">
        <v>1014</v>
      </c>
      <c r="C178" s="2" t="s">
        <v>1015</v>
      </c>
      <c r="D178" s="2">
        <v>-1.2</v>
      </c>
      <c r="E178" s="19">
        <v>-13.5</v>
      </c>
    </row>
    <row r="179" spans="1:5" x14ac:dyDescent="0.25">
      <c r="A179" s="62" t="s">
        <v>1016</v>
      </c>
      <c r="B179" s="2" t="s">
        <v>1017</v>
      </c>
      <c r="C179" s="2" t="s">
        <v>955</v>
      </c>
      <c r="D179" s="2">
        <v>0</v>
      </c>
      <c r="E179" s="19">
        <v>0</v>
      </c>
    </row>
    <row r="180" spans="1:5" x14ac:dyDescent="0.25">
      <c r="A180" s="62" t="s">
        <v>1018</v>
      </c>
      <c r="B180" s="2" t="s">
        <v>1019</v>
      </c>
      <c r="C180" s="2" t="s">
        <v>781</v>
      </c>
      <c r="D180" s="2">
        <v>-1.37</v>
      </c>
      <c r="E180" s="19">
        <v>-0.25</v>
      </c>
    </row>
    <row r="181" spans="1:5" x14ac:dyDescent="0.25">
      <c r="A181" s="62" t="s">
        <v>1020</v>
      </c>
      <c r="B181" s="2" t="s">
        <v>1021</v>
      </c>
      <c r="C181" s="2" t="s">
        <v>1022</v>
      </c>
      <c r="D181" s="2">
        <v>0.08</v>
      </c>
      <c r="E181" s="19">
        <v>0.01</v>
      </c>
    </row>
    <row r="182" spans="1:5" x14ac:dyDescent="0.25">
      <c r="A182" s="62" t="s">
        <v>1023</v>
      </c>
      <c r="B182" s="2" t="s">
        <v>1024</v>
      </c>
      <c r="C182" s="2" t="s">
        <v>1025</v>
      </c>
      <c r="D182" s="2">
        <v>0</v>
      </c>
      <c r="E182" s="19">
        <v>0</v>
      </c>
    </row>
    <row r="183" spans="1:5" x14ac:dyDescent="0.25">
      <c r="A183" s="62" t="s">
        <v>1026</v>
      </c>
      <c r="B183" s="2" t="s">
        <v>1027</v>
      </c>
      <c r="C183" s="2" t="s">
        <v>1028</v>
      </c>
      <c r="D183" s="2">
        <v>0.3</v>
      </c>
      <c r="E183" s="19">
        <v>0.63</v>
      </c>
    </row>
    <row r="184" spans="1:5" x14ac:dyDescent="0.25">
      <c r="A184" s="62" t="s">
        <v>1029</v>
      </c>
      <c r="B184" s="2" t="s">
        <v>1030</v>
      </c>
      <c r="C184" s="2" t="s">
        <v>651</v>
      </c>
      <c r="D184" s="2">
        <v>0</v>
      </c>
      <c r="E184" s="19">
        <v>0</v>
      </c>
    </row>
    <row r="185" spans="1:5" x14ac:dyDescent="0.25">
      <c r="A185" s="62" t="s">
        <v>1031</v>
      </c>
      <c r="B185" s="2" t="s">
        <v>1032</v>
      </c>
      <c r="C185" s="2" t="s">
        <v>1033</v>
      </c>
      <c r="D185" s="2">
        <v>0</v>
      </c>
      <c r="E185" s="19">
        <v>0</v>
      </c>
    </row>
    <row r="186" spans="1:5" x14ac:dyDescent="0.25">
      <c r="A186" s="62" t="s">
        <v>1034</v>
      </c>
      <c r="B186" s="2" t="s">
        <v>1035</v>
      </c>
      <c r="C186" s="2" t="s">
        <v>1036</v>
      </c>
      <c r="D186" s="2">
        <v>0</v>
      </c>
      <c r="E186" s="19">
        <v>0</v>
      </c>
    </row>
    <row r="187" spans="1:5" x14ac:dyDescent="0.25">
      <c r="A187" s="62" t="s">
        <v>1037</v>
      </c>
      <c r="B187" s="2" t="s">
        <v>1038</v>
      </c>
      <c r="C187" s="2" t="s">
        <v>1039</v>
      </c>
      <c r="D187" s="2">
        <v>-0.11</v>
      </c>
      <c r="E187" s="19">
        <v>-3.5</v>
      </c>
    </row>
    <row r="188" spans="1:5" x14ac:dyDescent="0.25">
      <c r="A188" s="62" t="s">
        <v>1040</v>
      </c>
      <c r="B188" s="2" t="s">
        <v>1041</v>
      </c>
      <c r="C188" s="2" t="s">
        <v>1042</v>
      </c>
      <c r="D188" s="2">
        <v>3.5</v>
      </c>
      <c r="E188" s="19">
        <v>1.88</v>
      </c>
    </row>
    <row r="189" spans="1:5" x14ac:dyDescent="0.25">
      <c r="A189" s="62" t="s">
        <v>1043</v>
      </c>
      <c r="B189" s="2" t="s">
        <v>1044</v>
      </c>
      <c r="C189" s="2" t="s">
        <v>1045</v>
      </c>
      <c r="D189" s="2">
        <v>-1.05</v>
      </c>
      <c r="E189" s="19">
        <v>-47</v>
      </c>
    </row>
    <row r="190" spans="1:5" x14ac:dyDescent="0.25">
      <c r="A190" s="62" t="s">
        <v>1046</v>
      </c>
      <c r="B190" s="2" t="s">
        <v>1047</v>
      </c>
      <c r="C190" s="2" t="s">
        <v>1048</v>
      </c>
      <c r="D190" s="2">
        <v>0</v>
      </c>
      <c r="E190" s="19">
        <v>0</v>
      </c>
    </row>
    <row r="191" spans="1:5" x14ac:dyDescent="0.25">
      <c r="A191" s="62" t="s">
        <v>1049</v>
      </c>
      <c r="B191" s="2" t="s">
        <v>1050</v>
      </c>
      <c r="C191" s="2" t="s">
        <v>651</v>
      </c>
      <c r="D191" s="2">
        <v>0</v>
      </c>
      <c r="E191" s="19">
        <v>0</v>
      </c>
    </row>
    <row r="192" spans="1:5" x14ac:dyDescent="0.25">
      <c r="A192" s="62" t="s">
        <v>1051</v>
      </c>
      <c r="B192" s="2" t="s">
        <v>1052</v>
      </c>
      <c r="C192" s="2" t="s">
        <v>1053</v>
      </c>
      <c r="D192" s="2">
        <v>-0.11</v>
      </c>
      <c r="E192" s="19">
        <v>-1.5</v>
      </c>
    </row>
    <row r="193" spans="1:5" x14ac:dyDescent="0.25">
      <c r="A193" s="62" t="s">
        <v>1054</v>
      </c>
      <c r="B193" s="2" t="s">
        <v>1055</v>
      </c>
      <c r="C193" s="2" t="s">
        <v>1056</v>
      </c>
      <c r="D193" s="2">
        <v>0</v>
      </c>
      <c r="E193" s="19">
        <v>0</v>
      </c>
    </row>
    <row r="194" spans="1:5" x14ac:dyDescent="0.25">
      <c r="A194" s="62" t="s">
        <v>1057</v>
      </c>
      <c r="B194" s="2" t="s">
        <v>1058</v>
      </c>
      <c r="C194" s="2" t="s">
        <v>1059</v>
      </c>
      <c r="D194" s="2">
        <v>0</v>
      </c>
      <c r="E194" s="19">
        <v>0</v>
      </c>
    </row>
    <row r="195" spans="1:5" x14ac:dyDescent="0.25">
      <c r="A195" s="62" t="s">
        <v>1060</v>
      </c>
      <c r="B195" s="2" t="s">
        <v>1061</v>
      </c>
      <c r="C195" s="2" t="s">
        <v>1062</v>
      </c>
      <c r="D195" s="2">
        <v>0</v>
      </c>
      <c r="E195" s="19">
        <v>0</v>
      </c>
    </row>
    <row r="196" spans="1:5" x14ac:dyDescent="0.25">
      <c r="A196" s="62" t="s">
        <v>1063</v>
      </c>
      <c r="B196" s="2" t="s">
        <v>1064</v>
      </c>
      <c r="C196" s="2" t="s">
        <v>1065</v>
      </c>
      <c r="D196" s="2">
        <v>0.09</v>
      </c>
      <c r="E196" s="19">
        <v>0.01</v>
      </c>
    </row>
    <row r="197" spans="1:5" x14ac:dyDescent="0.25">
      <c r="A197" s="62" t="s">
        <v>1066</v>
      </c>
      <c r="B197" s="2" t="s">
        <v>1067</v>
      </c>
      <c r="C197" s="2" t="s">
        <v>1068</v>
      </c>
      <c r="D197" s="2">
        <v>0</v>
      </c>
      <c r="E197" s="19">
        <v>0</v>
      </c>
    </row>
    <row r="198" spans="1:5" x14ac:dyDescent="0.25">
      <c r="A198" s="62" t="s">
        <v>1069</v>
      </c>
      <c r="B198" s="2" t="s">
        <v>1070</v>
      </c>
      <c r="C198" s="2" t="s">
        <v>976</v>
      </c>
      <c r="D198" s="2">
        <v>0</v>
      </c>
      <c r="E198" s="19">
        <v>0</v>
      </c>
    </row>
    <row r="199" spans="1:5" x14ac:dyDescent="0.25">
      <c r="A199" s="62" t="s">
        <v>1071</v>
      </c>
      <c r="B199" s="2" t="s">
        <v>1072</v>
      </c>
      <c r="C199" s="2" t="s">
        <v>1073</v>
      </c>
      <c r="D199" s="2">
        <v>-1.72</v>
      </c>
      <c r="E199" s="19">
        <v>-1</v>
      </c>
    </row>
    <row r="200" spans="1:5" x14ac:dyDescent="0.25">
      <c r="A200" s="62" t="s">
        <v>1074</v>
      </c>
      <c r="B200" s="2" t="s">
        <v>1075</v>
      </c>
      <c r="C200" s="2" t="s">
        <v>1076</v>
      </c>
      <c r="D200" s="2">
        <v>0</v>
      </c>
      <c r="E200" s="19">
        <v>0</v>
      </c>
    </row>
    <row r="201" spans="1:5" x14ac:dyDescent="0.25">
      <c r="A201" s="62" t="s">
        <v>1077</v>
      </c>
      <c r="B201" s="2" t="s">
        <v>1078</v>
      </c>
      <c r="C201" s="2" t="s">
        <v>1079</v>
      </c>
      <c r="D201" s="2">
        <v>-2.78</v>
      </c>
      <c r="E201" s="19">
        <v>-0.25</v>
      </c>
    </row>
    <row r="202" spans="1:5" x14ac:dyDescent="0.25">
      <c r="A202" s="62" t="s">
        <v>1080</v>
      </c>
      <c r="B202" s="2" t="s">
        <v>1081</v>
      </c>
      <c r="C202" s="2" t="s">
        <v>1082</v>
      </c>
      <c r="D202" s="2">
        <v>-0.59</v>
      </c>
      <c r="E202" s="19">
        <v>-0.25</v>
      </c>
    </row>
    <row r="203" spans="1:5" x14ac:dyDescent="0.25">
      <c r="A203" s="62" t="s">
        <v>1083</v>
      </c>
      <c r="B203" s="2" t="s">
        <v>1084</v>
      </c>
      <c r="C203" s="2" t="s">
        <v>1085</v>
      </c>
      <c r="D203" s="2">
        <v>0</v>
      </c>
      <c r="E203" s="19">
        <v>0</v>
      </c>
    </row>
    <row r="204" spans="1:5" x14ac:dyDescent="0.25">
      <c r="A204" s="62" t="s">
        <v>1086</v>
      </c>
      <c r="B204" s="2" t="s">
        <v>1087</v>
      </c>
      <c r="C204" s="2" t="s">
        <v>1088</v>
      </c>
      <c r="D204" s="2">
        <v>0</v>
      </c>
      <c r="E204" s="19">
        <v>0</v>
      </c>
    </row>
    <row r="205" spans="1:5" x14ac:dyDescent="0.25">
      <c r="A205" s="62" t="s">
        <v>1089</v>
      </c>
      <c r="B205" s="2" t="s">
        <v>1090</v>
      </c>
      <c r="C205" s="2" t="s">
        <v>1091</v>
      </c>
      <c r="D205" s="2">
        <v>3.45</v>
      </c>
      <c r="E205" s="19">
        <v>0.01</v>
      </c>
    </row>
    <row r="206" spans="1:5" x14ac:dyDescent="0.25">
      <c r="A206" s="62" t="s">
        <v>1092</v>
      </c>
      <c r="B206" s="2" t="s">
        <v>1093</v>
      </c>
      <c r="C206" s="2" t="s">
        <v>1085</v>
      </c>
      <c r="D206" s="2">
        <v>3.53</v>
      </c>
      <c r="E206" s="19">
        <v>0.75</v>
      </c>
    </row>
    <row r="207" spans="1:5" x14ac:dyDescent="0.25">
      <c r="A207" s="62" t="s">
        <v>1094</v>
      </c>
      <c r="B207" s="2" t="s">
        <v>1095</v>
      </c>
      <c r="C207" s="2" t="s">
        <v>1096</v>
      </c>
      <c r="D207" s="2">
        <v>0</v>
      </c>
      <c r="E207" s="19">
        <v>0</v>
      </c>
    </row>
    <row r="208" spans="1:5" x14ac:dyDescent="0.25">
      <c r="A208" s="62" t="s">
        <v>1097</v>
      </c>
      <c r="B208" s="2" t="s">
        <v>1098</v>
      </c>
      <c r="C208" s="2" t="s">
        <v>1099</v>
      </c>
      <c r="D208" s="2">
        <v>0</v>
      </c>
      <c r="E208" s="19">
        <v>0</v>
      </c>
    </row>
    <row r="209" spans="1:5" x14ac:dyDescent="0.25">
      <c r="A209" s="62" t="s">
        <v>1100</v>
      </c>
      <c r="B209" s="2" t="s">
        <v>1101</v>
      </c>
      <c r="C209" s="2" t="s">
        <v>1102</v>
      </c>
      <c r="D209" s="2">
        <v>0</v>
      </c>
      <c r="E209" s="19">
        <v>0</v>
      </c>
    </row>
    <row r="210" spans="1:5" x14ac:dyDescent="0.25">
      <c r="A210" s="62" t="s">
        <v>1103</v>
      </c>
      <c r="B210" s="2" t="s">
        <v>1104</v>
      </c>
      <c r="C210" s="2" t="s">
        <v>1105</v>
      </c>
      <c r="D210" s="2">
        <v>0.59</v>
      </c>
      <c r="E210" s="19">
        <v>0.01</v>
      </c>
    </row>
    <row r="211" spans="1:5" x14ac:dyDescent="0.25">
      <c r="A211" s="62" t="s">
        <v>1106</v>
      </c>
      <c r="B211" s="2" t="s">
        <v>1107</v>
      </c>
      <c r="C211" s="2" t="s">
        <v>1108</v>
      </c>
      <c r="D211" s="2">
        <v>-0.02</v>
      </c>
      <c r="E211" s="19">
        <v>-4.7</v>
      </c>
    </row>
    <row r="212" spans="1:5" x14ac:dyDescent="0.25">
      <c r="A212" s="62" t="s">
        <v>1109</v>
      </c>
      <c r="B212" s="2" t="s">
        <v>1110</v>
      </c>
      <c r="C212" s="2" t="s">
        <v>1111</v>
      </c>
      <c r="D212" s="2">
        <v>0</v>
      </c>
      <c r="E212" s="19">
        <v>0</v>
      </c>
    </row>
    <row r="213" spans="1:5" x14ac:dyDescent="0.25">
      <c r="A213" s="62" t="s">
        <v>1112</v>
      </c>
      <c r="B213" s="2" t="s">
        <v>1113</v>
      </c>
      <c r="C213" s="2" t="s">
        <v>1114</v>
      </c>
      <c r="D213" s="2">
        <v>-0.36</v>
      </c>
      <c r="E213" s="19">
        <v>-0.87</v>
      </c>
    </row>
    <row r="214" spans="1:5" x14ac:dyDescent="0.25">
      <c r="A214" s="62" t="s">
        <v>1115</v>
      </c>
      <c r="B214" s="2" t="s">
        <v>1116</v>
      </c>
      <c r="C214" s="2" t="s">
        <v>1117</v>
      </c>
      <c r="D214" s="2">
        <v>0</v>
      </c>
      <c r="E214" s="19">
        <v>0</v>
      </c>
    </row>
    <row r="215" spans="1:5" x14ac:dyDescent="0.25">
      <c r="A215" s="62" t="s">
        <v>1118</v>
      </c>
      <c r="B215" s="2" t="s">
        <v>1119</v>
      </c>
      <c r="C215" s="2" t="s">
        <v>1120</v>
      </c>
      <c r="D215" s="2">
        <v>4.12</v>
      </c>
      <c r="E215" s="19">
        <v>6</v>
      </c>
    </row>
    <row r="216" spans="1:5" x14ac:dyDescent="0.25">
      <c r="A216" s="62" t="s">
        <v>1121</v>
      </c>
      <c r="B216" s="2" t="s">
        <v>1122</v>
      </c>
      <c r="C216" s="2" t="s">
        <v>1123</v>
      </c>
      <c r="D216" s="2">
        <v>0</v>
      </c>
      <c r="E216" s="19">
        <v>0</v>
      </c>
    </row>
    <row r="217" spans="1:5" x14ac:dyDescent="0.25">
      <c r="A217" s="62" t="s">
        <v>1124</v>
      </c>
      <c r="B217" s="2" t="s">
        <v>1125</v>
      </c>
      <c r="C217" s="2" t="s">
        <v>1126</v>
      </c>
      <c r="D217" s="2">
        <v>0</v>
      </c>
      <c r="E217" s="19">
        <v>0</v>
      </c>
    </row>
    <row r="218" spans="1:5" x14ac:dyDescent="0.25">
      <c r="A218" s="62" t="s">
        <v>1127</v>
      </c>
      <c r="B218" s="2" t="s">
        <v>1128</v>
      </c>
      <c r="C218" s="2" t="s">
        <v>1129</v>
      </c>
      <c r="D218" s="2">
        <v>0.17</v>
      </c>
      <c r="E218" s="19">
        <v>0.25</v>
      </c>
    </row>
    <row r="219" spans="1:5" x14ac:dyDescent="0.25">
      <c r="A219" s="62" t="s">
        <v>1127</v>
      </c>
      <c r="B219" s="2" t="s">
        <v>1130</v>
      </c>
      <c r="C219" s="2" t="s">
        <v>1131</v>
      </c>
      <c r="D219" s="2">
        <v>0.48</v>
      </c>
      <c r="E219" s="19">
        <v>2.75</v>
      </c>
    </row>
    <row r="220" spans="1:5" x14ac:dyDescent="0.25">
      <c r="A220" s="62" t="s">
        <v>1132</v>
      </c>
      <c r="B220" s="2" t="s">
        <v>1133</v>
      </c>
      <c r="C220" s="2" t="s">
        <v>1134</v>
      </c>
      <c r="D220" s="2">
        <v>-2.33</v>
      </c>
      <c r="E220" s="19">
        <v>-0.13</v>
      </c>
    </row>
    <row r="221" spans="1:5" x14ac:dyDescent="0.25">
      <c r="A221" s="62" t="s">
        <v>1135</v>
      </c>
      <c r="B221" s="2" t="s">
        <v>1136</v>
      </c>
      <c r="C221" s="2" t="s">
        <v>1137</v>
      </c>
      <c r="D221" s="2">
        <v>2.87</v>
      </c>
      <c r="E221" s="19">
        <v>20.5</v>
      </c>
    </row>
    <row r="222" spans="1:5" x14ac:dyDescent="0.25">
      <c r="A222" s="62" t="s">
        <v>1138</v>
      </c>
      <c r="B222" s="2" t="s">
        <v>1139</v>
      </c>
      <c r="C222" s="2" t="s">
        <v>1140</v>
      </c>
      <c r="D222" s="2">
        <v>2.11</v>
      </c>
      <c r="E222" s="19">
        <v>0.88</v>
      </c>
    </row>
    <row r="223" spans="1:5" x14ac:dyDescent="0.25">
      <c r="A223" s="62" t="s">
        <v>1141</v>
      </c>
      <c r="B223" s="2" t="s">
        <v>1142</v>
      </c>
      <c r="C223" s="2" t="s">
        <v>568</v>
      </c>
      <c r="D223" s="2">
        <v>0</v>
      </c>
      <c r="E223" s="19">
        <v>0</v>
      </c>
    </row>
    <row r="224" spans="1:5" x14ac:dyDescent="0.25">
      <c r="A224" s="58" t="s">
        <v>1143</v>
      </c>
      <c r="B224" s="55" t="s">
        <v>1144</v>
      </c>
      <c r="C224" s="55" t="s">
        <v>987</v>
      </c>
      <c r="D224" s="55">
        <v>2.86</v>
      </c>
      <c r="E224" s="57">
        <v>0.01</v>
      </c>
    </row>
  </sheetData>
  <mergeCells count="1">
    <mergeCell ref="A1:I1"/>
  </mergeCells>
  <pageMargins left="0.7" right="0.7" top="0.75" bottom="0.75" header="0.3" footer="0.3"/>
  <legacyDrawing r:id="rId1"/>
  <tableParts count="1">
    <tablePart r:id="rId2"/>
  </tableParts>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0AD78-8AAF-47E5-8DD9-28DC0D4A4760}">
  <dimension ref="A1:I15"/>
  <sheetViews>
    <sheetView workbookViewId="0">
      <selection activeCell="H3" sqref="H3"/>
    </sheetView>
  </sheetViews>
  <sheetFormatPr defaultRowHeight="15" x14ac:dyDescent="0.25"/>
  <cols>
    <col min="1" max="1" width="8.28515625" bestFit="1" customWidth="1"/>
    <col min="2" max="2" width="5.5703125" bestFit="1" customWidth="1"/>
    <col min="3" max="3" width="9" bestFit="1" customWidth="1"/>
    <col min="4" max="4" width="8" bestFit="1" customWidth="1"/>
    <col min="9" max="9" width="47.140625" customWidth="1"/>
  </cols>
  <sheetData>
    <row r="1" spans="1:9" ht="39" customHeight="1" x14ac:dyDescent="0.25">
      <c r="A1" s="69" t="s">
        <v>2644</v>
      </c>
      <c r="B1" s="69"/>
      <c r="C1" s="69"/>
      <c r="D1" s="69"/>
      <c r="E1" s="69"/>
      <c r="F1" s="69"/>
      <c r="G1" s="69"/>
      <c r="H1" s="69"/>
      <c r="I1" s="69"/>
    </row>
    <row r="2" spans="1:9" ht="15.75" x14ac:dyDescent="0.25">
      <c r="A2" s="59" t="s">
        <v>1145</v>
      </c>
      <c r="B2" s="63" t="s">
        <v>1146</v>
      </c>
      <c r="C2" s="63" t="s">
        <v>1147</v>
      </c>
      <c r="D2" s="64" t="s">
        <v>1148</v>
      </c>
    </row>
    <row r="3" spans="1:9" x14ac:dyDescent="0.25">
      <c r="A3" s="52" t="s">
        <v>1149</v>
      </c>
      <c r="B3" s="2" t="s">
        <v>1150</v>
      </c>
      <c r="C3" s="2">
        <v>1.9413</v>
      </c>
      <c r="D3" s="19">
        <v>1.9421999999999999</v>
      </c>
      <c r="H3" s="1"/>
    </row>
    <row r="4" spans="1:9" x14ac:dyDescent="0.25">
      <c r="A4" s="52" t="s">
        <v>1149</v>
      </c>
      <c r="B4" s="2" t="s">
        <v>1151</v>
      </c>
      <c r="C4" s="2">
        <v>1.8913</v>
      </c>
      <c r="D4" s="19">
        <v>1.8917999999999999</v>
      </c>
    </row>
    <row r="5" spans="1:9" x14ac:dyDescent="0.25">
      <c r="A5" s="52" t="s">
        <v>1149</v>
      </c>
      <c r="B5" s="2" t="s">
        <v>1152</v>
      </c>
      <c r="C5" s="2">
        <v>1.4801</v>
      </c>
      <c r="D5" s="19">
        <v>1.4807999999999999</v>
      </c>
    </row>
    <row r="6" spans="1:9" x14ac:dyDescent="0.25">
      <c r="A6" s="52" t="s">
        <v>1149</v>
      </c>
      <c r="B6" s="2" t="s">
        <v>1153</v>
      </c>
      <c r="C6" s="2">
        <v>10.3032</v>
      </c>
      <c r="D6" s="19">
        <v>10.308999999999999</v>
      </c>
    </row>
    <row r="7" spans="1:9" x14ac:dyDescent="0.25">
      <c r="A7" s="52" t="s">
        <v>1149</v>
      </c>
      <c r="B7" s="2" t="s">
        <v>1154</v>
      </c>
      <c r="C7" s="2">
        <v>1.3815</v>
      </c>
      <c r="D7" s="19">
        <v>1.383</v>
      </c>
    </row>
    <row r="8" spans="1:9" x14ac:dyDescent="0.25">
      <c r="A8" s="52" t="s">
        <v>1149</v>
      </c>
      <c r="B8" s="2" t="s">
        <v>1149</v>
      </c>
      <c r="C8" s="2">
        <v>1</v>
      </c>
      <c r="D8" s="19">
        <v>1</v>
      </c>
    </row>
    <row r="9" spans="1:9" x14ac:dyDescent="0.25">
      <c r="A9" s="52" t="s">
        <v>1149</v>
      </c>
      <c r="B9" s="2" t="s">
        <v>1155</v>
      </c>
      <c r="C9" s="2">
        <v>11.767799999999999</v>
      </c>
      <c r="D9" s="19">
        <v>11.771800000000001</v>
      </c>
    </row>
    <row r="10" spans="1:9" x14ac:dyDescent="0.25">
      <c r="A10" s="52" t="s">
        <v>1149</v>
      </c>
      <c r="B10" s="2" t="s">
        <v>1156</v>
      </c>
      <c r="C10" s="2">
        <v>182.06870000000001</v>
      </c>
      <c r="D10" s="19">
        <v>182.13499999999999</v>
      </c>
    </row>
    <row r="11" spans="1:9" x14ac:dyDescent="0.25">
      <c r="A11" s="52" t="s">
        <v>1149</v>
      </c>
      <c r="B11" s="2" t="s">
        <v>1157</v>
      </c>
      <c r="C11" s="2">
        <v>11.8139</v>
      </c>
      <c r="D11" s="19">
        <v>11.8218</v>
      </c>
    </row>
    <row r="12" spans="1:9" x14ac:dyDescent="0.25">
      <c r="A12" s="52" t="s">
        <v>1149</v>
      </c>
      <c r="B12" s="2" t="s">
        <v>1158</v>
      </c>
      <c r="C12" s="2">
        <v>2.0293000000000001</v>
      </c>
      <c r="D12" s="19">
        <v>2.0308000000000002</v>
      </c>
    </row>
    <row r="13" spans="1:9" x14ac:dyDescent="0.25">
      <c r="A13" s="52" t="s">
        <v>1149</v>
      </c>
      <c r="B13" s="2" t="s">
        <v>1159</v>
      </c>
      <c r="C13" s="2">
        <v>12.6591</v>
      </c>
      <c r="D13" s="19">
        <v>12.6752</v>
      </c>
    </row>
    <row r="14" spans="1:9" x14ac:dyDescent="0.25">
      <c r="A14" s="52" t="s">
        <v>1149</v>
      </c>
      <c r="B14" s="2" t="s">
        <v>1160</v>
      </c>
      <c r="C14" s="2">
        <v>2.0771000000000002</v>
      </c>
      <c r="D14" s="19">
        <v>2.0781999999999998</v>
      </c>
    </row>
    <row r="15" spans="1:9" x14ac:dyDescent="0.25">
      <c r="A15" s="53" t="s">
        <v>1149</v>
      </c>
      <c r="B15" s="55" t="s">
        <v>1161</v>
      </c>
      <c r="C15" s="55">
        <v>17.8979</v>
      </c>
      <c r="D15" s="57">
        <v>17.905200000000001</v>
      </c>
    </row>
  </sheetData>
  <mergeCells count="1">
    <mergeCell ref="A1:I1"/>
  </mergeCells>
  <pageMargins left="0.7" right="0.7" top="0.75" bottom="0.75" header="0.3" footer="0.3"/>
  <legacyDrawing r:id="rId1"/>
  <tableParts count="1">
    <tablePart r:id="rId2"/>
  </tableParts>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DCC4E-20F5-47FA-8109-F0FD2B22B00B}">
  <dimension ref="A1:K106"/>
  <sheetViews>
    <sheetView tabSelected="1" topLeftCell="E1" workbookViewId="0">
      <selection activeCell="I12" sqref="I12"/>
    </sheetView>
  </sheetViews>
  <sheetFormatPr defaultRowHeight="15" x14ac:dyDescent="0.25"/>
  <cols>
    <col min="1" max="1" width="63.85546875" style="1" bestFit="1" customWidth="1"/>
    <col min="2" max="2" width="9.5703125" style="1" bestFit="1" customWidth="1"/>
    <col min="3" max="3" width="8.85546875" style="1" bestFit="1" customWidth="1"/>
    <col min="4" max="4" width="8.7109375" style="1" bestFit="1" customWidth="1"/>
    <col min="5" max="5" width="17.85546875" style="1" bestFit="1" customWidth="1"/>
    <col min="6" max="6" width="21.42578125" style="1" bestFit="1" customWidth="1"/>
    <col min="7" max="7" width="20" style="1" bestFit="1" customWidth="1"/>
    <col min="8" max="8" width="18.28515625" style="1" bestFit="1" customWidth="1"/>
    <col min="9" max="9" width="81.140625" style="1" bestFit="1" customWidth="1"/>
    <col min="10" max="16384" width="9.140625" style="1"/>
  </cols>
  <sheetData>
    <row r="1" spans="1:11" x14ac:dyDescent="0.25">
      <c r="A1" s="10" t="s">
        <v>2356</v>
      </c>
      <c r="B1" s="10" t="s">
        <v>2718</v>
      </c>
      <c r="C1" s="10" t="s">
        <v>2717</v>
      </c>
      <c r="D1" s="10" t="s">
        <v>2359</v>
      </c>
      <c r="E1" s="10" t="s">
        <v>2716</v>
      </c>
      <c r="F1" s="10" t="s">
        <v>2360</v>
      </c>
      <c r="G1" s="10" t="s">
        <v>2361</v>
      </c>
      <c r="H1" s="10" t="s">
        <v>2362</v>
      </c>
      <c r="I1" s="10" t="s">
        <v>2363</v>
      </c>
    </row>
    <row r="2" spans="1:11" x14ac:dyDescent="0.25">
      <c r="A2" s="1" t="s">
        <v>2364</v>
      </c>
      <c r="B2" s="2">
        <v>1008</v>
      </c>
      <c r="C2" s="2" t="s">
        <v>2715</v>
      </c>
      <c r="D2" s="2">
        <v>214</v>
      </c>
      <c r="E2" s="2">
        <v>4.7102803738317753</v>
      </c>
      <c r="F2" s="2">
        <v>2019</v>
      </c>
      <c r="G2" s="2" t="s">
        <v>302</v>
      </c>
      <c r="H2" s="2" t="s">
        <v>2368</v>
      </c>
      <c r="I2" s="1" t="s">
        <v>2369</v>
      </c>
    </row>
    <row r="3" spans="1:11" x14ac:dyDescent="0.25">
      <c r="A3" s="1" t="s">
        <v>2370</v>
      </c>
      <c r="B3" s="2">
        <v>729</v>
      </c>
      <c r="C3" s="2" t="s">
        <v>2714</v>
      </c>
      <c r="D3" s="2">
        <v>144</v>
      </c>
      <c r="E3" s="2">
        <v>5.0625</v>
      </c>
      <c r="F3" s="2">
        <v>2020</v>
      </c>
      <c r="G3" s="2" t="s">
        <v>263</v>
      </c>
      <c r="H3" s="2" t="s">
        <v>2373</v>
      </c>
      <c r="I3" s="1" t="s">
        <v>2374</v>
      </c>
    </row>
    <row r="4" spans="1:11" x14ac:dyDescent="0.25">
      <c r="A4" s="1" t="s">
        <v>2375</v>
      </c>
      <c r="B4" s="2">
        <v>715</v>
      </c>
      <c r="C4" s="2" t="s">
        <v>2713</v>
      </c>
      <c r="D4" s="2">
        <v>125</v>
      </c>
      <c r="E4" s="2">
        <v>5.72</v>
      </c>
      <c r="F4" s="2">
        <v>2019</v>
      </c>
      <c r="G4" s="2" t="s">
        <v>283</v>
      </c>
      <c r="H4" s="2" t="s">
        <v>206</v>
      </c>
      <c r="I4" s="1" t="s">
        <v>2377</v>
      </c>
    </row>
    <row r="5" spans="1:11" x14ac:dyDescent="0.25">
      <c r="A5" s="1" t="s">
        <v>2378</v>
      </c>
      <c r="B5" s="2">
        <v>606</v>
      </c>
      <c r="C5" s="2" t="s">
        <v>2712</v>
      </c>
      <c r="D5" s="2">
        <v>124</v>
      </c>
      <c r="E5" s="2">
        <v>4.887096774193548</v>
      </c>
      <c r="F5" s="2">
        <v>2020</v>
      </c>
      <c r="G5" s="2" t="s">
        <v>263</v>
      </c>
      <c r="H5" s="2" t="s">
        <v>2381</v>
      </c>
    </row>
    <row r="6" spans="1:11" x14ac:dyDescent="0.25">
      <c r="A6" s="1" t="s">
        <v>2382</v>
      </c>
      <c r="B6" s="2">
        <v>597</v>
      </c>
      <c r="C6" s="2" t="s">
        <v>2711</v>
      </c>
      <c r="D6" s="2">
        <v>117</v>
      </c>
      <c r="E6" s="2">
        <v>5.1025641025641022</v>
      </c>
      <c r="F6" s="2">
        <v>2018</v>
      </c>
      <c r="G6" s="2" t="s">
        <v>263</v>
      </c>
      <c r="H6" s="2" t="s">
        <v>2385</v>
      </c>
    </row>
    <row r="7" spans="1:11" x14ac:dyDescent="0.25">
      <c r="A7" s="1" t="s">
        <v>2386</v>
      </c>
      <c r="B7" s="2">
        <v>588</v>
      </c>
      <c r="C7" s="2" t="s">
        <v>2710</v>
      </c>
      <c r="D7" s="2">
        <v>108</v>
      </c>
      <c r="E7" s="2">
        <v>5.4444444444444446</v>
      </c>
      <c r="F7" s="2">
        <v>2015</v>
      </c>
      <c r="G7" s="2" t="s">
        <v>263</v>
      </c>
      <c r="H7" s="2" t="s">
        <v>2385</v>
      </c>
    </row>
    <row r="8" spans="1:11" x14ac:dyDescent="0.25">
      <c r="A8" s="1" t="s">
        <v>2389</v>
      </c>
      <c r="B8" s="2">
        <v>565</v>
      </c>
      <c r="C8" s="2" t="s">
        <v>2709</v>
      </c>
      <c r="D8" s="2">
        <v>111</v>
      </c>
      <c r="E8" s="2">
        <v>5.0900900900900901</v>
      </c>
      <c r="F8" s="2">
        <v>2018</v>
      </c>
      <c r="G8" s="2" t="s">
        <v>263</v>
      </c>
      <c r="H8" s="2" t="s">
        <v>2391</v>
      </c>
    </row>
    <row r="9" spans="1:11" x14ac:dyDescent="0.25">
      <c r="A9" s="1" t="s">
        <v>2392</v>
      </c>
      <c r="B9" s="2">
        <v>565</v>
      </c>
      <c r="C9" s="2" t="s">
        <v>2709</v>
      </c>
      <c r="D9" s="2">
        <v>111</v>
      </c>
      <c r="E9" s="2">
        <v>5.0900900900900901</v>
      </c>
      <c r="F9" s="2">
        <v>2018</v>
      </c>
      <c r="G9" s="2" t="s">
        <v>263</v>
      </c>
      <c r="H9" s="2" t="s">
        <v>2393</v>
      </c>
      <c r="I9" s="1" t="s">
        <v>2394</v>
      </c>
    </row>
    <row r="10" spans="1:11" x14ac:dyDescent="0.25">
      <c r="A10" s="1" t="s">
        <v>2395</v>
      </c>
      <c r="B10" s="2">
        <v>555</v>
      </c>
      <c r="C10" s="2" t="s">
        <v>2708</v>
      </c>
      <c r="D10" s="2">
        <v>123</v>
      </c>
      <c r="E10" s="2">
        <v>4.5121951219512191</v>
      </c>
      <c r="F10" s="2">
        <v>2016</v>
      </c>
      <c r="G10" s="2" t="s">
        <v>288</v>
      </c>
      <c r="H10" s="2" t="s">
        <v>2399</v>
      </c>
      <c r="I10" s="1" t="s">
        <v>2400</v>
      </c>
    </row>
    <row r="11" spans="1:11" x14ac:dyDescent="0.25">
      <c r="A11" s="1" t="s">
        <v>2401</v>
      </c>
      <c r="B11" s="2">
        <v>530</v>
      </c>
      <c r="C11" s="2" t="s">
        <v>2707</v>
      </c>
      <c r="D11" s="2">
        <v>100</v>
      </c>
      <c r="E11" s="2">
        <v>5.3</v>
      </c>
      <c r="F11" s="2">
        <v>2017</v>
      </c>
      <c r="G11" s="2" t="s">
        <v>263</v>
      </c>
      <c r="H11" s="2" t="s">
        <v>2385</v>
      </c>
    </row>
    <row r="12" spans="1:11" x14ac:dyDescent="0.25">
      <c r="A12" s="1" t="s">
        <v>2404</v>
      </c>
      <c r="B12" s="2">
        <v>528</v>
      </c>
      <c r="C12" s="2" t="s">
        <v>2706</v>
      </c>
      <c r="D12" s="2">
        <v>111</v>
      </c>
      <c r="E12" s="2">
        <v>4.756756756756757</v>
      </c>
      <c r="F12" s="2">
        <v>2017</v>
      </c>
      <c r="G12" s="2" t="s">
        <v>263</v>
      </c>
      <c r="H12" s="2" t="s">
        <v>2406</v>
      </c>
    </row>
    <row r="13" spans="1:11" x14ac:dyDescent="0.25">
      <c r="A13" s="1" t="s">
        <v>2407</v>
      </c>
      <c r="B13" s="2">
        <v>523</v>
      </c>
      <c r="C13" s="2" t="s">
        <v>2705</v>
      </c>
      <c r="D13" s="2">
        <v>99</v>
      </c>
      <c r="E13" s="2">
        <v>5.2828282828282829</v>
      </c>
      <c r="F13" s="2">
        <v>2017</v>
      </c>
      <c r="G13" s="2" t="s">
        <v>266</v>
      </c>
      <c r="H13" s="2" t="s">
        <v>2409</v>
      </c>
    </row>
    <row r="14" spans="1:11" x14ac:dyDescent="0.25">
      <c r="A14" s="1" t="s">
        <v>2410</v>
      </c>
      <c r="B14" s="2">
        <v>518</v>
      </c>
      <c r="C14" s="2" t="s">
        <v>2704</v>
      </c>
      <c r="D14" s="2">
        <v>88</v>
      </c>
      <c r="E14" s="2">
        <v>5.8863636363636367</v>
      </c>
      <c r="F14" s="2">
        <v>2016</v>
      </c>
      <c r="G14" s="2" t="s">
        <v>263</v>
      </c>
      <c r="H14" s="2" t="s">
        <v>2412</v>
      </c>
    </row>
    <row r="15" spans="1:11" x14ac:dyDescent="0.25">
      <c r="A15" s="1" t="s">
        <v>2413</v>
      </c>
      <c r="B15" s="2">
        <v>510</v>
      </c>
      <c r="C15" s="2" t="s">
        <v>2703</v>
      </c>
      <c r="D15" s="2">
        <v>107</v>
      </c>
      <c r="E15" s="2">
        <v>4.7663551401869162</v>
      </c>
      <c r="F15" s="2">
        <v>2016</v>
      </c>
      <c r="G15" s="2" t="s">
        <v>288</v>
      </c>
      <c r="H15" s="2" t="s">
        <v>2415</v>
      </c>
    </row>
    <row r="16" spans="1:11" x14ac:dyDescent="0.25">
      <c r="A16" s="1" t="s">
        <v>2416</v>
      </c>
      <c r="B16" s="2">
        <v>509</v>
      </c>
      <c r="C16" s="2" t="s">
        <v>2703</v>
      </c>
      <c r="D16" s="2">
        <v>93</v>
      </c>
      <c r="E16" s="2">
        <v>5.4731182795698921</v>
      </c>
      <c r="F16" s="2">
        <v>2015</v>
      </c>
      <c r="G16" s="2" t="s">
        <v>271</v>
      </c>
      <c r="H16" s="2" t="s">
        <v>2419</v>
      </c>
    </row>
    <row r="17" spans="1:9" x14ac:dyDescent="0.25">
      <c r="A17" s="1" t="s">
        <v>2420</v>
      </c>
      <c r="B17" s="2">
        <v>490</v>
      </c>
      <c r="C17" s="2" t="s">
        <v>2702</v>
      </c>
      <c r="D17" s="2">
        <v>106</v>
      </c>
      <c r="E17" s="2">
        <v>4.6226415094339623</v>
      </c>
      <c r="F17" s="2">
        <v>2017</v>
      </c>
      <c r="G17" s="2" t="s">
        <v>263</v>
      </c>
      <c r="H17" s="2" t="s">
        <v>2422</v>
      </c>
    </row>
    <row r="18" spans="1:9" x14ac:dyDescent="0.25">
      <c r="A18" s="1" t="s">
        <v>2423</v>
      </c>
      <c r="B18" s="2">
        <v>468</v>
      </c>
      <c r="C18" s="2" t="s">
        <v>2701</v>
      </c>
      <c r="D18" s="2">
        <v>100</v>
      </c>
      <c r="E18" s="2">
        <v>4.68</v>
      </c>
      <c r="F18" s="2">
        <v>2018</v>
      </c>
      <c r="G18" s="2" t="s">
        <v>263</v>
      </c>
      <c r="H18" s="2" t="s">
        <v>2425</v>
      </c>
    </row>
    <row r="19" spans="1:9" x14ac:dyDescent="0.25">
      <c r="A19" s="1" t="s">
        <v>2426</v>
      </c>
      <c r="B19" s="2">
        <v>468</v>
      </c>
      <c r="C19" s="2" t="s">
        <v>2701</v>
      </c>
      <c r="D19" s="2">
        <v>99</v>
      </c>
      <c r="E19" s="2">
        <v>4.7272727272727275</v>
      </c>
      <c r="F19" s="2">
        <v>2016</v>
      </c>
      <c r="G19" s="2" t="s">
        <v>263</v>
      </c>
      <c r="H19" s="2" t="s">
        <v>2428</v>
      </c>
    </row>
    <row r="20" spans="1:9" x14ac:dyDescent="0.25">
      <c r="A20" s="1" t="s">
        <v>2429</v>
      </c>
      <c r="B20" s="2">
        <v>468</v>
      </c>
      <c r="C20" s="2" t="s">
        <v>2701</v>
      </c>
      <c r="D20" s="2">
        <v>91</v>
      </c>
      <c r="E20" s="2">
        <v>5.1428571428571432</v>
      </c>
      <c r="F20" s="2">
        <v>2016</v>
      </c>
      <c r="G20" s="2" t="s">
        <v>263</v>
      </c>
      <c r="H20" s="2" t="s">
        <v>2385</v>
      </c>
    </row>
    <row r="21" spans="1:9" x14ac:dyDescent="0.25">
      <c r="A21" s="1" t="s">
        <v>2431</v>
      </c>
      <c r="B21" s="2">
        <v>463</v>
      </c>
      <c r="C21" s="2" t="s">
        <v>2700</v>
      </c>
      <c r="D21" s="2">
        <v>86</v>
      </c>
      <c r="E21" s="2">
        <v>5.3837209302325579</v>
      </c>
      <c r="F21" s="2">
        <v>2018</v>
      </c>
      <c r="G21" s="2" t="s">
        <v>271</v>
      </c>
      <c r="H21" s="2" t="s">
        <v>2433</v>
      </c>
      <c r="I21" s="1" t="s">
        <v>2434</v>
      </c>
    </row>
    <row r="22" spans="1:9" x14ac:dyDescent="0.25">
      <c r="A22" s="1" t="s">
        <v>2435</v>
      </c>
      <c r="B22" s="2">
        <v>460</v>
      </c>
      <c r="C22" s="2" t="s">
        <v>2699</v>
      </c>
      <c r="D22" s="2">
        <v>82</v>
      </c>
      <c r="E22" s="2">
        <v>5.6097560975609753</v>
      </c>
      <c r="F22" s="2">
        <v>2016</v>
      </c>
      <c r="G22" s="2" t="s">
        <v>263</v>
      </c>
      <c r="H22" s="2" t="s">
        <v>2381</v>
      </c>
    </row>
    <row r="23" spans="1:9" x14ac:dyDescent="0.25">
      <c r="A23" s="1" t="s">
        <v>2437</v>
      </c>
      <c r="B23" s="2">
        <v>452</v>
      </c>
      <c r="C23" s="2" t="s">
        <v>2698</v>
      </c>
      <c r="D23" s="2">
        <v>88</v>
      </c>
      <c r="E23" s="2">
        <v>5.1363636363636367</v>
      </c>
      <c r="F23" s="2">
        <v>2017</v>
      </c>
      <c r="G23" s="2" t="s">
        <v>263</v>
      </c>
      <c r="H23" s="2" t="s">
        <v>2439</v>
      </c>
      <c r="I23" s="1" t="s">
        <v>2440</v>
      </c>
    </row>
    <row r="24" spans="1:9" x14ac:dyDescent="0.25">
      <c r="A24" s="1" t="s">
        <v>2441</v>
      </c>
      <c r="B24" s="2">
        <v>452</v>
      </c>
      <c r="C24" s="2" t="s">
        <v>2698</v>
      </c>
      <c r="D24" s="2">
        <v>92</v>
      </c>
      <c r="E24" s="2">
        <v>4.9130434782608692</v>
      </c>
      <c r="F24" s="2">
        <v>2016</v>
      </c>
      <c r="G24" s="2" t="s">
        <v>263</v>
      </c>
      <c r="H24" s="2" t="s">
        <v>2373</v>
      </c>
      <c r="I24" s="1" t="s">
        <v>2442</v>
      </c>
    </row>
    <row r="25" spans="1:9" x14ac:dyDescent="0.25">
      <c r="A25" s="1" t="s">
        <v>2443</v>
      </c>
      <c r="B25" s="2">
        <v>442</v>
      </c>
      <c r="C25" s="2" t="s">
        <v>2697</v>
      </c>
      <c r="D25" s="2">
        <v>90</v>
      </c>
      <c r="E25" s="2">
        <v>4.9111111111111114</v>
      </c>
      <c r="F25" s="2">
        <v>2018</v>
      </c>
      <c r="G25" s="2" t="s">
        <v>263</v>
      </c>
      <c r="H25" s="2" t="s">
        <v>2445</v>
      </c>
      <c r="I25" s="1" t="s">
        <v>2446</v>
      </c>
    </row>
    <row r="26" spans="1:9" x14ac:dyDescent="0.25">
      <c r="A26" s="1" t="s">
        <v>2447</v>
      </c>
      <c r="B26" s="2">
        <v>442</v>
      </c>
      <c r="C26" s="2" t="s">
        <v>2697</v>
      </c>
      <c r="D26" s="2">
        <v>117</v>
      </c>
      <c r="E26" s="2">
        <v>3.7777777777777777</v>
      </c>
      <c r="F26" s="2">
        <v>2016</v>
      </c>
      <c r="G26" s="2" t="s">
        <v>264</v>
      </c>
      <c r="H26" s="2" t="s">
        <v>2448</v>
      </c>
      <c r="I26" s="1" t="s">
        <v>2449</v>
      </c>
    </row>
    <row r="27" spans="1:9" x14ac:dyDescent="0.25">
      <c r="A27" s="1" t="s">
        <v>2450</v>
      </c>
      <c r="B27" s="2">
        <v>438</v>
      </c>
      <c r="C27" s="2" t="s">
        <v>2696</v>
      </c>
      <c r="D27" s="2">
        <v>88</v>
      </c>
      <c r="E27" s="2">
        <v>4.9772727272727275</v>
      </c>
      <c r="F27" s="2">
        <v>2015</v>
      </c>
      <c r="G27" s="2" t="s">
        <v>263</v>
      </c>
      <c r="H27" s="2" t="s">
        <v>2381</v>
      </c>
    </row>
    <row r="28" spans="1:9" x14ac:dyDescent="0.25">
      <c r="A28" s="1" t="s">
        <v>2452</v>
      </c>
      <c r="B28" s="2">
        <v>433</v>
      </c>
      <c r="C28" s="2" t="s">
        <v>2695</v>
      </c>
      <c r="D28" s="2">
        <v>80</v>
      </c>
      <c r="E28" s="2">
        <v>5.4124999999999996</v>
      </c>
      <c r="F28" s="2">
        <v>2017</v>
      </c>
      <c r="G28" s="2" t="s">
        <v>265</v>
      </c>
      <c r="H28" s="2" t="s">
        <v>2455</v>
      </c>
      <c r="I28" s="1" t="s">
        <v>2456</v>
      </c>
    </row>
    <row r="29" spans="1:9" x14ac:dyDescent="0.25">
      <c r="A29" s="1" t="s">
        <v>2457</v>
      </c>
      <c r="B29" s="2">
        <v>432</v>
      </c>
      <c r="C29" s="2" t="s">
        <v>2694</v>
      </c>
      <c r="D29" s="2">
        <v>93</v>
      </c>
      <c r="E29" s="2">
        <v>4.645161290322581</v>
      </c>
      <c r="F29" s="2">
        <v>2017</v>
      </c>
      <c r="G29" s="2" t="s">
        <v>302</v>
      </c>
      <c r="H29" s="2" t="s">
        <v>2368</v>
      </c>
    </row>
    <row r="30" spans="1:9" x14ac:dyDescent="0.25">
      <c r="A30" s="1" t="s">
        <v>2463</v>
      </c>
      <c r="B30" s="2">
        <v>426</v>
      </c>
      <c r="C30" s="2" t="s">
        <v>2693</v>
      </c>
      <c r="D30" s="2">
        <v>101</v>
      </c>
      <c r="E30" s="2">
        <v>4.217821782178218</v>
      </c>
      <c r="F30" s="2">
        <v>2015</v>
      </c>
      <c r="G30" s="2" t="s">
        <v>354</v>
      </c>
      <c r="H30" s="2" t="s">
        <v>2465</v>
      </c>
    </row>
    <row r="31" spans="1:9" x14ac:dyDescent="0.25">
      <c r="A31" s="1" t="s">
        <v>2466</v>
      </c>
      <c r="B31" s="2">
        <v>411</v>
      </c>
      <c r="C31" s="2" t="s">
        <v>2692</v>
      </c>
      <c r="D31" s="2">
        <v>101</v>
      </c>
      <c r="E31" s="2">
        <v>4.0693069306930694</v>
      </c>
      <c r="F31" s="2">
        <v>2018</v>
      </c>
      <c r="G31" s="2" t="s">
        <v>288</v>
      </c>
      <c r="H31" s="2" t="s">
        <v>2415</v>
      </c>
    </row>
    <row r="32" spans="1:9" x14ac:dyDescent="0.25">
      <c r="A32" s="1" t="s">
        <v>2468</v>
      </c>
      <c r="B32" s="2">
        <v>406</v>
      </c>
      <c r="C32" s="2" t="s">
        <v>2691</v>
      </c>
      <c r="D32" s="2">
        <v>64</v>
      </c>
      <c r="E32" s="2">
        <v>6.34375</v>
      </c>
      <c r="F32" s="2">
        <v>2017</v>
      </c>
      <c r="G32" s="2" t="s">
        <v>263</v>
      </c>
      <c r="H32" s="2" t="s">
        <v>2470</v>
      </c>
    </row>
    <row r="33" spans="1:9" x14ac:dyDescent="0.25">
      <c r="A33" s="1" t="s">
        <v>2471</v>
      </c>
      <c r="B33" s="2">
        <v>406</v>
      </c>
      <c r="C33" s="2" t="s">
        <v>2691</v>
      </c>
      <c r="D33" s="2">
        <v>64</v>
      </c>
      <c r="E33" s="2">
        <v>6.34375</v>
      </c>
      <c r="F33" s="2">
        <v>2017</v>
      </c>
      <c r="G33" s="2" t="s">
        <v>263</v>
      </c>
      <c r="H33" s="2" t="s">
        <v>2470</v>
      </c>
    </row>
    <row r="34" spans="1:9" x14ac:dyDescent="0.25">
      <c r="A34" s="1" t="s">
        <v>2472</v>
      </c>
      <c r="B34" s="2">
        <v>400</v>
      </c>
      <c r="C34" s="2" t="s">
        <v>2690</v>
      </c>
      <c r="D34" s="2">
        <v>88</v>
      </c>
      <c r="E34" s="2">
        <v>4.5454545454545459</v>
      </c>
      <c r="F34" s="2">
        <v>2017</v>
      </c>
      <c r="G34" s="2" t="s">
        <v>263</v>
      </c>
      <c r="H34" s="2" t="s">
        <v>2474</v>
      </c>
    </row>
    <row r="35" spans="1:9" x14ac:dyDescent="0.25">
      <c r="A35" s="1" t="s">
        <v>2475</v>
      </c>
      <c r="B35" s="2">
        <v>398</v>
      </c>
      <c r="C35" s="2" t="s">
        <v>2689</v>
      </c>
      <c r="D35" s="2">
        <v>79</v>
      </c>
      <c r="E35" s="2">
        <v>5.037974683544304</v>
      </c>
      <c r="F35" s="2">
        <v>2017</v>
      </c>
      <c r="G35" s="2" t="s">
        <v>263</v>
      </c>
      <c r="H35" s="2" t="s">
        <v>2477</v>
      </c>
    </row>
    <row r="36" spans="1:9" x14ac:dyDescent="0.25">
      <c r="A36" s="1" t="s">
        <v>2478</v>
      </c>
      <c r="B36" s="2">
        <v>388</v>
      </c>
      <c r="C36" s="2" t="s">
        <v>2688</v>
      </c>
      <c r="D36" s="2">
        <v>80</v>
      </c>
      <c r="E36" s="2">
        <v>4.8499999999999996</v>
      </c>
      <c r="F36" s="2">
        <v>2019</v>
      </c>
      <c r="G36" s="2" t="s">
        <v>263</v>
      </c>
      <c r="H36" s="2" t="s">
        <v>2480</v>
      </c>
    </row>
    <row r="37" spans="1:9" x14ac:dyDescent="0.25">
      <c r="A37" s="1" t="s">
        <v>2481</v>
      </c>
      <c r="B37" s="2">
        <v>385</v>
      </c>
      <c r="C37" s="2" t="s">
        <v>2687</v>
      </c>
      <c r="D37" s="2">
        <v>77</v>
      </c>
      <c r="E37" s="2">
        <v>5</v>
      </c>
      <c r="F37" s="2">
        <v>2014</v>
      </c>
      <c r="G37" s="2" t="s">
        <v>302</v>
      </c>
      <c r="H37" s="2" t="s">
        <v>2483</v>
      </c>
    </row>
    <row r="38" spans="1:9" x14ac:dyDescent="0.25">
      <c r="A38" s="1" t="s">
        <v>2484</v>
      </c>
      <c r="B38" s="2">
        <v>384</v>
      </c>
      <c r="C38" s="2" t="s">
        <v>2686</v>
      </c>
      <c r="D38" s="2">
        <v>76</v>
      </c>
      <c r="E38" s="2">
        <v>5.0526315789473681</v>
      </c>
      <c r="F38" s="2">
        <v>2014</v>
      </c>
      <c r="G38" s="2" t="s">
        <v>263</v>
      </c>
      <c r="H38" s="2" t="s">
        <v>2391</v>
      </c>
    </row>
    <row r="39" spans="1:9" x14ac:dyDescent="0.25">
      <c r="A39" s="1" t="s">
        <v>2485</v>
      </c>
      <c r="B39" s="2">
        <v>383</v>
      </c>
      <c r="C39" s="2" t="s">
        <v>2685</v>
      </c>
      <c r="D39" s="2">
        <v>80</v>
      </c>
      <c r="E39" s="2">
        <v>4.7874999999999996</v>
      </c>
      <c r="F39" s="2">
        <v>2014</v>
      </c>
      <c r="G39" s="2" t="s">
        <v>263</v>
      </c>
      <c r="H39" s="2" t="s">
        <v>2412</v>
      </c>
    </row>
    <row r="40" spans="1:9" x14ac:dyDescent="0.25">
      <c r="A40" s="1" t="s">
        <v>2487</v>
      </c>
      <c r="B40" s="2">
        <v>381</v>
      </c>
      <c r="C40" s="2" t="s">
        <v>2684</v>
      </c>
      <c r="D40" s="2">
        <v>88</v>
      </c>
      <c r="E40" s="2">
        <v>4.3295454545454541</v>
      </c>
      <c r="F40" s="2">
        <v>2014</v>
      </c>
      <c r="G40" s="2" t="s">
        <v>2489</v>
      </c>
      <c r="H40" s="2" t="s">
        <v>2490</v>
      </c>
    </row>
    <row r="41" spans="1:9" x14ac:dyDescent="0.25">
      <c r="A41" s="1" t="s">
        <v>2491</v>
      </c>
      <c r="B41" s="2">
        <v>380</v>
      </c>
      <c r="C41" s="2" t="s">
        <v>2684</v>
      </c>
      <c r="D41" s="2"/>
      <c r="E41" s="2"/>
      <c r="F41" s="2">
        <v>2017</v>
      </c>
      <c r="G41" s="2" t="s">
        <v>263</v>
      </c>
      <c r="H41" s="2" t="s">
        <v>2480</v>
      </c>
    </row>
    <row r="42" spans="1:9" x14ac:dyDescent="0.25">
      <c r="A42" s="1" t="s">
        <v>2493</v>
      </c>
      <c r="B42" s="2">
        <v>378</v>
      </c>
      <c r="C42" s="2" t="s">
        <v>2683</v>
      </c>
      <c r="D42" s="2">
        <v>71</v>
      </c>
      <c r="E42" s="2">
        <v>5.323943661971831</v>
      </c>
      <c r="F42" s="2">
        <v>2017</v>
      </c>
      <c r="G42" s="2" t="s">
        <v>2496</v>
      </c>
      <c r="H42" s="2" t="s">
        <v>2455</v>
      </c>
      <c r="I42" s="1" t="s">
        <v>2497</v>
      </c>
    </row>
    <row r="43" spans="1:9" x14ac:dyDescent="0.25">
      <c r="A43" s="1" t="s">
        <v>2498</v>
      </c>
      <c r="B43" s="2">
        <v>372</v>
      </c>
      <c r="C43" s="2" t="s">
        <v>2682</v>
      </c>
      <c r="D43" s="2">
        <v>82</v>
      </c>
      <c r="E43" s="2">
        <v>4.5365853658536581</v>
      </c>
      <c r="F43" s="2">
        <v>2015</v>
      </c>
      <c r="G43" s="2" t="s">
        <v>264</v>
      </c>
      <c r="H43" s="2" t="s">
        <v>2448</v>
      </c>
    </row>
    <row r="44" spans="1:9" x14ac:dyDescent="0.25">
      <c r="A44" s="1" t="s">
        <v>2501</v>
      </c>
      <c r="B44" s="2">
        <v>371</v>
      </c>
      <c r="C44" s="2" t="s">
        <v>2681</v>
      </c>
      <c r="D44" s="2">
        <v>87</v>
      </c>
      <c r="E44" s="2">
        <v>4.264367816091954</v>
      </c>
      <c r="F44" s="2">
        <v>2015</v>
      </c>
      <c r="G44" s="2" t="s">
        <v>263</v>
      </c>
      <c r="H44" s="2" t="s">
        <v>2503</v>
      </c>
    </row>
    <row r="45" spans="1:9" x14ac:dyDescent="0.25">
      <c r="A45" s="1" t="s">
        <v>2504</v>
      </c>
      <c r="B45" s="2">
        <v>368</v>
      </c>
      <c r="C45" s="2" t="s">
        <v>2680</v>
      </c>
      <c r="D45" s="2">
        <v>76</v>
      </c>
      <c r="E45" s="2">
        <v>4.8421052631578947</v>
      </c>
      <c r="F45" s="2">
        <v>2018</v>
      </c>
      <c r="G45" s="2" t="s">
        <v>263</v>
      </c>
      <c r="H45" s="2" t="s">
        <v>2474</v>
      </c>
    </row>
    <row r="46" spans="1:9" x14ac:dyDescent="0.25">
      <c r="A46" s="1" t="s">
        <v>2506</v>
      </c>
      <c r="B46" s="2">
        <v>365</v>
      </c>
      <c r="C46" s="2" t="s">
        <v>2679</v>
      </c>
      <c r="D46" s="2">
        <v>86</v>
      </c>
      <c r="E46" s="2">
        <v>4.2441860465116283</v>
      </c>
      <c r="F46" s="2">
        <v>2016</v>
      </c>
      <c r="G46" s="2" t="s">
        <v>263</v>
      </c>
      <c r="H46" s="2" t="s">
        <v>2412</v>
      </c>
    </row>
    <row r="47" spans="1:9" x14ac:dyDescent="0.25">
      <c r="A47" s="1" t="s">
        <v>2508</v>
      </c>
      <c r="B47" s="2">
        <v>363</v>
      </c>
      <c r="C47" s="2" t="s">
        <v>2678</v>
      </c>
      <c r="D47" s="2">
        <v>68</v>
      </c>
      <c r="E47" s="2">
        <v>5.3382352941176467</v>
      </c>
      <c r="F47" s="2">
        <v>2016</v>
      </c>
      <c r="G47" s="2" t="s">
        <v>275</v>
      </c>
      <c r="H47" s="2" t="s">
        <v>2511</v>
      </c>
    </row>
    <row r="48" spans="1:9" x14ac:dyDescent="0.25">
      <c r="A48" s="1" t="s">
        <v>2512</v>
      </c>
      <c r="B48" s="2">
        <v>358</v>
      </c>
      <c r="C48" s="2" t="s">
        <v>2677</v>
      </c>
      <c r="D48" s="2">
        <v>75</v>
      </c>
      <c r="E48" s="2">
        <v>4.7733333333333334</v>
      </c>
      <c r="F48" s="2">
        <v>2018</v>
      </c>
      <c r="G48" s="2" t="s">
        <v>263</v>
      </c>
      <c r="H48" s="2" t="s">
        <v>2514</v>
      </c>
      <c r="I48" s="1" t="s">
        <v>2515</v>
      </c>
    </row>
    <row r="49" spans="1:9" x14ac:dyDescent="0.25">
      <c r="A49" s="1" t="s">
        <v>2516</v>
      </c>
      <c r="B49" s="2">
        <v>357</v>
      </c>
      <c r="C49" s="2" t="s">
        <v>2676</v>
      </c>
      <c r="D49" s="2">
        <v>75</v>
      </c>
      <c r="E49" s="2">
        <v>4.76</v>
      </c>
      <c r="F49" s="2">
        <v>2018</v>
      </c>
      <c r="G49" s="2" t="s">
        <v>289</v>
      </c>
      <c r="H49" s="2" t="s">
        <v>2518</v>
      </c>
      <c r="I49" s="1" t="s">
        <v>2519</v>
      </c>
    </row>
    <row r="50" spans="1:9" x14ac:dyDescent="0.25">
      <c r="A50" s="1" t="s">
        <v>2520</v>
      </c>
      <c r="B50" s="2">
        <v>352</v>
      </c>
      <c r="C50" s="2" t="s">
        <v>2675</v>
      </c>
      <c r="D50" s="2">
        <v>91</v>
      </c>
      <c r="E50" s="2">
        <v>3.8681318681318682</v>
      </c>
      <c r="F50" s="2">
        <v>2015</v>
      </c>
      <c r="G50" s="2" t="s">
        <v>271</v>
      </c>
      <c r="H50" s="2" t="s">
        <v>2419</v>
      </c>
    </row>
    <row r="51" spans="1:9" x14ac:dyDescent="0.25">
      <c r="A51" s="1" t="s">
        <v>2522</v>
      </c>
      <c r="B51" s="2">
        <v>351</v>
      </c>
      <c r="C51" s="2" t="s">
        <v>2674</v>
      </c>
      <c r="D51" s="2">
        <v>68</v>
      </c>
      <c r="E51" s="2">
        <v>5.1617647058823533</v>
      </c>
      <c r="F51" s="2">
        <v>2015</v>
      </c>
      <c r="G51" s="2" t="s">
        <v>263</v>
      </c>
      <c r="H51" s="2" t="s">
        <v>2391</v>
      </c>
    </row>
    <row r="52" spans="1:9" x14ac:dyDescent="0.25">
      <c r="A52" s="1" t="s">
        <v>2524</v>
      </c>
      <c r="B52" s="2">
        <v>350</v>
      </c>
      <c r="C52" s="2" t="s">
        <v>2673</v>
      </c>
      <c r="D52" s="2">
        <v>65</v>
      </c>
      <c r="E52" s="2">
        <v>5.384615384615385</v>
      </c>
      <c r="F52" s="2">
        <v>2018</v>
      </c>
      <c r="G52" s="2" t="s">
        <v>263</v>
      </c>
      <c r="H52" s="2" t="s">
        <v>2480</v>
      </c>
      <c r="I52" s="1" t="s">
        <v>2526</v>
      </c>
    </row>
    <row r="53" spans="1:9" x14ac:dyDescent="0.25">
      <c r="A53" s="1" t="s">
        <v>2527</v>
      </c>
      <c r="B53" s="2">
        <v>350</v>
      </c>
      <c r="C53" s="2" t="s">
        <v>2673</v>
      </c>
      <c r="D53" s="2">
        <v>72</v>
      </c>
      <c r="E53" s="2">
        <v>4.8611111111111107</v>
      </c>
      <c r="F53" s="2">
        <v>2016</v>
      </c>
      <c r="G53" s="2" t="s">
        <v>302</v>
      </c>
      <c r="H53" s="2" t="s">
        <v>2368</v>
      </c>
    </row>
    <row r="54" spans="1:9" x14ac:dyDescent="0.25">
      <c r="A54" s="1" t="s">
        <v>2528</v>
      </c>
      <c r="B54" s="2">
        <v>350</v>
      </c>
      <c r="C54" s="2" t="s">
        <v>2673</v>
      </c>
      <c r="D54" s="2">
        <v>69</v>
      </c>
      <c r="E54" s="2">
        <v>5.0724637681159424</v>
      </c>
      <c r="F54" s="2">
        <v>2017</v>
      </c>
      <c r="G54" s="2" t="s">
        <v>263</v>
      </c>
      <c r="H54" s="2" t="s">
        <v>2381</v>
      </c>
    </row>
    <row r="55" spans="1:9" x14ac:dyDescent="0.25">
      <c r="A55" s="1" t="s">
        <v>2529</v>
      </c>
      <c r="B55" s="2">
        <v>350</v>
      </c>
      <c r="C55" s="2" t="s">
        <v>2673</v>
      </c>
      <c r="D55" s="2"/>
      <c r="E55" s="2"/>
      <c r="F55" s="2">
        <v>2018</v>
      </c>
      <c r="G55" s="2" t="s">
        <v>263</v>
      </c>
      <c r="H55" s="2" t="s">
        <v>2530</v>
      </c>
      <c r="I55" s="1" t="s">
        <v>2531</v>
      </c>
    </row>
    <row r="56" spans="1:9" x14ac:dyDescent="0.25">
      <c r="A56" s="1" t="s">
        <v>2532</v>
      </c>
      <c r="B56" s="2">
        <v>347</v>
      </c>
      <c r="C56" s="2" t="s">
        <v>2672</v>
      </c>
      <c r="D56" s="2"/>
      <c r="E56" s="2"/>
      <c r="F56" s="2">
        <v>2018</v>
      </c>
      <c r="G56" s="2" t="s">
        <v>263</v>
      </c>
      <c r="H56" s="2" t="s">
        <v>2439</v>
      </c>
    </row>
    <row r="57" spans="1:9" x14ac:dyDescent="0.25">
      <c r="A57" s="1" t="s">
        <v>2534</v>
      </c>
      <c r="B57" s="2">
        <v>339</v>
      </c>
      <c r="C57" s="2" t="s">
        <v>2671</v>
      </c>
      <c r="D57" s="2">
        <v>81</v>
      </c>
      <c r="E57" s="2">
        <v>4.1851851851851851</v>
      </c>
      <c r="F57" s="2">
        <v>2016</v>
      </c>
      <c r="G57" s="2" t="s">
        <v>263</v>
      </c>
      <c r="H57" s="2" t="s">
        <v>2537</v>
      </c>
      <c r="I57" s="1" t="s">
        <v>2538</v>
      </c>
    </row>
    <row r="58" spans="1:9" x14ac:dyDescent="0.25">
      <c r="A58" s="1" t="s">
        <v>2539</v>
      </c>
      <c r="B58" s="2">
        <v>339</v>
      </c>
      <c r="C58" s="2" t="s">
        <v>2670</v>
      </c>
      <c r="D58" s="2">
        <v>85</v>
      </c>
      <c r="E58" s="2">
        <v>3.9882352941176471</v>
      </c>
      <c r="F58" s="2">
        <v>2018</v>
      </c>
      <c r="G58" s="2" t="s">
        <v>288</v>
      </c>
      <c r="H58" s="2" t="s">
        <v>2415</v>
      </c>
    </row>
    <row r="59" spans="1:9" x14ac:dyDescent="0.25">
      <c r="A59" s="1" t="s">
        <v>2541</v>
      </c>
      <c r="B59" s="2">
        <v>338</v>
      </c>
      <c r="C59" s="2" t="s">
        <v>2669</v>
      </c>
      <c r="D59" s="2">
        <v>80</v>
      </c>
      <c r="E59" s="2">
        <v>4.2249999999999996</v>
      </c>
      <c r="F59" s="2">
        <v>2018</v>
      </c>
      <c r="G59" s="2" t="s">
        <v>263</v>
      </c>
      <c r="H59" s="2" t="s">
        <v>2480</v>
      </c>
    </row>
    <row r="60" spans="1:9" x14ac:dyDescent="0.25">
      <c r="A60" s="1" t="s">
        <v>2543</v>
      </c>
      <c r="B60" s="2">
        <v>338</v>
      </c>
      <c r="C60" s="2" t="s">
        <v>2669</v>
      </c>
      <c r="D60" s="2">
        <v>65</v>
      </c>
      <c r="E60" s="2">
        <v>5.2</v>
      </c>
      <c r="F60" s="2">
        <v>2016</v>
      </c>
      <c r="G60" s="2" t="s">
        <v>263</v>
      </c>
      <c r="H60" s="2" t="s">
        <v>2385</v>
      </c>
    </row>
    <row r="61" spans="1:9" x14ac:dyDescent="0.25">
      <c r="A61" s="1" t="s">
        <v>2544</v>
      </c>
      <c r="B61" s="2">
        <v>337</v>
      </c>
      <c r="C61" s="2" t="s">
        <v>2668</v>
      </c>
      <c r="D61" s="2">
        <v>75</v>
      </c>
      <c r="E61" s="2">
        <v>4.4933333333333332</v>
      </c>
      <c r="F61" s="2">
        <v>2015</v>
      </c>
      <c r="G61" s="2" t="s">
        <v>264</v>
      </c>
      <c r="H61" s="2" t="s">
        <v>2448</v>
      </c>
      <c r="I61" s="1" t="s">
        <v>2546</v>
      </c>
    </row>
    <row r="62" spans="1:9" x14ac:dyDescent="0.25">
      <c r="A62" s="1" t="s">
        <v>2547</v>
      </c>
      <c r="B62" s="2">
        <v>337</v>
      </c>
      <c r="C62" s="2" t="s">
        <v>2668</v>
      </c>
      <c r="D62" s="2">
        <v>75</v>
      </c>
      <c r="E62" s="2">
        <v>4.4933333333333332</v>
      </c>
      <c r="F62" s="2">
        <v>2015</v>
      </c>
      <c r="G62" s="2" t="s">
        <v>264</v>
      </c>
      <c r="H62" s="2" t="s">
        <v>2448</v>
      </c>
      <c r="I62" s="1" t="s">
        <v>2548</v>
      </c>
    </row>
    <row r="63" spans="1:9" x14ac:dyDescent="0.25">
      <c r="A63" s="1" t="s">
        <v>2549</v>
      </c>
      <c r="B63" s="2">
        <v>337</v>
      </c>
      <c r="C63" s="2" t="s">
        <v>2668</v>
      </c>
      <c r="D63" s="2">
        <v>75</v>
      </c>
      <c r="E63" s="2">
        <v>4.4933333333333332</v>
      </c>
      <c r="F63" s="2">
        <v>2015</v>
      </c>
      <c r="G63" s="2" t="s">
        <v>264</v>
      </c>
      <c r="H63" s="2" t="s">
        <v>2448</v>
      </c>
      <c r="I63" s="1" t="s">
        <v>2550</v>
      </c>
    </row>
    <row r="64" spans="1:9" x14ac:dyDescent="0.25">
      <c r="A64" s="1" t="s">
        <v>2551</v>
      </c>
      <c r="B64" s="2">
        <v>335</v>
      </c>
      <c r="C64" s="2" t="s">
        <v>2667</v>
      </c>
      <c r="D64" s="2">
        <v>65</v>
      </c>
      <c r="E64" s="2">
        <v>5.1538461538461542</v>
      </c>
      <c r="F64" s="2">
        <v>2015</v>
      </c>
      <c r="G64" s="2" t="s">
        <v>2489</v>
      </c>
      <c r="H64" s="2" t="s">
        <v>2490</v>
      </c>
    </row>
    <row r="65" spans="1:8" x14ac:dyDescent="0.25">
      <c r="A65" s="1" t="s">
        <v>2553</v>
      </c>
      <c r="B65" s="2">
        <v>335</v>
      </c>
      <c r="C65" s="2" t="s">
        <v>2666</v>
      </c>
      <c r="D65" s="2">
        <v>73</v>
      </c>
      <c r="E65" s="2">
        <v>4.5890410958904111</v>
      </c>
      <c r="F65" s="2">
        <v>2017</v>
      </c>
      <c r="G65" s="2" t="s">
        <v>2496</v>
      </c>
      <c r="H65" s="2" t="s">
        <v>2555</v>
      </c>
    </row>
    <row r="66" spans="1:8" x14ac:dyDescent="0.25">
      <c r="A66" s="1" t="s">
        <v>2556</v>
      </c>
      <c r="B66" s="2">
        <v>335</v>
      </c>
      <c r="C66" s="2" t="s">
        <v>2666</v>
      </c>
      <c r="D66" s="2">
        <v>85</v>
      </c>
      <c r="E66" s="2">
        <v>3.9411764705882355</v>
      </c>
      <c r="F66" s="2">
        <v>2016</v>
      </c>
      <c r="G66" s="2" t="s">
        <v>2489</v>
      </c>
      <c r="H66" s="2" t="s">
        <v>2465</v>
      </c>
    </row>
    <row r="67" spans="1:8" x14ac:dyDescent="0.25">
      <c r="A67" s="1" t="s">
        <v>2557</v>
      </c>
      <c r="B67" s="2">
        <v>333</v>
      </c>
      <c r="C67" s="2" t="s">
        <v>2665</v>
      </c>
      <c r="D67" s="2">
        <v>85</v>
      </c>
      <c r="E67" s="2">
        <v>3.9176470588235293</v>
      </c>
      <c r="F67" s="2">
        <v>2018</v>
      </c>
      <c r="G67" s="2" t="s">
        <v>288</v>
      </c>
      <c r="H67" s="2" t="s">
        <v>2415</v>
      </c>
    </row>
    <row r="68" spans="1:8" x14ac:dyDescent="0.25">
      <c r="A68" s="1" t="s">
        <v>2559</v>
      </c>
      <c r="B68" s="2">
        <v>268</v>
      </c>
      <c r="C68" s="2" t="s">
        <v>2646</v>
      </c>
      <c r="D68" s="2"/>
      <c r="E68" s="2"/>
      <c r="F68" s="2">
        <v>2014</v>
      </c>
      <c r="G68" s="2" t="s">
        <v>263</v>
      </c>
      <c r="H68" s="2" t="s">
        <v>2530</v>
      </c>
    </row>
    <row r="69" spans="1:8" x14ac:dyDescent="0.25">
      <c r="A69" s="1" t="s">
        <v>2562</v>
      </c>
      <c r="B69" s="2">
        <v>333</v>
      </c>
      <c r="C69" s="2" t="s">
        <v>2665</v>
      </c>
      <c r="D69" s="2"/>
      <c r="E69" s="2"/>
      <c r="F69" s="2">
        <v>2017</v>
      </c>
      <c r="G69" s="2" t="s">
        <v>263</v>
      </c>
      <c r="H69" s="2" t="s">
        <v>2480</v>
      </c>
    </row>
    <row r="70" spans="1:8" x14ac:dyDescent="0.25">
      <c r="A70" s="1" t="s">
        <v>2566</v>
      </c>
      <c r="B70" s="2">
        <v>333</v>
      </c>
      <c r="C70" s="2" t="s">
        <v>2665</v>
      </c>
      <c r="D70" s="2">
        <v>88</v>
      </c>
      <c r="E70" s="2">
        <v>3.7840909090909092</v>
      </c>
      <c r="F70" s="2">
        <v>2017</v>
      </c>
      <c r="G70" s="2" t="s">
        <v>263</v>
      </c>
      <c r="H70" s="2" t="s">
        <v>2425</v>
      </c>
    </row>
    <row r="71" spans="1:8" x14ac:dyDescent="0.25">
      <c r="A71" s="1" t="s">
        <v>2567</v>
      </c>
      <c r="B71" s="2">
        <v>330</v>
      </c>
      <c r="C71" s="2" t="s">
        <v>2664</v>
      </c>
      <c r="D71" s="2">
        <v>68</v>
      </c>
      <c r="E71" s="2">
        <v>4.8529411764705879</v>
      </c>
      <c r="F71" s="2">
        <v>2019</v>
      </c>
      <c r="G71" s="2" t="s">
        <v>263</v>
      </c>
      <c r="H71" s="2" t="s">
        <v>2439</v>
      </c>
    </row>
    <row r="72" spans="1:8" x14ac:dyDescent="0.25">
      <c r="A72" s="1" t="s">
        <v>2569</v>
      </c>
      <c r="B72" s="2">
        <v>330</v>
      </c>
      <c r="C72" s="2" t="s">
        <v>2664</v>
      </c>
      <c r="D72" s="2">
        <v>77</v>
      </c>
      <c r="E72" s="2">
        <v>4.2857142857142856</v>
      </c>
      <c r="F72" s="2">
        <v>2016</v>
      </c>
      <c r="G72" s="2" t="s">
        <v>263</v>
      </c>
      <c r="H72" s="2" t="s">
        <v>2570</v>
      </c>
    </row>
    <row r="73" spans="1:8" x14ac:dyDescent="0.25">
      <c r="A73" s="1" t="s">
        <v>2571</v>
      </c>
      <c r="B73" s="2">
        <v>330</v>
      </c>
      <c r="C73" s="2" t="s">
        <v>2664</v>
      </c>
      <c r="D73" s="2">
        <v>65</v>
      </c>
      <c r="E73" s="2">
        <v>5.0769230769230766</v>
      </c>
      <c r="F73" s="2">
        <v>2018</v>
      </c>
      <c r="G73" s="2" t="s">
        <v>263</v>
      </c>
      <c r="H73" s="2" t="s">
        <v>2381</v>
      </c>
    </row>
    <row r="74" spans="1:8" x14ac:dyDescent="0.25">
      <c r="A74" s="1" t="s">
        <v>2572</v>
      </c>
      <c r="B74" s="2">
        <v>330</v>
      </c>
      <c r="C74" s="2" t="s">
        <v>2664</v>
      </c>
      <c r="D74" s="2">
        <v>66</v>
      </c>
      <c r="E74" s="2">
        <v>5</v>
      </c>
      <c r="F74" s="2">
        <v>2016</v>
      </c>
      <c r="G74" s="2" t="s">
        <v>263</v>
      </c>
      <c r="H74" s="2" t="s">
        <v>2381</v>
      </c>
    </row>
    <row r="75" spans="1:8" x14ac:dyDescent="0.25">
      <c r="A75" s="1" t="s">
        <v>2573</v>
      </c>
      <c r="B75" s="2">
        <v>330</v>
      </c>
      <c r="C75" s="2" t="s">
        <v>2664</v>
      </c>
      <c r="D75" s="2">
        <v>67</v>
      </c>
      <c r="E75" s="2">
        <v>4.9253731343283578</v>
      </c>
      <c r="F75" s="2">
        <v>2016</v>
      </c>
      <c r="G75" s="2" t="s">
        <v>263</v>
      </c>
      <c r="H75" s="2" t="s">
        <v>2422</v>
      </c>
    </row>
    <row r="76" spans="1:8" x14ac:dyDescent="0.25">
      <c r="A76" s="1" t="s">
        <v>2574</v>
      </c>
      <c r="B76" s="2">
        <v>329</v>
      </c>
      <c r="C76" s="2" t="s">
        <v>2663</v>
      </c>
      <c r="D76" s="2">
        <v>80</v>
      </c>
      <c r="E76" s="2">
        <v>4.1124999999999998</v>
      </c>
      <c r="F76" s="2">
        <v>2015</v>
      </c>
      <c r="G76" s="2" t="s">
        <v>263</v>
      </c>
      <c r="H76" s="2" t="s">
        <v>2480</v>
      </c>
    </row>
    <row r="77" spans="1:8" x14ac:dyDescent="0.25">
      <c r="A77" s="1" t="s">
        <v>2576</v>
      </c>
      <c r="B77" s="2">
        <v>328</v>
      </c>
      <c r="C77" s="2" t="s">
        <v>2662</v>
      </c>
      <c r="D77" s="2">
        <v>62</v>
      </c>
      <c r="E77" s="2">
        <v>5.290322580645161</v>
      </c>
      <c r="F77" s="2">
        <v>2016</v>
      </c>
      <c r="G77" s="2" t="s">
        <v>263</v>
      </c>
      <c r="H77" s="2" t="s">
        <v>2428</v>
      </c>
    </row>
    <row r="78" spans="1:8" x14ac:dyDescent="0.25">
      <c r="A78" s="1" t="s">
        <v>2578</v>
      </c>
      <c r="B78" s="2">
        <v>328</v>
      </c>
      <c r="C78" s="2" t="s">
        <v>2662</v>
      </c>
      <c r="D78" s="2">
        <v>68</v>
      </c>
      <c r="E78" s="2">
        <v>4.8235294117647056</v>
      </c>
      <c r="F78" s="2">
        <v>2018</v>
      </c>
      <c r="G78" s="2" t="s">
        <v>263</v>
      </c>
      <c r="H78" s="2" t="s">
        <v>2474</v>
      </c>
    </row>
    <row r="79" spans="1:8" x14ac:dyDescent="0.25">
      <c r="A79" s="1" t="s">
        <v>2579</v>
      </c>
      <c r="B79" s="2">
        <v>328</v>
      </c>
      <c r="C79" s="2" t="s">
        <v>2662</v>
      </c>
      <c r="D79" s="2">
        <v>69</v>
      </c>
      <c r="E79" s="2">
        <v>4.7536231884057969</v>
      </c>
      <c r="F79" s="2">
        <v>2016</v>
      </c>
      <c r="G79" s="2" t="s">
        <v>263</v>
      </c>
      <c r="H79" s="2" t="s">
        <v>2474</v>
      </c>
    </row>
    <row r="80" spans="1:8" x14ac:dyDescent="0.25">
      <c r="A80" s="1" t="s">
        <v>2580</v>
      </c>
      <c r="B80" s="2">
        <v>327</v>
      </c>
      <c r="C80" s="2" t="s">
        <v>2661</v>
      </c>
      <c r="D80" s="2">
        <v>65</v>
      </c>
      <c r="E80" s="2">
        <v>5.0307692307692307</v>
      </c>
      <c r="F80" s="2">
        <v>2018</v>
      </c>
      <c r="G80" s="2" t="s">
        <v>263</v>
      </c>
      <c r="H80" s="2" t="s">
        <v>2480</v>
      </c>
    </row>
    <row r="81" spans="1:9" x14ac:dyDescent="0.25">
      <c r="A81" s="1" t="s">
        <v>2582</v>
      </c>
      <c r="B81" s="2">
        <v>322</v>
      </c>
      <c r="C81" s="2" t="s">
        <v>2660</v>
      </c>
      <c r="D81" s="2">
        <v>76</v>
      </c>
      <c r="E81" s="2">
        <v>4.2368421052631575</v>
      </c>
      <c r="F81" s="2">
        <v>2016</v>
      </c>
      <c r="G81" s="2" t="s">
        <v>315</v>
      </c>
      <c r="H81" s="2" t="s">
        <v>2584</v>
      </c>
    </row>
    <row r="82" spans="1:9" x14ac:dyDescent="0.25">
      <c r="A82" s="1" t="s">
        <v>2585</v>
      </c>
      <c r="B82" s="2">
        <v>320</v>
      </c>
      <c r="C82" s="2" t="s">
        <v>2659</v>
      </c>
      <c r="D82" s="2">
        <v>75</v>
      </c>
      <c r="E82" s="2">
        <v>4.2666666666666666</v>
      </c>
      <c r="F82" s="2">
        <v>2017</v>
      </c>
      <c r="G82" s="2" t="s">
        <v>325</v>
      </c>
      <c r="H82" s="2" t="s">
        <v>2587</v>
      </c>
    </row>
    <row r="83" spans="1:9" x14ac:dyDescent="0.25">
      <c r="A83" s="1" t="s">
        <v>2588</v>
      </c>
      <c r="B83" s="2">
        <v>320</v>
      </c>
      <c r="C83" s="2" t="s">
        <v>2659</v>
      </c>
      <c r="D83" s="2">
        <v>75</v>
      </c>
      <c r="E83" s="2">
        <v>4.2666666666666666</v>
      </c>
      <c r="F83" s="2">
        <v>2015</v>
      </c>
      <c r="G83" s="2" t="s">
        <v>264</v>
      </c>
      <c r="H83" s="2" t="s">
        <v>2448</v>
      </c>
      <c r="I83" s="1" t="s">
        <v>2589</v>
      </c>
    </row>
    <row r="84" spans="1:9" x14ac:dyDescent="0.25">
      <c r="A84" s="1" t="s">
        <v>2590</v>
      </c>
      <c r="B84" s="2">
        <v>319</v>
      </c>
      <c r="C84" s="2" t="s">
        <v>2658</v>
      </c>
      <c r="D84" s="2">
        <v>67</v>
      </c>
      <c r="E84" s="2">
        <v>4.7611940298507465</v>
      </c>
      <c r="F84" s="2">
        <v>2015</v>
      </c>
      <c r="G84" s="2" t="s">
        <v>263</v>
      </c>
      <c r="H84" s="2" t="s">
        <v>210</v>
      </c>
    </row>
    <row r="85" spans="1:9" x14ac:dyDescent="0.25">
      <c r="A85" s="1" t="s">
        <v>2592</v>
      </c>
      <c r="B85" s="2">
        <v>318</v>
      </c>
      <c r="C85" s="2" t="s">
        <v>2657</v>
      </c>
      <c r="D85" s="2">
        <v>72</v>
      </c>
      <c r="E85" s="2">
        <v>4.416666666666667</v>
      </c>
      <c r="F85" s="2">
        <v>2015</v>
      </c>
      <c r="G85" s="2" t="s">
        <v>263</v>
      </c>
      <c r="H85" s="2" t="s">
        <v>2594</v>
      </c>
    </row>
    <row r="86" spans="1:9" x14ac:dyDescent="0.25">
      <c r="A86" s="1" t="s">
        <v>2595</v>
      </c>
      <c r="B86" s="2">
        <v>318</v>
      </c>
      <c r="C86" s="2" t="s">
        <v>2657</v>
      </c>
      <c r="D86" s="2">
        <v>66</v>
      </c>
      <c r="E86" s="2">
        <v>4.8181818181818183</v>
      </c>
      <c r="F86" s="2">
        <v>2015</v>
      </c>
      <c r="G86" s="2" t="s">
        <v>263</v>
      </c>
      <c r="H86" s="2" t="s">
        <v>2596</v>
      </c>
    </row>
    <row r="87" spans="1:9" x14ac:dyDescent="0.25">
      <c r="A87" s="1" t="s">
        <v>2597</v>
      </c>
      <c r="B87" s="2">
        <v>316</v>
      </c>
      <c r="C87" s="2" t="s">
        <v>2656</v>
      </c>
      <c r="D87" s="2">
        <v>65</v>
      </c>
      <c r="E87" s="2">
        <v>4.8615384615384611</v>
      </c>
      <c r="F87" s="2">
        <v>2016</v>
      </c>
      <c r="G87" s="2" t="s">
        <v>263</v>
      </c>
      <c r="H87" s="2" t="s">
        <v>2428</v>
      </c>
    </row>
    <row r="88" spans="1:9" x14ac:dyDescent="0.25">
      <c r="A88" s="1" t="s">
        <v>2599</v>
      </c>
      <c r="B88" s="2">
        <v>316</v>
      </c>
      <c r="C88" s="2" t="s">
        <v>2656</v>
      </c>
      <c r="D88" s="2">
        <v>62</v>
      </c>
      <c r="E88" s="2">
        <v>5.096774193548387</v>
      </c>
      <c r="F88" s="2">
        <v>2017</v>
      </c>
      <c r="G88" s="2" t="s">
        <v>264</v>
      </c>
      <c r="H88" s="2" t="s">
        <v>2448</v>
      </c>
      <c r="I88" s="1" t="s">
        <v>2601</v>
      </c>
    </row>
    <row r="89" spans="1:9" x14ac:dyDescent="0.25">
      <c r="A89" s="1" t="s">
        <v>2602</v>
      </c>
      <c r="B89" s="2">
        <v>314</v>
      </c>
      <c r="C89" s="2" t="s">
        <v>2655</v>
      </c>
      <c r="D89" s="2">
        <v>77</v>
      </c>
      <c r="E89" s="2">
        <v>4.0779220779220777</v>
      </c>
      <c r="F89" s="2">
        <v>2015</v>
      </c>
      <c r="G89" s="2" t="s">
        <v>283</v>
      </c>
      <c r="H89" s="2" t="s">
        <v>206</v>
      </c>
      <c r="I89" s="1" t="s">
        <v>2604</v>
      </c>
    </row>
    <row r="90" spans="1:9" x14ac:dyDescent="0.25">
      <c r="A90" s="1" t="s">
        <v>2605</v>
      </c>
      <c r="B90" s="2">
        <v>312</v>
      </c>
      <c r="C90" s="2" t="s">
        <v>2654</v>
      </c>
      <c r="D90" s="2">
        <v>70</v>
      </c>
      <c r="E90" s="2">
        <v>4.4571428571428573</v>
      </c>
      <c r="F90" s="2">
        <v>2015</v>
      </c>
      <c r="G90" s="2" t="s">
        <v>274</v>
      </c>
      <c r="H90" s="2" t="s">
        <v>2607</v>
      </c>
      <c r="I90" s="1" t="s">
        <v>2608</v>
      </c>
    </row>
    <row r="91" spans="1:9" x14ac:dyDescent="0.25">
      <c r="A91" s="1" t="s">
        <v>2609</v>
      </c>
      <c r="B91" s="2">
        <v>307</v>
      </c>
      <c r="C91" s="2" t="s">
        <v>2653</v>
      </c>
      <c r="D91" s="2">
        <v>84</v>
      </c>
      <c r="E91" s="2">
        <v>3.6547619047619047</v>
      </c>
      <c r="F91" s="2">
        <v>2016</v>
      </c>
      <c r="G91" s="2" t="s">
        <v>264</v>
      </c>
      <c r="H91" s="2" t="s">
        <v>2448</v>
      </c>
      <c r="I91" s="1" t="s">
        <v>2612</v>
      </c>
    </row>
    <row r="92" spans="1:9" x14ac:dyDescent="0.25">
      <c r="A92" s="1" t="s">
        <v>2613</v>
      </c>
      <c r="B92" s="2">
        <v>303</v>
      </c>
      <c r="C92" s="2" t="s">
        <v>2652</v>
      </c>
      <c r="D92" s="2">
        <v>75</v>
      </c>
      <c r="E92" s="2">
        <v>4.04</v>
      </c>
      <c r="F92" s="2">
        <v>2014</v>
      </c>
      <c r="G92" s="2" t="s">
        <v>263</v>
      </c>
      <c r="H92" s="2" t="s">
        <v>2615</v>
      </c>
    </row>
    <row r="93" spans="1:9" x14ac:dyDescent="0.25">
      <c r="A93" s="1" t="s">
        <v>2616</v>
      </c>
      <c r="B93" s="2">
        <v>301</v>
      </c>
      <c r="C93" s="2" t="s">
        <v>2651</v>
      </c>
      <c r="D93" s="2">
        <v>62</v>
      </c>
      <c r="E93" s="2">
        <v>4.854838709677419</v>
      </c>
      <c r="F93" s="2">
        <v>2014</v>
      </c>
      <c r="G93" s="2" t="s">
        <v>302</v>
      </c>
      <c r="H93" s="2" t="s">
        <v>2368</v>
      </c>
    </row>
    <row r="94" spans="1:9" x14ac:dyDescent="0.25">
      <c r="A94" s="1" t="s">
        <v>2618</v>
      </c>
      <c r="B94" s="2">
        <v>300</v>
      </c>
      <c r="C94" s="2" t="s">
        <v>2650</v>
      </c>
      <c r="D94" s="2">
        <v>59</v>
      </c>
      <c r="E94" s="2">
        <v>5.0847457627118642</v>
      </c>
      <c r="F94" s="2">
        <v>2019</v>
      </c>
      <c r="G94" s="2" t="s">
        <v>264</v>
      </c>
      <c r="H94" s="2" t="s">
        <v>2448</v>
      </c>
      <c r="I94" s="1" t="s">
        <v>2620</v>
      </c>
    </row>
    <row r="95" spans="1:9" x14ac:dyDescent="0.25">
      <c r="A95" s="1" t="s">
        <v>2621</v>
      </c>
      <c r="B95" s="2">
        <v>300</v>
      </c>
      <c r="C95" s="2" t="s">
        <v>2649</v>
      </c>
      <c r="D95" s="2">
        <v>57</v>
      </c>
      <c r="E95" s="2">
        <v>5.2631578947368425</v>
      </c>
      <c r="F95" s="2">
        <v>2017</v>
      </c>
      <c r="G95" s="2" t="s">
        <v>263</v>
      </c>
      <c r="H95" s="2" t="s">
        <v>2622</v>
      </c>
    </row>
    <row r="96" spans="1:9" x14ac:dyDescent="0.25">
      <c r="A96" s="1" t="s">
        <v>2623</v>
      </c>
      <c r="B96" s="2">
        <v>300</v>
      </c>
      <c r="C96" s="2" t="s">
        <v>2649</v>
      </c>
      <c r="D96" s="2">
        <v>66</v>
      </c>
      <c r="E96" s="2">
        <v>4.5454545454545459</v>
      </c>
      <c r="F96" s="2">
        <v>2017</v>
      </c>
      <c r="G96" s="2" t="s">
        <v>263</v>
      </c>
      <c r="H96" s="2" t="s">
        <v>2385</v>
      </c>
      <c r="I96" s="1" t="s">
        <v>2624</v>
      </c>
    </row>
    <row r="97" spans="1:9" x14ac:dyDescent="0.25">
      <c r="A97" s="1" t="s">
        <v>2625</v>
      </c>
      <c r="B97" s="2">
        <v>300</v>
      </c>
      <c r="C97" s="2" t="s">
        <v>2649</v>
      </c>
      <c r="D97" s="2">
        <v>74</v>
      </c>
      <c r="E97" s="2">
        <v>4.0540540540540544</v>
      </c>
      <c r="F97" s="2">
        <v>2015</v>
      </c>
      <c r="G97" s="2" t="s">
        <v>263</v>
      </c>
      <c r="H97" s="2" t="s">
        <v>2412</v>
      </c>
    </row>
    <row r="98" spans="1:9" x14ac:dyDescent="0.25">
      <c r="A98" s="1" t="s">
        <v>2626</v>
      </c>
      <c r="B98" s="2">
        <v>300</v>
      </c>
      <c r="C98" s="2" t="s">
        <v>2649</v>
      </c>
      <c r="D98" s="2">
        <v>74</v>
      </c>
      <c r="E98" s="2">
        <v>4.0540540540540544</v>
      </c>
      <c r="F98" s="2">
        <v>2015</v>
      </c>
      <c r="G98" s="2" t="s">
        <v>2489</v>
      </c>
      <c r="H98" s="2" t="s">
        <v>2490</v>
      </c>
    </row>
    <row r="99" spans="1:9" x14ac:dyDescent="0.25">
      <c r="A99" s="1" t="s">
        <v>2627</v>
      </c>
      <c r="B99" s="2">
        <v>300</v>
      </c>
      <c r="C99" s="2" t="s">
        <v>2649</v>
      </c>
      <c r="D99" s="2">
        <v>80</v>
      </c>
      <c r="E99" s="2">
        <v>3.75</v>
      </c>
      <c r="F99" s="2">
        <v>2015</v>
      </c>
      <c r="G99" s="2" t="s">
        <v>264</v>
      </c>
      <c r="H99" s="2" t="s">
        <v>2628</v>
      </c>
    </row>
    <row r="100" spans="1:9" x14ac:dyDescent="0.25">
      <c r="A100" s="1" t="s">
        <v>2629</v>
      </c>
      <c r="B100" s="2">
        <v>300</v>
      </c>
      <c r="C100" s="2" t="s">
        <v>2649</v>
      </c>
      <c r="D100" s="2">
        <v>78</v>
      </c>
      <c r="E100" s="2">
        <v>3.8461538461538463</v>
      </c>
      <c r="F100" s="2">
        <v>2016</v>
      </c>
      <c r="G100" s="2" t="s">
        <v>264</v>
      </c>
      <c r="H100" s="2" t="s">
        <v>2448</v>
      </c>
    </row>
    <row r="101" spans="1:9" x14ac:dyDescent="0.25">
      <c r="A101" s="1" t="s">
        <v>2630</v>
      </c>
      <c r="B101" s="2">
        <v>300</v>
      </c>
      <c r="C101" s="2" t="s">
        <v>2649</v>
      </c>
      <c r="D101" s="2">
        <v>77</v>
      </c>
      <c r="E101" s="2">
        <v>3.8961038961038961</v>
      </c>
      <c r="F101" s="2">
        <v>2016</v>
      </c>
      <c r="G101" s="2" t="s">
        <v>264</v>
      </c>
      <c r="H101" s="2" t="s">
        <v>2448</v>
      </c>
    </row>
    <row r="102" spans="1:9" x14ac:dyDescent="0.25">
      <c r="A102" s="1" t="s">
        <v>2631</v>
      </c>
      <c r="B102" s="2">
        <v>300</v>
      </c>
      <c r="C102" s="2" t="s">
        <v>2649</v>
      </c>
      <c r="D102" s="2">
        <v>73</v>
      </c>
      <c r="E102" s="2">
        <v>4.1095890410958908</v>
      </c>
      <c r="F102" s="2">
        <v>2015</v>
      </c>
      <c r="G102" s="2" t="s">
        <v>264</v>
      </c>
      <c r="H102" s="2" t="s">
        <v>2448</v>
      </c>
    </row>
    <row r="103" spans="1:9" x14ac:dyDescent="0.25">
      <c r="A103" s="1" t="s">
        <v>2632</v>
      </c>
      <c r="B103" s="2">
        <v>290</v>
      </c>
      <c r="C103" s="2" t="s">
        <v>2648</v>
      </c>
      <c r="D103" s="2">
        <v>80</v>
      </c>
      <c r="E103" s="2">
        <v>3.625</v>
      </c>
      <c r="F103" s="2">
        <v>2018</v>
      </c>
      <c r="G103" s="2" t="s">
        <v>283</v>
      </c>
      <c r="H103" s="2" t="s">
        <v>206</v>
      </c>
    </row>
    <row r="104" spans="1:9" x14ac:dyDescent="0.25">
      <c r="A104" s="1" t="s">
        <v>2634</v>
      </c>
      <c r="B104" s="2">
        <v>276</v>
      </c>
      <c r="C104" s="2" t="s">
        <v>2647</v>
      </c>
      <c r="D104" s="2">
        <v>68</v>
      </c>
      <c r="E104" s="2">
        <v>4.0588235294117645</v>
      </c>
      <c r="F104" s="2">
        <v>2015</v>
      </c>
      <c r="G104" s="2" t="s">
        <v>273</v>
      </c>
      <c r="H104" s="2" t="s">
        <v>2636</v>
      </c>
    </row>
    <row r="105" spans="1:9" x14ac:dyDescent="0.25">
      <c r="A105" s="1" t="s">
        <v>2637</v>
      </c>
      <c r="B105" s="2">
        <v>268</v>
      </c>
      <c r="C105" s="2" t="s">
        <v>2646</v>
      </c>
      <c r="D105" s="2">
        <v>67</v>
      </c>
      <c r="E105" s="2">
        <v>4</v>
      </c>
      <c r="F105" s="2">
        <v>2016</v>
      </c>
      <c r="G105" s="2" t="s">
        <v>268</v>
      </c>
      <c r="H105" s="2" t="s">
        <v>2638</v>
      </c>
      <c r="I105" s="1" t="s">
        <v>2639</v>
      </c>
    </row>
    <row r="106" spans="1:9" x14ac:dyDescent="0.25">
      <c r="A106" s="1" t="s">
        <v>2640</v>
      </c>
      <c r="B106" s="2">
        <v>260</v>
      </c>
      <c r="C106" s="2" t="s">
        <v>2645</v>
      </c>
      <c r="D106" s="2">
        <v>69</v>
      </c>
      <c r="E106" s="2">
        <v>3.7681159420289854</v>
      </c>
      <c r="F106" s="2">
        <v>2017</v>
      </c>
      <c r="G106" s="2" t="s">
        <v>302</v>
      </c>
      <c r="H106" s="2" t="s">
        <v>2368</v>
      </c>
      <c r="I106" s="1" t="s">
        <v>2642</v>
      </c>
    </row>
  </sheetData>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FB2AE-B971-4D66-A986-1D099E9FFB9F}">
  <dimension ref="A1:P16"/>
  <sheetViews>
    <sheetView workbookViewId="0">
      <selection activeCell="J5" sqref="J5"/>
    </sheetView>
  </sheetViews>
  <sheetFormatPr defaultRowHeight="15" x14ac:dyDescent="0.25"/>
  <cols>
    <col min="1" max="1" width="27.140625" bestFit="1" customWidth="1"/>
    <col min="2" max="2" width="14.85546875" bestFit="1" customWidth="1"/>
    <col min="3" max="3" width="8.7109375" bestFit="1" customWidth="1"/>
    <col min="6" max="6" width="12.28515625" bestFit="1" customWidth="1"/>
  </cols>
  <sheetData>
    <row r="1" spans="1:16" ht="57.75" customHeight="1" x14ac:dyDescent="0.25">
      <c r="A1" s="68" t="s">
        <v>35</v>
      </c>
      <c r="B1" s="69"/>
      <c r="C1" s="69"/>
      <c r="D1" s="69"/>
      <c r="E1" s="69"/>
      <c r="F1" s="69"/>
      <c r="G1" s="69"/>
      <c r="H1" s="69"/>
      <c r="I1" s="69"/>
      <c r="J1" s="69"/>
      <c r="K1" s="69"/>
      <c r="L1" s="69"/>
      <c r="M1" s="69"/>
      <c r="N1" s="69"/>
      <c r="O1" s="69"/>
      <c r="P1" s="69"/>
    </row>
    <row r="5" spans="1:16" ht="18.75" x14ac:dyDescent="0.25">
      <c r="A5" s="70" t="s">
        <v>22</v>
      </c>
      <c r="B5" s="70"/>
      <c r="C5" s="70"/>
      <c r="D5" s="70"/>
      <c r="E5" s="70"/>
      <c r="F5" s="70"/>
    </row>
    <row r="8" spans="1:16" x14ac:dyDescent="0.25">
      <c r="A8" s="1"/>
      <c r="B8" s="10" t="s">
        <v>23</v>
      </c>
      <c r="C8" s="10" t="s">
        <v>24</v>
      </c>
      <c r="D8" s="10" t="s">
        <v>25</v>
      </c>
      <c r="E8" s="10" t="s">
        <v>26</v>
      </c>
      <c r="F8" s="10" t="s">
        <v>27</v>
      </c>
    </row>
    <row r="9" spans="1:16" x14ac:dyDescent="0.25">
      <c r="A9" s="11" t="s">
        <v>28</v>
      </c>
      <c r="B9" s="2">
        <v>2</v>
      </c>
      <c r="C9" s="2">
        <v>1</v>
      </c>
      <c r="D9" s="2">
        <v>4</v>
      </c>
      <c r="E9" s="2">
        <v>5</v>
      </c>
      <c r="F9" s="2">
        <v>3</v>
      </c>
    </row>
    <row r="10" spans="1:16" x14ac:dyDescent="0.25">
      <c r="A10" s="11" t="s">
        <v>29</v>
      </c>
      <c r="B10" s="2">
        <v>5</v>
      </c>
      <c r="C10" s="2">
        <v>3</v>
      </c>
      <c r="D10" s="2">
        <v>5</v>
      </c>
      <c r="E10" s="2"/>
      <c r="F10" s="2"/>
    </row>
    <row r="11" spans="1:16" x14ac:dyDescent="0.25">
      <c r="A11" s="11" t="s">
        <v>30</v>
      </c>
      <c r="B11" s="2">
        <v>7</v>
      </c>
      <c r="C11" s="2">
        <v>5</v>
      </c>
      <c r="D11" s="2"/>
      <c r="E11" s="2"/>
      <c r="F11" s="2"/>
    </row>
    <row r="12" spans="1:16" x14ac:dyDescent="0.25">
      <c r="A12" s="11" t="s">
        <v>31</v>
      </c>
      <c r="B12" s="2">
        <v>4</v>
      </c>
      <c r="C12" s="2"/>
      <c r="D12" s="2">
        <v>1</v>
      </c>
      <c r="E12" s="2"/>
      <c r="F12" s="2">
        <v>8</v>
      </c>
    </row>
    <row r="13" spans="1:16" x14ac:dyDescent="0.25">
      <c r="A13" s="11" t="s">
        <v>32</v>
      </c>
      <c r="B13" s="2">
        <v>6</v>
      </c>
      <c r="C13" s="2">
        <v>9</v>
      </c>
      <c r="D13" s="2">
        <v>1</v>
      </c>
      <c r="E13" s="2">
        <v>7</v>
      </c>
      <c r="F13" s="2">
        <v>6</v>
      </c>
    </row>
    <row r="15" spans="1:16" x14ac:dyDescent="0.25">
      <c r="A15" s="12" t="s">
        <v>33</v>
      </c>
      <c r="B15" s="2">
        <f>COUNT(B9,B10,B11,B12,B13)</f>
        <v>5</v>
      </c>
      <c r="C15" s="2">
        <f t="shared" ref="C15:F15" si="0">COUNT(C9,C10,C11,C12,C13)</f>
        <v>4</v>
      </c>
      <c r="D15" s="2">
        <f t="shared" si="0"/>
        <v>4</v>
      </c>
      <c r="E15" s="2">
        <f t="shared" si="0"/>
        <v>2</v>
      </c>
      <c r="F15" s="2">
        <f t="shared" si="0"/>
        <v>3</v>
      </c>
    </row>
    <row r="16" spans="1:16" x14ac:dyDescent="0.25">
      <c r="A16" s="12" t="s">
        <v>34</v>
      </c>
      <c r="B16" s="2">
        <f>COUNTA(B9:B13)</f>
        <v>5</v>
      </c>
      <c r="C16" s="2">
        <f t="shared" ref="C16:F16" si="1">COUNTA(C9:C13)</f>
        <v>4</v>
      </c>
      <c r="D16" s="2">
        <f t="shared" si="1"/>
        <v>4</v>
      </c>
      <c r="E16" s="2">
        <f t="shared" si="1"/>
        <v>2</v>
      </c>
      <c r="F16" s="2">
        <f t="shared" si="1"/>
        <v>3</v>
      </c>
    </row>
  </sheetData>
  <mergeCells count="2">
    <mergeCell ref="A5:F5"/>
    <mergeCell ref="A1:P1"/>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2EE32-F49D-4F6F-A0C6-B780CF4FFD80}">
  <dimension ref="A1:T17"/>
  <sheetViews>
    <sheetView workbookViewId="0">
      <selection activeCell="J4" sqref="J4"/>
    </sheetView>
  </sheetViews>
  <sheetFormatPr defaultRowHeight="15" x14ac:dyDescent="0.25"/>
  <cols>
    <col min="2" max="2" width="9.28515625" customWidth="1"/>
    <col min="3" max="3" width="15.5703125" customWidth="1"/>
    <col min="4" max="5" width="19.28515625" customWidth="1"/>
    <col min="6" max="6" width="17.7109375" customWidth="1"/>
  </cols>
  <sheetData>
    <row r="1" spans="1:20" ht="68.25" customHeight="1" x14ac:dyDescent="0.25">
      <c r="A1" s="68" t="s">
        <v>54</v>
      </c>
      <c r="B1" s="69"/>
      <c r="C1" s="69"/>
      <c r="D1" s="69"/>
      <c r="E1" s="69"/>
      <c r="F1" s="69"/>
      <c r="G1" s="69"/>
      <c r="H1" s="69"/>
      <c r="I1" s="69"/>
      <c r="J1" s="69"/>
      <c r="K1" s="69"/>
      <c r="L1" s="69"/>
      <c r="M1" s="69"/>
      <c r="N1" s="69"/>
      <c r="O1" s="69"/>
      <c r="P1" s="69"/>
      <c r="Q1" s="69"/>
      <c r="R1" s="69"/>
      <c r="S1" s="69"/>
      <c r="T1" s="69"/>
    </row>
    <row r="4" spans="1:20" x14ac:dyDescent="0.25"/>
    <row r="5" spans="1:20" ht="15.75" x14ac:dyDescent="0.25">
      <c r="B5" s="13" t="s">
        <v>36</v>
      </c>
      <c r="C5" s="13" t="s">
        <v>37</v>
      </c>
      <c r="D5" s="13" t="s">
        <v>38</v>
      </c>
      <c r="E5" s="13" t="s">
        <v>39</v>
      </c>
      <c r="F5" s="13" t="s">
        <v>40</v>
      </c>
    </row>
    <row r="6" spans="1:20" x14ac:dyDescent="0.25">
      <c r="B6" s="1"/>
      <c r="C6" s="1"/>
      <c r="D6" s="1"/>
      <c r="E6" s="1"/>
      <c r="F6" s="1"/>
    </row>
    <row r="7" spans="1:20" x14ac:dyDescent="0.25">
      <c r="B7" s="2">
        <v>1</v>
      </c>
      <c r="C7" s="2" t="s">
        <v>41</v>
      </c>
      <c r="D7" s="2" t="s">
        <v>42</v>
      </c>
      <c r="E7" s="2">
        <v>48595116481</v>
      </c>
      <c r="F7" s="2">
        <v>550</v>
      </c>
    </row>
    <row r="8" spans="1:20" x14ac:dyDescent="0.25">
      <c r="B8" s="2">
        <v>2</v>
      </c>
      <c r="C8" s="2" t="s">
        <v>43</v>
      </c>
      <c r="D8" s="2" t="s">
        <v>44</v>
      </c>
      <c r="E8" s="2"/>
      <c r="F8" s="2">
        <v>220</v>
      </c>
    </row>
    <row r="9" spans="1:20" x14ac:dyDescent="0.25">
      <c r="B9" s="2">
        <v>3</v>
      </c>
      <c r="C9" s="2" t="s">
        <v>45</v>
      </c>
      <c r="D9" s="2" t="s">
        <v>46</v>
      </c>
      <c r="E9" s="2">
        <v>16641154546</v>
      </c>
      <c r="F9" s="2"/>
    </row>
    <row r="10" spans="1:20" x14ac:dyDescent="0.25">
      <c r="B10" s="2">
        <v>4</v>
      </c>
      <c r="C10" s="2" t="s">
        <v>47</v>
      </c>
      <c r="D10" s="2" t="s">
        <v>48</v>
      </c>
      <c r="E10" s="2">
        <v>12459562145</v>
      </c>
      <c r="F10" s="2">
        <v>100</v>
      </c>
    </row>
    <row r="11" spans="1:20" x14ac:dyDescent="0.25">
      <c r="B11" s="2">
        <v>5</v>
      </c>
      <c r="C11" s="2" t="s">
        <v>49</v>
      </c>
      <c r="D11" s="2" t="s">
        <v>42</v>
      </c>
      <c r="E11" s="2">
        <v>84569215642</v>
      </c>
      <c r="F11" s="2"/>
    </row>
    <row r="12" spans="1:20" x14ac:dyDescent="0.25">
      <c r="B12" s="2">
        <v>6</v>
      </c>
      <c r="C12" s="2" t="s">
        <v>41</v>
      </c>
      <c r="D12" s="2"/>
      <c r="E12" s="2">
        <v>12495623154</v>
      </c>
      <c r="F12" s="2">
        <v>565</v>
      </c>
    </row>
    <row r="13" spans="1:20" x14ac:dyDescent="0.25">
      <c r="B13" s="2">
        <v>7</v>
      </c>
      <c r="C13" s="2" t="s">
        <v>45</v>
      </c>
      <c r="D13" s="2" t="s">
        <v>46</v>
      </c>
      <c r="E13" s="2">
        <v>45986215648</v>
      </c>
      <c r="F13" s="2">
        <v>750</v>
      </c>
    </row>
    <row r="14" spans="1:20" x14ac:dyDescent="0.25">
      <c r="B14" s="2">
        <v>8</v>
      </c>
      <c r="C14" s="2" t="s">
        <v>50</v>
      </c>
      <c r="D14" s="2" t="s">
        <v>51</v>
      </c>
      <c r="E14" s="2">
        <v>48122489157</v>
      </c>
      <c r="F14" s="2">
        <v>1000</v>
      </c>
    </row>
    <row r="16" spans="1:20" x14ac:dyDescent="0.25">
      <c r="A16" s="10" t="s">
        <v>52</v>
      </c>
      <c r="B16" s="2">
        <f>COUNT(B7:B14)</f>
        <v>8</v>
      </c>
      <c r="C16" s="2">
        <f t="shared" ref="C16:F16" si="0">COUNT(C7:C14)</f>
        <v>0</v>
      </c>
      <c r="D16" s="2">
        <f t="shared" si="0"/>
        <v>0</v>
      </c>
      <c r="E16" s="2">
        <f t="shared" si="0"/>
        <v>7</v>
      </c>
      <c r="F16" s="2">
        <f t="shared" si="0"/>
        <v>6</v>
      </c>
    </row>
    <row r="17" spans="1:6" x14ac:dyDescent="0.25">
      <c r="A17" s="10" t="s">
        <v>53</v>
      </c>
      <c r="B17" s="2">
        <f>COUNTA(B7:B14)</f>
        <v>8</v>
      </c>
      <c r="C17" s="2">
        <f t="shared" ref="C17:F17" si="1">COUNTA(C7:C14)</f>
        <v>8</v>
      </c>
      <c r="D17" s="2">
        <f t="shared" si="1"/>
        <v>7</v>
      </c>
      <c r="E17" s="2">
        <f t="shared" si="1"/>
        <v>7</v>
      </c>
      <c r="F17" s="2">
        <f t="shared" si="1"/>
        <v>6</v>
      </c>
    </row>
  </sheetData>
  <mergeCells count="1">
    <mergeCell ref="A1:T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9F5CE-A34A-44BE-930D-14A745642A10}">
  <dimension ref="A1:J17"/>
  <sheetViews>
    <sheetView workbookViewId="0">
      <selection activeCell="J4" sqref="J4"/>
    </sheetView>
  </sheetViews>
  <sheetFormatPr defaultRowHeight="15" x14ac:dyDescent="0.25"/>
  <cols>
    <col min="1" max="1" width="13.42578125" bestFit="1" customWidth="1"/>
    <col min="2" max="2" width="9.28515625" customWidth="1"/>
    <col min="3" max="3" width="15.5703125" customWidth="1"/>
    <col min="4" max="5" width="19.28515625" customWidth="1"/>
    <col min="6" max="6" width="17.7109375" customWidth="1"/>
  </cols>
  <sheetData>
    <row r="1" spans="1:10" ht="30" customHeight="1" x14ac:dyDescent="0.25">
      <c r="A1" s="69" t="s">
        <v>56</v>
      </c>
      <c r="B1" s="69"/>
      <c r="C1" s="69"/>
      <c r="D1" s="69"/>
      <c r="E1" s="69"/>
      <c r="F1" s="69"/>
      <c r="G1" s="69"/>
    </row>
    <row r="4" spans="1:10" ht="15.75" x14ac:dyDescent="0.25">
      <c r="B4" s="13" t="s">
        <v>36</v>
      </c>
      <c r="C4" s="13" t="s">
        <v>37</v>
      </c>
      <c r="D4" s="13" t="s">
        <v>38</v>
      </c>
      <c r="E4" s="13" t="s">
        <v>39</v>
      </c>
      <c r="F4" s="13" t="s">
        <v>40</v>
      </c>
    </row>
    <row r="5" spans="1:10" x14ac:dyDescent="0.25">
      <c r="B5" s="1"/>
      <c r="C5" s="1"/>
      <c r="D5" s="1"/>
      <c r="E5" s="1"/>
      <c r="F5" s="1"/>
    </row>
    <row r="6" spans="1:10" x14ac:dyDescent="0.25">
      <c r="B6" s="2">
        <v>1</v>
      </c>
      <c r="C6" s="2" t="s">
        <v>41</v>
      </c>
      <c r="D6" s="2" t="s">
        <v>42</v>
      </c>
      <c r="E6" s="2">
        <v>48595116481</v>
      </c>
      <c r="F6" s="2">
        <v>550</v>
      </c>
    </row>
    <row r="7" spans="1:10" x14ac:dyDescent="0.25">
      <c r="B7" s="2">
        <v>2</v>
      </c>
      <c r="C7" s="2" t="s">
        <v>43</v>
      </c>
      <c r="D7" s="2" t="s">
        <v>44</v>
      </c>
      <c r="E7" s="2"/>
      <c r="F7" s="2">
        <v>220</v>
      </c>
    </row>
    <row r="8" spans="1:10" x14ac:dyDescent="0.25">
      <c r="B8" s="2">
        <v>3</v>
      </c>
      <c r="C8" s="2" t="s">
        <v>45</v>
      </c>
      <c r="D8" s="2" t="s">
        <v>46</v>
      </c>
      <c r="E8" s="2">
        <v>16641154546</v>
      </c>
      <c r="F8" s="2"/>
    </row>
    <row r="9" spans="1:10" x14ac:dyDescent="0.25">
      <c r="B9" s="2">
        <v>4</v>
      </c>
      <c r="C9" s="2" t="s">
        <v>47</v>
      </c>
      <c r="D9" s="2" t="s">
        <v>48</v>
      </c>
      <c r="E9" s="2">
        <v>12459562145</v>
      </c>
      <c r="F9" s="2">
        <v>100</v>
      </c>
    </row>
    <row r="10" spans="1:10" x14ac:dyDescent="0.25">
      <c r="B10" s="2">
        <v>5</v>
      </c>
      <c r="C10" s="2" t="s">
        <v>49</v>
      </c>
      <c r="D10" s="2" t="s">
        <v>42</v>
      </c>
      <c r="E10" s="2">
        <v>84569215642</v>
      </c>
      <c r="F10" s="2"/>
    </row>
    <row r="11" spans="1:10" x14ac:dyDescent="0.25">
      <c r="B11" s="2">
        <v>6</v>
      </c>
      <c r="C11" s="2" t="s">
        <v>41</v>
      </c>
      <c r="D11" s="2"/>
      <c r="E11" s="2">
        <v>12495623154</v>
      </c>
      <c r="F11" s="2">
        <v>565</v>
      </c>
    </row>
    <row r="12" spans="1:10" x14ac:dyDescent="0.25">
      <c r="B12" s="2">
        <v>7</v>
      </c>
      <c r="C12" s="2" t="s">
        <v>45</v>
      </c>
      <c r="D12" s="2" t="s">
        <v>46</v>
      </c>
      <c r="E12" s="2">
        <v>45986215648</v>
      </c>
      <c r="F12" s="2">
        <v>750</v>
      </c>
    </row>
    <row r="13" spans="1:10" x14ac:dyDescent="0.25">
      <c r="B13" s="2">
        <v>8</v>
      </c>
      <c r="C13" s="2" t="s">
        <v>50</v>
      </c>
      <c r="D13" s="2" t="s">
        <v>51</v>
      </c>
      <c r="E13" s="2">
        <v>48122489157</v>
      </c>
      <c r="F13" s="2">
        <v>1000</v>
      </c>
    </row>
    <row r="15" spans="1:10" x14ac:dyDescent="0.25">
      <c r="A15" s="10" t="s">
        <v>52</v>
      </c>
      <c r="B15" s="2">
        <f>COUNT(B6:B13)</f>
        <v>8</v>
      </c>
      <c r="C15" s="2">
        <f t="shared" ref="C15:F15" si="0">COUNT(C6:C13)</f>
        <v>0</v>
      </c>
      <c r="D15" s="2">
        <f t="shared" si="0"/>
        <v>0</v>
      </c>
      <c r="E15" s="2">
        <f t="shared" si="0"/>
        <v>7</v>
      </c>
      <c r="F15" s="2">
        <f t="shared" si="0"/>
        <v>6</v>
      </c>
    </row>
    <row r="16" spans="1:10" x14ac:dyDescent="0.25">
      <c r="A16" s="10" t="s">
        <v>53</v>
      </c>
      <c r="B16" s="2">
        <f>COUNTA(B6:B13)</f>
        <v>8</v>
      </c>
      <c r="C16" s="2">
        <f t="shared" ref="C16:F16" si="1">COUNTA(C6:C13)</f>
        <v>8</v>
      </c>
      <c r="D16" s="2">
        <f t="shared" si="1"/>
        <v>7</v>
      </c>
      <c r="E16" s="2">
        <f t="shared" si="1"/>
        <v>7</v>
      </c>
      <c r="F16" s="2">
        <f t="shared" si="1"/>
        <v>6</v>
      </c>
    </row>
    <row r="17" spans="1:6" x14ac:dyDescent="0.25">
      <c r="A17" s="10" t="s">
        <v>55</v>
      </c>
      <c r="B17" s="2">
        <f>COUNTBLANK(B6:B13)</f>
        <v>0</v>
      </c>
      <c r="C17" s="2">
        <f t="shared" ref="C17:F17" si="2">COUNTBLANK(C6:C13)</f>
        <v>0</v>
      </c>
      <c r="D17" s="2">
        <f t="shared" si="2"/>
        <v>1</v>
      </c>
      <c r="E17" s="2">
        <f t="shared" si="2"/>
        <v>1</v>
      </c>
      <c r="F17" s="2">
        <f t="shared" si="2"/>
        <v>2</v>
      </c>
    </row>
  </sheetData>
  <mergeCells count="1">
    <mergeCell ref="A1:G1"/>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E6C9B-5221-457A-B748-A283D3A0C0A6}">
  <dimension ref="A1:I15"/>
  <sheetViews>
    <sheetView zoomScale="115" zoomScaleNormal="115" workbookViewId="0">
      <selection activeCell="I4" sqref="I4"/>
    </sheetView>
  </sheetViews>
  <sheetFormatPr defaultRowHeight="15" x14ac:dyDescent="0.25"/>
  <cols>
    <col min="2" max="2" width="15.5703125" bestFit="1" customWidth="1"/>
    <col min="3" max="3" width="11" customWidth="1"/>
    <col min="4" max="4" width="11.140625" customWidth="1"/>
    <col min="5" max="5" width="13.85546875" bestFit="1" customWidth="1"/>
    <col min="6" max="6" width="9.42578125" bestFit="1" customWidth="1"/>
    <col min="7" max="7" width="15.5703125" bestFit="1" customWidth="1"/>
  </cols>
  <sheetData>
    <row r="1" spans="1:9" ht="30" customHeight="1" x14ac:dyDescent="0.25">
      <c r="A1" s="69" t="s">
        <v>66</v>
      </c>
      <c r="B1" s="69"/>
      <c r="C1" s="69"/>
      <c r="D1" s="69"/>
      <c r="E1" s="69"/>
      <c r="F1" s="69"/>
    </row>
    <row r="4" spans="1:9" ht="15.75" x14ac:dyDescent="0.25">
      <c r="B4" s="14"/>
      <c r="C4" s="14"/>
      <c r="D4" s="14"/>
      <c r="E4" s="14"/>
      <c r="F4" s="14"/>
      <c r="G4" s="14"/>
    </row>
    <row r="5" spans="1:9" ht="15.75" x14ac:dyDescent="0.25">
      <c r="A5" s="15" t="s">
        <v>57</v>
      </c>
      <c r="B5" s="2" t="s">
        <v>58</v>
      </c>
      <c r="C5" s="2" t="s">
        <v>59</v>
      </c>
      <c r="D5" s="2" t="s">
        <v>60</v>
      </c>
      <c r="E5" s="2" t="s">
        <v>61</v>
      </c>
      <c r="F5" s="2" t="s">
        <v>62</v>
      </c>
      <c r="G5" s="5"/>
    </row>
    <row r="6" spans="1:9" ht="15.75" x14ac:dyDescent="0.25">
      <c r="A6" s="15" t="s">
        <v>63</v>
      </c>
      <c r="B6" s="2">
        <v>52</v>
      </c>
      <c r="C6" s="2">
        <v>15</v>
      </c>
      <c r="D6" s="2">
        <v>45</v>
      </c>
      <c r="E6" s="2">
        <v>88</v>
      </c>
      <c r="F6" s="2">
        <v>75</v>
      </c>
      <c r="G6" s="5"/>
    </row>
    <row r="7" spans="1:9" ht="15.75" x14ac:dyDescent="0.25">
      <c r="A7" s="15" t="s">
        <v>64</v>
      </c>
      <c r="B7" s="2">
        <v>1</v>
      </c>
      <c r="C7" s="2">
        <v>2</v>
      </c>
      <c r="D7" s="2">
        <v>3</v>
      </c>
      <c r="E7" s="2">
        <v>4</v>
      </c>
      <c r="F7" s="2">
        <v>5</v>
      </c>
      <c r="G7" s="5"/>
    </row>
    <row r="8" spans="1:9" ht="15.75" x14ac:dyDescent="0.25">
      <c r="A8" s="16"/>
      <c r="B8" s="5"/>
      <c r="C8" s="5"/>
      <c r="D8" s="5"/>
      <c r="E8" s="5"/>
      <c r="F8" s="5"/>
      <c r="G8" s="5"/>
    </row>
    <row r="9" spans="1:9" ht="15.75" x14ac:dyDescent="0.25">
      <c r="A9" s="16"/>
      <c r="B9" s="5"/>
      <c r="C9" s="5"/>
      <c r="D9" s="5"/>
      <c r="E9" s="5"/>
      <c r="F9" s="5"/>
      <c r="G9" s="5"/>
    </row>
    <row r="10" spans="1:9" ht="15.75" x14ac:dyDescent="0.25">
      <c r="A10" s="16"/>
      <c r="B10" s="6" t="s">
        <v>65</v>
      </c>
      <c r="C10" s="5"/>
      <c r="D10" s="5"/>
      <c r="E10" s="5"/>
      <c r="F10" s="5"/>
      <c r="G10" s="5"/>
    </row>
    <row r="11" spans="1:9" ht="15.75" x14ac:dyDescent="0.25">
      <c r="A11" s="17" t="s">
        <v>57</v>
      </c>
      <c r="B11" s="2" t="s">
        <v>63</v>
      </c>
      <c r="C11" s="2" t="s">
        <v>64</v>
      </c>
      <c r="D11" s="5"/>
      <c r="E11" s="5"/>
      <c r="F11" s="5"/>
      <c r="G11" s="5"/>
    </row>
    <row r="12" spans="1:9" x14ac:dyDescent="0.25">
      <c r="A12" s="2" t="s">
        <v>60</v>
      </c>
      <c r="B12" s="2">
        <f>HLOOKUP(A12,A5:F7,2,0)</f>
        <v>45</v>
      </c>
      <c r="C12" s="2">
        <f>HLOOKUP(A12,A5:F7,3,0)</f>
        <v>3</v>
      </c>
    </row>
    <row r="13" spans="1:9" ht="15.75" x14ac:dyDescent="0.25">
      <c r="A13" s="16"/>
    </row>
    <row r="14" spans="1:9" ht="15.75" x14ac:dyDescent="0.25">
      <c r="A14" s="16"/>
    </row>
    <row r="15" spans="1:9" ht="15.75" x14ac:dyDescent="0.25">
      <c r="A15" s="16"/>
    </row>
  </sheetData>
  <mergeCells count="1">
    <mergeCell ref="A1:F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1C578-0BC8-4CAF-9E3B-A87CEC9E58E8}">
  <dimension ref="A1:N14"/>
  <sheetViews>
    <sheetView zoomScale="115" zoomScaleNormal="115" workbookViewId="0">
      <selection activeCell="H5" sqref="H5"/>
    </sheetView>
  </sheetViews>
  <sheetFormatPr defaultRowHeight="15" x14ac:dyDescent="0.25"/>
  <cols>
    <col min="5" max="5" width="11" customWidth="1"/>
  </cols>
  <sheetData>
    <row r="1" spans="1:14" ht="28.5" customHeight="1" x14ac:dyDescent="0.25">
      <c r="A1" s="69" t="s">
        <v>77</v>
      </c>
      <c r="B1" s="69"/>
      <c r="C1" s="69"/>
      <c r="D1" s="69"/>
      <c r="E1" s="69"/>
      <c r="F1" s="69"/>
      <c r="G1" s="69"/>
      <c r="H1" s="69"/>
      <c r="I1" s="69"/>
      <c r="J1" s="69"/>
      <c r="K1" s="69"/>
      <c r="L1" s="69"/>
      <c r="M1" s="69"/>
      <c r="N1" s="69"/>
    </row>
    <row r="4" spans="1:14" x14ac:dyDescent="0.25">
      <c r="A4" s="71" t="s">
        <v>67</v>
      </c>
      <c r="B4" s="71"/>
      <c r="C4" s="71"/>
    </row>
    <row r="5" spans="1:14" x14ac:dyDescent="0.25"/>
    <row r="6" spans="1:14" x14ac:dyDescent="0.25">
      <c r="A6" s="2" t="s">
        <v>68</v>
      </c>
      <c r="B6" s="2" t="s">
        <v>37</v>
      </c>
      <c r="C6" s="2" t="s">
        <v>69</v>
      </c>
      <c r="E6" s="5" t="s">
        <v>70</v>
      </c>
    </row>
    <row r="7" spans="1:14" x14ac:dyDescent="0.25">
      <c r="A7" s="2">
        <v>5236</v>
      </c>
      <c r="B7" s="2" t="s">
        <v>71</v>
      </c>
      <c r="C7" s="2">
        <v>33</v>
      </c>
      <c r="E7" s="5" t="str">
        <f>IF(C7&gt;=33,"PASS","FAIL")</f>
        <v>PASS</v>
      </c>
    </row>
    <row r="8" spans="1:14" x14ac:dyDescent="0.25">
      <c r="A8" s="2">
        <v>5246</v>
      </c>
      <c r="B8" s="2" t="s">
        <v>72</v>
      </c>
      <c r="C8" s="2">
        <v>36</v>
      </c>
      <c r="E8" s="5" t="str">
        <f t="shared" ref="E8:E14" si="0">IF(C8&gt;=33,"PASS","FAIL")</f>
        <v>PASS</v>
      </c>
    </row>
    <row r="9" spans="1:14" x14ac:dyDescent="0.25">
      <c r="A9" s="2">
        <v>1485</v>
      </c>
      <c r="B9" s="2" t="s">
        <v>73</v>
      </c>
      <c r="C9" s="2">
        <v>19</v>
      </c>
      <c r="E9" s="5" t="str">
        <f t="shared" si="0"/>
        <v>FAIL</v>
      </c>
    </row>
    <row r="10" spans="1:14" x14ac:dyDescent="0.25">
      <c r="A10" s="2">
        <v>9563</v>
      </c>
      <c r="B10" s="2" t="s">
        <v>74</v>
      </c>
      <c r="C10" s="2">
        <v>55</v>
      </c>
      <c r="E10" s="5" t="str">
        <f t="shared" si="0"/>
        <v>PASS</v>
      </c>
    </row>
    <row r="11" spans="1:14" x14ac:dyDescent="0.25">
      <c r="A11" s="2">
        <v>2645</v>
      </c>
      <c r="B11" s="2" t="s">
        <v>75</v>
      </c>
      <c r="C11" s="2">
        <v>86</v>
      </c>
      <c r="E11" s="5" t="str">
        <f>IF(C11&gt;=33,"PASS","FAIL")</f>
        <v>PASS</v>
      </c>
    </row>
    <row r="12" spans="1:14" x14ac:dyDescent="0.25">
      <c r="A12" s="2">
        <v>5748</v>
      </c>
      <c r="B12" s="2" t="s">
        <v>71</v>
      </c>
      <c r="C12" s="2">
        <v>95</v>
      </c>
      <c r="E12" s="5" t="str">
        <f t="shared" si="0"/>
        <v>PASS</v>
      </c>
    </row>
    <row r="13" spans="1:14" x14ac:dyDescent="0.25">
      <c r="A13" s="2">
        <v>8514</v>
      </c>
      <c r="B13" s="2" t="s">
        <v>76</v>
      </c>
      <c r="C13" s="2">
        <v>15</v>
      </c>
      <c r="E13" s="5" t="str">
        <f t="shared" si="0"/>
        <v>FAIL</v>
      </c>
    </row>
    <row r="14" spans="1:14" x14ac:dyDescent="0.25">
      <c r="A14" s="2">
        <v>2563</v>
      </c>
      <c r="B14" s="2" t="s">
        <v>49</v>
      </c>
      <c r="C14" s="2">
        <v>38</v>
      </c>
      <c r="E14" s="5" t="str">
        <f t="shared" si="0"/>
        <v>PASS</v>
      </c>
    </row>
  </sheetData>
  <mergeCells count="2">
    <mergeCell ref="A4:C4"/>
    <mergeCell ref="A1:N1"/>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0D888-4ADE-4CFF-90F5-A34CFB1EB6F6}">
  <dimension ref="A1:U13"/>
  <sheetViews>
    <sheetView workbookViewId="0">
      <selection activeCell="I4" sqref="I4"/>
    </sheetView>
  </sheetViews>
  <sheetFormatPr defaultRowHeight="15" x14ac:dyDescent="0.25"/>
  <cols>
    <col min="1" max="1" width="12.28515625" bestFit="1" customWidth="1"/>
    <col min="2" max="2" width="12.140625" bestFit="1" customWidth="1"/>
    <col min="3" max="3" width="12" bestFit="1" customWidth="1"/>
    <col min="4" max="4" width="12.28515625" bestFit="1" customWidth="1"/>
    <col min="6" max="6" width="10.7109375" bestFit="1" customWidth="1"/>
  </cols>
  <sheetData>
    <row r="1" spans="1:21" ht="56.25" customHeight="1" x14ac:dyDescent="0.25">
      <c r="A1" s="68" t="s">
        <v>93</v>
      </c>
      <c r="B1" s="69"/>
      <c r="C1" s="69"/>
      <c r="D1" s="69"/>
      <c r="E1" s="69"/>
      <c r="F1" s="69"/>
      <c r="G1" s="69"/>
      <c r="H1" s="69"/>
      <c r="I1" s="69"/>
      <c r="J1" s="69"/>
      <c r="K1" s="69"/>
      <c r="L1" s="69"/>
      <c r="M1" s="69"/>
      <c r="N1" s="69"/>
      <c r="O1" s="69"/>
      <c r="P1" s="69"/>
      <c r="Q1" s="69"/>
      <c r="R1" s="69"/>
      <c r="S1" s="69"/>
      <c r="T1" s="69"/>
      <c r="U1" s="69"/>
    </row>
    <row r="4" spans="1:21" ht="15.75" x14ac:dyDescent="0.25">
      <c r="A4" s="13" t="s">
        <v>78</v>
      </c>
      <c r="B4" s="13" t="s">
        <v>79</v>
      </c>
      <c r="C4" s="13" t="s">
        <v>80</v>
      </c>
      <c r="D4" s="13" t="s">
        <v>81</v>
      </c>
      <c r="F4" s="13" t="s">
        <v>70</v>
      </c>
    </row>
    <row r="5" spans="1:21" x14ac:dyDescent="0.25">
      <c r="A5" s="2"/>
      <c r="B5" s="2"/>
      <c r="C5" s="2"/>
      <c r="D5" s="2"/>
      <c r="F5" s="1"/>
    </row>
    <row r="6" spans="1:21" x14ac:dyDescent="0.25">
      <c r="A6" s="2" t="s">
        <v>82</v>
      </c>
      <c r="B6" s="2" t="s">
        <v>83</v>
      </c>
      <c r="C6" s="2">
        <v>1</v>
      </c>
      <c r="D6" s="18">
        <v>45231</v>
      </c>
      <c r="F6" s="1" t="str">
        <f>IF(A6=B6,"MATCH","NO MATCH")</f>
        <v>NO MATCH</v>
      </c>
    </row>
    <row r="7" spans="1:21" x14ac:dyDescent="0.25">
      <c r="A7" s="2" t="s">
        <v>84</v>
      </c>
      <c r="B7" s="2" t="s">
        <v>84</v>
      </c>
      <c r="C7" s="2" t="s">
        <v>0</v>
      </c>
      <c r="D7" s="18">
        <v>45232</v>
      </c>
      <c r="F7" s="1" t="str">
        <f t="shared" ref="F7:F13" si="0">IF(A7=B7,"MATCH","NO MATCH")</f>
        <v>MATCH</v>
      </c>
    </row>
    <row r="8" spans="1:21" x14ac:dyDescent="0.25">
      <c r="A8" s="2" t="s">
        <v>85</v>
      </c>
      <c r="B8" s="2" t="s">
        <v>86</v>
      </c>
      <c r="C8" s="2" t="s">
        <v>87</v>
      </c>
      <c r="D8" s="18">
        <v>45233</v>
      </c>
      <c r="F8" s="1" t="str">
        <f t="shared" si="0"/>
        <v>NO MATCH</v>
      </c>
    </row>
    <row r="9" spans="1:21" x14ac:dyDescent="0.25">
      <c r="A9" s="2" t="s">
        <v>88</v>
      </c>
      <c r="B9" s="2" t="s">
        <v>88</v>
      </c>
      <c r="C9" s="2">
        <v>2</v>
      </c>
      <c r="D9" s="18">
        <v>45234</v>
      </c>
      <c r="F9" s="1" t="str">
        <f t="shared" si="0"/>
        <v>MATCH</v>
      </c>
    </row>
    <row r="10" spans="1:21" x14ac:dyDescent="0.25">
      <c r="A10" s="2" t="s">
        <v>89</v>
      </c>
      <c r="B10" s="2" t="s">
        <v>90</v>
      </c>
      <c r="C10" s="2" t="s">
        <v>3</v>
      </c>
      <c r="D10" s="18">
        <v>45235</v>
      </c>
      <c r="F10" s="1" t="str">
        <f t="shared" si="0"/>
        <v>NO MATCH</v>
      </c>
    </row>
    <row r="11" spans="1:21" x14ac:dyDescent="0.25">
      <c r="A11" s="2" t="s">
        <v>91</v>
      </c>
      <c r="B11" s="2" t="s">
        <v>91</v>
      </c>
      <c r="C11" s="2">
        <v>3</v>
      </c>
      <c r="D11" s="18">
        <v>45236</v>
      </c>
      <c r="F11" s="1" t="str">
        <f t="shared" si="0"/>
        <v>MATCH</v>
      </c>
    </row>
    <row r="12" spans="1:21" x14ac:dyDescent="0.25">
      <c r="A12" s="2" t="s">
        <v>92</v>
      </c>
      <c r="B12" s="2" t="s">
        <v>92</v>
      </c>
      <c r="C12" s="2" t="s">
        <v>5</v>
      </c>
      <c r="D12" s="18">
        <v>45237</v>
      </c>
      <c r="F12" s="1" t="str">
        <f t="shared" si="0"/>
        <v>MATCH</v>
      </c>
    </row>
    <row r="13" spans="1:21" x14ac:dyDescent="0.25">
      <c r="A13" s="2" t="s">
        <v>90</v>
      </c>
      <c r="B13" s="2" t="s">
        <v>85</v>
      </c>
      <c r="C13" s="2" t="s">
        <v>5</v>
      </c>
      <c r="D13" s="18">
        <v>45238</v>
      </c>
      <c r="F13" s="1" t="str">
        <f t="shared" si="0"/>
        <v>NO MATCH</v>
      </c>
    </row>
  </sheetData>
  <mergeCells count="1">
    <mergeCell ref="A1:U1"/>
  </mergeCells>
  <conditionalFormatting sqref="A4:D15">
    <cfRule type="expression" dxfId="3" priority="1">
      <formula>$A6&lt;&gt;""</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E91CE-BD86-401B-B64E-B1BFE1C9125C}">
  <dimension ref="A1:AP17"/>
  <sheetViews>
    <sheetView workbookViewId="0">
      <selection activeCell="I4" sqref="I4"/>
    </sheetView>
  </sheetViews>
  <sheetFormatPr defaultRowHeight="15" x14ac:dyDescent="0.25"/>
  <cols>
    <col min="4" max="4" width="16.28515625" bestFit="1" customWidth="1"/>
    <col min="5" max="5" width="14.28515625" bestFit="1" customWidth="1"/>
  </cols>
  <sheetData>
    <row r="1" spans="1:42" ht="100.5" customHeight="1" x14ac:dyDescent="0.25">
      <c r="A1" s="68" t="s">
        <v>108</v>
      </c>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row>
    <row r="3" spans="1:42" x14ac:dyDescent="0.25">
      <c r="A3" s="67" t="s">
        <v>94</v>
      </c>
      <c r="B3" s="67"/>
      <c r="C3" s="67"/>
      <c r="D3" s="67"/>
      <c r="E3" s="67"/>
    </row>
    <row r="4" spans="1:42" x14ac:dyDescent="0.25"/>
    <row r="5" spans="1:42" x14ac:dyDescent="0.25">
      <c r="A5" s="6" t="s">
        <v>36</v>
      </c>
      <c r="B5" s="6" t="s">
        <v>37</v>
      </c>
      <c r="C5" s="6" t="s">
        <v>95</v>
      </c>
      <c r="D5" s="6" t="s">
        <v>96</v>
      </c>
      <c r="E5" s="6" t="s">
        <v>97</v>
      </c>
    </row>
    <row r="6" spans="1:42" x14ac:dyDescent="0.25">
      <c r="A6" s="2">
        <v>1</v>
      </c>
      <c r="B6" s="2" t="s">
        <v>98</v>
      </c>
      <c r="C6" s="19">
        <v>14</v>
      </c>
      <c r="D6" s="2" t="str">
        <f>IF(C6&gt;=16,"ELIGIBLE","NOT ELIGIBLE")</f>
        <v>NOT ELIGIBLE</v>
      </c>
      <c r="E6" s="2" t="str">
        <f>IF(C6&gt;=18,"ADULT","MINOR")</f>
        <v>MINOR</v>
      </c>
    </row>
    <row r="7" spans="1:42" x14ac:dyDescent="0.25">
      <c r="A7" s="5">
        <v>2</v>
      </c>
      <c r="B7" s="5" t="s">
        <v>99</v>
      </c>
      <c r="C7" s="5">
        <v>15</v>
      </c>
      <c r="D7" s="2" t="str">
        <f t="shared" ref="D7:D17" si="0">IF(C7&gt;=16,"ELIGIBLE","NOT ELIGIBLE")</f>
        <v>NOT ELIGIBLE</v>
      </c>
      <c r="E7" s="2" t="str">
        <f t="shared" ref="E7:E17" si="1">IF(C7&gt;=18,"ADULT","MINOR")</f>
        <v>MINOR</v>
      </c>
    </row>
    <row r="8" spans="1:42" x14ac:dyDescent="0.25">
      <c r="A8" s="5">
        <v>3</v>
      </c>
      <c r="B8" s="5" t="s">
        <v>100</v>
      </c>
      <c r="C8" s="5">
        <v>16</v>
      </c>
      <c r="D8" s="2" t="str">
        <f t="shared" si="0"/>
        <v>ELIGIBLE</v>
      </c>
      <c r="E8" s="2" t="str">
        <f t="shared" si="1"/>
        <v>MINOR</v>
      </c>
    </row>
    <row r="9" spans="1:42" x14ac:dyDescent="0.25">
      <c r="A9" s="5">
        <v>4</v>
      </c>
      <c r="B9" s="5" t="s">
        <v>101</v>
      </c>
      <c r="C9" s="5">
        <v>16</v>
      </c>
      <c r="D9" s="2" t="str">
        <f t="shared" si="0"/>
        <v>ELIGIBLE</v>
      </c>
      <c r="E9" s="2" t="str">
        <f t="shared" si="1"/>
        <v>MINOR</v>
      </c>
    </row>
    <row r="10" spans="1:42" x14ac:dyDescent="0.25">
      <c r="A10" s="5">
        <v>5</v>
      </c>
      <c r="B10" s="5" t="s">
        <v>47</v>
      </c>
      <c r="C10" s="5">
        <v>18</v>
      </c>
      <c r="D10" s="2" t="str">
        <f t="shared" si="0"/>
        <v>ELIGIBLE</v>
      </c>
      <c r="E10" s="2" t="str">
        <f t="shared" si="1"/>
        <v>ADULT</v>
      </c>
    </row>
    <row r="11" spans="1:42" x14ac:dyDescent="0.25">
      <c r="A11" s="5">
        <v>6</v>
      </c>
      <c r="B11" s="5" t="s">
        <v>102</v>
      </c>
      <c r="C11" s="5">
        <v>17</v>
      </c>
      <c r="D11" s="2" t="str">
        <f t="shared" si="0"/>
        <v>ELIGIBLE</v>
      </c>
      <c r="E11" s="2" t="str">
        <f t="shared" si="1"/>
        <v>MINOR</v>
      </c>
    </row>
    <row r="12" spans="1:42" x14ac:dyDescent="0.25">
      <c r="A12" s="5">
        <v>7</v>
      </c>
      <c r="B12" s="5" t="s">
        <v>103</v>
      </c>
      <c r="C12" s="5">
        <v>19</v>
      </c>
      <c r="D12" s="2" t="str">
        <f t="shared" si="0"/>
        <v>ELIGIBLE</v>
      </c>
      <c r="E12" s="2" t="str">
        <f t="shared" si="1"/>
        <v>ADULT</v>
      </c>
    </row>
    <row r="13" spans="1:42" x14ac:dyDescent="0.25">
      <c r="A13" s="5">
        <v>8</v>
      </c>
      <c r="B13" s="5" t="s">
        <v>41</v>
      </c>
      <c r="C13" s="5">
        <v>20</v>
      </c>
      <c r="D13" s="2" t="str">
        <f t="shared" si="0"/>
        <v>ELIGIBLE</v>
      </c>
      <c r="E13" s="2" t="str">
        <f t="shared" si="1"/>
        <v>ADULT</v>
      </c>
    </row>
    <row r="14" spans="1:42" x14ac:dyDescent="0.25">
      <c r="A14" s="5">
        <v>9</v>
      </c>
      <c r="B14" s="5" t="s">
        <v>104</v>
      </c>
      <c r="C14" s="5">
        <v>17</v>
      </c>
      <c r="D14" s="2" t="str">
        <f t="shared" si="0"/>
        <v>ELIGIBLE</v>
      </c>
      <c r="E14" s="2" t="str">
        <f t="shared" si="1"/>
        <v>MINOR</v>
      </c>
    </row>
    <row r="15" spans="1:42" x14ac:dyDescent="0.25">
      <c r="A15" s="5">
        <v>10</v>
      </c>
      <c r="B15" s="5" t="s">
        <v>105</v>
      </c>
      <c r="C15" s="5">
        <v>16</v>
      </c>
      <c r="D15" s="2" t="str">
        <f t="shared" si="0"/>
        <v>ELIGIBLE</v>
      </c>
      <c r="E15" s="2" t="str">
        <f t="shared" si="1"/>
        <v>MINOR</v>
      </c>
    </row>
    <row r="16" spans="1:42" x14ac:dyDescent="0.25">
      <c r="A16" s="5">
        <v>11</v>
      </c>
      <c r="B16" s="5" t="s">
        <v>106</v>
      </c>
      <c r="C16" s="5">
        <v>15</v>
      </c>
      <c r="D16" s="2" t="str">
        <f t="shared" si="0"/>
        <v>NOT ELIGIBLE</v>
      </c>
      <c r="E16" s="2" t="str">
        <f t="shared" si="1"/>
        <v>MINOR</v>
      </c>
    </row>
    <row r="17" spans="1:5" x14ac:dyDescent="0.25">
      <c r="A17" s="5">
        <v>12</v>
      </c>
      <c r="B17" s="5" t="s">
        <v>107</v>
      </c>
      <c r="C17" s="5">
        <v>22</v>
      </c>
      <c r="D17" s="2" t="str">
        <f t="shared" si="0"/>
        <v>ELIGIBLE</v>
      </c>
      <c r="E17" s="2" t="str">
        <f t="shared" si="1"/>
        <v>ADULT</v>
      </c>
    </row>
  </sheetData>
  <mergeCells count="2">
    <mergeCell ref="A3:E3"/>
    <mergeCell ref="A1:AP1"/>
  </mergeCells>
  <conditionalFormatting sqref="A5:E17">
    <cfRule type="expression" dxfId="2" priority="2">
      <formula>"$A4"""""</formula>
    </cfRule>
  </conditionalFormatting>
  <conditionalFormatting sqref="A5:E22">
    <cfRule type="expression" dxfId="1" priority="1">
      <formula>$A6&lt;&gt;""</formula>
    </cfRule>
  </conditionalFormatting>
  <conditionalFormatting sqref="D5:E5 A5:C18">
    <cfRule type="expression" dxfId="0" priority="3">
      <formula>$A5&lt;&gt;""</formula>
    </cfRule>
  </conditionalFormatting>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s J A A B Q S w M E F A A C A A g A + K u C V / 2 J y o K k A A A A 9 w A A A B I A H A B D b 2 5 m a W c v U G F j a 2 F n Z S 5 4 b W w g o h g A K K A U A A A A A A A A A A A A A A A A A A A A A A A A A A A A h Y + 9 D o I w H M R f h X S n X z o Y U s r g K o k J 0 b g 2 p U I j / D G 0 W N 7 N w U f y F c Q o 6 u Z w w 9 3 9 h r v 7 9 S a y s W 2 i i + m d 7 S B F D F M U G d B d a a F K 0 e C P 8 Q p l U m y V P q n K R B M M L h l d m a L a + 3 N C S A g B h w X u + o p w S h k 5 5 J t C 1 6 Z V 6 A P b / 3 B s w X k F 2 i A p 9 q 8 x k m P G J 7 E l x 1 S Q O R W 5 h S / B p 8 H P 9 i c U 6 6 H x Q 2 + k g X h X C D J b Q d 4 n 5 A N Q S w M E F A A C A A g A + K u C 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i r g l d G / o d W N Q Y A A P c c A A A T A B w A R m 9 y b X V s Y X M v U 2 V j d G l v b j E u b S C i G A A o o B Q A A A A A A A A A A A A A A A A A A A A A A A A A A A D V W O t u G j k Y / R 8 p 7 2 C 5 6 g p W d G B C k q b b z a 4 I I d u o D a G E b r V C C J k Z E y w G e + T x J E F R n q f v 0 S d b e 2 Z g r g Y C i b S b P 6 W + f J f j M + f 7 b A 9 b g j A K b s J / z Y / 7 e / t 7 3 g R x b I M m 8 6 n g B H t D R O 2 h j V 1 M b U w t N T C a D 1 3 m + g 5 S m 4 b Y J g K c A g e L / T 0 g / 2 6 Y z y 0 s R 1 o P F n a M p s 8 5 p u I 7 4 9 M R Y 9 N S + b H f R j N 8 C p / l A A 6 e + k 1 G h b Q 0 q I R + 3 s D m B N F b G W p v 7 m I o H f b Q y M F G j y P q j R m f N Z n j z 6 i a 9 E p h U J X H R 9 h F d A o r 4 J K K 4 0 N D T T 5 V w G M U z B y U G A e L U A Q Q m H M i G J + X 5 Q 4 h 1 8 q R B x F s 6 C z j y x s 7 R w L n N r w F b A z u G X d s 8 K b k j M t u 0 k A H y + i o Q L c 4 t h K G n L L z V F 7 m 3 u F s x o R M / h N G N u Z e n H 8 0 E 4 2 X M j B V Q D 9 a 0 H C c G w s 5 i H u n g v t 4 U C 7 E 1 V w D b E E k C m W z A O I J o S g H i 1 k / P j l 6 X 5 N / + R 1 X i F s T c F w B B z X z K L e z Z p g n H x a j 1 J + N M A / G r 8 d j Y h H k g B h h Y D n M m u q g P M c a J M O J Y i B N W I z X w V q 8 s u 4 U X O G K I t C C i Y N c 8 u F 4 X b f h U L P h q A C v c O Z 4 U 6 K Z G z L t 4 N l U q z + b a u b / n W v m Z m S r a 8 h 2 + F y y m f 9 1 t t 0 w r s L t s v v E d 6 g G S 9 n M 0 4 l c c 5 m e 0 f C k i t q E 3 i Z N d j G V 9 U Y V N L U 4 Y T a c i I Z L a d 9 p 6 7 D b a H + G G Y h g 8 / p b u 9 f 9 B 2 Y g g p 3 r z r c v j d 7 l d R t m Q I L n j V 4 L p o O b s b v i 4 N R E H F w 2 i 0 o M 5 V M x O Y 7 W k i P r X C U d R B g d j i 3 r W F j s 4 o x S F N C j b O p h T s c Y A B 0 B u c B U I b S / R 6 j W d r J P C Z w M a 9 t 0 I N H W w t 5 i 4 / o a d R b P 1 L r t q m r j D J z P J R b E 8 h T j g e m C U u P s v J N v T 8 y T m n F U c w u E L B C / 7 F e p h o d m Z m L X E q k R r f U d x e o K W a Q 0 q y S r W I G W m o X o P C V A r i P b 2 X A N G M 3 B O X b I j M h G M C F H a k m 4 I t c U K A o v I w 0 W y q 3 h j p 4 M 7 W z e Q t Z k a b P 0 C I H S i K + + z P d G z K X x p n c n A 5 P E K c e x m k b S s H G g + + L X 9 x 7 6 7 B I Y G z q U l W u N b m 8 s s p k W I e M V X r b / b t 3 0 r l r t H m g 3 r l o w 5 1 0 q x H k r J 8 W d 7 m W z l R P i t z n 9 b X 5 q t P 9 q r d G X v L y Y W 6 u L + X I X l y Z n n g e 6 U p O 9 3 P m c E b u A 6 Q 1 v q v + k d y J 6 g G U q n i K u x z y H V Z h l e c j v 2 E b E 8 c S A l u f r F W Q N z z N e M 1 x P h f C S f D c L v c O L 7 v U V L H Q N e 9 f P 4 e o b + P P H 8 l Y t h c 0 G y V u 1 w i F u U / v q V j 2 A h c T + j k d G R 9 5 F S + p H R F 6 v B C d C u L 9 V q 5 g a 9 2 R K X G k A G Y z f V t X / q l + I J 4 Z s P L Q 2 v N X D 8 g J M e V t G q n y H 7 h 9 r T 3 0 1 M o i T D h a k 8 7 x x m Q h x A m 2 M O O B Y 9 u C C z D D g w e A 7 0 J Y L B A M j D H x P b p E U k a q K V G 8 I X J + 7 z M P e N s n f 3 9 8 b / l R a w w + G x e T P K n 6 w g i N + p z x X / 7 S I f X r w / u C X W 8 u R v 5 q f / V t y 1 + l M T 7 4 2 L 7 7 d f R E N Z j s t r 4 H u 0 / m b c f 5 m l P 8 2 Y h G Y y n D s 1 x 3 E I k m 8 V B j p 0 w g i A r V t 8 C T 0 D n t C n o o h J s Q j 3 o x R P I + Q t d j M R V Q y p 7 o b W X 7 + O P O J o 4 7 e A 7 5 k I w c W o 5 6 s s d Z r f g g C O Y 5 M b T h a + B 4 S O h Q T P A z e g N I Z 1 e O M 6 o U Z 1 Z M Z L b M Z B t k M k 9 l s / R q 3 1 u j L F b K F q / y b m o M o l d Z c Q i m y J K U m m N x O h H Y d Z 2 y s W 3 P h M M a 9 Z J O X 3 K m o J S E q f L 2 L n g L z d Y G I / K C 8 Q i E + 9 X R l Y u c i q 4 d k 9 + Z S Y z s s S r r J V y v K q 6 L Z i C a v U q x X + Y J j j A V c d d z S H k e W z B A E k J C A c J q T z 1 3 w 9 W e g u 1 s s 3 c X e J A l q 0 D D g B 8 W E k l U G p 3 8 A K k u j U q l A 0 R C R m S c X W e X V 5 F h N j 8 z t Z O P n j Y 2 Q q 6 w K a 4 d b U d E 7 y O r 8 d W 8 g T D 1 D F e c b T O n v Q U l V X A d + w D v V O C 4 0 T q O I x X K X E L i F p i 1 l T A P h + p f Z f O o K x G W A L / l m V N / g f O A M C / V y k P T W s G 3 l y / c E m 8 W e 5 K j u E 0 w Y A q 5 k 4 l h l I 8 e w V F n Q D y c G 1 X 6 Y 5 G A F D c w V P E h F l a F B l E T h i R f E 9 R o s y H w a 5 q o H y l z W l e J S n T B / Q R w R 7 M k 8 + G I H W 0 K N 5 b 9 O c 3 E C p X 4 + s Q H 4 X e q b 7 z j l V O + a d v P x X 1 B L A Q I t A B Q A A g A I A P i r g l f 9 i c q C p A A A A P c A A A A S A A A A A A A A A A A A A A A A A A A A A A B D b 2 5 m a W c v U G F j a 2 F n Z S 5 4 b W x Q S w E C L Q A U A A I A C A D 4 q 4 J X D 8 r p q 6 Q A A A D p A A A A E w A A A A A A A A A A A A A A A A D w A A A A W 0 N v b n R l b n R f V H l w Z X N d L n h t b F B L A Q I t A B Q A A g A I A P i r g l d G / o d W N Q Y A A P c c A A A T A A A A A A A A A A A A A A A A A O E B A A B G b 3 J t d W x h c y 9 T Z W N 0 a W 9 u M S 5 t U E s F B g A A A A A D A A M A w g A A A G M I 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N s A A A A A A A A c W 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D b 3 V u d H J p Z X N f Y W 5 k X 2 R l c G V u Z G V u Y 2 l l c 1 9 i e V 9 w b 3 B 1 b G F 0 a W 9 u X 2 V k a X 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0 N v d W 5 0 c m l l c 1 9 h b m R f Z G V w Z W 5 k Z W 5 j a W V z X 2 J 5 X 3 B v c H V s Y X R p b 2 5 f Z W R p d F 8 i I C 8 + P E V u d H J 5 I F R 5 c G U 9 I k Z p b G x l Z E N v b X B s Z X R l U m V z d W x 0 V G 9 X b 3 J r c 2 h l Z X Q i I F Z h b H V l P S J s M S I g L z 4 8 R W 5 0 c n k g V H l w Z T 0 i R m l s b F N 0 Y X R 1 c y I g V m F s d W U 9 I n N D b 2 1 w b G V 0 Z S I g L z 4 8 R W 5 0 c n k g V H l w Z T 0 i R m l s b E N v b H V t b k 5 h b W V z I i B W Y W x 1 Z T 0 i c 1 s m c X V v d D t S Q U 5 L J n F 1 b 3 Q 7 L C Z x d W 9 0 O 0 N P V U 5 U J n F 1 b 3 Q 7 L C Z x d W 9 0 O 1 B P U F V M Q V R J T 0 4 m c X V v d D s s J n F 1 b 3 Q 7 R E F U R S Z x d W 9 0 O y w m c X V v d D t D b 2 x 1 b W 4 1 J n F 1 b 3 Q 7 X S I g L z 4 8 R W 5 0 c n k g V H l w Z T 0 i R m l s b E N v b H V t b l R 5 c G V z I i B W Y W x 1 Z T 0 i c 0 F 3 W U R D U V U 9 I i A v P j x F b n R y e S B U e X B l P S J G a W x s T G F z d F V w Z G F 0 Z W Q i I F Z h b H V l P S J k M j A y M y 0 x M S 0 x M 1 Q x M z o 0 M D o w N C 4 4 M j U w M D Q z W i I g L z 4 8 R W 5 0 c n k g V H l w Z T 0 i R m l s b E V y c m 9 y Q 2 9 1 b n Q i I F Z h b H V l P S J s M C I g L z 4 8 R W 5 0 c n k g V H l w Z T 0 i R m l s b E V y c m 9 y Q 2 9 k Z S I g V m F s d W U 9 I n N V b m t u b 3 d u I i A v P j x F b n R y e S B U e X B l P S J G a W x s Q 2 9 1 b n Q i I F Z h b H V l P S J s M j Q 3 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0 N v d W 5 0 c m l l c 1 9 h b m R f Z G V w Z W 5 k Z W 5 j a W V z X 2 J 5 X 3 B v c H V s Y X R p b 2 5 f Z W R p d C 9 D a G F u Z 2 V k I F R 5 c G U 0 L n t D b 2 x 1 b W 4 x L D B 9 J n F 1 b 3 Q 7 L C Z x d W 9 0 O 1 N l Y 3 R p b 2 4 x L 0 N v d W 5 0 c m l l c 1 9 h b m R f Z G V w Z W 5 k Z W 5 j a W V z X 2 J 5 X 3 B v c H V s Y X R p b 2 5 f Z W R p d C 9 D a G F u Z 2 V k I F R 5 c G U 0 L n t D b 2 x 1 b W 4 y L D F 9 J n F 1 b 3 Q 7 L C Z x d W 9 0 O 1 N l Y 3 R p b 2 4 x L 0 N v d W 5 0 c m l l c 1 9 h b m R f Z G V w Z W 5 k Z W 5 j a W V z X 2 J 5 X 3 B v c H V s Y X R p b 2 5 f Z W R p d C 9 D a G F u Z 2 V k I F R 5 c G U 1 L n t Q T 1 B V T E F U S U 9 O L D J 9 J n F 1 b 3 Q 7 L C Z x d W 9 0 O 1 N l Y 3 R p b 2 4 x L 0 N v d W 5 0 c m l l c 1 9 h b m R f Z G V w Z W 5 k Z W 5 j a W V z X 2 J 5 X 3 B v c H V s Y X R p b 2 5 f Z W R p d C 9 D a G F u Z 2 V k I F R 5 c G U 1 L n t E Q V R F L D N 9 J n F 1 b 3 Q 7 L C Z x d W 9 0 O 1 N l Y 3 R p b 2 4 x L 0 N v d W 5 0 c m l l c 1 9 h b m R f Z G V w Z W 5 k Z W 5 j a W V z X 2 J 5 X 3 B v c H V s Y X R p b 2 5 f Z W R p d C 9 D a G F u Z 2 V k I F R 5 c G U 0 L n t D b 2 x 1 b W 4 1 L D R 9 J n F 1 b 3 Q 7 X S w m c X V v d D t D b 2 x 1 b W 5 D b 3 V u d C Z x d W 9 0 O z o 1 L C Z x d W 9 0 O 0 t l e U N v b H V t b k 5 h b W V z J n F 1 b 3 Q 7 O l t d L C Z x d W 9 0 O 0 N v b H V t b k l k Z W 5 0 a X R p Z X M m c X V v d D s 6 W y Z x d W 9 0 O 1 N l Y 3 R p b 2 4 x L 0 N v d W 5 0 c m l l c 1 9 h b m R f Z G V w Z W 5 k Z W 5 j a W V z X 2 J 5 X 3 B v c H V s Y X R p b 2 5 f Z W R p d C 9 D a G F u Z 2 V k I F R 5 c G U 0 L n t D b 2 x 1 b W 4 x L D B 9 J n F 1 b 3 Q 7 L C Z x d W 9 0 O 1 N l Y 3 R p b 2 4 x L 0 N v d W 5 0 c m l l c 1 9 h b m R f Z G V w Z W 5 k Z W 5 j a W V z X 2 J 5 X 3 B v c H V s Y X R p b 2 5 f Z W R p d C 9 D a G F u Z 2 V k I F R 5 c G U 0 L n t D b 2 x 1 b W 4 y L D F 9 J n F 1 b 3 Q 7 L C Z x d W 9 0 O 1 N l Y 3 R p b 2 4 x L 0 N v d W 5 0 c m l l c 1 9 h b m R f Z G V w Z W 5 k Z W 5 j a W V z X 2 J 5 X 3 B v c H V s Y X R p b 2 5 f Z W R p d C 9 D a G F u Z 2 V k I F R 5 c G U 1 L n t Q T 1 B V T E F U S U 9 O L D J 9 J n F 1 b 3 Q 7 L C Z x d W 9 0 O 1 N l Y 3 R p b 2 4 x L 0 N v d W 5 0 c m l l c 1 9 h b m R f Z G V w Z W 5 k Z W 5 j a W V z X 2 J 5 X 3 B v c H V s Y X R p b 2 5 f Z W R p d C 9 D a G F u Z 2 V k I F R 5 c G U 1 L n t E Q V R F L D N 9 J n F 1 b 3 Q 7 L C Z x d W 9 0 O 1 N l Y 3 R p b 2 4 x L 0 N v d W 5 0 c m l l c 1 9 h b m R f Z G V w Z W 5 k Z W 5 j a W V z X 2 J 5 X 3 B v c H V s Y X R p b 2 5 f Z W R p d C 9 D a G F u Z 2 V k I F R 5 c G U 0 L n t D b 2 x 1 b W 4 1 L D R 9 J n F 1 b 3 Q 7 X S w m c X V v d D t S Z W x h d G l v b n N o a X B J b m Z v J n F 1 b 3 Q 7 O l t d f S I g L z 4 8 L 1 N 0 Y W J s Z U V u d H J p Z X M + P C 9 J d G V t P j x J d G V t P j x J d G V t T G 9 j Y X R p b 2 4 + P E l 0 Z W 1 U e X B l P k Z v c m 1 1 b G E 8 L 0 l 0 Z W 1 U e X B l P j x J d G V t U G F 0 a D 5 T Z W N 0 a W 9 u M S 9 D b 3 V u d H J p Z X N f Y W 5 k X 2 R l c G V u Z G V u Y 2 l l c 1 9 i e V 9 w b 3 B 1 b G F 0 a W 9 u X 2 V k a X Q v U 2 9 1 c m N l P C 9 J d G V t U G F 0 a D 4 8 L 0 l 0 Z W 1 M b 2 N h d G l v b j 4 8 U 3 R h Y m x l R W 5 0 c m l l c y A v P j w v S X R l b T 4 8 S X R l b T 4 8 S X R l b U x v Y 2 F 0 a W 9 u P j x J d G V t V H l w Z T 5 G b 3 J t d W x h P C 9 J d G V t V H l w Z T 4 8 S X R l b V B h d G g + U 2 V j d G l v b j E v Q 2 9 1 b n R y a W V z X 2 F u Z F 9 k Z X B l b m R l b m N p Z X N f Y n l f c G 9 w d W x h d G l v b l 9 l Z G l 0 L 0 N o Y W 5 n Z W Q l M j B U e X B l P C 9 J d G V t U G F 0 a D 4 8 L 0 l 0 Z W 1 M b 2 N h d G l v b j 4 8 U 3 R h Y m x l R W 5 0 c m l l c y A v P j w v S X R l b T 4 8 S X R l b T 4 8 S X R l b U x v Y 2 F 0 a W 9 u P j x J d G V t V H l w Z T 5 G b 3 J t d W x h P C 9 J d G V t V H l w Z T 4 8 S X R l b V B h d G g + U 2 V j d G l v b j E v Q 2 9 1 b n R y a W V z X 2 F u Z F 9 k Z X B l b m R l b m N p Z X N f Y n l f c G 9 w d W x h d G l v b l 9 l Z G l 0 L 1 B y b 2 1 v d G V k J T I w S G V h Z G V y c z w v S X R l b V B h d G g + P C 9 J d G V t T G 9 j Y X R p b 2 4 + P F N 0 Y W J s Z U V u d H J p Z X M g L z 4 8 L 0 l 0 Z W 0 + P E l 0 Z W 0 + P E l 0 Z W 1 M b 2 N h d G l v b j 4 8 S X R l b V R 5 c G U + R m 9 y b X V s Y T w v S X R l b V R 5 c G U + P E l 0 Z W 1 Q Y X R o P l N l Y 3 R p b 2 4 x L 0 N v d W 5 0 c m l l c 1 9 h b m R f Z G V w Z W 5 k Z W 5 j a W V z X 2 J 5 X 3 B v c H V s Y X R p b 2 5 f Z W R p d C 9 D a G F u Z 2 V k J T I w V H l w Z T E 8 L 0 l 0 Z W 1 Q Y X R o P j w v S X R l b U x v Y 2 F 0 a W 9 u P j x T d G F i b G V F b n R y a W V z I C 8 + P C 9 J d G V t P j x J d G V t P j x J d G V t T G 9 j Y X R p b 2 4 + P E l 0 Z W 1 U e X B l P k Z v c m 1 1 b G E 8 L 0 l 0 Z W 1 U e X B l P j x J d G V t U G F 0 a D 5 T Z W N 0 a W 9 u M S 9 D b 3 V u d H J p Z X N f Y W 5 k X 2 R l c G V u Z G V u Y 2 l l c 1 9 i e V 9 w b 3 B 1 b G F 0 a W 9 u X 2 V k a X Q v R G V t b 3 R l Z C U y M E h l Y W R l c n M 8 L 0 l 0 Z W 1 Q Y X R o P j w v S X R l b U x v Y 2 F 0 a W 9 u P j x T d G F i b G V F b n R y a W V z I C 8 + P C 9 J d G V t P j x J d G V t P j x J d G V t T G 9 j Y X R p b 2 4 + P E l 0 Z W 1 U e X B l P k Z v c m 1 1 b G E 8 L 0 l 0 Z W 1 U e X B l P j x J d G V t U G F 0 a D 5 T Z W N 0 a W 9 u M S 9 D b 3 V u d H J p Z X N f Y W 5 k X 2 R l c G V u Z G V u Y 2 l l c 1 9 i e V 9 w b 3 B 1 b G F 0 a W 9 u X 2 V k a X Q v Q 2 h h b m d l Z C U y M F R 5 c G U y P C 9 J d G V t U G F 0 a D 4 8 L 0 l 0 Z W 1 M b 2 N h d G l v b j 4 8 U 3 R h Y m x l R W 5 0 c m l l c y A v P j w v S X R l b T 4 8 S X R l b T 4 8 S X R l b U x v Y 2 F 0 a W 9 u P j x J d G V t V H l w Z T 5 G b 3 J t d W x h P C 9 J d G V t V H l w Z T 4 8 S X R l b V B h d G g + U 2 V j d G l v b j E v Q 2 9 1 b n R y a W V z X 2 F u Z F 9 k Z X B l b m R l b m N p Z X N f Y n l f c G 9 w d W x h d G l v b l 9 l Z G l 0 L 1 B y b 2 1 v d G V k J T I w S G V h Z G V y c z E 8 L 0 l 0 Z W 1 Q Y X R o P j w v S X R l b U x v Y 2 F 0 a W 9 u P j x T d G F i b G V F b n R y a W V z I C 8 + P C 9 J d G V t P j x J d G V t P j x J d G V t T G 9 j Y X R p b 2 4 + P E l 0 Z W 1 U e X B l P k Z v c m 1 1 b G E 8 L 0 l 0 Z W 1 U e X B l P j x J d G V t U G F 0 a D 5 T Z W N 0 a W 9 u M S 9 D b 3 V u d H J p Z X N f Y W 5 k X 2 R l c G V u Z G V u Y 2 l l c 1 9 i e V 9 w b 3 B 1 b G F 0 a W 9 u X 2 V k a X Q v Q 2 h h b m d l Z C U y M F R 5 c G U z P C 9 J d G V t U G F 0 a D 4 8 L 0 l 0 Z W 1 M b 2 N h d G l v b j 4 8 U 3 R h Y m x l R W 5 0 c m l l c y A v P j w v S X R l b T 4 8 S X R l b T 4 8 S X R l b U x v Y 2 F 0 a W 9 u P j x J d G V t V H l w Z T 5 G b 3 J t d W x h P C 9 J d G V t V H l w Z T 4 8 S X R l b V B h d G g + U 2 V j d G l v b j E v Q 2 9 1 b n R y a W V z X 2 F u Z F 9 k Z X B l b m R l b m N p Z X N f Y n l f c G 9 w d W x h d G l v b l 9 l Z G l 0 L 0 R l b W 9 0 Z W Q l M j B I Z W F k Z X J z M T w v S X R l b V B h d G g + P C 9 J d G V t T G 9 j Y X R p b 2 4 + P F N 0 Y W J s Z U V u d H J p Z X M g L z 4 8 L 0 l 0 Z W 0 + P E l 0 Z W 0 + P E l 0 Z W 1 M b 2 N h d G l v b j 4 8 S X R l b V R 5 c G U + R m 9 y b X V s Y T w v S X R l b V R 5 c G U + P E l 0 Z W 1 Q Y X R o P l N l Y 3 R p b 2 4 x L 0 N v d W 5 0 c m l l c 1 9 h b m R f Z G V w Z W 5 k Z W 5 j a W V z X 2 J 5 X 3 B v c H V s Y X R p b 2 5 f Z W R p d C 9 D a G F u Z 2 V k J T I w V H l w Z T Q 8 L 0 l 0 Z W 1 Q Y X R o P j w v S X R l b U x v Y 2 F 0 a W 9 u P j x T d G F i b G V F b n R y a W V z I C 8 + P C 9 J d G V t P j x J d G V t P j x J d G V t T G 9 j Y X R p b 2 4 + P E l 0 Z W 1 U e X B l P k Z v c m 1 1 b G E 8 L 0 l 0 Z W 1 U e X B l P j x J d G V t U G F 0 a D 5 T Z W N 0 a W 9 u M S 9 D b 3 V u d H J p Z X N f Y W 5 k X 2 R l c G V u Z G V u Y 2 l l c 1 9 i e V 9 w b 3 B 1 b G F 0 a W 9 u X 2 V k a X Q v U 2 9 y d G V k J T I w U m 9 3 c z w v S X R l b V B h d G g + P C 9 J d G V t T G 9 j Y X R p b 2 4 + P F N 0 Y W J s Z U V u d H J p Z X M g L z 4 8 L 0 l 0 Z W 0 + P E l 0 Z W 0 + P E l 0 Z W 1 M b 2 N h d G l v b j 4 8 S X R l b V R 5 c G U + R m 9 y b X V s Y T w v S X R l b V R 5 c G U + P E l 0 Z W 1 Q Y X R o P l N l Y 3 R p b 2 4 x L 0 N v d W 5 0 c m l l c 1 9 h b m R f Z G V w Z W 5 k Z W 5 j a W V z X 2 J 5 X 3 B v c H V s Y X R p b 2 5 f Z W R p d C 9 S Z W 5 h b W V k J T I w Q 2 9 s d W 1 u c z w v S X R l b V B h d G g + P C 9 J d G V t T G 9 j Y X R p b 2 4 + P F N 0 Y W J s Z U V u d H J p Z X M g L z 4 8 L 0 l 0 Z W 0 + P E l 0 Z W 0 + P E l 0 Z W 1 M b 2 N h d G l v b j 4 8 S X R l b V R 5 c G U + R m 9 y b X V s Y T w v S X R l b V R 5 c G U + P E l 0 Z W 1 Q Y X R o P l N l Y 3 R p b 2 4 x L 0 N v d W 5 0 c m l l c 1 9 h b m R f Z G V w Z W 5 k Z W 5 j a W V z X 2 J 5 X 3 B v c H V s Y X R p b 2 5 f Z W R p d C 9 S Z W 1 v d m V k J T I w Q 2 9 s d W 1 u c z w v S X R l b V B h d G g + P C 9 J d G V t T G 9 j Y X R p b 2 4 + P F N 0 Y W J s Z U V u d H J p Z X M g L z 4 8 L 0 l 0 Z W 0 + P E l 0 Z W 0 + P E l 0 Z W 1 M b 2 N h d G l v b j 4 8 S X R l b V R 5 c G U + R m 9 y b X V s Y T w v S X R l b V R 5 c G U + P E l 0 Z W 1 Q Y X R o P l N l Y 3 R p b 2 4 x L 0 N v d W 5 0 c m l l c 1 9 h b m R f Z G V w Z W 5 k Z W 5 j a W V z X 2 J 5 X 3 B v c H V s Y X R p b 2 5 f Z W R p d C 9 D a G F u Z 2 V k J T I w V H l w Z T U 8 L 0 l 0 Z W 1 Q Y X R o P j w v S X R l b U x v Y 2 F 0 a W 9 u P j x T d G F i b G V F b n R y a W V z I C 8 + P C 9 J d G V t P j x J d G V t P j x J d G V t T G 9 j Y X R p b 2 4 + P E l 0 Z W 1 U e X B l P k Z v c m 1 1 b G E 8 L 0 l 0 Z W 1 U e X B l P j x J d G V t U G F 0 a D 5 T Z W N 0 a W 9 u M S 9 D b 3 V u d H J p Z X N f Y W 5 k X 2 R l c G V u Z G V u Y 2 l l c 1 9 i e V 9 w b 3 B 1 b G F 0 a W 9 u X 2 V k a X Q v U m V u Y W 1 l Z C U y M E N v b H V t b n M x P C 9 J d G V t U G F 0 a D 4 8 L 0 l 0 Z W 1 M b 2 N h d G l v b j 4 8 U 3 R h Y m x l R W 5 0 c m l l c y A v P j w v S X R l b T 4 8 S X R l b T 4 8 S X R l b U x v Y 2 F 0 a W 9 u P j x J d G V t V H l w Z T 5 G b 3 J t d W x h P C 9 J d G V t V H l w Z T 4 8 S X R l b V B h d G g + U 2 V j d G l v b j E v V G F i b G V f M 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U Y X J n Z X Q i I F Z h b H V l P S J z V G F i b G V f M S I g L z 4 8 R W 5 0 c n k g V H l w Z T 0 i R m l s b G V k Q 2 9 t c G x l d G V S Z X N 1 b H R U b 1 d v c m t z a G V l d C I g V m F s d W U 9 I m w x I i A v P j x F b n R y e S B U e X B l P S J G a W x s U 3 R h d H V z I i B W Y W x 1 Z T 0 i c 0 N v b X B s Z X R l I i A v P j x F b n R y e S B U e X B l P S J G a W x s Q 2 9 s d W 1 u T m F t Z X M i I F Z h b H V l P S J z W y Z x d W 9 0 O 0 l O V k V T V E 1 F T l Q g T k F N R S Z x d W 9 0 O y w m c X V v d D t D T 0 R F J n F 1 b 3 Q 7 L C Z x d W 9 0 O 1 B S S U N F J n F 1 b 3 Q 7 L C Z x d W 9 0 O y U m c X V v d D s s J n F 1 b 3 Q 7 Q 0 h B T k d F J n F 1 b 3 Q 7 X S I g L z 4 8 R W 5 0 c n k g V H l w Z T 0 i R m l s b E N v b H V t b l R 5 c G V z I i B W Y W x 1 Z T 0 i c 0 J n W U d C U U E 9 I i A v P j x F b n R y e S B U e X B l P S J G a W x s T G F z d F V w Z G F 0 Z W Q i I F Z h b H V l P S J k M j A y M y 0 x M S 0 x M 1 Q x N D o y N T o z M i 4 3 M z c x M z I 4 W i I g L z 4 8 R W 5 0 c n k g V H l w Z T 0 i R m l s b E V y c m 9 y Q 2 9 1 b n Q i I F Z h b H V l P S J s M C I g L z 4 8 R W 5 0 c n k g V H l w Z T 0 i R m l s b E V y c m 9 y Q 2 9 k Z S I g V m F s d W U 9 I n N V b m t u b 3 d u I i A v P j x F b n R y e S B U e X B l P S J G a W x s Q 2 9 1 b n Q i I F Z h b H V l P S J s M j I x 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1 R h Y m x l X z A v Q 2 h h b m d l Z C B U e X B l M i 5 7 Q 2 9 s d W 1 u M S 4 x L D B 9 J n F 1 b 3 Q 7 L C Z x d W 9 0 O 1 N l Y 3 R p b 2 4 x L 1 R h Y m x l X z A v Q 2 h h b m d l Z C B U e X B l M i 5 7 Q 2 9 s d W 1 u M S 4 y L D F 9 J n F 1 b 3 Q 7 L C Z x d W 9 0 O 1 N l Y 3 R p b 2 4 x L 1 R h Y m x l X z A v Q 2 h h b m d l Z C B U e X B l M S 5 7 Q 2 9 s d W 1 u M i w x f S Z x d W 9 0 O y w m c X V v d D t T Z W N 0 a W 9 u M S 9 U Y W J s Z V 8 w L 0 N o Y W 5 n Z W Q g V H l w Z T E u e 0 N v b H V t b j M s M n 0 m c X V v d D s s J n F 1 b 3 Q 7 U 2 V j d G l v b j E v V G F i b G V f M C 9 D a G F u Z 2 V k I F R 5 c G U x L n t D b 2 x 1 b W 4 0 L D N 9 J n F 1 b 3 Q 7 X S w m c X V v d D t D b 2 x 1 b W 5 D b 3 V u d C Z x d W 9 0 O z o 1 L C Z x d W 9 0 O 0 t l e U N v b H V t b k 5 h b W V z J n F 1 b 3 Q 7 O l t d L C Z x d W 9 0 O 0 N v b H V t b k l k Z W 5 0 a X R p Z X M m c X V v d D s 6 W y Z x d W 9 0 O 1 N l Y 3 R p b 2 4 x L 1 R h Y m x l X z A v Q 2 h h b m d l Z C B U e X B l M i 5 7 Q 2 9 s d W 1 u M S 4 x L D B 9 J n F 1 b 3 Q 7 L C Z x d W 9 0 O 1 N l Y 3 R p b 2 4 x L 1 R h Y m x l X z A v Q 2 h h b m d l Z C B U e X B l M i 5 7 Q 2 9 s d W 1 u M S 4 y L D F 9 J n F 1 b 3 Q 7 L C Z x d W 9 0 O 1 N l Y 3 R p b 2 4 x L 1 R h Y m x l X z A v Q 2 h h b m d l Z C B U e X B l M S 5 7 Q 2 9 s d W 1 u M i w x f S Z x d W 9 0 O y w m c X V v d D t T Z W N 0 a W 9 u M S 9 U Y W J s Z V 8 w L 0 N o Y W 5 n Z W Q g V H l w Z T E u e 0 N v b H V t b j M s M n 0 m c X V v d D s s J n F 1 b 3 Q 7 U 2 V j d G l v b j E v V G F i b G V f M C 9 D a G F u Z 2 V k I F R 5 c G U x L n t D b 2 x 1 b W 4 0 L D N 9 J n F 1 b 3 Q 7 X S w m c X V v d D t S Z W x h d G l v b n N o a X B J b m Z v J n F 1 b 3 Q 7 O l t d f S I g L z 4 8 L 1 N 0 Y W J s Z U V u d H J p Z X M + P C 9 J d G V t P j x J d G V t P j x J d G V t T G 9 j Y X R p b 2 4 + P E l 0 Z W 1 U e X B l P k Z v c m 1 1 b G E 8 L 0 l 0 Z W 1 U e X B l P j x J d G V t U G F 0 a D 5 T Z W N 0 a W 9 u M S 9 U Y W J s Z V 8 w L 1 N v d X J j Z T w v S X R l b V B h d G g + P C 9 J d G V t T G 9 j Y X R p b 2 4 + P F N 0 Y W J s Z U V u d H J p Z X M g L z 4 8 L 0 l 0 Z W 0 + P E l 0 Z W 0 + P E l 0 Z W 1 M b 2 N h d G l v b j 4 8 S X R l b V R 5 c G U + R m 9 y b X V s Y T w v S X R l b V R 5 c G U + P E l 0 Z W 1 Q Y X R o P l N l Y 3 R p b 2 4 x L 1 R h Y m x l X z A v U H J v b W 9 0 Z W Q l M j B I Z W F k Z X J z P C 9 J d G V t U G F 0 a D 4 8 L 0 l 0 Z W 1 M b 2 N h d G l v b j 4 8 U 3 R h Y m x l R W 5 0 c m l l c y A v P j w v S X R l b T 4 8 S X R l b T 4 8 S X R l b U x v Y 2 F 0 a W 9 u P j x J d G V t V H l w Z T 5 G b 3 J t d W x h P C 9 J d G V t V H l w Z T 4 8 S X R l b V B h d G g + U 2 V j d G l v b j E v V G F i b G V f M C 9 D a G F u Z 2 V k J T I w V H l w Z T w v S X R l b V B h d G g + P C 9 J d G V t T G 9 j Y X R p b 2 4 + P F N 0 Y W J s Z U V u d H J p Z X M g L z 4 8 L 0 l 0 Z W 0 + P E l 0 Z W 0 + P E l 0 Z W 1 M b 2 N h d G l v b j 4 8 S X R l b V R 5 c G U + R m 9 y b X V s Y T w v S X R l b V R 5 c G U + P E l 0 Z W 1 Q Y X R o P l N l Y 3 R p b 2 4 x L 1 R h Y m x l X z A v R G V t b 3 R l Z C U y M E h l Y W R l c n M 8 L 0 l 0 Z W 1 Q Y X R o P j w v S X R l b U x v Y 2 F 0 a W 9 u P j x T d G F i b G V F b n R y a W V z I C 8 + P C 9 J d G V t P j x J d G V t P j x J d G V t T G 9 j Y X R p b 2 4 + P E l 0 Z W 1 U e X B l P k Z v c m 1 1 b G E 8 L 0 l 0 Z W 1 U e X B l P j x J d G V t U G F 0 a D 5 T Z W N 0 a W 9 u M S 9 U Y W J s Z V 8 w L 0 N o Y W 5 n Z W Q l M j B U e X B l M T w v S X R l b V B h d G g + P C 9 J d G V t T G 9 j Y X R p b 2 4 + P F N 0 Y W J s Z U V u d H J p Z X M g L z 4 8 L 0 l 0 Z W 0 + P E l 0 Z W 0 + P E l 0 Z W 1 M b 2 N h d G l v b j 4 8 S X R l b V R 5 c G U + R m 9 y b X V s Y T w v S X R l b V R 5 c G U + P E l 0 Z W 1 Q Y X R o P l N l Y 3 R p b 2 4 x L 1 R h Y m x l X z A v U 3 B s a X Q l M j B D b 2 x 1 b W 4 l M j B i e S U y M E R l b G l t a X R l c j w v S X R l b V B h d G g + P C 9 J d G V t T G 9 j Y X R p b 2 4 + P F N 0 Y W J s Z U V u d H J p Z X M g L z 4 8 L 0 l 0 Z W 0 + P E l 0 Z W 0 + P E l 0 Z W 1 M b 2 N h d G l v b j 4 8 S X R l b V R 5 c G U + R m 9 y b X V s Y T w v S X R l b V R 5 c G U + P E l 0 Z W 1 Q Y X R o P l N l Y 3 R p b 2 4 x L 1 R h Y m x l X z A v Q 2 h h b m d l Z C U y M F R 5 c G U y P C 9 J d G V t U G F 0 a D 4 8 L 0 l 0 Z W 1 M b 2 N h d G l v b j 4 8 U 3 R h Y m x l R W 5 0 c m l l c y A v P j w v S X R l b T 4 8 S X R l b T 4 8 S X R l b U x v Y 2 F 0 a W 9 u P j x J d G V t V H l w Z T 5 G b 3 J t d W x h P C 9 J d G V t V H l w Z T 4 8 S X R l b V B h d G g + U 2 V j d G l v b j E v V G F i b G V f M C 9 S Z W 5 h b W V k J T I w Q 2 9 s d W 1 u c z w v S X R l b V B h d G g + P C 9 J d G V t T G 9 j Y X R p b 2 4 + P F N 0 Y W J s Z U V u d H J p Z X M g L z 4 8 L 0 l 0 Z W 0 + P E l 0 Z W 0 + P E l 0 Z W 1 M b 2 N h d G l v b j 4 8 S X R l b V R 5 c G U + R m 9 y b X V s Y T w v S X R l b V R 5 c G U + P E l 0 Z W 1 Q Y X R o P l N l Y 3 R p b 2 4 x L 1 R h Y m x l 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U Y X J n Z X Q i I F Z h b H V l P S J z V G F i b G U x X z E i I C 8 + P E V u d H J 5 I F R 5 c G U 9 I k Z p b G x l Z E N v b X B s Z X R l U m V z d W x 0 V G 9 X b 3 J r c 2 h l Z X Q i I F Z h b H V l P S J s M S I g L z 4 8 R W 5 0 c n k g V H l w Z T 0 i R m l s b F N 0 Y X R 1 c y I g V m F s d W U 9 I n N D b 2 1 w b G V 0 Z S I g L z 4 8 R W 5 0 c n k g V H l w Z T 0 i R m l s b E N v b H V t b k 5 h b W V z I i B W Y W x 1 Z T 0 i c 1 s m c X V v d D t G U k 9 N J n F 1 b 3 Q 7 L C Z x d W 9 0 O 1 R P J n F 1 b 3 Q 7 L C Z x d W 9 0 O 0 J p Z C Z x d W 9 0 O y w m c X V v d D t B c 2 s m c X V v d D t d I i A v P j x F b n R y e S B U e X B l P S J G a W x s Q 2 9 s d W 1 u V H l w Z X M i I F Z h b H V l P S J z Q m d Z R k J R P T 0 i I C 8 + P E V u d H J 5 I F R 5 c G U 9 I k Z p b G x M Y X N 0 V X B k Y X R l Z C I g V m F s d W U 9 I m Q y M D I z L T E x L T E z V D E 0 O j E 0 O j Q z L j A 0 N z Q w O D J a I i A v P j x F b n R y e S B U e X B l P S J G a W x s R X J y b 3 J D b 3 V u d C I g V m F s d W U 9 I m w w I i A v P j x F b n R y e S B U e X B l P S J G a W x s R X J y b 3 J D b 2 R l I i B W Y W x 1 Z T 0 i c 1 V u a 2 5 v d 2 4 i I C 8 + P E V u d H J 5 I F R 5 c G U 9 I k Z p b G x D b 3 V u d C I g V m F s d W U 9 I m w x M y I g L z 4 8 R W 5 0 c n k g V H l w Z T 0 i Q W R k Z W R U b 0 R h d G F N b 2 R l b C I g V m F s d W U 9 I m w w I i A v P j x F b n R y e S B U e X B l P S J S Z W x h d G l v b n N o a X B J b m Z v Q 2 9 u d G F p b m V y I i B W Y W x 1 Z T 0 i c 3 s m c X V v d D t j b 2 x 1 b W 5 D b 3 V u d C Z x d W 9 0 O z o 0 L C Z x d W 9 0 O 2 t l e U N v b H V t b k 5 h b W V z J n F 1 b 3 Q 7 O l t d L C Z x d W 9 0 O 3 F 1 Z X J 5 U m V s Y X R p b 2 5 z a G l w c y Z x d W 9 0 O z p b X S w m c X V v d D t j b 2 x 1 b W 5 J Z G V u d G l 0 a W V z J n F 1 b 3 Q 7 O l s m c X V v d D t T Z W N 0 a W 9 u M S 9 U Y W J s Z T E v Q 2 h h b m d l Z C B U e X B l M S 5 7 Q 3 J v c 3 M g U m F 0 Z X M u M S w w f S Z x d W 9 0 O y w m c X V v d D t T Z W N 0 a W 9 u M S 9 U Y W J s Z T E v Q 2 h h b m d l Z C B U e X B l M S 5 7 Q 3 J v c 3 M g U m F 0 Z X M u M i w x f S Z x d W 9 0 O y w m c X V v d D t T Z W N 0 a W 9 u M S 9 U Y W J s Z T E v Q 2 h h b m d l Z C B U e X B l L n t C a W Q s M X 0 m c X V v d D s s J n F 1 b 3 Q 7 U 2 V j d G l v b j E v V G F i b G U x L 0 N o Y W 5 n Z W Q g V H l w Z S 5 7 Q X N r L D J 9 J n F 1 b 3 Q 7 X S w m c X V v d D t D b 2 x 1 b W 5 D b 3 V u d C Z x d W 9 0 O z o 0 L C Z x d W 9 0 O 0 t l e U N v b H V t b k 5 h b W V z J n F 1 b 3 Q 7 O l t d L C Z x d W 9 0 O 0 N v b H V t b k l k Z W 5 0 a X R p Z X M m c X V v d D s 6 W y Z x d W 9 0 O 1 N l Y 3 R p b 2 4 x L 1 R h Y m x l M S 9 D a G F u Z 2 V k I F R 5 c G U x L n t D c m 9 z c y B S Y X R l c y 4 x L D B 9 J n F 1 b 3 Q 7 L C Z x d W 9 0 O 1 N l Y 3 R p b 2 4 x L 1 R h Y m x l M S 9 D a G F u Z 2 V k I F R 5 c G U x L n t D c m 9 z c y B S Y X R l c y 4 y L D F 9 J n F 1 b 3 Q 7 L C Z x d W 9 0 O 1 N l Y 3 R p b 2 4 x L 1 R h Y m x l M S 9 D a G F u Z 2 V k I F R 5 c G U u e 0 J p Z C w x f S Z x d W 9 0 O y w m c X V v d D t T Z W N 0 a W 9 u M S 9 U Y W J s Z T E v Q 2 h h b m d l Z C B U e X B l L n t B c 2 s s M n 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3 B s a X Q l M j B D b 2 x 1 b W 4 l M j B i e S U y M E R l b G l t a X R l c j w v S X R l b V B h d G g + P C 9 J d G V t T G 9 j Y X R p b 2 4 + P F N 0 Y W J s Z U V u d H J p Z X M g L z 4 8 L 0 l 0 Z W 0 + P E l 0 Z W 0 + P E l 0 Z W 1 M b 2 N h d G l v b j 4 8 S X R l b V R 5 c G U + R m 9 y b X V s Y T w v S X R l b V R 5 c G U + P E l 0 Z W 1 Q Y X R o P l N l Y 3 R p b 2 4 x L 1 R h Y m x l M S 9 D a G F u Z 2 V k J T I w V H l w Z T E 8 L 0 l 0 Z W 1 Q Y X R o P j w v S X R l b U x v Y 2 F 0 a W 9 u P j x T d G F i b G V F b n R y a W V z I C 8 + P C 9 J d G V t P j x J d G V t P j x J d G V t T G 9 j Y X R p b 2 4 + P E l 0 Z W 1 U e X B l P k Z v c m 1 1 b G E 8 L 0 l 0 Z W 1 U e X B l P j x J d G V t U G F 0 a D 5 T Z W N 0 a W 9 u M S 9 U Y W J s Z T E v U m V u Y W 1 l Z C U y M E N v b H V t b n M 8 L 0 l 0 Z W 1 Q Y X R o P j w v S X R l b U x v Y 2 F 0 a W 9 u P j x T d G F i b G V F b n R y a W V z I C 8 + P C 9 J d G V t P j x J d G V t P j x J d G V t T G 9 j Y X R p b 2 4 + P E l 0 Z W 1 U e X B l P k Z v c m 1 1 b G E 8 L 0 l 0 Z W 1 U e X B l P j x J d G V t U G F 0 a D 5 T Z W N 0 a W 9 u M S 8 l Q z I l Q T d D b 3 V u d H J p Z X M l M j B h b m Q l M j B k Z X B l b m R l b m N p Z X M l M j B i e S U y M H B v c H V s Y X R p b 2 4 l N U J l Z G l 0 J T V E P C 9 J d G V t U G F 0 a D 4 8 L 0 l 0 Z W 1 M b 2 N h d G l v b j 4 8 U 3 R h Y m x l R W 5 0 c m l l c z 4 8 R W 5 0 c n k g V H l w Z T 0 i S X N Q c m l 2 Y X R l I i B W Y W x 1 Z T 0 i b D A i I C 8 + P E V u d H J 5 I F R 5 c G U 9 I k Z p b G x F b m F i b G V k I i B W Y W x 1 Z T 0 i b D E i I C 8 + P E V u d H J 5 I F R 5 c G U 9 I k Z p b G x U b 0 R h d G F N b 2 R l b E V u Y W J s Z W Q i I F Z h b H V l P S J s M C I g L z 4 8 R W 5 0 c n k g V H l w Z T 0 i R m l s b F R h c m d l d C I g V m F s d W U 9 I n N D b 3 V u d H J p Z X N f Y W 5 k X 2 R l c G V u Z G V u Y 2 l l c 1 9 i e V 9 w b 3 B 1 b G F 0 a W 9 u X 2 V k a X Q i I C 8 + P E V u d H J 5 I F R 5 c G U 9 I k Z p b G x D b 3 V u d C I g V m F s d W U 9 I m w y N D g i I C 8 + P E V u d H J 5 I F R 5 c G U 9 I k Z p b G x D b 2 x 1 b W 5 O Y W 1 l c y I g V m F s d W U 9 I n N b J n F 1 b 3 Q 7 U m F u a y Z x d W 9 0 O y w m c X V v d D t D b 3 V u d H J 5 I C h v c i B k Z X B l b m R l b n Q g d G V y c m l 0 b 3 J 5 K S Z x d W 9 0 O y w m c X V v d D t Q b 3 B 1 b G F 0 a W 9 u J n F 1 b 3 Q 7 L C Z x d W 9 0 O 0 R h d G U m c X V v d D s s J n F 1 b 3 Q 7 J S B v Z i B 3 b 3 J s Z C B c b n B v c H V s Y X R p b 2 4 m c X V v d D s s J n F 1 b 3 Q 7 U 2 9 1 c m N l J n F 1 b 3 Q 7 X S I g L z 4 8 R W 5 0 c n k g V H l w Z T 0 i R m l s b E x h c 3 R V c G R h d G V k I i B W Y W x 1 Z T 0 i Z D I w M T U t M D M t M D Z U M T E 6 M z k 6 M j I u O D Q 0 N j k 4 N 1 o i I C 8 + P E V u d H J 5 I F R 5 c G U 9 I k Z p b G x F c n J v c k N v d W 5 0 I i B W Y W x 1 Z T 0 i b D A i I C 8 + P E V u d H J 5 I F R 5 c G U 9 I k Z p b G x F c n J v c k N v Z G U i I F Z h b H V l P S J z V W 5 r b m 9 3 b i I g L z 4 8 R W 5 0 c n k g V H l w Z T 0 i R m l s b E N v b H V t b l R 5 c G V z I i B W Y W x 1 Z T 0 i c 2 h v Y U d o b 2 F H I i A v P j x F b n R y e S B U e X B l P S J S Z W N v d m V y e V R h c m d l d F N o Z W V 0 I i B W Y W x 1 Z T 0 i c 1 N o Z W V 0 N S I g L z 4 8 R W 5 0 c n k g V H l w Z T 0 i U m V j b 3 Z l c n l U Y X J n Z X R D b 2 x 1 b W 4 i I F Z h b H V l P S J s M S I g L z 4 8 R W 5 0 c n k g V H l w Z T 0 i U m V j b 3 Z l c n l U Y X J n Z X R S b 3 c i I F Z h b H V l P S J s M S I g L z 4 8 R W 5 0 c n k g V H l w Z T 0 i R m l s b F N 0 Y X R 1 c y I g V m F s d W U 9 I n N D b 2 1 w b G V 0 Z S I g L z 4 8 R W 5 0 c n k g V H l w Z T 0 i Q W R k Z W R U b 0 R h d G F N b 2 R l b C I g V m F s d W U 9 I m w w I i A v P j x F b n R y e S B U e X B l P S J G a W x s T 2 J q Z W N 0 V H l w Z S I g V m F s d W U 9 I n N U Y W J s Z S I g L z 4 8 R W 5 0 c n k g V H l w Z T 0 i U m V s Y X R p b 2 5 z a G l w S W 5 m b 0 N v b n R h a W 5 l c i I g V m F s d W U 9 I n N 7 J n F 1 b 3 Q 7 Y 2 9 s d W 1 u Q 2 9 1 b n Q m c X V v d D s 6 N i w m c X V v d D t r Z X l D b 2 x 1 b W 5 O Y W 1 l c y Z x d W 9 0 O z p b X S w m c X V v d D t x d W V y e V J l b G F 0 a W 9 u c 2 h p c H M m c X V v d D s 6 W 1 0 s J n F 1 b 3 Q 7 Y 2 9 s d W 1 u S W R l b n R p d G l l c y Z x d W 9 0 O z p b J n F 1 b 3 Q 7 U 2 V j d G l v b j E v w q d D b 3 V u d H J p Z X M g Y W 5 k I G R l c G V u Z G V u Y 2 l l c y B i e S B w b 3 B 1 b G F 0 a W 9 u W 2 V k a X R d L 0 R h d G E w L n t S Y W 5 r L D B 9 J n F 1 b 3 Q 7 L C Z x d W 9 0 O 1 N l Y 3 R p b 2 4 x L 8 K n Q 2 9 1 b n R y a W V z I G F u Z C B k Z X B l b m R l b m N p Z X M g Y n k g c G 9 w d W x h d G l v b l t l Z G l 0 X S 9 E Y X R h M C 5 7 Q 2 9 1 b n R y e S A o b 3 I g Z G V w Z W 5 k Z W 5 0 I H R l c n J p d G 9 y e S k s M X 0 m c X V v d D s s J n F 1 b 3 Q 7 U 2 V j d G l v b j E v w q d D b 3 V u d H J p Z X M g Y W 5 k I G R l c G V u Z G V u Y 2 l l c y B i e S B w b 3 B 1 b G F 0 a W 9 u W 2 V k a X R d L 0 R h d G E w L n t Q b 3 B 1 b G F 0 a W 9 u L D J 9 J n F 1 b 3 Q 7 L C Z x d W 9 0 O 1 N l Y 3 R p b 2 4 x L 8 K n Q 2 9 1 b n R y a W V z I G F u Z C B k Z X B l b m R l b m N p Z X M g Y n k g c G 9 w d W x h d G l v b l t l Z G l 0 X S 9 E Y X R h M C 5 7 R G F 0 Z S w z f S Z x d W 9 0 O y w m c X V v d D t T Z W N 0 a W 9 u M S / C p 0 N v d W 5 0 c m l l c y B h b m Q g Z G V w Z W 5 k Z W 5 j a W V z I G J 5 I H B v c H V s Y X R p b 2 5 b Z W R p d F 0 v R G F 0 Y T A u e y U g b 2 Y g d 2 9 y b G Q g X G 5 w b 3 B 1 b G F 0 a W 9 u L D R 9 J n F 1 b 3 Q 7 L C Z x d W 9 0 O 1 N l Y 3 R p b 2 4 x L 8 K n Q 2 9 1 b n R y a W V z I G F u Z C B k Z X B l b m R l b m N p Z X M g Y n k g c G 9 w d W x h d G l v b l t l Z G l 0 X S 9 E Y X R h M C 5 7 U 2 9 1 c m N l L D V 9 J n F 1 b 3 Q 7 X S w m c X V v d D t D b 2 x 1 b W 5 D b 3 V u d C Z x d W 9 0 O z o 2 L C Z x d W 9 0 O 0 t l e U N v b H V t b k 5 h b W V z J n F 1 b 3 Q 7 O l t d L C Z x d W 9 0 O 0 N v b H V t b k l k Z W 5 0 a X R p Z X M m c X V v d D s 6 W y Z x d W 9 0 O 1 N l Y 3 R p b 2 4 x L 8 K n Q 2 9 1 b n R y a W V z I G F u Z C B k Z X B l b m R l b m N p Z X M g Y n k g c G 9 w d W x h d G l v b l t l Z G l 0 X S 9 E Y X R h M C 5 7 U m F u a y w w f S Z x d W 9 0 O y w m c X V v d D t T Z W N 0 a W 9 u M S / C p 0 N v d W 5 0 c m l l c y B h b m Q g Z G V w Z W 5 k Z W 5 j a W V z I G J 5 I H B v c H V s Y X R p b 2 5 b Z W R p d F 0 v R G F 0 Y T A u e 0 N v d W 5 0 c n k g K G 9 y I G R l c G V u Z G V u d C B 0 Z X J y a X R v c n k p L D F 9 J n F 1 b 3 Q 7 L C Z x d W 9 0 O 1 N l Y 3 R p b 2 4 x L 8 K n Q 2 9 1 b n R y a W V z I G F u Z C B k Z X B l b m R l b m N p Z X M g Y n k g c G 9 w d W x h d G l v b l t l Z G l 0 X S 9 E Y X R h M C 5 7 U G 9 w d W x h d G l v b i w y f S Z x d W 9 0 O y w m c X V v d D t T Z W N 0 a W 9 u M S / C p 0 N v d W 5 0 c m l l c y B h b m Q g Z G V w Z W 5 k Z W 5 j a W V z I G J 5 I H B v c H V s Y X R p b 2 5 b Z W R p d F 0 v R G F 0 Y T A u e 0 R h d G U s M 3 0 m c X V v d D s s J n F 1 b 3 Q 7 U 2 V j d G l v b j E v w q d D b 3 V u d H J p Z X M g Y W 5 k I G R l c G V u Z G V u Y 2 l l c y B i e S B w b 3 B 1 b G F 0 a W 9 u W 2 V k a X R d L 0 R h d G E w L n s l I G 9 m I H d v c m x k I F x u c G 9 w d W x h d G l v b i w 0 f S Z x d W 9 0 O y w m c X V v d D t T Z W N 0 a W 9 u M S / C p 0 N v d W 5 0 c m l l c y B h b m Q g Z G V w Z W 5 k Z W 5 j a W V z I G J 5 I H B v c H V s Y X R p b 2 5 b Z W R p d F 0 v R G F 0 Y T A u e 1 N v d X J j Z S w 1 f S Z x d W 9 0 O 1 0 s J n F 1 b 3 Q 7 U m V s Y X R p b 2 5 z a G l w S W 5 m b y Z x d W 9 0 O z p b X X 0 i I C 8 + P E V u d H J 5 I F R 5 c G U 9 I l J l c 3 V s d F R 5 c G U i I F Z h b H V l P S J z V G F i b G U i I C 8 + P E V u d H J 5 I F R 5 c G U 9 I k J 1 Z m Z l c k 5 l e H R S Z W Z y Z X N o I i B W Y W x 1 Z T 0 i b D E i I C 8 + P E V u d H J 5 I F R 5 c G U 9 I k 5 h b W V V c G R h d G V k Q W Z 0 Z X J G a W x s I i B W Y W x 1 Z T 0 i b D A i I C 8 + P C 9 T d G F i b G V F b n R y a W V z P j w v S X R l b T 4 8 S X R l b T 4 8 S X R l b U x v Y 2 F 0 a W 9 u P j x J d G V t V H l w Z T 5 G b 3 J t d W x h P C 9 J d G V t V H l w Z T 4 8 S X R l b V B h d G g + U 2 V j d G l v b j E v J U M y J U E 3 Q 2 9 1 b n R y a W V z J T I w Y W 5 k J T I w Z G V w Z W 5 k Z W 5 j a W V z J T I w Y n k l M j B w b 3 B 1 b G F 0 a W 9 u J T V C Z W R p d C U 1 R C 9 T b 3 V y Y 2 U 8 L 0 l 0 Z W 1 Q Y X R o P j w v S X R l b U x v Y 2 F 0 a W 9 u P j x T d G F i b G V F b n R y a W V z I C 8 + P C 9 J d G V t P j x J d G V t P j x J d G V t T G 9 j Y X R p b 2 4 + P E l 0 Z W 1 U e X B l P k Z v c m 1 1 b G E 8 L 0 l 0 Z W 1 U e X B l P j x J d G V t U G F 0 a D 5 T Z W N 0 a W 9 u M S 8 l Q z I l Q T d D b 3 V u d H J p Z X M l M j B h b m Q l M j B k Z X B l b m R l b m N p Z X M l M j B i e S U y M H B v c H V s Y X R p b 2 4 l N U J l Z G l 0 J T V E L 0 R h d G E w P C 9 J d G V t U G F 0 a D 4 8 L 0 l 0 Z W 1 M b 2 N h d G l v b j 4 8 U 3 R h Y m x l R W 5 0 c m l l c y A v P j w v S X R l b T 4 8 S X R l b T 4 8 S X R l b U x v Y 2 F 0 a W 9 u P j x J d G V t V H l w Z T 5 G b 3 J t d W x h P C 9 J d G V t V H l w Z T 4 8 S X R l b V B h d G g + U 2 V j d G l v b j E v U 3 B v d C U y M F J h d G V z J T I w T m V h c i U y M H J l Y W w l M j B 0 a W 1 l J T I w c m F 0 Z X M l M j A t J T I w T m 9 0 J T I w d G 8 l M j B i Z S U y M H V z Z W Q l M j B m b 3 I l M j B 0 c m F k a W 5 n J T I w c H V y c G 9 z Z X M 8 L 0 l 0 Z W 1 Q Y X R o P j w v S X R l b U x v Y 2 F 0 a W 9 u P j x T d G F i b G V F b n R y a W V z P j x F b n R y e S B U e X B l P S J J c 1 B y a X Z h d G U i I F Z h b H V l P S J s M C I g L z 4 8 R W 5 0 c n k g V H l w Z T 0 i S X N G d W 5 j d G l v b l F 1 Z X J 5 I i B W Y W x 1 Z T 0 i b D A i I C 8 + P E V u d H J 5 I F R 5 c G U 9 I k Z p b G x F b m F i b G V k I i B W Y W x 1 Z T 0 i b D E i I C 8 + P E V u d H J 5 I F R 5 c G U 9 I k Z p b G x U b 0 R h d G F N b 2 R l b E V u Y W J s Z W Q i I F Z h b H V l P S J s M C I g L z 4 8 R W 5 0 c n k g V H l w Z T 0 i R m l s b F R h c m d l d C I g V m F s d W U 9 I n N T c G 9 0 X 1 J h d G V z X 0 5 l Y X J f c m V h b F 9 0 a W 1 l X 3 J h d G V z X 1 9 f T m 9 0 X 3 R v X 2 J l X 3 V z Z W R f Z m 9 y X 3 R y Y W R p b m d f c H V y c G 9 z Z X M i I C 8 + P E V u d H J 5 I F R 5 c G U 9 I k Z p b G x D b 3 V u d C I g V m F s d W U 9 I m w x M y I g L z 4 8 R W 5 0 c n k g V H l w Z T 0 i R m l s b E N v b H V t b k 5 h b W V z I i B W Y W x 1 Z T 0 i c 1 s m c X V v d D t D c m 9 z c y B S Y X R l c y o m c X V v d D s s J n F 1 b 3 Q 7 Q m l k J n F 1 b 3 Q 7 L C Z x d W 9 0 O 0 F z a y Z x d W 9 0 O 1 0 i I C 8 + P E V u d H J 5 I F R 5 c G U 9 I k Z p b G x M Y X N 0 V X B k Y X R l Z C I g V m F s d W U 9 I m Q y M D E 1 L T A z L T A 2 V D E x O j M x O j E x L j I 2 N j U 0 N T h a I i A v P j x F b n R y e S B U e X B l P S J G a W x s R X J y b 3 J D b 3 V u d C I g V m F s d W U 9 I m w w I i A v P j x F b n R y e S B U e X B l P S J G a W x s R X J y b 3 J D b 2 R l I i B W Y W x 1 Z T 0 i c 1 V u a 2 5 v d 2 4 i I C 8 + P E V u d H J 5 I F R 5 c G U 9 I k Z p b G x D b 2 x 1 b W 5 U e X B l c y I g V m F s d W U 9 I n N o b 1 d G I i A v P j x F b n R y e S B U e X B l P S J S Z W N v d m V y e V R h c m d l d F N o Z W V 0 I i B W Y W x 1 Z T 0 i c 1 N o Z W V 0 M i I g L z 4 8 R W 5 0 c n k g V H l w Z T 0 i U m V j b 3 Z l c n l U Y X J n Z X R D b 2 x 1 b W 4 i I F Z h b H V l P S J s M S I g L z 4 8 R W 5 0 c n k g V H l w Z T 0 i U m V j b 3 Z l c n l U Y X J n Z X R S b 3 c i I F Z h b H V l P S J s M S I g L z 4 8 R W 5 0 c n k g V H l w Z T 0 i R m l s b F N 0 Y X R 1 c y I g V m F s d W U 9 I n N D b 2 1 w b G V 0 Z S I g L z 4 8 R W 5 0 c n k g V H l w Z T 0 i Q W R k Z W R U b 0 R h d G F N b 2 R l b C I g V m F s d W U 9 I m w w I i A v P j x F b n R y e S B U e X B l P S J G a W x s T 2 J q Z W N 0 V H l w Z S I g V m F s d W U 9 I n N U Y W J s Z S I g L z 4 8 R W 5 0 c n k g V H l w Z T 0 i U m V s Y X R p b 2 5 z a G l w S W 5 m b 0 N v b n R h a W 5 l c i I g V m F s d W U 9 I n N 7 J n F 1 b 3 Q 7 Y 2 9 s d W 1 u Q 2 9 1 b n Q m c X V v d D s 6 M y w m c X V v d D t r Z X l D b 2 x 1 b W 5 O Y W 1 l c y Z x d W 9 0 O z p b X S w m c X V v d D t x d W V y e V J l b G F 0 a W 9 u c 2 h p c H M m c X V v d D s 6 W 1 0 s J n F 1 b 3 Q 7 Y 2 9 s d W 1 u S W R l b n R p d G l l c y Z x d W 9 0 O z p b J n F 1 b 3 Q 7 U 2 V j d G l v b j E v U 3 B v d C B S Y X R l c y B O Z W F y I H J l Y W w g d G l t Z S B y Y X R l c y A t I E 5 v d C B 0 b y B i Z S B 1 c 2 V k I G Z v c i B 0 c m F k a W 5 n I H B 1 c n B v c 2 V z L 0 N o Y W 5 n Z W Q g V H l w Z S 5 7 Q 3 J v c 3 M g U m F 0 Z X M q L D B 9 J n F 1 b 3 Q 7 L C Z x d W 9 0 O 1 N l Y 3 R p b 2 4 x L 1 N w b 3 Q g U m F 0 Z X M g T m V h c i B y Z W F s I H R p b W U g c m F 0 Z X M g L S B O b 3 Q g d G 8 g Y m U g d X N l Z C B m b 3 I g d H J h Z G l u Z y B w d X J w b 3 N l c y 9 D a G F u Z 2 V k I F R 5 c G U u e 0 J p Z C w x f S Z x d W 9 0 O y w m c X V v d D t T Z W N 0 a W 9 u M S 9 T c G 9 0 I F J h d G V z I E 5 l Y X I g c m V h b C B 0 a W 1 l I H J h d G V z I C 0 g T m 9 0 I H R v I G J l I H V z Z W Q g Z m 9 y I H R y Y W R p b m c g c H V y c G 9 z Z X M v Q 2 h h b m d l Z C B U e X B l L n t B c 2 s s M n 0 m c X V v d D t d L C Z x d W 9 0 O 0 N v b H V t b k N v d W 5 0 J n F 1 b 3 Q 7 O j M s J n F 1 b 3 Q 7 S 2 V 5 Q 2 9 s d W 1 u T m F t Z X M m c X V v d D s 6 W 1 0 s J n F 1 b 3 Q 7 Q 2 9 s d W 1 u S W R l b n R p d G l l c y Z x d W 9 0 O z p b J n F 1 b 3 Q 7 U 2 V j d G l v b j E v U 3 B v d C B S Y X R l c y B O Z W F y I H J l Y W w g d G l t Z S B y Y X R l c y A t I E 5 v d C B 0 b y B i Z S B 1 c 2 V k I G Z v c i B 0 c m F k a W 5 n I H B 1 c n B v c 2 V z L 0 N o Y W 5 n Z W Q g V H l w Z S 5 7 Q 3 J v c 3 M g U m F 0 Z X M q L D B 9 J n F 1 b 3 Q 7 L C Z x d W 9 0 O 1 N l Y 3 R p b 2 4 x L 1 N w b 3 Q g U m F 0 Z X M g T m V h c i B y Z W F s I H R p b W U g c m F 0 Z X M g L S B O b 3 Q g d G 8 g Y m U g d X N l Z C B m b 3 I g d H J h Z G l u Z y B w d X J w b 3 N l c y 9 D a G F u Z 2 V k I F R 5 c G U u e 0 J p Z C w x f S Z x d W 9 0 O y w m c X V v d D t T Z W N 0 a W 9 u M S 9 T c G 9 0 I F J h d G V z I E 5 l Y X I g c m V h b C B 0 a W 1 l I H J h d G V z I C 0 g T m 9 0 I H R v I G J l I H V z Z W Q g Z m 9 y I H R y Y W R p b m c g c H V y c G 9 z Z X M v Q 2 h h b m d l Z C B U e X B l L n t B c 2 s s M n 0 m c X V v d D t d L C Z x d W 9 0 O 1 J l b G F 0 a W 9 u c 2 h p c E l u Z m 8 m c X V v d D s 6 W 1 1 9 I i A v P j x F b n R y e S B U e X B l P S J S Z X N 1 b H R U e X B l I i B W Y W x 1 Z T 0 i c 0 V 4 Y 2 V w d G l v b i I g L z 4 8 R W 5 0 c n k g V H l w Z T 0 i Q n V m Z m V y T m V 4 d F J l Z n J l c 2 g i I F Z h b H V l P S J s M S I g L z 4 8 R W 5 0 c n k g V H l w Z T 0 i T m F t Z V V w Z G F 0 Z W R B Z n R l c k Z p b G w i I F Z h b H V l P S J s M C I g L z 4 8 L 1 N 0 Y W J s Z U V u d H J p Z X M + P C 9 J d G V t P j x J d G V t P j x J d G V t T G 9 j Y X R p b 2 4 + P E l 0 Z W 1 U e X B l P k Z v c m 1 1 b G E 8 L 0 l 0 Z W 1 U e X B l P j x J d G V t U G F 0 a D 5 T Z W N 0 a W 9 u M S 9 T c G 9 0 J T I w U m F 0 Z X M l M j B O Z W F y J T I w c m V h b C U y M H R p b W U l M j B y Y X R l c y U y M C 0 l M j B O b 3 Q l M j B 0 b y U y M G J l J T I w d X N l Z C U y M G Z v c i U y M H R y Y W R p b m c l M j B w d X J w b 3 N l c y 9 T b 3 V y Y 2 U 8 L 0 l 0 Z W 1 Q Y X R o P j w v S X R l b U x v Y 2 F 0 a W 9 u P j x T d G F i b G V F b n R y a W V z I C 8 + P C 9 J d G V t P j x J d G V t P j x J d G V t T G 9 j Y X R p b 2 4 + P E l 0 Z W 1 U e X B l P k Z v c m 1 1 b G E 8 L 0 l 0 Z W 1 U e X B l P j x J d G V t U G F 0 a D 5 T Z W N 0 a W 9 u M S 9 T c G 9 0 J T I w U m F 0 Z X M l M j B O Z W F y J T I w c m V h b C U y M H R p b W U l M j B y Y X R l c y U y M C 0 l M j B O b 3 Q l M j B 0 b y U y M G J l J T I w d X N l Z C U y M G Z v c i U y M H R y Y W R p b m c l M j B w d X J w b 3 N l c y 9 E Y X R h M T w v S X R l b V B h d G g + P C 9 J d G V t T G 9 j Y X R p b 2 4 + P F N 0 Y W J s Z U V u d H J p Z X M g L z 4 8 L 0 l 0 Z W 0 + P E l 0 Z W 0 + P E l 0 Z W 1 M b 2 N h d G l v b j 4 8 S X R l b V R 5 c G U + R m 9 y b X V s Y T w v S X R l b V R 5 c G U + P E l 0 Z W 1 Q Y X R o P l N l Y 3 R p b 2 4 x L 1 N w b 3 Q l M j B S Y X R l c y U y M E 5 l Y X I l M j B y Z W F s J T I w d G l t Z S U y M H J h d G V z J T I w L S U y M E 5 v d C U y M H R v J T I w Y m U l M j B 1 c 2 V k J T I w Z m 9 y J T I w d H J h Z G l u Z y U y M H B 1 c n B v c 2 V z L 0 N o Y W 5 n Z W Q l M j B U e X B l P C 9 J d G V t U G F 0 a D 4 8 L 0 l 0 Z W 1 M b 2 N h d G l v b j 4 8 U 3 R h Y m x l R W 5 0 c m l l c y A v P j w v S X R l b T 4 8 S X R l b T 4 8 S X R l b U x v Y 2 F 0 a W 9 u P j x J d G V t V H l w Z T 5 G b 3 J t d W x h P C 9 J d G V t V H l w Z T 4 8 S X R l b V B h d G g + U 2 V j d G l v b j E v V G F i b G U l M j A w P C 9 J d G V t U G F 0 a D 4 8 L 0 l 0 Z W 1 M b 2 N h d G l v b j 4 8 U 3 R h Y m x l R W 5 0 c m l l c z 4 8 R W 5 0 c n k g V H l w Z T 0 i S X N Q c m l 2 Y X R l I i B W Y W x 1 Z T 0 i b D A i I C 8 + P E V u d H J 5 I F R 5 c G U 9 I k Z p b G x F b m F i b G V k I i B W Y W x 1 Z T 0 i b D E i I C 8 + P E V u d H J 5 I F R 5 c G U 9 I k Z p b G x U b 0 R h d G F N b 2 R l b E V u Y W J s Z W Q i I F Z h b H V l P S J s M C I g L z 4 8 R W 5 0 c n k g V H l w Z T 0 i R m l s b F R h c m d l d C I g V m F s d W U 9 I n N U Y W J s Z V 8 w I i A v P j x F b n R y e S B U e X B l P S J G a W x s Q 2 9 1 b n Q i I F Z h b H V l P S J s M j I x I i A v P j x F b n R y e S B U e X B l P S J G a W x s Q 2 9 s d W 1 u T m F t Z X M i I F Z h b H V l P S J z W y Z x d W 9 0 O 0 E m c X V v d D s s J n F 1 b 3 Q 7 U H J p Y 2 U m c X V v d D s s J n F 1 b 3 Q 7 J S Z x d W 9 0 O y w m c X V v d D t D a G F u Z 2 U m c X V v d D s s J n F 1 b 3 Q 7 Q 2 9 s d W 1 u M S Z x d W 9 0 O 1 0 i I C 8 + P E V u d H J 5 I F R 5 c G U 9 I k Z p b G x M Y X N 0 V X B k Y X R l Z C I g V m F s d W U 9 I m Q y M D E 1 L T A z L T A 2 V D E x O j M z O j U y L j M z M T Y 1 M D d a I i A v P j x F b n R y e S B U e X B l P S J G a W x s R X J y b 3 J D b 3 V u d C I g V m F s d W U 9 I m w w I i A v P j x F b n R y e S B U e X B l P S J G a W x s R X J y b 3 J D b 2 R l I i B W Y W x 1 Z T 0 i c 1 V u a 2 5 v d 2 4 i I C 8 + P E V u d H J 5 I F R 5 c G U 9 I k Z p b G x D b 2 x 1 b W 5 U e X B l c y I g V m F s d W U 9 I n N o b 2 F H a G 9 Z P S I g L z 4 8 R W 5 0 c n k g V H l w Z T 0 i U m V j b 3 Z l c n l U Y X J n Z X R T a G V l d C I g V m F s d W U 9 I n N T a G V l d D M i I C 8 + P E V u d H J 5 I F R 5 c G U 9 I l J l Y 2 9 2 Z X J 5 V G F y Z 2 V 0 Q 2 9 s d W 1 u I i B W Y W x 1 Z T 0 i b D E i I C 8 + P E V u d H J 5 I F R 5 c G U 9 I l J l Y 2 9 2 Z X J 5 V G F y Z 2 V 0 U m 9 3 I i B W Y W x 1 Z T 0 i b D E i I C 8 + P E V u d H J 5 I F R 5 c G U 9 I k Z p b G x T d G F 0 d X M i I F Z h b H V l P S J z Q 2 9 t c G x l d G U i I C 8 + P E V u d H J 5 I F R 5 c G U 9 I k J 1 Z m Z l c k 5 l e H R S Z W Z y Z X N o I i B W Y W x 1 Z T 0 i b D E i I C 8 + P E V u d H J 5 I F R 5 c G U 9 I k F k Z G V k V G 9 E Y X R h T W 9 k Z W w i I F Z h b H V l P S J s M C I g L z 4 8 R W 5 0 c n k g V H l w Z T 0 i R m l s b E 9 i a m V j d F R 5 c G U i I F Z h b H V l P S J z V G F i b G U i I C 8 + P E V u d H J 5 I F R 5 c G U 9 I l J l b G F 0 a W 9 u c 2 h p c E l u Z m 9 D b 2 5 0 Y W l u Z X I i I F Z h b H V l P S J z e y Z x d W 9 0 O 2 N v b H V t b k N v d W 5 0 J n F 1 b 3 Q 7 O j U s J n F 1 b 3 Q 7 a 2 V 5 Q 2 9 s d W 1 u T m F t Z X M m c X V v d D s 6 W 1 0 s J n F 1 b 3 Q 7 c X V l c n l S Z W x h d G l v b n N o a X B z J n F 1 b 3 Q 7 O l t d L C Z x d W 9 0 O 2 N v b H V t b k l k Z W 5 0 a X R p Z X M m c X V v d D s 6 W y Z x d W 9 0 O 1 N l Y 3 R p b 2 4 x L 1 R h Y m x l I D A v R G F 0 Y T A u e 0 E s M H 0 m c X V v d D s s J n F 1 b 3 Q 7 U 2 V j d G l v b j E v V G F i b G U g M C 9 E Y X R h M C 5 7 U H J p Y 2 U s M X 0 m c X V v d D s s J n F 1 b 3 Q 7 U 2 V j d G l v b j E v V G F i b G U g M C 9 E Y X R h M C 5 7 J S w y f S Z x d W 9 0 O y w m c X V v d D t T Z W N 0 a W 9 u M S 9 U Y W J s Z S A w L 0 R h d G E w L n t D a G F u Z 2 U s M 3 0 m c X V v d D s s J n F 1 b 3 Q 7 U 2 V j d G l v b j E v V G F i b G U g M C 9 E Y X R h M C 5 7 L D R 9 J n F 1 b 3 Q 7 X S w m c X V v d D t D b 2 x 1 b W 5 D b 3 V u d C Z x d W 9 0 O z o 1 L C Z x d W 9 0 O 0 t l e U N v b H V t b k 5 h b W V z J n F 1 b 3 Q 7 O l t d L C Z x d W 9 0 O 0 N v b H V t b k l k Z W 5 0 a X R p Z X M m c X V v d D s 6 W y Z x d W 9 0 O 1 N l Y 3 R p b 2 4 x L 1 R h Y m x l I D A v R G F 0 Y T A u e 0 E s M H 0 m c X V v d D s s J n F 1 b 3 Q 7 U 2 V j d G l v b j E v V G F i b G U g M C 9 E Y X R h M C 5 7 U H J p Y 2 U s M X 0 m c X V v d D s s J n F 1 b 3 Q 7 U 2 V j d G l v b j E v V G F i b G U g M C 9 E Y X R h M C 5 7 J S w y f S Z x d W 9 0 O y w m c X V v d D t T Z W N 0 a W 9 u M S 9 U Y W J s Z S A w L 0 R h d G E w L n t D a G F u Z 2 U s M 3 0 m c X V v d D s s J n F 1 b 3 Q 7 U 2 V j d G l v b j E v V G F i b G U g M C 9 E Y X R h M C 5 7 L D R 9 J n F 1 b 3 Q 7 X S w m c X V v d D t S Z W x h d G l v b n N o a X B J b m Z v J n F 1 b 3 Q 7 O l t d f S I g L z 4 8 R W 5 0 c n k g V H l w Z T 0 i T m F t Z V V w Z G F 0 Z W R B Z n R l c k Z p b G w i I F Z h b H V l P S J s M C I g L z 4 8 L 1 N 0 Y W J s Z U V u d H J p Z X M + P C 9 J d G V t P j x J d G V t P j x J d G V t T G 9 j Y X R p b 2 4 + P E l 0 Z W 1 U e X B l P k Z v c m 1 1 b G E 8 L 0 l 0 Z W 1 U e X B l P j x J d G V t U G F 0 a D 5 T Z W N 0 a W 9 u M S 9 U Y W J s Z S U y M D A v U 2 9 1 c m N l P C 9 J d G V t U G F 0 a D 4 8 L 0 l 0 Z W 1 M b 2 N h d G l v b j 4 8 U 3 R h Y m x l R W 5 0 c m l l c y A v P j w v S X R l b T 4 8 S X R l b T 4 8 S X R l b U x v Y 2 F 0 a W 9 u P j x J d G V t V H l w Z T 5 G b 3 J t d W x h P C 9 J d G V t V H l w Z T 4 8 S X R l b V B h d G g + U 2 V j d G l v b j E v V G F i b G U l M j A w L 0 R h d G E w P C 9 J d G V t U G F 0 a D 4 8 L 0 l 0 Z W 1 M b 2 N h d G l v b j 4 8 U 3 R h Y m x l R W 5 0 c m l l c y A v P j w v S X R l b T 4 8 S X R l b T 4 8 S X R l b U x v Y 2 F 0 a W 9 u P j x J d G V t V H l w Z T 5 G b 3 J t d W x h P C 9 J d G V t V H l w Z T 4 8 S X R l b V B h d G g + U 2 V j d G l v b j E v J U M y J U E 3 Q n V p b G R p b m d z J T I w d W 5 k Z X I l M j B j b 2 5 z d H J 1 Y 3 R p b 2 4 l N U J l Z G l 0 J T V E P C 9 J d G V t U G F 0 a D 4 8 L 0 l 0 Z W 1 M b 2 N h d G l v b j 4 8 U 3 R h Y m x l R W 5 0 c m l l c z 4 8 R W 5 0 c n k g V H l w Z T 0 i S X N Q c m l 2 Y X R l I i B W Y W x 1 Z T 0 i b D A i I C 8 + P E V u d H J 5 I F R 5 c G U 9 I k Z p b G x F b m F i b G V k I i B W Y W x 1 Z T 0 i b D E i I C 8 + P E V u d H J 5 I F R 5 c G U 9 I k Z p b G x U b 0 R h d G F N b 2 R l b E V u Y W J s Z W Q i I F Z h b H V l P S J s M C I g L z 4 8 R W 5 0 c n k g V H l w Z T 0 i R m l s b F R h c m d l d C I g V m F s d W U 9 I n N C d W l s Z G l u Z 3 N f d W 5 k Z X J f Y 2 9 u c 3 R y d W N 0 a W 9 u X 2 V k a X Q i I C 8 + P E V u d H J 5 I F R 5 c G U 9 I k Z p b G x D b 3 V u d C I g V m F s d W U 9 I m w x M D c i I C 8 + P E V u d H J 5 I F R 5 c G U 9 I k Z p b G x D b 2 x 1 b W 5 O Y W 1 l c y I g V m F s d W U 9 I n N b J n F 1 b 3 Q 7 Q n V p b G R p b m c m c X V v d D s s J n F 1 b 3 Q 7 U G x h b m 5 l Z C B w a W 5 u Y W N s Z S B o Z W l n a H Q m c X V v d D s s J n F 1 b 3 Q 7 U G x h b m 5 l Z C B y b 2 9 m I G h l a W d o d C Z x d W 9 0 O y w m c X V v d D t G b G 9 v c n M m c X V v d D s s J n F 1 b 3 Q 7 U G x h b m 5 l Z C B j b 2 1 w b G V 0 a W 9 u J n F 1 b 3 Q 7 L C Z x d W 9 0 O 0 N v d W 5 0 c n k m c X V v d D s s J n F 1 b 3 Q 7 Q 2 l 0 e S Z x d W 9 0 O y w m c X V v d D t S Z W 1 h c m t z J n F 1 b 3 Q 7 X S I g L z 4 8 R W 5 0 c n k g V H l w Z T 0 i R m l s b E x h c 3 R V c G R h d G V k I i B W Y W x 1 Z T 0 i Z D I w M T U t M D M t M D Z U M T E 6 M z c 6 M D U u N j M z O T c 5 M F o i I C 8 + P E V u d H J 5 I F R 5 c G U 9 I k Z p b G x F c n J v c k N v d W 5 0 I i B W Y W x 1 Z T 0 i b D A i I C 8 + P E V u d H J 5 I F R 5 c G U 9 I k Z p b G x F c n J v c k N v Z G U i I F Z h b H V l P S J z V W 5 r b m 9 3 b i I g L z 4 8 R W 5 0 c n k g V H l w Z T 0 i R m l s b E N v b H V t b l R 5 c G V z I i B W Y W x 1 Z T 0 i c 2 h v Y U d o b 2 F H a G 9 Z P S I g L z 4 8 R W 5 0 c n k g V H l w Z T 0 i U m V j b 3 Z l c n l U Y X J n Z X R T a G V l d C I g V m F s d W U 9 I n N T a G V l d D Q i I C 8 + P E V u d H J 5 I F R 5 c G U 9 I l J l Y 2 9 2 Z X J 5 V G F y Z 2 V 0 Q 2 9 s d W 1 u I i B W Y W x 1 Z T 0 i b D E i I C 8 + P E V u d H J 5 I F R 5 c G U 9 I l J l Y 2 9 2 Z X J 5 V G F y Z 2 V 0 U m 9 3 I i B W Y W x 1 Z T 0 i b D E i I C 8 + P E V u d H J 5 I F R 5 c G U 9 I k Z p b G x T d G F 0 d X M i I F Z h b H V l P S J z Q 2 9 t c G x l d G U i I C 8 + P E V u d H J 5 I F R 5 c G U 9 I k J 1 Z m Z l c k 5 l e H R S Z W Z y Z X N o I i B W Y W x 1 Z T 0 i b D E i I C 8 + P E V u d H J 5 I F R 5 c G U 9 I k F k Z G V k V G 9 E Y X R h T W 9 k Z W w i I F Z h b H V l P S J s M C I g L z 4 8 R W 5 0 c n k g V H l w Z T 0 i R m l s b E 9 i a m V j d F R 5 c G U i I F Z h b H V l P S J z V G F i b G U i I C 8 + P E V u d H J 5 I F R 5 c G U 9 I l J l b G F 0 a W 9 u c 2 h p c E l u Z m 9 D b 2 5 0 Y W l u Z X I i I F Z h b H V l P S J z e y Z x d W 9 0 O 2 N v b H V t b k N v d W 5 0 J n F 1 b 3 Q 7 O j g s J n F 1 b 3 Q 7 a 2 V 5 Q 2 9 s d W 1 u T m F t Z X M m c X V v d D s 6 W 1 0 s J n F 1 b 3 Q 7 c X V l c n l S Z W x h d G l v b n N o a X B z J n F 1 b 3 Q 7 O l t d L C Z x d W 9 0 O 2 N v b H V t b k l k Z W 5 0 a X R p Z X M m c X V v d D s 6 W y Z x d W 9 0 O 1 N l Y 3 R p b 2 4 x L 8 K n Q n V p b G R p b m d z I H V u Z G V y I G N v b n N 0 c n V j d G l v b l t l Z G l 0 X S 9 E Y X R h M y 5 7 Q n V p b G R p b m c s M H 0 m c X V v d D s s J n F 1 b 3 Q 7 U 2 V j d G l v b j E v w q d C d W l s Z G l u Z 3 M g d W 5 k Z X I g Y 2 9 u c 3 R y d W N 0 a W 9 u W 2 V k a X R d L 0 R h d G E z L n t Q b G F u b m V k I H B p b m 5 h Y 2 x l I G h l a W d o d C w x f S Z x d W 9 0 O y w m c X V v d D t T Z W N 0 a W 9 u M S / C p 0 J 1 a W x k a W 5 n c y B 1 b m R l c i B j b 2 5 z d H J 1 Y 3 R p b 2 5 b Z W R p d F 0 v R G F 0 Y T M u e 1 B s Y W 5 u Z W Q g c m 9 v Z i B o Z W l n a H Q s M n 0 m c X V v d D s s J n F 1 b 3 Q 7 U 2 V j d G l v b j E v w q d C d W l s Z G l u Z 3 M g d W 5 k Z X I g Y 2 9 u c 3 R y d W N 0 a W 9 u W 2 V k a X R d L 0 R h d G E z L n t G b G 9 v c n M s M 3 0 m c X V v d D s s J n F 1 b 3 Q 7 U 2 V j d G l v b j E v w q d C d W l s Z G l u Z 3 M g d W 5 k Z X I g Y 2 9 u c 3 R y d W N 0 a W 9 u W 2 V k a X R d L 0 R h d G E z L n t Q b G F u b m V k I G N v b X B s Z X R p b 2 4 s N H 0 m c X V v d D s s J n F 1 b 3 Q 7 U 2 V j d G l v b j E v w q d C d W l s Z G l u Z 3 M g d W 5 k Z X I g Y 2 9 u c 3 R y d W N 0 a W 9 u W 2 V k a X R d L 0 R h d G E z L n t D b 3 V u d H J 5 L D V 9 J n F 1 b 3 Q 7 L C Z x d W 9 0 O 1 N l Y 3 R p b 2 4 x L 8 K n Q n V p b G R p b m d z I H V u Z G V y I G N v b n N 0 c n V j d G l v b l t l Z G l 0 X S 9 E Y X R h M y 5 7 Q 2 l 0 e S w 2 f S Z x d W 9 0 O y w m c X V v d D t T Z W N 0 a W 9 u M S / C p 0 J 1 a W x k a W 5 n c y B 1 b m R l c i B j b 2 5 z d H J 1 Y 3 R p b 2 5 b Z W R p d F 0 v R G F 0 Y T M u e 1 J l b W F y a 3 M s N 3 0 m c X V v d D t d L C Z x d W 9 0 O 0 N v b H V t b k N v d W 5 0 J n F 1 b 3 Q 7 O j g s J n F 1 b 3 Q 7 S 2 V 5 Q 2 9 s d W 1 u T m F t Z X M m c X V v d D s 6 W 1 0 s J n F 1 b 3 Q 7 Q 2 9 s d W 1 u S W R l b n R p d G l l c y Z x d W 9 0 O z p b J n F 1 b 3 Q 7 U 2 V j d G l v b j E v w q d C d W l s Z G l u Z 3 M g d W 5 k Z X I g Y 2 9 u c 3 R y d W N 0 a W 9 u W 2 V k a X R d L 0 R h d G E z L n t C d W l s Z G l u Z y w w f S Z x d W 9 0 O y w m c X V v d D t T Z W N 0 a W 9 u M S / C p 0 J 1 a W x k a W 5 n c y B 1 b m R l c i B j b 2 5 z d H J 1 Y 3 R p b 2 5 b Z W R p d F 0 v R G F 0 Y T M u e 1 B s Y W 5 u Z W Q g c G l u b m F j b G U g a G V p Z 2 h 0 L D F 9 J n F 1 b 3 Q 7 L C Z x d W 9 0 O 1 N l Y 3 R p b 2 4 x L 8 K n Q n V p b G R p b m d z I H V u Z G V y I G N v b n N 0 c n V j d G l v b l t l Z G l 0 X S 9 E Y X R h M y 5 7 U G x h b m 5 l Z C B y b 2 9 m I G h l a W d o d C w y f S Z x d W 9 0 O y w m c X V v d D t T Z W N 0 a W 9 u M S / C p 0 J 1 a W x k a W 5 n c y B 1 b m R l c i B j b 2 5 z d H J 1 Y 3 R p b 2 5 b Z W R p d F 0 v R G F 0 Y T M u e 0 Z s b 2 9 y c y w z f S Z x d W 9 0 O y w m c X V v d D t T Z W N 0 a W 9 u M S / C p 0 J 1 a W x k a W 5 n c y B 1 b m R l c i B j b 2 5 z d H J 1 Y 3 R p b 2 5 b Z W R p d F 0 v R G F 0 Y T M u e 1 B s Y W 5 u Z W Q g Y 2 9 t c G x l d G l v b i w 0 f S Z x d W 9 0 O y w m c X V v d D t T Z W N 0 a W 9 u M S / C p 0 J 1 a W x k a W 5 n c y B 1 b m R l c i B j b 2 5 z d H J 1 Y 3 R p b 2 5 b Z W R p d F 0 v R G F 0 Y T M u e 0 N v d W 5 0 c n k s N X 0 m c X V v d D s s J n F 1 b 3 Q 7 U 2 V j d G l v b j E v w q d C d W l s Z G l u Z 3 M g d W 5 k Z X I g Y 2 9 u c 3 R y d W N 0 a W 9 u W 2 V k a X R d L 0 R h d G E z L n t D a X R 5 L D Z 9 J n F 1 b 3 Q 7 L C Z x d W 9 0 O 1 N l Y 3 R p b 2 4 x L 8 K n Q n V p b G R p b m d z I H V u Z G V y I G N v b n N 0 c n V j d G l v b l t l Z G l 0 X S 9 E Y X R h M y 5 7 U m V t Y X J r c y w 3 f S Z x d W 9 0 O 1 0 s J n F 1 b 3 Q 7 U m V s Y X R p b 2 5 z a G l w S W 5 m b y Z x d W 9 0 O z p b X X 0 i I C 8 + P E V u d H J 5 I F R 5 c G U 9 I k 5 h b W V V c G R h d G V k Q W Z 0 Z X J G a W x s I i B W Y W x 1 Z T 0 i b D A i I C 8 + P C 9 T d G F i b G V F b n R y a W V z P j w v S X R l b T 4 8 S X R l b T 4 8 S X R l b U x v Y 2 F 0 a W 9 u P j x J d G V t V H l w Z T 5 G b 3 J t d W x h P C 9 J d G V t V H l w Z T 4 8 S X R l b V B h d G g + U 2 V j d G l v b j E v J U M y J U E 3 Q n V p b G R p b m d z J T I w d W 5 k Z X I l M j B j b 2 5 z d H J 1 Y 3 R p b 2 4 l N U J l Z G l 0 J T V E L 1 N v d X J j Z T w v S X R l b V B h d G g + P C 9 J d G V t T G 9 j Y X R p b 2 4 + P F N 0 Y W J s Z U V u d H J p Z X M g L z 4 8 L 0 l 0 Z W 0 + P E l 0 Z W 0 + P E l 0 Z W 1 M b 2 N h d G l v b j 4 8 S X R l b V R 5 c G U + R m 9 y b X V s Y T w v S X R l b V R 5 c G U + P E l 0 Z W 1 Q Y X R o P l N l Y 3 R p b 2 4 x L y V D M i V B N 0 J 1 a W x k a W 5 n c y U y M H V u Z G V y J T I w Y 2 9 u c 3 R y d W N 0 a W 9 u J T V C Z W R p d C U 1 R C 9 E Y X R h M z w v S X R l b V B h d G g + P C 9 J d G V t T G 9 j Y X R p b 2 4 + P F N 0 Y W J s Z U V u d H J p Z X M g L z 4 8 L 0 l 0 Z W 0 + P E l 0 Z W 0 + P E l 0 Z W 1 M b 2 N h d G l v b j 4 8 S X R l b V R 5 c G U + R m 9 y b X V s Y T w v S X R l b V R 5 c G U + P E l 0 Z W 1 Q Y X R o P l N l Y 3 R p b 2 4 x L 0 J 1 a W x k a W 5 n c 1 9 1 b m R l c l 9 j b 2 5 z d H J 1 Y 3 R p b 2 5 f Z W R p 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C d W l s Z G l u Z 3 N f d W 5 k Z X J f Y 2 9 u c 3 R y d W N 0 a W 9 u X 2 V k a X R f M S I g L z 4 8 R W 5 0 c n k g V H l w Z T 0 i R m l s b G V k Q 2 9 t c G x l d G V S Z X N 1 b H R U b 1 d v c m t z a G V l d C I g V m F s d W U 9 I m w x I i A v P j x F b n R y e S B U e X B l P S J S Z W x h d G l v b n N o a X B J b m Z v Q 2 9 u d G F p b m V y I i B W Y W x 1 Z T 0 i c 3 s m c X V v d D t j b 2 x 1 b W 5 D b 3 V u d C Z x d W 9 0 O z o 5 L C Z x d W 9 0 O 2 t l e U N v b H V t b k 5 h b W V z J n F 1 b 3 Q 7 O l t d L C Z x d W 9 0 O 3 F 1 Z X J 5 U m V s Y X R p b 2 5 z a G l w c y Z x d W 9 0 O z p b X S w m c X V v d D t j b 2 x 1 b W 5 J Z G V u d G l 0 a W V z J n F 1 b 3 Q 7 O l s m c X V v d D t T Z W N 0 a W 9 u M S 9 C d W l s Z G l u Z 3 N f d W 5 k Z X J f Y 2 9 u c 3 R y d W N 0 a W 9 u X 2 V k a X Q v Q X V 0 b 1 J l b W 9 2 Z W R D b 2 x 1 b W 5 z M S 5 7 Q n V p b G R p b m c s M H 0 m c X V v d D s s J n F 1 b 3 Q 7 U 2 V j d G l v b j E v Q n V p b G R p b m d z X 3 V u Z G V y X 2 N v b n N 0 c n V j d G l v b l 9 l Z G l 0 L 0 F 1 d G 9 S Z W 1 v d m V k Q 2 9 s d W 1 u c z E u e 2 1 l d G V y c y w x f S Z x d W 9 0 O y w m c X V v d D t T Z W N 0 a W 9 u M S 9 C d W l s Z G l u Z 3 N f d W 5 k Z X J f Y 2 9 u c 3 R y d W N 0 a W 9 u X 2 V k a X Q v Q X V 0 b 1 J l b W 9 2 Z W R D b 2 x 1 b W 5 z M S 5 7 Z m V l d C w y f S Z x d W 9 0 O y w m c X V v d D t T Z W N 0 a W 9 u M S 9 C d W l s Z G l u Z 3 N f d W 5 k Z X J f Y 2 9 u c 3 R y d W N 0 a W 9 u X 2 V k a X Q v Q X V 0 b 1 J l b W 9 2 Z W R D b 2 x 1 b W 5 z M S 5 7 R m x v b 3 J z L D N 9 J n F 1 b 3 Q 7 L C Z x d W 9 0 O 1 N l Y 3 R p b 2 4 x L 0 J 1 a W x k a W 5 n c 1 9 1 b m R l c l 9 j b 2 5 z d H J 1 Y 3 R p b 2 5 f Z W R p d C 9 B d X R v U m V t b 3 Z l Z E N v b H V t b n M x L n t t Z X R l c n M g c G V y I G Z s b 2 9 y L D R 9 J n F 1 b 3 Q 7 L C Z x d W 9 0 O 1 N l Y 3 R p b 2 4 x L 0 J 1 a W x k a W 5 n c 1 9 1 b m R l c l 9 j b 2 5 z d H J 1 Y 3 R p b 2 5 f Z W R p d C 9 B d X R v U m V t b 3 Z l Z E N v b H V t b n M x L n t Q b G F u b m V k I G N v b X B s Z X R p b 2 4 s N X 0 m c X V v d D s s J n F 1 b 3 Q 7 U 2 V j d G l v b j E v Q n V p b G R p b m d z X 3 V u Z G V y X 2 N v b n N 0 c n V j d G l v b l 9 l Z G l 0 L 0 F 1 d G 9 S Z W 1 v d m V k Q 2 9 s d W 1 u c z E u e 0 N v d W 5 0 c n k s N n 0 m c X V v d D s s J n F 1 b 3 Q 7 U 2 V j d G l v b j E v Q n V p b G R p b m d z X 3 V u Z G V y X 2 N v b n N 0 c n V j d G l v b l 9 l Z G l 0 L 0 F 1 d G 9 S Z W 1 v d m V k Q 2 9 s d W 1 u c z E u e 0 N p d H k s N 3 0 m c X V v d D s s J n F 1 b 3 Q 7 U 2 V j d G l v b j E v Q n V p b G R p b m d z X 3 V u Z G V y X 2 N v b n N 0 c n V j d G l v b l 9 l Z G l 0 L 0 F 1 d G 9 S Z W 1 v d m V k Q 2 9 s d W 1 u c z E u e 1 J l b W F y a 3 M s O H 0 m c X V v d D t d L C Z x d W 9 0 O 0 N v b H V t b k N v d W 5 0 J n F 1 b 3 Q 7 O j k s J n F 1 b 3 Q 7 S 2 V 5 Q 2 9 s d W 1 u T m F t Z X M m c X V v d D s 6 W 1 0 s J n F 1 b 3 Q 7 Q 2 9 s d W 1 u S W R l b n R p d G l l c y Z x d W 9 0 O z p b J n F 1 b 3 Q 7 U 2 V j d G l v b j E v Q n V p b G R p b m d z X 3 V u Z G V y X 2 N v b n N 0 c n V j d G l v b l 9 l Z G l 0 L 0 F 1 d G 9 S Z W 1 v d m V k Q 2 9 s d W 1 u c z E u e 0 J 1 a W x k a W 5 n L D B 9 J n F 1 b 3 Q 7 L C Z x d W 9 0 O 1 N l Y 3 R p b 2 4 x L 0 J 1 a W x k a W 5 n c 1 9 1 b m R l c l 9 j b 2 5 z d H J 1 Y 3 R p b 2 5 f Z W R p d C 9 B d X R v U m V t b 3 Z l Z E N v b H V t b n M x L n t t Z X R l c n M s M X 0 m c X V v d D s s J n F 1 b 3 Q 7 U 2 V j d G l v b j E v Q n V p b G R p b m d z X 3 V u Z G V y X 2 N v b n N 0 c n V j d G l v b l 9 l Z G l 0 L 0 F 1 d G 9 S Z W 1 v d m V k Q 2 9 s d W 1 u c z E u e 2 Z l Z X Q s M n 0 m c X V v d D s s J n F 1 b 3 Q 7 U 2 V j d G l v b j E v Q n V p b G R p b m d z X 3 V u Z G V y X 2 N v b n N 0 c n V j d G l v b l 9 l Z G l 0 L 0 F 1 d G 9 S Z W 1 v d m V k Q 2 9 s d W 1 u c z E u e 0 Z s b 2 9 y c y w z f S Z x d W 9 0 O y w m c X V v d D t T Z W N 0 a W 9 u M S 9 C d W l s Z G l u Z 3 N f d W 5 k Z X J f Y 2 9 u c 3 R y d W N 0 a W 9 u X 2 V k a X Q v Q X V 0 b 1 J l b W 9 2 Z W R D b 2 x 1 b W 5 z M S 5 7 b W V 0 Z X J z I H B l c i B m b G 9 v c i w 0 f S Z x d W 9 0 O y w m c X V v d D t T Z W N 0 a W 9 u M S 9 C d W l s Z G l u Z 3 N f d W 5 k Z X J f Y 2 9 u c 3 R y d W N 0 a W 9 u X 2 V k a X Q v Q X V 0 b 1 J l b W 9 2 Z W R D b 2 x 1 b W 5 z M S 5 7 U G x h b m 5 l Z C B j b 2 1 w b G V 0 a W 9 u L D V 9 J n F 1 b 3 Q 7 L C Z x d W 9 0 O 1 N l Y 3 R p b 2 4 x L 0 J 1 a W x k a W 5 n c 1 9 1 b m R l c l 9 j b 2 5 z d H J 1 Y 3 R p b 2 5 f Z W R p d C 9 B d X R v U m V t b 3 Z l Z E N v b H V t b n M x L n t D b 3 V u d H J 5 L D Z 9 J n F 1 b 3 Q 7 L C Z x d W 9 0 O 1 N l Y 3 R p b 2 4 x L 0 J 1 a W x k a W 5 n c 1 9 1 b m R l c l 9 j b 2 5 z d H J 1 Y 3 R p b 2 5 f Z W R p d C 9 B d X R v U m V t b 3 Z l Z E N v b H V t b n M x L n t D a X R 5 L D d 9 J n F 1 b 3 Q 7 L C Z x d W 9 0 O 1 N l Y 3 R p b 2 4 x L 0 J 1 a W x k a W 5 n c 1 9 1 b m R l c l 9 j b 2 5 z d H J 1 Y 3 R p b 2 5 f Z W R p d C 9 B d X R v U m V t b 3 Z l Z E N v b H V t b n M x L n t S Z W 1 h c m t z L D h 9 J n F 1 b 3 Q 7 X S w m c X V v d D t S Z W x h d G l v b n N o a X B J b m Z v J n F 1 b 3 Q 7 O l t d f S I g L z 4 8 R W 5 0 c n k g V H l w Z T 0 i R m l s b F N 0 Y X R 1 c y I g V m F s d W U 9 I n N D b 2 1 w b G V 0 Z S I g L z 4 8 R W 5 0 c n k g V H l w Z T 0 i R m l s b E N v b H V t b k 5 h b W V z I i B W Y W x 1 Z T 0 i c 1 s m c X V v d D t C d W l s Z G l u Z y Z x d W 9 0 O y w m c X V v d D t t Z X R l c n M m c X V v d D s s J n F 1 b 3 Q 7 Z m V l d C Z x d W 9 0 O y w m c X V v d D t G b G 9 v c n M m c X V v d D s s J n F 1 b 3 Q 7 b W V 0 Z X J z I H B l c i B m b G 9 v c i Z x d W 9 0 O y w m c X V v d D t Q b G F u b m V k I G N v b X B s Z X R p b 2 4 m c X V v d D s s J n F 1 b 3 Q 7 Q 2 9 1 b n R y e S Z x d W 9 0 O y w m c X V v d D t D a X R 5 J n F 1 b 3 Q 7 L C Z x d W 9 0 O 1 J l b W F y a 3 M m c X V v d D t d I i A v P j x F b n R y e S B U e X B l P S J G a W x s Q 2 9 s d W 1 u V H l w Z X M i I F Z h b H V l P S J z Q m d N R 0 F 3 Q U R C Z 1 l H I i A v P j x F b n R y e S B U e X B l P S J G a W x s T G F z d F V w Z G F 0 Z W Q i I F Z h b H V l P S J k M j A y M y 0 x M i 0 w M l Q x N T o 1 N z o 1 N C 4 2 N T c 4 O T U w W i I g L z 4 8 R W 5 0 c n k g V H l w Z T 0 i R m l s b E V y c m 9 y Q 2 9 1 b n Q i I F Z h b H V l P S J s M S I g L z 4 8 R W 5 0 c n k g V H l w Z T 0 i R m l s b E V y c m 9 y Q 2 9 k Z S I g V m F s d W U 9 I n N V b m t u b 3 d u I i A v P j x F b n R y e S B U e X B l P S J G a W x s Q 2 9 1 b n Q i I F Z h b H V l P S J s M T A 1 I i A v P j x F b n R y e S B U e X B l P S J B Z G R l Z F R v R G F 0 Y U 1 v Z G V s I i B W Y W x 1 Z T 0 i b D A i I C 8 + P C 9 T d G F i b G V F b n R y a W V z P j w v S X R l b T 4 8 S X R l b T 4 8 S X R l b U x v Y 2 F 0 a W 9 u P j x J d G V t V H l w Z T 5 G b 3 J t d W x h P C 9 J d G V t V H l w Z T 4 8 S X R l b V B h d G g + U 2 V j d G l v b j E v Q n V p b G R p b m d z X 3 V u Z G V y X 2 N v b n N 0 c n V j d G l v b l 9 l Z G l 0 L 1 N v d X J j Z T w v S X R l b V B h d G g + P C 9 J d G V t T G 9 j Y X R p b 2 4 + P F N 0 Y W J s Z U V u d H J p Z X M g L z 4 8 L 0 l 0 Z W 0 + P E l 0 Z W 0 + P E l 0 Z W 1 M b 2 N h d G l v b j 4 8 S X R l b V R 5 c G U + R m 9 y b X V s Y T w v S X R l b V R 5 c G U + P E l 0 Z W 1 Q Y X R o P l N l Y 3 R p b 2 4 x L 0 J 1 a W x k a W 5 n c 1 9 1 b m R l c l 9 j b 2 5 z d H J 1 Y 3 R p b 2 5 f Z W R p d C 9 D a G F u Z 2 V k J T I w V H l w Z T w v S X R l b V B h d G g + P C 9 J d G V t T G 9 j Y X R p b 2 4 + P F N 0 Y W J s Z U V u d H J p Z X M g L z 4 8 L 0 l 0 Z W 0 + P E l 0 Z W 0 + P E l 0 Z W 1 M b 2 N h d G l v b j 4 8 S X R l b V R 5 c G U + R m 9 y b X V s Y T w v S X R l b V R 5 c G U + P E l 0 Z W 1 Q Y X R o P l N l Y 3 R p b 2 4 x L 0 J 1 a W x k a W 5 n c 1 9 1 b m R l c l 9 j b 2 5 z d H J 1 Y 3 R p b 2 5 f Z W R p d C 9 T c G x p d C U y M E N v b H V t b i U y M G J 5 J T I w R G V s a W 1 p d G V y P C 9 J d G V t U G F 0 a D 4 8 L 0 l 0 Z W 1 M b 2 N h d G l v b j 4 8 U 3 R h Y m x l R W 5 0 c m l l c y A v P j w v S X R l b T 4 8 S X R l b T 4 8 S X R l b U x v Y 2 F 0 a W 9 u P j x J d G V t V H l w Z T 5 G b 3 J t d W x h P C 9 J d G V t V H l w Z T 4 8 S X R l b V B h d G g + U 2 V j d G l v b j E v Q n V p b G R p b m d z X 3 V u Z G V y X 2 N v b n N 0 c n V j d G l v b l 9 l Z G l 0 L 0 N o Y W 5 n Z W Q l M j B U e X B l M T w v S X R l b V B h d G g + P C 9 J d G V t T G 9 j Y X R p b 2 4 + P F N 0 Y W J s Z U V u d H J p Z X M g L z 4 8 L 0 l 0 Z W 0 + P E l 0 Z W 0 + P E l 0 Z W 1 M b 2 N h d G l v b j 4 8 S X R l b V R 5 c G U + R m 9 y b X V s Y T w v S X R l b V R 5 c G U + P E l 0 Z W 1 Q Y X R o P l N l Y 3 R p b 2 4 x L 0 J 1 a W x k a W 5 n c 1 9 1 b m R l c l 9 j b 2 5 z d H J 1 Y 3 R p b 2 5 f Z W R p d C 9 S Z W 5 h b W V k J T I w Q 2 9 s d W 1 u c z w v S X R l b V B h d G g + P C 9 J d G V t T G 9 j Y X R p b 2 4 + P F N 0 Y W J s Z U V u d H J p Z X M g L z 4 8 L 0 l 0 Z W 0 + P E l 0 Z W 0 + P E l 0 Z W 1 M b 2 N h d G l v b j 4 8 S X R l b V R 5 c G U + R m 9 y b X V s Y T w v S X R l b V R 5 c G U + P E l 0 Z W 1 Q Y X R o P l N l Y 3 R p b 2 4 x L 0 J 1 a W x k a W 5 n c 1 9 1 b m R l c l 9 j b 2 5 z d H J 1 Y 3 R p b 2 5 f Z W R p d C 9 T c G x p d C U y M E N v b H V t b i U y M G J 5 J T I w Q 2 h h c m F j d G V y J T I w V H J h b n N p d G l v b j w v S X R l b V B h d G g + P C 9 J d G V t T G 9 j Y X R p b 2 4 + P F N 0 Y W J s Z U V u d H J p Z X M g L z 4 8 L 0 l 0 Z W 0 + P E l 0 Z W 0 + P E l 0 Z W 1 M b 2 N h d G l v b j 4 8 S X R l b V R 5 c G U + R m 9 y b X V s Y T w v S X R l b V R 5 c G U + P E l 0 Z W 1 Q Y X R o P l N l Y 3 R p b 2 4 x L 0 J 1 a W x k a W 5 n c 1 9 1 b m R l c l 9 j b 2 5 z d H J 1 Y 3 R p b 2 5 f Z W R p d C 9 S Z W 1 v d m V k J T I w Q 2 9 s d W 1 u c z w v S X R l b V B h d G g + P C 9 J d G V t T G 9 j Y X R p b 2 4 + P F N 0 Y W J s Z U V u d H J p Z X M g L z 4 8 L 0 l 0 Z W 0 + P E l 0 Z W 0 + P E l 0 Z W 1 M b 2 N h d G l v b j 4 8 S X R l b V R 5 c G U + R m 9 y b X V s Y T w v S X R l b V R 5 c G U + P E l 0 Z W 1 Q Y X R o P l N l Y 3 R p b 2 4 x L 0 J 1 a W x k a W 5 n c 1 9 1 b m R l c l 9 j b 2 5 z d H J 1 Y 3 R p b 2 5 f Z W R p d C 9 D a G F u Z 2 V k J T I w V H l w Z T I 8 L 0 l 0 Z W 1 Q Y X R o P j w v S X R l b U x v Y 2 F 0 a W 9 u P j x T d G F i b G V F b n R y a W V z I C 8 + P C 9 J d G V t P j x J d G V t P j x J d G V t T G 9 j Y X R p b 2 4 + P E l 0 Z W 1 U e X B l P k Z v c m 1 1 b G E 8 L 0 l 0 Z W 1 U e X B l P j x J d G V t U G F 0 a D 5 T Z W N 0 a W 9 u M S 9 C d W l s Z G l u Z 3 N f d W 5 k Z X J f Y 2 9 u c 3 R y d W N 0 a W 9 u X 2 V k a X Q v U m V v c m R l c m V k J T I w Q 2 9 s d W 1 u c z w v S X R l b V B h d G g + P C 9 J d G V t T G 9 j Y X R p b 2 4 + P F N 0 Y W J s Z U V u d H J p Z X M g L z 4 8 L 0 l 0 Z W 0 + P E l 0 Z W 0 + P E l 0 Z W 1 M b 2 N h d G l v b j 4 8 S X R l b V R 5 c G U + R m 9 y b X V s Y T w v S X R l b V R 5 c G U + P E l 0 Z W 1 Q Y X R o P l N l Y 3 R p b 2 4 x L 0 J 1 a W x k a W 5 n c 1 9 1 b m R l c l 9 j b 2 5 z d H J 1 Y 3 R p b 2 5 f Z W R p d C 9 D a G F u Z 2 V k J T I w V H l w Z T M 8 L 0 l 0 Z W 1 Q Y X R o P j w v S X R l b U x v Y 2 F 0 a W 9 u P j x T d G F i b G V F b n R y a W V z I C 8 + P C 9 J d G V t P j x J d G V t P j x J d G V t T G 9 j Y X R p b 2 4 + P E l 0 Z W 1 U e X B l P k Z v c m 1 1 b G E 8 L 0 l 0 Z W 1 U e X B l P j x J d G V t U G F 0 a D 5 T Z W N 0 a W 9 u M S 9 C d W l s Z G l u Z 3 N f d W 5 k Z X J f Y 2 9 u c 3 R y d W N 0 a W 9 u X 2 V k a X Q v U m V u Y W 1 l Z C U y M E N v b H V t b n M x P C 9 J d G V t U G F 0 a D 4 8 L 0 l 0 Z W 1 M b 2 N h d G l v b j 4 8 U 3 R h Y m x l R W 5 0 c m l l c y A v P j w v S X R l b T 4 8 S X R l b T 4 8 S X R l b U x v Y 2 F 0 a W 9 u P j x J d G V t V H l w Z T 5 G b 3 J t d W x h P C 9 J d G V t V H l w Z T 4 8 S X R l b V B h d G g + U 2 V j d G l v b j E v Q n V p b G R p b m d z X 3 V u Z G V y X 2 N v b n N 0 c n V j d G l v b l 9 l Z G l 0 L 0 F k Z G V k J T I w Q 3 V z d G 9 t P C 9 J d G V t U G F 0 a D 4 8 L 0 l 0 Z W 1 M b 2 N h d G l v b j 4 8 U 3 R h Y m x l R W 5 0 c m l l c y A v P j w v S X R l b T 4 8 S X R l b T 4 8 S X R l b U x v Y 2 F 0 a W 9 u P j x J d G V t V H l w Z T 5 G b 3 J t d W x h P C 9 J d G V t V H l w Z T 4 8 S X R l b V B h d G g + U 2 V j d G l v b j E v Q n V p b G R p b m d z X 3 V u Z G V y X 2 N v b n N 0 c n V j d G l v b l 9 l Z G l 0 L 1 J l b 3 J k Z X J l Z C U y M E N v b H V t b n M x P C 9 J d G V t U G F 0 a D 4 8 L 0 l 0 Z W 1 M b 2 N h d G l v b j 4 8 U 3 R h Y m x l R W 5 0 c m l l c y A v P j w v S X R l b T 4 8 S X R l b T 4 8 S X R l b U x v Y 2 F 0 a W 9 u P j x J d G V t V H l w Z T 5 G b 3 J t d W x h P C 9 J d G V t V H l w Z T 4 8 S X R l b V B h d G g + U 2 V j d G l v b j E v Q n V p b G R p b m d z X 3 V u Z G V y X 2 N v b n N 0 c n V j d G l v b l 9 l Z G l 0 L 1 J l b W 9 2 Z W Q l M j B D b 2 x 1 b W 5 z M T w v S X R l b V B h d G g + P C 9 J d G V t T G 9 j Y X R p b 2 4 + P F N 0 Y W J s Z U V u d H J p Z X M g L z 4 8 L 0 l 0 Z W 0 + P E l 0 Z W 0 + P E l 0 Z W 1 M b 2 N h d G l v b j 4 8 S X R l b V R 5 c G U + R m 9 y b X V s Y T w v S X R l b V R 5 c G U + P E l 0 Z W 1 Q Y X R o P l N l Y 3 R p b 2 4 x L 0 J 1 a W x k a W 5 n c 1 9 1 b m R l c l 9 j b 2 5 z d H J 1 Y 3 R p b 2 5 f Z W R p d C 9 G a W x 0 Z X J l Z C U y M F J v d 3 M 8 L 0 l 0 Z W 1 Q Y X R o P j w v S X R l b U x v Y 2 F 0 a W 9 u P j x T d G F i b G V F b n R y a W V z I C 8 + P C 9 J d G V t P j w v S X R l b X M + P C 9 M b 2 N h b F B h Y 2 t h Z 2 V N Z X R h Z G F 0 Y U Z p b G U + F g A A A F B L B Q Y A A A A A A A A A A A A A A A A A A A A A A A A m A Q A A A Q A A A N C M n d 8 B F d E R j H o A w E / C l + s B A A A A y K p l b u c y B E + F + Q 4 B 9 d P J p g A A A A A C A A A A A A A Q Z g A A A A E A A C A A A A A U 8 n v A O 4 s C C E p + d K n h U U 0 f N 0 I N c S D P k 7 x F a K V M h o p a b w A A A A A O g A A A A A I A A C A A A A A a o K N d w d Y L + d s 4 G h Y o p x 0 F K X I t z j i r E q Q u E v K n + o M P 9 F A A A A B G I p 7 2 C X s Z S 2 6 b x o z u Z n R o 0 C j x 6 i h K m Q L H f 8 U 1 o g X y P Q F Y W D M n 4 5 7 p w U w P i V X 4 k J G O l 2 h B O d b W 6 b s L R 0 h N H I d 7 y 2 1 q U K n D D 6 k M 6 / 3 / h W V g F E A A A A B u b 3 z J Q 5 I 1 O g Z l t s + v O l B C N L / R X e 1 q q i j L E s Y J 2 E t X B 8 7 h v t 2 c S M o k F 3 x 6 Q 1 Y C z x f T d i k a r S p 0 3 4 r c X w C g D B e D < / D a t a M a s h u p > 
</file>

<file path=customXml/itemProps1.xml><?xml version="1.0" encoding="utf-8"?>
<ds:datastoreItem xmlns:ds="http://schemas.openxmlformats.org/officeDocument/2006/customXml" ds:itemID="{E90414A8-781A-470C-BC10-71199CB3375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Average 1</vt:lpstr>
      <vt:lpstr>Average 3</vt:lpstr>
      <vt:lpstr>Count1</vt:lpstr>
      <vt:lpstr>Count2</vt:lpstr>
      <vt:lpstr>Count3</vt:lpstr>
      <vt:lpstr>Hlookup</vt:lpstr>
      <vt:lpstr>IF1</vt:lpstr>
      <vt:lpstr>IF2</vt:lpstr>
      <vt:lpstr>IF3</vt:lpstr>
      <vt:lpstr>IF4</vt:lpstr>
      <vt:lpstr>Max Min 1</vt:lpstr>
      <vt:lpstr>Max Min 2</vt:lpstr>
      <vt:lpstr>Max Min 3</vt:lpstr>
      <vt:lpstr>Nested IF1</vt:lpstr>
      <vt:lpstr>Sum1</vt:lpstr>
      <vt:lpstr>Sum IF1</vt:lpstr>
      <vt:lpstr>VLOOKUP Approximate Match</vt:lpstr>
      <vt:lpstr>VLOOKUP 1 </vt:lpstr>
      <vt:lpstr>VLOOUP 2a</vt:lpstr>
      <vt:lpstr>first_exercise_Sources</vt:lpstr>
      <vt:lpstr>first_exercise_Populations</vt:lpstr>
      <vt:lpstr>first_exercise_Exchange rates</vt:lpstr>
      <vt:lpstr>first_exercise_Share prices</vt:lpstr>
      <vt:lpstr>first_exerciseTallest buildings</vt:lpstr>
      <vt:lpstr>question_3_powerquery_file</vt:lpstr>
      <vt:lpstr>question_4_powerquery_file</vt:lpstr>
      <vt:lpstr>question_4_powerquery_file (2)</vt:lpstr>
      <vt:lpstr>question_6_powerquery_file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dc:creator>
  <cp:lastModifiedBy>Jay Parekh</cp:lastModifiedBy>
  <dcterms:created xsi:type="dcterms:W3CDTF">2023-10-15T01:56:57Z</dcterms:created>
  <dcterms:modified xsi:type="dcterms:W3CDTF">2023-12-02T16:46:00Z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2023-12-02T04:21:30Z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81a691c4-3bb3-4aca-af56-2868df742696</vt:lpwstr>
  </property>
  <property fmtid="{D5CDD505-2E9C-101B-9397-08002B2CF9AE}" pid="7" name="MSIP_Label_defa4170-0d19-0005-0004-bc88714345d2_ActionId">
    <vt:lpwstr>4928461b-615b-4414-92f3-cd68da1088dd</vt:lpwstr>
  </property>
  <property fmtid="{D5CDD505-2E9C-101B-9397-08002B2CF9AE}" pid="8" name="MSIP_Label_defa4170-0d19-0005-0004-bc88714345d2_ContentBits">
    <vt:lpwstr>0</vt:lpwstr>
  </property>
</Properties>
</file>