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ropbox\Learning\Springboard\DS Career\_capstone\10.6 - Project Report\10.6.1 - In Depth\_data\"/>
    </mc:Choice>
  </mc:AlternateContent>
  <xr:revisionPtr revIDLastSave="0" documentId="13_ncr:1_{A0B9A63A-5E94-477E-AF97-9437293893CA}" xr6:coauthVersionLast="45" xr6:coauthVersionMax="45" xr10:uidLastSave="{00000000-0000-0000-0000-000000000000}"/>
  <bookViews>
    <workbookView xWindow="9930" yWindow="1020" windowWidth="17610" windowHeight="14100" activeTab="5" xr2:uid="{6365A05E-4414-444C-996A-88C4B48A6356}"/>
  </bookViews>
  <sheets>
    <sheet name="Sheet1" sheetId="1" r:id="rId1"/>
    <sheet name="Sheet5" sheetId="5" r:id="rId2"/>
    <sheet name="WL" sheetId="4" r:id="rId3"/>
    <sheet name="for" sheetId="2" r:id="rId4"/>
    <sheet name="Opps" sheetId="3" r:id="rId5"/>
    <sheet name="import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6" l="1"/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2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V3" i="2"/>
  <c r="AW3" i="2" s="1"/>
  <c r="AV4" i="2"/>
  <c r="AW4" i="2"/>
  <c r="AV5" i="2"/>
  <c r="AW5" i="2" s="1"/>
  <c r="AV6" i="2"/>
  <c r="AW6" i="2"/>
  <c r="AV7" i="2"/>
  <c r="AW7" i="2" s="1"/>
  <c r="AV8" i="2"/>
  <c r="AW8" i="2"/>
  <c r="AV9" i="2"/>
  <c r="AW9" i="2" s="1"/>
  <c r="AV10" i="2"/>
  <c r="AW10" i="2"/>
  <c r="AV11" i="2"/>
  <c r="AW11" i="2" s="1"/>
  <c r="AV12" i="2"/>
  <c r="AW12" i="2"/>
  <c r="AV13" i="2"/>
  <c r="AW13" i="2" s="1"/>
  <c r="AV14" i="2"/>
  <c r="AW14" i="2"/>
  <c r="AV15" i="2"/>
  <c r="AW15" i="2" s="1"/>
  <c r="AV16" i="2"/>
  <c r="AW16" i="2"/>
  <c r="AV17" i="2"/>
  <c r="AW17" i="2" s="1"/>
  <c r="AV18" i="2"/>
  <c r="AW18" i="2"/>
  <c r="AV19" i="2"/>
  <c r="AW19" i="2" s="1"/>
  <c r="AV20" i="2"/>
  <c r="AW20" i="2"/>
  <c r="AV21" i="2"/>
  <c r="AW21" i="2" s="1"/>
  <c r="AV22" i="2"/>
  <c r="AW22" i="2"/>
  <c r="AV23" i="2"/>
  <c r="AW23" i="2" s="1"/>
  <c r="AV24" i="2"/>
  <c r="AW24" i="2"/>
  <c r="AV25" i="2"/>
  <c r="AW25" i="2" s="1"/>
  <c r="AV26" i="2"/>
  <c r="AW26" i="2"/>
  <c r="AV27" i="2"/>
  <c r="AW27" i="2" s="1"/>
  <c r="AV28" i="2"/>
  <c r="AW28" i="2"/>
  <c r="AV29" i="2"/>
  <c r="AW29" i="2" s="1"/>
  <c r="AV30" i="2"/>
  <c r="AW30" i="2"/>
  <c r="AW2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G3" i="2"/>
  <c r="G4" i="2"/>
  <c r="G5" i="2"/>
  <c r="G6" i="2"/>
  <c r="G7" i="2"/>
  <c r="G8" i="2"/>
  <c r="I8" i="2" s="1"/>
  <c r="G9" i="2"/>
  <c r="I9" i="2" s="1"/>
  <c r="G10" i="2"/>
  <c r="I10" i="2" s="1"/>
  <c r="G11" i="2"/>
  <c r="G12" i="2"/>
  <c r="G13" i="2"/>
  <c r="G14" i="2"/>
  <c r="G15" i="2"/>
  <c r="G16" i="2"/>
  <c r="I16" i="2" s="1"/>
  <c r="G17" i="2"/>
  <c r="I17" i="2" s="1"/>
  <c r="G18" i="2"/>
  <c r="I18" i="2" s="1"/>
  <c r="G19" i="2"/>
  <c r="G20" i="2"/>
  <c r="G21" i="2"/>
  <c r="G22" i="2"/>
  <c r="G23" i="2"/>
  <c r="G24" i="2"/>
  <c r="I24" i="2" s="1"/>
  <c r="G25" i="2"/>
  <c r="I25" i="2" s="1"/>
  <c r="G26" i="2"/>
  <c r="I26" i="2" s="1"/>
  <c r="G27" i="2"/>
  <c r="G28" i="2"/>
  <c r="G29" i="2"/>
  <c r="G30" i="2"/>
  <c r="G2" i="2"/>
  <c r="I3" i="2"/>
  <c r="I4" i="2"/>
  <c r="I5" i="2"/>
  <c r="I6" i="2"/>
  <c r="I7" i="2"/>
  <c r="I11" i="2"/>
  <c r="I12" i="2"/>
  <c r="I13" i="2"/>
  <c r="I14" i="2"/>
  <c r="I15" i="2"/>
  <c r="I19" i="2"/>
  <c r="I20" i="2"/>
  <c r="I21" i="2"/>
  <c r="I22" i="2"/>
  <c r="I23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27" i="4"/>
  <c r="H26" i="4"/>
  <c r="H18" i="4"/>
  <c r="H9" i="4"/>
  <c r="H14" i="4"/>
  <c r="H25" i="4"/>
  <c r="H19" i="4"/>
  <c r="H12" i="4"/>
  <c r="H23" i="4"/>
  <c r="H20" i="4"/>
  <c r="H30" i="4"/>
  <c r="H4" i="4"/>
  <c r="H24" i="4"/>
  <c r="H11" i="4"/>
  <c r="H17" i="4"/>
  <c r="H22" i="4"/>
  <c r="H28" i="4"/>
  <c r="H10" i="4"/>
  <c r="H21" i="4"/>
  <c r="H31" i="4"/>
  <c r="H3" i="4"/>
  <c r="H5" i="4"/>
  <c r="H15" i="4"/>
  <c r="H13" i="4"/>
  <c r="H16" i="4"/>
  <c r="H29" i="4"/>
  <c r="H6" i="4"/>
  <c r="H8" i="4"/>
  <c r="F27" i="4"/>
  <c r="F26" i="4"/>
  <c r="F18" i="4"/>
  <c r="F9" i="4"/>
  <c r="F14" i="4"/>
  <c r="F25" i="4"/>
  <c r="F19" i="4"/>
  <c r="F12" i="4"/>
  <c r="F23" i="4"/>
  <c r="F20" i="4"/>
  <c r="F30" i="4"/>
  <c r="F4" i="4"/>
  <c r="F24" i="4"/>
  <c r="F11" i="4"/>
  <c r="F17" i="4"/>
  <c r="F22" i="4"/>
  <c r="F28" i="4"/>
  <c r="F10" i="4"/>
  <c r="F21" i="4"/>
  <c r="F31" i="4"/>
  <c r="F3" i="4"/>
  <c r="F5" i="4"/>
  <c r="F15" i="4"/>
  <c r="F13" i="4"/>
  <c r="F16" i="4"/>
  <c r="F29" i="4"/>
  <c r="F6" i="4"/>
  <c r="F8" i="4"/>
  <c r="H7" i="4"/>
  <c r="F7" i="4"/>
  <c r="D27" i="4"/>
  <c r="D26" i="4"/>
  <c r="D18" i="4"/>
  <c r="D9" i="4"/>
  <c r="D14" i="4"/>
  <c r="D25" i="4"/>
  <c r="D19" i="4"/>
  <c r="D12" i="4"/>
  <c r="D23" i="4"/>
  <c r="D20" i="4"/>
  <c r="D30" i="4"/>
  <c r="D4" i="4"/>
  <c r="D24" i="4"/>
  <c r="D11" i="4"/>
  <c r="D17" i="4"/>
  <c r="D22" i="4"/>
  <c r="D28" i="4"/>
  <c r="D10" i="4"/>
  <c r="D21" i="4"/>
  <c r="D31" i="4"/>
  <c r="D3" i="4"/>
  <c r="D5" i="4"/>
  <c r="D15" i="4"/>
  <c r="D13" i="4"/>
  <c r="D16" i="4"/>
  <c r="D29" i="4"/>
  <c r="D6" i="4"/>
  <c r="D8" i="4"/>
  <c r="D7" i="4"/>
  <c r="A9" i="2"/>
  <c r="A25" i="2"/>
  <c r="A13" i="2"/>
  <c r="A16" i="2"/>
  <c r="A21" i="2"/>
  <c r="A17" i="2"/>
  <c r="A14" i="2"/>
  <c r="A22" i="2"/>
  <c r="A11" i="2"/>
  <c r="A20" i="2"/>
  <c r="A26" i="2"/>
  <c r="A23" i="2"/>
  <c r="A18" i="2"/>
  <c r="A24" i="2"/>
  <c r="A4" i="2"/>
  <c r="A29" i="2"/>
  <c r="A2" i="2"/>
  <c r="A19" i="2"/>
  <c r="A12" i="2"/>
  <c r="A10" i="2"/>
  <c r="A3" i="2"/>
  <c r="A27" i="2"/>
  <c r="A30" i="2"/>
  <c r="A5" i="2"/>
  <c r="A8" i="2"/>
  <c r="A28" i="2"/>
  <c r="A15" i="2"/>
  <c r="A7" i="2"/>
  <c r="A6" i="2"/>
  <c r="BD9" i="2"/>
  <c r="BH9" i="2" s="1"/>
  <c r="BD25" i="2"/>
  <c r="BF25" i="2" s="1"/>
  <c r="BD13" i="2"/>
  <c r="BF13" i="2" s="1"/>
  <c r="BD16" i="2"/>
  <c r="BF16" i="2" s="1"/>
  <c r="BD21" i="2"/>
  <c r="BF21" i="2" s="1"/>
  <c r="BD17" i="2"/>
  <c r="BF17" i="2" s="1"/>
  <c r="BD14" i="2"/>
  <c r="BH14" i="2" s="1"/>
  <c r="BD22" i="2"/>
  <c r="BF22" i="2" s="1"/>
  <c r="BD11" i="2"/>
  <c r="BH11" i="2" s="1"/>
  <c r="BD20" i="2"/>
  <c r="BF20" i="2" s="1"/>
  <c r="BD26" i="2"/>
  <c r="BF26" i="2" s="1"/>
  <c r="BD23" i="2"/>
  <c r="BF23" i="2" s="1"/>
  <c r="BD18" i="2"/>
  <c r="BH18" i="2" s="1"/>
  <c r="BD24" i="2"/>
  <c r="BF24" i="2" s="1"/>
  <c r="BD4" i="2"/>
  <c r="BF4" i="2" s="1"/>
  <c r="BD29" i="2"/>
  <c r="BF29" i="2" s="1"/>
  <c r="BD2" i="2"/>
  <c r="BH2" i="2" s="1"/>
  <c r="BD19" i="2"/>
  <c r="BF19" i="2" s="1"/>
  <c r="BD12" i="2"/>
  <c r="BF12" i="2" s="1"/>
  <c r="BD10" i="2"/>
  <c r="BF10" i="2" s="1"/>
  <c r="BD3" i="2"/>
  <c r="BF3" i="2" s="1"/>
  <c r="BD27" i="2"/>
  <c r="BF27" i="2" s="1"/>
  <c r="BD30" i="2"/>
  <c r="BH30" i="2" s="1"/>
  <c r="BD5" i="2"/>
  <c r="BF5" i="2" s="1"/>
  <c r="BD8" i="2"/>
  <c r="BH8" i="2" s="1"/>
  <c r="BD28" i="2"/>
  <c r="BF28" i="2" s="1"/>
  <c r="BD15" i="2"/>
  <c r="BF15" i="2" s="1"/>
  <c r="BD7" i="2"/>
  <c r="BF7" i="2" s="1"/>
  <c r="BD6" i="2"/>
  <c r="BF6" i="2" s="1"/>
  <c r="BB9" i="2"/>
  <c r="BB25" i="2"/>
  <c r="BB13" i="2"/>
  <c r="BB16" i="2"/>
  <c r="BB21" i="2"/>
  <c r="BB17" i="2"/>
  <c r="BB14" i="2"/>
  <c r="BB22" i="2"/>
  <c r="BB11" i="2"/>
  <c r="BB20" i="2"/>
  <c r="BB26" i="2"/>
  <c r="BB23" i="2"/>
  <c r="BB18" i="2"/>
  <c r="BB24" i="2"/>
  <c r="BB4" i="2"/>
  <c r="BB29" i="2"/>
  <c r="BB2" i="2"/>
  <c r="BB19" i="2"/>
  <c r="BB12" i="2"/>
  <c r="BB10" i="2"/>
  <c r="BB3" i="2"/>
  <c r="BB27" i="2"/>
  <c r="BB30" i="2"/>
  <c r="BB5" i="2"/>
  <c r="BB8" i="2"/>
  <c r="BB28" i="2"/>
  <c r="BB15" i="2"/>
  <c r="BB7" i="2"/>
  <c r="BB6" i="2"/>
  <c r="AX9" i="2"/>
  <c r="AX25" i="2"/>
  <c r="AX13" i="2"/>
  <c r="AX16" i="2"/>
  <c r="AX21" i="2"/>
  <c r="AX17" i="2"/>
  <c r="AX14" i="2"/>
  <c r="AX22" i="2"/>
  <c r="AX11" i="2"/>
  <c r="AX20" i="2"/>
  <c r="AX26" i="2"/>
  <c r="AX23" i="2"/>
  <c r="AX18" i="2"/>
  <c r="AX24" i="2"/>
  <c r="AX4" i="2"/>
  <c r="AX29" i="2"/>
  <c r="AX2" i="2"/>
  <c r="AX19" i="2"/>
  <c r="AX12" i="2"/>
  <c r="AX10" i="2"/>
  <c r="AX3" i="2"/>
  <c r="AX27" i="2"/>
  <c r="AX30" i="2"/>
  <c r="AX5" i="2"/>
  <c r="AX8" i="2"/>
  <c r="AX28" i="2"/>
  <c r="AX15" i="2"/>
  <c r="AX7" i="2"/>
  <c r="AX6" i="2"/>
  <c r="BC20" i="2"/>
  <c r="BE20" i="2" s="1"/>
  <c r="BC10" i="2"/>
  <c r="BE10" i="2" s="1"/>
  <c r="BC28" i="2"/>
  <c r="BE28" i="2" s="1"/>
  <c r="BC4" i="2"/>
  <c r="BE4" i="2" s="1"/>
  <c r="BC18" i="2"/>
  <c r="BE18" i="2" s="1"/>
  <c r="BC11" i="2"/>
  <c r="BE11" i="2" s="1"/>
  <c r="BC17" i="2"/>
  <c r="BE17" i="2" s="1"/>
  <c r="BC23" i="2"/>
  <c r="BE23" i="2" s="1"/>
  <c r="BC8" i="2"/>
  <c r="BE8" i="2" s="1"/>
  <c r="BC12" i="2"/>
  <c r="BE12" i="2" s="1"/>
  <c r="BC29" i="2"/>
  <c r="BE29" i="2" s="1"/>
  <c r="BC7" i="2"/>
  <c r="BE7" i="2" s="1"/>
  <c r="BC6" i="2"/>
  <c r="BE6" i="2" s="1"/>
  <c r="BC5" i="2"/>
  <c r="BE5" i="2" s="1"/>
  <c r="BC15" i="2"/>
  <c r="BE15" i="2" s="1"/>
  <c r="BC25" i="2"/>
  <c r="BE25" i="2" s="1"/>
  <c r="BC21" i="2"/>
  <c r="BE21" i="2" s="1"/>
  <c r="BC2" i="2"/>
  <c r="BE2" i="2" s="1"/>
  <c r="BC9" i="2"/>
  <c r="BE9" i="2" s="1"/>
  <c r="BC30" i="2"/>
  <c r="BE30" i="2" s="1"/>
  <c r="BC22" i="2"/>
  <c r="BE22" i="2" s="1"/>
  <c r="BC3" i="2"/>
  <c r="BE3" i="2" s="1"/>
  <c r="BC19" i="2"/>
  <c r="BE19" i="2" s="1"/>
  <c r="BC26" i="2"/>
  <c r="BE26" i="2" s="1"/>
  <c r="BC13" i="2"/>
  <c r="BE13" i="2" s="1"/>
  <c r="BC24" i="2"/>
  <c r="BE24" i="2" s="1"/>
  <c r="BC16" i="2"/>
  <c r="BE16" i="2" s="1"/>
  <c r="BC27" i="2"/>
  <c r="BE27" i="2" s="1"/>
  <c r="BC14" i="2"/>
  <c r="BE14" i="2" s="1"/>
  <c r="BA20" i="2"/>
  <c r="BA10" i="2"/>
  <c r="BA28" i="2"/>
  <c r="BA4" i="2"/>
  <c r="BA18" i="2"/>
  <c r="BA11" i="2"/>
  <c r="BA17" i="2"/>
  <c r="BA23" i="2"/>
  <c r="BA8" i="2"/>
  <c r="BA12" i="2"/>
  <c r="BA29" i="2"/>
  <c r="BA7" i="2"/>
  <c r="BA6" i="2"/>
  <c r="BA5" i="2"/>
  <c r="BA15" i="2"/>
  <c r="BA25" i="2"/>
  <c r="BA21" i="2"/>
  <c r="BA2" i="2"/>
  <c r="BA9" i="2"/>
  <c r="BA30" i="2"/>
  <c r="BA22" i="2"/>
  <c r="BA3" i="2"/>
  <c r="BA19" i="2"/>
  <c r="BA26" i="2"/>
  <c r="BA13" i="2"/>
  <c r="BA24" i="2"/>
  <c r="BA16" i="2"/>
  <c r="BA27" i="2"/>
  <c r="BA14" i="2"/>
  <c r="AZ20" i="2"/>
  <c r="AZ10" i="2"/>
  <c r="AZ28" i="2"/>
  <c r="AZ4" i="2"/>
  <c r="AZ18" i="2"/>
  <c r="AZ11" i="2"/>
  <c r="AZ17" i="2"/>
  <c r="AZ23" i="2"/>
  <c r="AZ8" i="2"/>
  <c r="AZ12" i="2"/>
  <c r="AZ29" i="2"/>
  <c r="AZ7" i="2"/>
  <c r="AZ6" i="2"/>
  <c r="AZ5" i="2"/>
  <c r="AZ15" i="2"/>
  <c r="AZ25" i="2"/>
  <c r="AZ21" i="2"/>
  <c r="AZ2" i="2"/>
  <c r="AZ9" i="2"/>
  <c r="AZ30" i="2"/>
  <c r="AZ22" i="2"/>
  <c r="AZ3" i="2"/>
  <c r="AZ19" i="2"/>
  <c r="AZ26" i="2"/>
  <c r="AZ13" i="2"/>
  <c r="AZ24" i="2"/>
  <c r="AZ16" i="2"/>
  <c r="AZ27" i="2"/>
  <c r="AZ14" i="2"/>
  <c r="AY20" i="2"/>
  <c r="AY10" i="2"/>
  <c r="AY28" i="2"/>
  <c r="AY4" i="2"/>
  <c r="AY18" i="2"/>
  <c r="AY11" i="2"/>
  <c r="AY17" i="2"/>
  <c r="AY23" i="2"/>
  <c r="AY8" i="2"/>
  <c r="AY12" i="2"/>
  <c r="AY29" i="2"/>
  <c r="AY7" i="2"/>
  <c r="AY6" i="2"/>
  <c r="AY5" i="2"/>
  <c r="AY15" i="2"/>
  <c r="AY25" i="2"/>
  <c r="AY21" i="2"/>
  <c r="AY2" i="2"/>
  <c r="AY9" i="2"/>
  <c r="AY30" i="2"/>
  <c r="AY22" i="2"/>
  <c r="AY3" i="2"/>
  <c r="AY19" i="2"/>
  <c r="AY26" i="2"/>
  <c r="AY13" i="2"/>
  <c r="AY24" i="2"/>
  <c r="AY16" i="2"/>
  <c r="AY27" i="2"/>
  <c r="AY14" i="2"/>
  <c r="BH27" i="2" l="1"/>
  <c r="BH21" i="2"/>
  <c r="BH3" i="2"/>
  <c r="BH17" i="2"/>
  <c r="BF18" i="2"/>
  <c r="BF11" i="2"/>
  <c r="BF14" i="2"/>
  <c r="BH19" i="2"/>
  <c r="BH25" i="2"/>
  <c r="BF30" i="2"/>
  <c r="BF9" i="2"/>
  <c r="BH24" i="2"/>
  <c r="BF8" i="2"/>
  <c r="BF2" i="2"/>
  <c r="BH28" i="2"/>
  <c r="BH20" i="2"/>
  <c r="BH4" i="2"/>
  <c r="BH7" i="2"/>
  <c r="BH10" i="2"/>
  <c r="BH23" i="2"/>
  <c r="BH16" i="2"/>
  <c r="BH15" i="2"/>
  <c r="BH12" i="2"/>
  <c r="BH26" i="2"/>
  <c r="BH13" i="2"/>
  <c r="BH5" i="2"/>
  <c r="BH29" i="2"/>
  <c r="BH22" i="2"/>
  <c r="BG28" i="2"/>
  <c r="BG16" i="2"/>
  <c r="BG4" i="2"/>
  <c r="BG10" i="2"/>
  <c r="BH6" i="2"/>
  <c r="BG24" i="2"/>
  <c r="BG12" i="2"/>
  <c r="BG22" i="2"/>
  <c r="BG25" i="2"/>
  <c r="BG30" i="2"/>
  <c r="BG7" i="2"/>
  <c r="BG23" i="2"/>
  <c r="BG27" i="2"/>
  <c r="BG26" i="2"/>
  <c r="BG8" i="2"/>
  <c r="BG3" i="2"/>
  <c r="BG2" i="2"/>
  <c r="BG18" i="2"/>
  <c r="BG11" i="2"/>
  <c r="BG21" i="2"/>
  <c r="BG9" i="2"/>
  <c r="BG5" i="2"/>
  <c r="BG29" i="2"/>
  <c r="BG15" i="2"/>
  <c r="BG14" i="2"/>
  <c r="BG13" i="2"/>
  <c r="BG6" i="2"/>
  <c r="BG19" i="2"/>
  <c r="BG20" i="2"/>
  <c r="BG17" i="2"/>
</calcChain>
</file>

<file path=xl/sharedStrings.xml><?xml version="1.0" encoding="utf-8"?>
<sst xmlns="http://schemas.openxmlformats.org/spreadsheetml/2006/main" count="3300" uniqueCount="1539">
  <si>
    <t>c_WIN_pct</t>
  </si>
  <si>
    <t>c_WIN_pct_at_HOME</t>
  </si>
  <si>
    <t>c_WINS_at_AWAY</t>
  </si>
  <si>
    <t>c_GAMES_at_AWAY</t>
  </si>
  <si>
    <t>c_WIN_pct_at_AWAY</t>
  </si>
  <si>
    <t>d_PTS_per_GAME</t>
  </si>
  <si>
    <t>c_FGM_per_GAME</t>
  </si>
  <si>
    <t>c_FGA_per_GAME</t>
  </si>
  <si>
    <t>c_PTS_per_GAME</t>
  </si>
  <si>
    <t>c_PTS_opp_per_GAME</t>
  </si>
  <si>
    <t>c_POS</t>
  </si>
  <si>
    <t>c_POS_opp</t>
  </si>
  <si>
    <t>c_OFF_EFF</t>
  </si>
  <si>
    <t>c_OFF_EFF_opp</t>
  </si>
  <si>
    <t>c_DEF_EFF</t>
  </si>
  <si>
    <t>c_DEF_EFF_opp</t>
  </si>
  <si>
    <t>r_WINS_L8</t>
  </si>
  <si>
    <t>r_GAMES_L8</t>
  </si>
  <si>
    <t>r_WIN_pct_L8</t>
  </si>
  <si>
    <t>r_WINS_L3</t>
  </si>
  <si>
    <t>r_GAMES_L3</t>
  </si>
  <si>
    <t>r_WIN_pct_L3</t>
  </si>
  <si>
    <t>ffill</t>
  </si>
  <si>
    <t>league?</t>
  </si>
  <si>
    <t>league</t>
  </si>
  <si>
    <t>Rk</t>
  </si>
  <si>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</si>
  <si>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</si>
  <si>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</si>
  <si>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</si>
  <si>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</si>
  <si>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</si>
  <si>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</si>
  <si>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</si>
  <si>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</si>
  <si>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</si>
  <si>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</si>
  <si>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</si>
  <si>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</si>
  <si>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</si>
  <si>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</si>
  <si>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</si>
  <si>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</si>
  <si>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</si>
  <si>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</si>
  <si>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</si>
  <si>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</si>
  <si>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</si>
  <si>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</si>
  <si>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</si>
  <si>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San Antonio Spurs*</t>
  </si>
  <si>
    <t>Los Angeles Lakers*</t>
  </si>
  <si>
    <t>Dallas Mavericks</t>
  </si>
  <si>
    <t>Sacramento Kings</t>
  </si>
  <si>
    <t>Milwaukee Bucks*</t>
  </si>
  <si>
    <t>Utah Jazz</t>
  </si>
  <si>
    <t>Portland Trail Blazers</t>
  </si>
  <si>
    <t>Toronto Raptors</t>
  </si>
  <si>
    <t>Cleveland Cavaliers</t>
  </si>
  <si>
    <t>Minnesota Timberwolves</t>
  </si>
  <si>
    <t>Boston Celtics*</t>
  </si>
  <si>
    <t>Phoenix Suns</t>
  </si>
  <si>
    <t>Detroit Pistons</t>
  </si>
  <si>
    <t>Orlando Magic</t>
  </si>
  <si>
    <t>New Orleans Hornets</t>
  </si>
  <si>
    <t>Indiana Pacers*</t>
  </si>
  <si>
    <t>Washington Wizards</t>
  </si>
  <si>
    <t>Philadelphia 76ers</t>
  </si>
  <si>
    <t>League Average</t>
  </si>
  <si>
    <t>W</t>
  </si>
  <si>
    <t>Place</t>
  </si>
  <si>
    <t>Conference</t>
  </si>
  <si>
    <t>Division</t>
  </si>
  <si>
    <t>All-Star</t>
  </si>
  <si>
    <t>Margin</t>
  </si>
  <si>
    <t>Month</t>
  </si>
  <si>
    <t>Overall</t>
  </si>
  <si>
    <t>Home</t>
  </si>
  <si>
    <t>Road</t>
  </si>
  <si>
    <t>E</t>
  </si>
  <si>
    <t>A</t>
  </si>
  <si>
    <t>C</t>
  </si>
  <si>
    <t>P</t>
  </si>
  <si>
    <t>Pre</t>
  </si>
  <si>
    <t>Post</t>
  </si>
  <si>
    <t>≤3</t>
  </si>
  <si>
    <t>≥10</t>
  </si>
  <si>
    <t>Oct</t>
  </si>
  <si>
    <t>Nov</t>
  </si>
  <si>
    <t>Dec</t>
  </si>
  <si>
    <t>Jan</t>
  </si>
  <si>
    <t>Feb</t>
  </si>
  <si>
    <t>Mar</t>
  </si>
  <si>
    <t>Apr</t>
  </si>
  <si>
    <t>Miami Heat</t>
  </si>
  <si>
    <t>1-0</t>
  </si>
  <si>
    <t>60-22</t>
  </si>
  <si>
    <t>26-15</t>
  </si>
  <si>
    <t>San Antonio Spurs</t>
  </si>
  <si>
    <t>23-18</t>
  </si>
  <si>
    <t>33-19</t>
  </si>
  <si>
    <t>Denver Nuggets</t>
  </si>
  <si>
    <t>19-22</t>
  </si>
  <si>
    <t>0-1</t>
  </si>
  <si>
    <t>Los Angeles Clippers</t>
  </si>
  <si>
    <t>24-17</t>
  </si>
  <si>
    <t>Memphis Grizzlies</t>
  </si>
  <si>
    <t>34-18</t>
  </si>
  <si>
    <t>New York Knicks</t>
  </si>
  <si>
    <t>17-13</t>
  </si>
  <si>
    <t>49-33</t>
  </si>
  <si>
    <t>36-16</t>
  </si>
  <si>
    <t>13-17</t>
  </si>
  <si>
    <t>Indiana Pacers</t>
  </si>
  <si>
    <t>27-14</t>
  </si>
  <si>
    <t>Golden State Warriors</t>
  </si>
  <si>
    <t>47-35</t>
  </si>
  <si>
    <t>28-13</t>
  </si>
  <si>
    <t>30-22</t>
  </si>
  <si>
    <t>Chicago Bulls</t>
  </si>
  <si>
    <t>15-15</t>
  </si>
  <si>
    <t>16-16</t>
  </si>
  <si>
    <t>Houston Rockets</t>
  </si>
  <si>
    <t>16-25</t>
  </si>
  <si>
    <t>Los Angeles Lakers</t>
  </si>
  <si>
    <t>18-17</t>
  </si>
  <si>
    <t>0-2</t>
  </si>
  <si>
    <t>Atlanta Hawks</t>
  </si>
  <si>
    <t>44-38</t>
  </si>
  <si>
    <t>25-16</t>
  </si>
  <si>
    <t>29-23</t>
  </si>
  <si>
    <t>43-39</t>
  </si>
  <si>
    <t>13-28</t>
  </si>
  <si>
    <t>26-26</t>
  </si>
  <si>
    <t>13-15</t>
  </si>
  <si>
    <t>Boston Celtics</t>
  </si>
  <si>
    <t>14-27</t>
  </si>
  <si>
    <t>14-16</t>
  </si>
  <si>
    <t>18-23</t>
  </si>
  <si>
    <t>17-24</t>
  </si>
  <si>
    <t>Milwaukee Bucks</t>
  </si>
  <si>
    <t>38-44</t>
  </si>
  <si>
    <t>20-21</t>
  </si>
  <si>
    <t>15-26</t>
  </si>
  <si>
    <t>28-54</t>
  </si>
  <si>
    <t>8-33</t>
  </si>
  <si>
    <t>27-55</t>
  </si>
  <si>
    <t>25-57</t>
  </si>
  <si>
    <t>24-58</t>
  </si>
  <si>
    <t>12-40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</si>
  <si>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</si>
  <si>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</si>
  <si>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</si>
  <si>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</si>
  <si>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</si>
  <si>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</si>
  <si>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</si>
  <si>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</si>
  <si>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</si>
  <si>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</si>
  <si>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</si>
  <si>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</si>
  <si>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</si>
  <si>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</si>
  <si>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</si>
  <si>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</si>
  <si>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</si>
  <si>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</si>
  <si>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</si>
  <si>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</si>
  <si>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</si>
  <si>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</si>
  <si>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</si>
  <si>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</si>
  <si>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</si>
  <si>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</si>
  <si>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</si>
  <si>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</si>
  <si>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</si>
  <si>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29-12</t>
  </si>
  <si>
    <t>15-1</t>
  </si>
  <si>
    <t>8-2</t>
  </si>
  <si>
    <t>9-1</t>
  </si>
  <si>
    <t>10-3</t>
  </si>
  <si>
    <t>10-5</t>
  </si>
  <si>
    <t>8-5</t>
  </si>
  <si>
    <t>12-1</t>
  </si>
  <si>
    <t>21-9</t>
  </si>
  <si>
    <t>6-4</t>
  </si>
  <si>
    <t>10-6</t>
  </si>
  <si>
    <t>3-6</t>
  </si>
  <si>
    <t>11-2</t>
  </si>
  <si>
    <t>11-5</t>
  </si>
  <si>
    <t>12-5</t>
  </si>
  <si>
    <t>6-2</t>
  </si>
  <si>
    <t>35-6</t>
  </si>
  <si>
    <t>12-4</t>
  </si>
  <si>
    <t>16-12</t>
  </si>
  <si>
    <t>9-5</t>
  </si>
  <si>
    <t>31-10</t>
  </si>
  <si>
    <t>12-3</t>
  </si>
  <si>
    <t>8-3</t>
  </si>
  <si>
    <t>10-4</t>
  </si>
  <si>
    <t>19-11</t>
  </si>
  <si>
    <t>5-5</t>
  </si>
  <si>
    <t>4-6</t>
  </si>
  <si>
    <t>8-8</t>
  </si>
  <si>
    <t>9-6</t>
  </si>
  <si>
    <t>8-4</t>
  </si>
  <si>
    <t>7-1</t>
  </si>
  <si>
    <t>32-9</t>
  </si>
  <si>
    <t>3-5</t>
  </si>
  <si>
    <t>8-6</t>
  </si>
  <si>
    <t>9-7</t>
  </si>
  <si>
    <t>7-7</t>
  </si>
  <si>
    <t>7-2</t>
  </si>
  <si>
    <t>7-5</t>
  </si>
  <si>
    <t>11-4</t>
  </si>
  <si>
    <t>7-6</t>
  </si>
  <si>
    <t>6-5</t>
  </si>
  <si>
    <t>18-11</t>
  </si>
  <si>
    <t>9-4</t>
  </si>
  <si>
    <t>5-11</t>
  </si>
  <si>
    <t>8-7</t>
  </si>
  <si>
    <t>30-11</t>
  </si>
  <si>
    <t>18-12</t>
  </si>
  <si>
    <t>6-11</t>
  </si>
  <si>
    <t>13-3</t>
  </si>
  <si>
    <t>17-11</t>
  </si>
  <si>
    <t>4-9</t>
  </si>
  <si>
    <t>7-8</t>
  </si>
  <si>
    <t>2-5</t>
  </si>
  <si>
    <t>10-8</t>
  </si>
  <si>
    <t>5-3</t>
  </si>
  <si>
    <t>4-8</t>
  </si>
  <si>
    <t>11-19</t>
  </si>
  <si>
    <t>6-7</t>
  </si>
  <si>
    <t>5-8</t>
  </si>
  <si>
    <t>6-10</t>
  </si>
  <si>
    <t>6-8</t>
  </si>
  <si>
    <t>8-9</t>
  </si>
  <si>
    <t>5-4</t>
  </si>
  <si>
    <t>7-9</t>
  </si>
  <si>
    <t>5-7</t>
  </si>
  <si>
    <t>6-9</t>
  </si>
  <si>
    <t>5-9</t>
  </si>
  <si>
    <t>1-1</t>
  </si>
  <si>
    <t>5-10</t>
  </si>
  <si>
    <t>11-30</t>
  </si>
  <si>
    <t>4-5</t>
  </si>
  <si>
    <t>4-11</t>
  </si>
  <si>
    <t>4-12</t>
  </si>
  <si>
    <t>3-9</t>
  </si>
  <si>
    <t>3-10</t>
  </si>
  <si>
    <t>3-12</t>
  </si>
  <si>
    <t>1-9</t>
  </si>
  <si>
    <t>8-20</t>
  </si>
  <si>
    <t>1-13</t>
  </si>
  <si>
    <t>3-11</t>
  </si>
  <si>
    <t>2-7</t>
  </si>
  <si>
    <t>4-10</t>
  </si>
  <si>
    <t>3-13</t>
  </si>
  <si>
    <t>2-6</t>
  </si>
  <si>
    <t>2-12</t>
  </si>
  <si>
    <t>9-21</t>
  </si>
  <si>
    <t>1-15</t>
  </si>
  <si>
    <t>2-9</t>
  </si>
  <si>
    <t>W Home</t>
  </si>
  <si>
    <t>'WIN_pct'</t>
  </si>
  <si>
    <t xml:space="preserve"> 'WIN_pct_at_HOME'</t>
  </si>
  <si>
    <t xml:space="preserve"> 'WINS_at_AWAY'</t>
  </si>
  <si>
    <t xml:space="preserve">       'GAMES_at_AWAY'</t>
  </si>
  <si>
    <t xml:space="preserve"> 'WIN_pct_at_AWAY'</t>
  </si>
  <si>
    <t xml:space="preserve"> 'd_PTS_per_GAME'</t>
  </si>
  <si>
    <t xml:space="preserve"> 'FGM_per_GAME'</t>
  </si>
  <si>
    <t xml:space="preserve">       'FGA_per_GAME'</t>
  </si>
  <si>
    <t xml:space="preserve"> 'PTS_per_GAME'</t>
  </si>
  <si>
    <t xml:space="preserve"> 'PTS_opp_per_GAME'</t>
  </si>
  <si>
    <t xml:space="preserve"> 'POS'</t>
  </si>
  <si>
    <t xml:space="preserve"> 'POS_opp'</t>
  </si>
  <si>
    <t xml:space="preserve">       'OFF_EFF'</t>
  </si>
  <si>
    <t xml:space="preserve"> 'OFF_EFF_opp'</t>
  </si>
  <si>
    <t xml:space="preserve"> 'DEF_EFF'</t>
  </si>
  <si>
    <t xml:space="preserve"> 'DEF_EFF_opp'</t>
  </si>
  <si>
    <t>W Overall</t>
  </si>
  <si>
    <t>W Road</t>
  </si>
  <si>
    <t>PTS_opp</t>
  </si>
  <si>
    <t>TOV_opp</t>
  </si>
  <si>
    <t>ORB_opp</t>
  </si>
  <si>
    <t>FTA_opp</t>
  </si>
  <si>
    <t>FGA_opp</t>
  </si>
  <si>
    <t>ATL</t>
  </si>
  <si>
    <t>BOS</t>
  </si>
  <si>
    <t>CHI</t>
  </si>
  <si>
    <t>CLE</t>
  </si>
  <si>
    <t>DAL</t>
  </si>
  <si>
    <t>DEN</t>
  </si>
  <si>
    <t>DET</t>
  </si>
  <si>
    <t>HOU</t>
  </si>
  <si>
    <t>IND</t>
  </si>
  <si>
    <t>MEM</t>
  </si>
  <si>
    <t>MIA</t>
  </si>
  <si>
    <t>MIL</t>
  </si>
  <si>
    <t>MIN</t>
  </si>
  <si>
    <t>ORL</t>
  </si>
  <si>
    <t>PHI</t>
  </si>
  <si>
    <t>POR</t>
  </si>
  <si>
    <t>SAC</t>
  </si>
  <si>
    <t>TOR</t>
  </si>
  <si>
    <t>UTA</t>
  </si>
  <si>
    <t>WAS</t>
  </si>
  <si>
    <t>BKN</t>
  </si>
  <si>
    <t>GSW</t>
  </si>
  <si>
    <t>LAC</t>
  </si>
  <si>
    <t>LAL</t>
  </si>
  <si>
    <t>NYK</t>
  </si>
  <si>
    <t>OKC</t>
  </si>
  <si>
    <t>PHX</t>
  </si>
  <si>
    <t>SAS</t>
  </si>
  <si>
    <t>NOP</t>
  </si>
  <si>
    <t>Key</t>
  </si>
  <si>
    <t>WIN_pct</t>
  </si>
  <si>
    <t>WIN_pct_at_HOME</t>
  </si>
  <si>
    <t>WINS_at_AWAY</t>
  </si>
  <si>
    <t>WIN_pct_at_AWAY</t>
  </si>
  <si>
    <t>FGM_per_GAME</t>
  </si>
  <si>
    <t>FGA_per_GAME</t>
  </si>
  <si>
    <t>PTS_per_GAME</t>
  </si>
  <si>
    <t>PTS_opp_per_GAME</t>
  </si>
  <si>
    <t>POS</t>
  </si>
  <si>
    <t>POS_opp</t>
  </si>
  <si>
    <t>OFF_EFF</t>
  </si>
  <si>
    <t xml:space="preserve"> OFF_EFF_opp</t>
  </si>
  <si>
    <t>DEF_EFF</t>
  </si>
  <si>
    <t xml:space="preserve"> DEF_EFF_opp</t>
  </si>
  <si>
    <t>SEASON</t>
  </si>
  <si>
    <t>Detroit Pistons*</t>
  </si>
  <si>
    <t>82</t>
  </si>
  <si>
    <t>19905</t>
  </si>
  <si>
    <t>2744</t>
  </si>
  <si>
    <t>6269</t>
  </si>
  <si>
    <t>.438</t>
  </si>
  <si>
    <t>289</t>
  </si>
  <si>
    <t>839</t>
  </si>
  <si>
    <t>.344</t>
  </si>
  <si>
    <t>2455</t>
  </si>
  <si>
    <t>5430</t>
  </si>
  <si>
    <t>.452</t>
  </si>
  <si>
    <t>1413</t>
  </si>
  <si>
    <t>1895</t>
  </si>
  <si>
    <t>.746</t>
  </si>
  <si>
    <t>859</t>
  </si>
  <si>
    <t>2528</t>
  </si>
  <si>
    <t>3387</t>
  </si>
  <si>
    <t>1501</t>
  </si>
  <si>
    <t>568</t>
  </si>
  <si>
    <t>355</t>
  </si>
  <si>
    <t>1149</t>
  </si>
  <si>
    <t>1904</t>
  </si>
  <si>
    <t>7190</t>
  </si>
  <si>
    <t>New Jersey Nets*</t>
  </si>
  <si>
    <t>19755</t>
  </si>
  <si>
    <t>2757</t>
  </si>
  <si>
    <t>6461</t>
  </si>
  <si>
    <t>.427</t>
  </si>
  <si>
    <t>425</t>
  </si>
  <si>
    <t>1185</t>
  </si>
  <si>
    <t>.359</t>
  </si>
  <si>
    <t>2332</t>
  </si>
  <si>
    <t>5276</t>
  </si>
  <si>
    <t>.442</t>
  </si>
  <si>
    <t>1453</t>
  </si>
  <si>
    <t>1941</t>
  </si>
  <si>
    <t>.749</t>
  </si>
  <si>
    <t>932</t>
  </si>
  <si>
    <t>2461</t>
  </si>
  <si>
    <t>3393</t>
  </si>
  <si>
    <t>1607</t>
  </si>
  <si>
    <t>693</t>
  </si>
  <si>
    <t>423</t>
  </si>
  <si>
    <t>1358</t>
  </si>
  <si>
    <t>1880</t>
  </si>
  <si>
    <t>7392</t>
  </si>
  <si>
    <t>19830</t>
  </si>
  <si>
    <t>2862</t>
  </si>
  <si>
    <t>6703</t>
  </si>
  <si>
    <t>354</t>
  </si>
  <si>
    <t>1043</t>
  </si>
  <si>
    <t>.339</t>
  </si>
  <si>
    <t>2508</t>
  </si>
  <si>
    <t>5660</t>
  </si>
  <si>
    <t>.443</t>
  </si>
  <si>
    <t>1334</t>
  </si>
  <si>
    <t>1737</t>
  </si>
  <si>
    <t>.768</t>
  </si>
  <si>
    <t>1029</t>
  </si>
  <si>
    <t>2322</t>
  </si>
  <si>
    <t>3351</t>
  </si>
  <si>
    <t>1559</t>
  </si>
  <si>
    <t>665</t>
  </si>
  <si>
    <t>422</t>
  </si>
  <si>
    <t>1231</t>
  </si>
  <si>
    <t>1915</t>
  </si>
  <si>
    <t>7412</t>
  </si>
  <si>
    <t>2713</t>
  </si>
  <si>
    <t>6208</t>
  </si>
  <si>
    <t>.437</t>
  </si>
  <si>
    <t>406</t>
  </si>
  <si>
    <t>.353</t>
  </si>
  <si>
    <t>2307</t>
  </si>
  <si>
    <t>5059</t>
  </si>
  <si>
    <t>.456</t>
  </si>
  <si>
    <t>1598</t>
  </si>
  <si>
    <t>2129</t>
  </si>
  <si>
    <t>.751</t>
  </si>
  <si>
    <t>872</t>
  </si>
  <si>
    <t>2587</t>
  </si>
  <si>
    <t>3459</t>
  </si>
  <si>
    <t>1482</t>
  </si>
  <si>
    <t>626</t>
  </si>
  <si>
    <t>436</t>
  </si>
  <si>
    <t>1173</t>
  </si>
  <si>
    <t>1671</t>
  </si>
  <si>
    <t>7430</t>
  </si>
  <si>
    <t>New Orleans Hornets*</t>
  </si>
  <si>
    <t>2857</t>
  </si>
  <si>
    <t>6518</t>
  </si>
  <si>
    <t>338</t>
  </si>
  <si>
    <t>1001</t>
  </si>
  <si>
    <t>.338</t>
  </si>
  <si>
    <t>2519</t>
  </si>
  <si>
    <t>5517</t>
  </si>
  <si>
    <t>.457</t>
  </si>
  <si>
    <t>1474</t>
  </si>
  <si>
    <t>1925</t>
  </si>
  <si>
    <t>.766</t>
  </si>
  <si>
    <t>909</t>
  </si>
  <si>
    <t>2368</t>
  </si>
  <si>
    <t>3277</t>
  </si>
  <si>
    <t>1630</t>
  </si>
  <si>
    <t>647</t>
  </si>
  <si>
    <t>427</t>
  </si>
  <si>
    <t>1196</t>
  </si>
  <si>
    <t>1754</t>
  </si>
  <si>
    <t>7526</t>
  </si>
  <si>
    <t>Seattle SuperSonics</t>
  </si>
  <si>
    <t>19855</t>
  </si>
  <si>
    <t>2871</t>
  </si>
  <si>
    <t>6424</t>
  </si>
  <si>
    <t>.447</t>
  </si>
  <si>
    <t>472</t>
  </si>
  <si>
    <t>1371</t>
  </si>
  <si>
    <t>2399</t>
  </si>
  <si>
    <t>5053</t>
  </si>
  <si>
    <t>.475</t>
  </si>
  <si>
    <t>1351</t>
  </si>
  <si>
    <t>1821</t>
  </si>
  <si>
    <t>.742</t>
  </si>
  <si>
    <t>938</t>
  </si>
  <si>
    <t>2462</t>
  </si>
  <si>
    <t>3400</t>
  </si>
  <si>
    <t>1703</t>
  </si>
  <si>
    <t>500</t>
  </si>
  <si>
    <t>409</t>
  </si>
  <si>
    <t>1209</t>
  </si>
  <si>
    <t>7565</t>
  </si>
  <si>
    <t>Utah Jazz*</t>
  </si>
  <si>
    <t>19780</t>
  </si>
  <si>
    <t>2751</t>
  </si>
  <si>
    <t>6346</t>
  </si>
  <si>
    <t>.434</t>
  </si>
  <si>
    <t>437</t>
  </si>
  <si>
    <t>1252</t>
  </si>
  <si>
    <t>.349</t>
  </si>
  <si>
    <t>2314</t>
  </si>
  <si>
    <t>5094</t>
  </si>
  <si>
    <t>.454</t>
  </si>
  <si>
    <t>1627</t>
  </si>
  <si>
    <t>2143</t>
  </si>
  <si>
    <t>.759</t>
  </si>
  <si>
    <t>1011</t>
  </si>
  <si>
    <t>2120</t>
  </si>
  <si>
    <t>3131</t>
  </si>
  <si>
    <t>1601</t>
  </si>
  <si>
    <t>723</t>
  </si>
  <si>
    <t>1305</t>
  </si>
  <si>
    <t>1950</t>
  </si>
  <si>
    <t>7566</t>
  </si>
  <si>
    <t>19930</t>
  </si>
  <si>
    <t>2891</t>
  </si>
  <si>
    <t>6681</t>
  </si>
  <si>
    <t>.433</t>
  </si>
  <si>
    <t>386</t>
  </si>
  <si>
    <t>1113</t>
  </si>
  <si>
    <t>.347</t>
  </si>
  <si>
    <t>2505</t>
  </si>
  <si>
    <t>5568</t>
  </si>
  <si>
    <t>.450</t>
  </si>
  <si>
    <t>1399</t>
  </si>
  <si>
    <t>1805</t>
  </si>
  <si>
    <t>.775</t>
  </si>
  <si>
    <t>979</t>
  </si>
  <si>
    <t>2353</t>
  </si>
  <si>
    <t>3332</t>
  </si>
  <si>
    <t>1683</t>
  </si>
  <si>
    <t>663</t>
  </si>
  <si>
    <t>381</t>
  </si>
  <si>
    <t>1082</t>
  </si>
  <si>
    <t>1794</t>
  </si>
  <si>
    <t>7567</t>
  </si>
  <si>
    <t>19730</t>
  </si>
  <si>
    <t>2696</t>
  </si>
  <si>
    <t>6087</t>
  </si>
  <si>
    <t>420</t>
  </si>
  <si>
    <t>1134</t>
  </si>
  <si>
    <t>.370</t>
  </si>
  <si>
    <t>2276</t>
  </si>
  <si>
    <t>4953</t>
  </si>
  <si>
    <t>.460</t>
  </si>
  <si>
    <t>1768</t>
  </si>
  <si>
    <t>2337</t>
  </si>
  <si>
    <t>.757</t>
  </si>
  <si>
    <t>861</t>
  </si>
  <si>
    <t>2443</t>
  </si>
  <si>
    <t>3304</t>
  </si>
  <si>
    <t>1764</t>
  </si>
  <si>
    <t>742</t>
  </si>
  <si>
    <t>538</t>
  </si>
  <si>
    <t>1405</t>
  </si>
  <si>
    <t>1789</t>
  </si>
  <si>
    <t>7580</t>
  </si>
  <si>
    <t>2877</t>
  </si>
  <si>
    <t>6507</t>
  </si>
  <si>
    <t>449</t>
  </si>
  <si>
    <t>1242</t>
  </si>
  <si>
    <t>.362</t>
  </si>
  <si>
    <t>2428</t>
  </si>
  <si>
    <t>5265</t>
  </si>
  <si>
    <t>.461</t>
  </si>
  <si>
    <t>1382</t>
  </si>
  <si>
    <t>1792</t>
  </si>
  <si>
    <t>.771</t>
  </si>
  <si>
    <t>949</t>
  </si>
  <si>
    <t>2447</t>
  </si>
  <si>
    <t>3396</t>
  </si>
  <si>
    <t>1776</t>
  </si>
  <si>
    <t>612</t>
  </si>
  <si>
    <t>358</t>
  </si>
  <si>
    <t>1171</t>
  </si>
  <si>
    <t>1804</t>
  </si>
  <si>
    <t>7585</t>
  </si>
  <si>
    <t>Portland Trail Blazers*</t>
  </si>
  <si>
    <t>2942</t>
  </si>
  <si>
    <t>6540</t>
  </si>
  <si>
    <t>438</t>
  </si>
  <si>
    <t>1285</t>
  </si>
  <si>
    <t>.341</t>
  </si>
  <si>
    <t>2504</t>
  </si>
  <si>
    <t>5255</t>
  </si>
  <si>
    <t>.476</t>
  </si>
  <si>
    <t>1267</t>
  </si>
  <si>
    <t>1659</t>
  </si>
  <si>
    <t>.764</t>
  </si>
  <si>
    <t>912</t>
  </si>
  <si>
    <t>2292</t>
  </si>
  <si>
    <t>3204</t>
  </si>
  <si>
    <t>1863</t>
  </si>
  <si>
    <t>683</t>
  </si>
  <si>
    <t>391</t>
  </si>
  <si>
    <t>1270</t>
  </si>
  <si>
    <t>1670</t>
  </si>
  <si>
    <t>7589</t>
  </si>
  <si>
    <t>2804</t>
  </si>
  <si>
    <t>6450</t>
  </si>
  <si>
    <t>.435</t>
  </si>
  <si>
    <t>463</t>
  </si>
  <si>
    <t>1400</t>
  </si>
  <si>
    <t>.331</t>
  </si>
  <si>
    <t>2341</t>
  </si>
  <si>
    <t>5050</t>
  </si>
  <si>
    <t>.464</t>
  </si>
  <si>
    <t>1560</t>
  </si>
  <si>
    <t>2084</t>
  </si>
  <si>
    <t>937</t>
  </si>
  <si>
    <t>2750</t>
  </si>
  <si>
    <t>3687</t>
  </si>
  <si>
    <t>1824</t>
  </si>
  <si>
    <t>617</t>
  </si>
  <si>
    <t>367</t>
  </si>
  <si>
    <t>1315</t>
  </si>
  <si>
    <t>1798</t>
  </si>
  <si>
    <t>7631</t>
  </si>
  <si>
    <t>2860</t>
  </si>
  <si>
    <t>6690</t>
  </si>
  <si>
    <t>.428</t>
  </si>
  <si>
    <t>407</t>
  </si>
  <si>
    <t>1197</t>
  </si>
  <si>
    <t>.340</t>
  </si>
  <si>
    <t>2453</t>
  </si>
  <si>
    <t>5493</t>
  </si>
  <si>
    <t>1527</t>
  </si>
  <si>
    <t>1992</t>
  </si>
  <si>
    <t>.767</t>
  </si>
  <si>
    <t>1006</t>
  </si>
  <si>
    <t>2458</t>
  </si>
  <si>
    <t>3464</t>
  </si>
  <si>
    <t>1696</t>
  </si>
  <si>
    <t>620</t>
  </si>
  <si>
    <t>513</t>
  </si>
  <si>
    <t>1258</t>
  </si>
  <si>
    <t>1923</t>
  </si>
  <si>
    <t>7654</t>
  </si>
  <si>
    <t>Phoenix Suns*</t>
  </si>
  <si>
    <t>19805</t>
  </si>
  <si>
    <t>2913</t>
  </si>
  <si>
    <t>6658</t>
  </si>
  <si>
    <t>1361</t>
  </si>
  <si>
    <t>.320</t>
  </si>
  <si>
    <t>2477</t>
  </si>
  <si>
    <t>5297</t>
  </si>
  <si>
    <t>.468</t>
  </si>
  <si>
    <t>1479</t>
  </si>
  <si>
    <t>1932</t>
  </si>
  <si>
    <t>1031</t>
  </si>
  <si>
    <t>2487</t>
  </si>
  <si>
    <t>3518</t>
  </si>
  <si>
    <t>639</t>
  </si>
  <si>
    <t>453</t>
  </si>
  <si>
    <t>1309</t>
  </si>
  <si>
    <t>1763</t>
  </si>
  <si>
    <t>7741</t>
  </si>
  <si>
    <t>Philadelphia 76ers*</t>
  </si>
  <si>
    <t>2876</t>
  </si>
  <si>
    <t>6363</t>
  </si>
  <si>
    <t>1278</t>
  </si>
  <si>
    <t>.354</t>
  </si>
  <si>
    <t>2423</t>
  </si>
  <si>
    <t>5085</t>
  </si>
  <si>
    <t>1547</t>
  </si>
  <si>
    <t>2035</t>
  </si>
  <si>
    <t>.760</t>
  </si>
  <si>
    <t>908</t>
  </si>
  <si>
    <t>2400</t>
  </si>
  <si>
    <t>3308</t>
  </si>
  <si>
    <t>1809</t>
  </si>
  <si>
    <t>521</t>
  </si>
  <si>
    <t>1885</t>
  </si>
  <si>
    <t>7752</t>
  </si>
  <si>
    <t>Dallas Mavericks*</t>
  </si>
  <si>
    <t>2926</t>
  </si>
  <si>
    <t>6687</t>
  </si>
  <si>
    <t>477</t>
  </si>
  <si>
    <t>1401</t>
  </si>
  <si>
    <t>2449</t>
  </si>
  <si>
    <t>5286</t>
  </si>
  <si>
    <t>.463</t>
  </si>
  <si>
    <t>1477</t>
  </si>
  <si>
    <t>2032</t>
  </si>
  <si>
    <t>.727</t>
  </si>
  <si>
    <t>1045</t>
  </si>
  <si>
    <t>2682</t>
  </si>
  <si>
    <t>3727</t>
  </si>
  <si>
    <t>1781</t>
  </si>
  <si>
    <t>547</t>
  </si>
  <si>
    <t>322</t>
  </si>
  <si>
    <t>1316</t>
  </si>
  <si>
    <t>1746</t>
  </si>
  <si>
    <t>7806</t>
  </si>
  <si>
    <t>Sacramento Kings*</t>
  </si>
  <si>
    <t>2991</t>
  </si>
  <si>
    <t>7125</t>
  </si>
  <si>
    <t>.420</t>
  </si>
  <si>
    <t>373</t>
  </si>
  <si>
    <t>1166</t>
  </si>
  <si>
    <t>2618</t>
  </si>
  <si>
    <t>5959</t>
  </si>
  <si>
    <t>.439</t>
  </si>
  <si>
    <t>1454</t>
  </si>
  <si>
    <t>1962</t>
  </si>
  <si>
    <t>.741</t>
  </si>
  <si>
    <t>1145</t>
  </si>
  <si>
    <t>2614</t>
  </si>
  <si>
    <t>3759</t>
  </si>
  <si>
    <t>1759</t>
  </si>
  <si>
    <t>684</t>
  </si>
  <si>
    <t>356</t>
  </si>
  <si>
    <t>1262</t>
  </si>
  <si>
    <t>1635</t>
  </si>
  <si>
    <t>7809</t>
  </si>
  <si>
    <t>Minnesota Timberwolves*</t>
  </si>
  <si>
    <t>3005</t>
  </si>
  <si>
    <t>6873</t>
  </si>
  <si>
    <t>1362</t>
  </si>
  <si>
    <t>2533</t>
  </si>
  <si>
    <t>5511</t>
  </si>
  <si>
    <t>1394</t>
  </si>
  <si>
    <t>1853</t>
  </si>
  <si>
    <t>.752</t>
  </si>
  <si>
    <t>974</t>
  </si>
  <si>
    <t>2444</t>
  </si>
  <si>
    <t>3418</t>
  </si>
  <si>
    <t>1871</t>
  </si>
  <si>
    <t>571</t>
  </si>
  <si>
    <t>405</t>
  </si>
  <si>
    <t>1116</t>
  </si>
  <si>
    <t>1686</t>
  </si>
  <si>
    <t>7876</t>
  </si>
  <si>
    <t>3037</t>
  </si>
  <si>
    <t>6592</t>
  </si>
  <si>
    <t>370</t>
  </si>
  <si>
    <t>986</t>
  </si>
  <si>
    <t>.375</t>
  </si>
  <si>
    <t>2667</t>
  </si>
  <si>
    <t>5606</t>
  </si>
  <si>
    <t>1490</t>
  </si>
  <si>
    <t>1964</t>
  </si>
  <si>
    <t>976</t>
  </si>
  <si>
    <t>2601</t>
  </si>
  <si>
    <t>3577</t>
  </si>
  <si>
    <t>1729</t>
  </si>
  <si>
    <t>604</t>
  </si>
  <si>
    <t>1125</t>
  </si>
  <si>
    <t>1702</t>
  </si>
  <si>
    <t>7934</t>
  </si>
  <si>
    <t>2961</t>
  </si>
  <si>
    <t>6478</t>
  </si>
  <si>
    <t>1053</t>
  </si>
  <si>
    <t>2603</t>
  </si>
  <si>
    <t>5425</t>
  </si>
  <si>
    <t>.480</t>
  </si>
  <si>
    <t>1691</t>
  </si>
  <si>
    <t>2193</t>
  </si>
  <si>
    <t>935</t>
  </si>
  <si>
    <t>2613</t>
  </si>
  <si>
    <t>3548</t>
  </si>
  <si>
    <t>1732</t>
  </si>
  <si>
    <t>627</t>
  </si>
  <si>
    <t>308</t>
  </si>
  <si>
    <t>1179</t>
  </si>
  <si>
    <t>1631</t>
  </si>
  <si>
    <t>7971</t>
  </si>
  <si>
    <t>3015</t>
  </si>
  <si>
    <t>6907</t>
  </si>
  <si>
    <t>446</t>
  </si>
  <si>
    <t>1243</t>
  </si>
  <si>
    <t>2569</t>
  </si>
  <si>
    <t>5664</t>
  </si>
  <si>
    <t>1530</t>
  </si>
  <si>
    <t>2013</t>
  </si>
  <si>
    <t>1073</t>
  </si>
  <si>
    <t>2420</t>
  </si>
  <si>
    <t>3493</t>
  </si>
  <si>
    <t>1771</t>
  </si>
  <si>
    <t>738</t>
  </si>
  <si>
    <t>1068</t>
  </si>
  <si>
    <t>1668</t>
  </si>
  <si>
    <t>8006</t>
  </si>
  <si>
    <t>3035</t>
  </si>
  <si>
    <t>6787</t>
  </si>
  <si>
    <t>454</t>
  </si>
  <si>
    <t>1244</t>
  </si>
  <si>
    <t>.365</t>
  </si>
  <si>
    <t>2581</t>
  </si>
  <si>
    <t>5543</t>
  </si>
  <si>
    <t>.466</t>
  </si>
  <si>
    <t>1507</t>
  </si>
  <si>
    <t>1946</t>
  </si>
  <si>
    <t>.774</t>
  </si>
  <si>
    <t>1046</t>
  </si>
  <si>
    <t>2460</t>
  </si>
  <si>
    <t>3506</t>
  </si>
  <si>
    <t>1840</t>
  </si>
  <si>
    <t>652</t>
  </si>
  <si>
    <t>418</t>
  </si>
  <si>
    <t>1152</t>
  </si>
  <si>
    <t>1844</t>
  </si>
  <si>
    <t>8031</t>
  </si>
  <si>
    <t>2976</t>
  </si>
  <si>
    <t>6725</t>
  </si>
  <si>
    <t>465</t>
  </si>
  <si>
    <t>1223</t>
  </si>
  <si>
    <t>.380</t>
  </si>
  <si>
    <t>2511</t>
  </si>
  <si>
    <t>5502</t>
  </si>
  <si>
    <t>1622</t>
  </si>
  <si>
    <t>2133</t>
  </si>
  <si>
    <t>957</t>
  </si>
  <si>
    <t>2495</t>
  </si>
  <si>
    <t>3452</t>
  </si>
  <si>
    <t>1753</t>
  </si>
  <si>
    <t>644</t>
  </si>
  <si>
    <t>311</t>
  </si>
  <si>
    <t>1190</t>
  </si>
  <si>
    <t>1916</t>
  </si>
  <si>
    <t>8039</t>
  </si>
  <si>
    <t>Orlando Magic*</t>
  </si>
  <si>
    <t>3007</t>
  </si>
  <si>
    <t>6602</t>
  </si>
  <si>
    <t>.455</t>
  </si>
  <si>
    <t>1211</t>
  </si>
  <si>
    <t>.334</t>
  </si>
  <si>
    <t>2602</t>
  </si>
  <si>
    <t>5391</t>
  </si>
  <si>
    <t>.483</t>
  </si>
  <si>
    <t>1648</t>
  </si>
  <si>
    <t>2150</t>
  </si>
  <si>
    <t>970</t>
  </si>
  <si>
    <t>2596</t>
  </si>
  <si>
    <t>3566</t>
  </si>
  <si>
    <t>1837</t>
  </si>
  <si>
    <t>643</t>
  </si>
  <si>
    <t>411</t>
  </si>
  <si>
    <t>1341</t>
  </si>
  <si>
    <t>1823</t>
  </si>
  <si>
    <t>8067</t>
  </si>
  <si>
    <t>3043</t>
  </si>
  <si>
    <t>6642</t>
  </si>
  <si>
    <t>.458</t>
  </si>
  <si>
    <t>479</t>
  </si>
  <si>
    <t>2564</t>
  </si>
  <si>
    <t>5364</t>
  </si>
  <si>
    <t>.478</t>
  </si>
  <si>
    <t>1574</t>
  </si>
  <si>
    <t>2114</t>
  </si>
  <si>
    <t>.745</t>
  </si>
  <si>
    <t>1021</t>
  </si>
  <si>
    <t>2541</t>
  </si>
  <si>
    <t>3562</t>
  </si>
  <si>
    <t>1892</t>
  </si>
  <si>
    <t>543</t>
  </si>
  <si>
    <t>333</t>
  </si>
  <si>
    <t>1182</t>
  </si>
  <si>
    <t>1685</t>
  </si>
  <si>
    <t>8139</t>
  </si>
  <si>
    <t>6817</t>
  </si>
  <si>
    <t>431</t>
  </si>
  <si>
    <t>1333</t>
  </si>
  <si>
    <t>.323</t>
  </si>
  <si>
    <t>2560</t>
  </si>
  <si>
    <t>5484</t>
  </si>
  <si>
    <t>.467</t>
  </si>
  <si>
    <t>2394</t>
  </si>
  <si>
    <t>1117</t>
  </si>
  <si>
    <t>2572</t>
  </si>
  <si>
    <t>3689</t>
  </si>
  <si>
    <t>1949</t>
  </si>
  <si>
    <t>768</t>
  </si>
  <si>
    <t>413</t>
  </si>
  <si>
    <t>1208</t>
  </si>
  <si>
    <t>1796</t>
  </si>
  <si>
    <t>8207</t>
  </si>
  <si>
    <t>3224</t>
  </si>
  <si>
    <t>7008</t>
  </si>
  <si>
    <t>1188</t>
  </si>
  <si>
    <t>.363</t>
  </si>
  <si>
    <t>2793</t>
  </si>
  <si>
    <t>5820</t>
  </si>
  <si>
    <t>1381</t>
  </si>
  <si>
    <t>1819</t>
  </si>
  <si>
    <t>1126</t>
  </si>
  <si>
    <t>2555</t>
  </si>
  <si>
    <t>3681</t>
  </si>
  <si>
    <t>1991</t>
  </si>
  <si>
    <t>714</t>
  </si>
  <si>
    <t>430</t>
  </si>
  <si>
    <t>1213</t>
  </si>
  <si>
    <t>1782</t>
  </si>
  <si>
    <t>8260</t>
  </si>
  <si>
    <t>3072</t>
  </si>
  <si>
    <t>6786</t>
  </si>
  <si>
    <t>.453</t>
  </si>
  <si>
    <t>428</t>
  </si>
  <si>
    <t>.358</t>
  </si>
  <si>
    <t>2644</t>
  </si>
  <si>
    <t>5589</t>
  </si>
  <si>
    <t>.473</t>
  </si>
  <si>
    <t>1712</t>
  </si>
  <si>
    <t>2219</t>
  </si>
  <si>
    <t>.772</t>
  </si>
  <si>
    <t>2491</t>
  </si>
  <si>
    <t>3423</t>
  </si>
  <si>
    <t>1972</t>
  </si>
  <si>
    <t>802</t>
  </si>
  <si>
    <t>494</t>
  </si>
  <si>
    <t>1162</t>
  </si>
  <si>
    <t>1709</t>
  </si>
  <si>
    <t>8284</t>
  </si>
  <si>
    <t>3240</t>
  </si>
  <si>
    <t>7175</t>
  </si>
  <si>
    <t>1177</t>
  </si>
  <si>
    <t>.372</t>
  </si>
  <si>
    <t>2802</t>
  </si>
  <si>
    <t>5998</t>
  </si>
  <si>
    <t>1575</t>
  </si>
  <si>
    <t>.756</t>
  </si>
  <si>
    <t>1204</t>
  </si>
  <si>
    <t>2388</t>
  </si>
  <si>
    <t>3592</t>
  </si>
  <si>
    <t>1934</t>
  </si>
  <si>
    <t>710</t>
  </si>
  <si>
    <t>491</t>
  </si>
  <si>
    <t>1121</t>
  </si>
  <si>
    <t>1936</t>
  </si>
  <si>
    <t>8493</t>
  </si>
  <si>
    <t>19842</t>
  </si>
  <si>
    <t>2929</t>
  </si>
  <si>
    <t>6624</t>
  </si>
  <si>
    <t>421</t>
  </si>
  <si>
    <t>5421</t>
  </si>
  <si>
    <t>1518</t>
  </si>
  <si>
    <t>2004</t>
  </si>
  <si>
    <t>.758</t>
  </si>
  <si>
    <t>988</t>
  </si>
  <si>
    <t>2481</t>
  </si>
  <si>
    <t>3469</t>
  </si>
  <si>
    <t>651</t>
  </si>
  <si>
    <t>1784</t>
  </si>
  <si>
    <t>7797</t>
  </si>
  <si>
    <t>3161</t>
  </si>
  <si>
    <t>6982</t>
  </si>
  <si>
    <t>636</t>
  </si>
  <si>
    <t>.381</t>
  </si>
  <si>
    <t>2525</t>
  </si>
  <si>
    <t>5314</t>
  </si>
  <si>
    <t>1486</t>
  </si>
  <si>
    <t>1793</t>
  </si>
  <si>
    <t>.829</t>
  </si>
  <si>
    <t>2544</t>
  </si>
  <si>
    <t>3456</t>
  </si>
  <si>
    <t>1730</t>
  </si>
  <si>
    <t>8444</t>
  </si>
  <si>
    <t>3061</t>
  </si>
  <si>
    <t>6941</t>
  </si>
  <si>
    <t>.441</t>
  </si>
  <si>
    <t>1235</t>
  </si>
  <si>
    <t>2636</t>
  </si>
  <si>
    <t>5706</t>
  </si>
  <si>
    <t>.462</t>
  </si>
  <si>
    <t>2382</t>
  </si>
  <si>
    <t>.778</t>
  </si>
  <si>
    <t>1284</t>
  </si>
  <si>
    <t>2546</t>
  </si>
  <si>
    <t>3830</t>
  </si>
  <si>
    <t>594</t>
  </si>
  <si>
    <t>506</t>
  </si>
  <si>
    <t>1295</t>
  </si>
  <si>
    <t>1786</t>
  </si>
  <si>
    <t>8400</t>
  </si>
  <si>
    <t>3242</t>
  </si>
  <si>
    <t>6990</t>
  </si>
  <si>
    <t>1288</t>
  </si>
  <si>
    <t>5702</t>
  </si>
  <si>
    <t>.482</t>
  </si>
  <si>
    <t>1367</t>
  </si>
  <si>
    <t>1832</t>
  </si>
  <si>
    <t>900</t>
  </si>
  <si>
    <t>3651</t>
  </si>
  <si>
    <t>2034</t>
  </si>
  <si>
    <t>736</t>
  </si>
  <si>
    <t>457</t>
  </si>
  <si>
    <t>1192</t>
  </si>
  <si>
    <t>1666</t>
  </si>
  <si>
    <t>8342</t>
  </si>
  <si>
    <t>3091</t>
  </si>
  <si>
    <t>6856</t>
  </si>
  <si>
    <t>.451</t>
  </si>
  <si>
    <t>486</t>
  </si>
  <si>
    <t>.356</t>
  </si>
  <si>
    <t>2605</t>
  </si>
  <si>
    <t>5489</t>
  </si>
  <si>
    <t>1562</t>
  </si>
  <si>
    <t>.734</t>
  </si>
  <si>
    <t>1078</t>
  </si>
  <si>
    <t>2554</t>
  </si>
  <si>
    <t>3632</t>
  </si>
  <si>
    <t>1909</t>
  </si>
  <si>
    <t>470</t>
  </si>
  <si>
    <t>1874</t>
  </si>
  <si>
    <t>8230</t>
  </si>
  <si>
    <t>3045</t>
  </si>
  <si>
    <t>6670</t>
  </si>
  <si>
    <t>585</t>
  </si>
  <si>
    <t>1526</t>
  </si>
  <si>
    <t>.383</t>
  </si>
  <si>
    <t>5144</t>
  </si>
  <si>
    <t>1483</t>
  </si>
  <si>
    <t>1911</t>
  </si>
  <si>
    <t>.776</t>
  </si>
  <si>
    <t>876</t>
  </si>
  <si>
    <t>2367</t>
  </si>
  <si>
    <t>3243</t>
  </si>
  <si>
    <t>622</t>
  </si>
  <si>
    <t>344</t>
  </si>
  <si>
    <t>1044</t>
  </si>
  <si>
    <t>1820</t>
  </si>
  <si>
    <t>8158</t>
  </si>
  <si>
    <t>2947</t>
  </si>
  <si>
    <t>6763</t>
  </si>
  <si>
    <t>.436</t>
  </si>
  <si>
    <t>1590</t>
  </si>
  <si>
    <t>.357</t>
  </si>
  <si>
    <t>2379</t>
  </si>
  <si>
    <t>5173</t>
  </si>
  <si>
    <t>1616</t>
  </si>
  <si>
    <t>2079</t>
  </si>
  <si>
    <t>.777</t>
  </si>
  <si>
    <t>958</t>
  </si>
  <si>
    <t>2392</t>
  </si>
  <si>
    <t>3350</t>
  </si>
  <si>
    <t>1676</t>
  </si>
  <si>
    <t>696</t>
  </si>
  <si>
    <t>300</t>
  </si>
  <si>
    <t>1888</t>
  </si>
  <si>
    <t>8078</t>
  </si>
  <si>
    <t>3172</t>
  </si>
  <si>
    <t>6809</t>
  </si>
  <si>
    <t>296</t>
  </si>
  <si>
    <t>804</t>
  </si>
  <si>
    <t>.368</t>
  </si>
  <si>
    <t>6005</t>
  </si>
  <si>
    <t>.479</t>
  </si>
  <si>
    <t>1406</t>
  </si>
  <si>
    <t>1826</t>
  </si>
  <si>
    <t>.770</t>
  </si>
  <si>
    <t>959</t>
  </si>
  <si>
    <t>3573</t>
  </si>
  <si>
    <t>2070</t>
  </si>
  <si>
    <t>553</t>
  </si>
  <si>
    <t>433</t>
  </si>
  <si>
    <t>1124</t>
  </si>
  <si>
    <t>1704</t>
  </si>
  <si>
    <t>8046</t>
  </si>
  <si>
    <t>3049</t>
  </si>
  <si>
    <t>6743</t>
  </si>
  <si>
    <t>467</t>
  </si>
  <si>
    <t>1279</t>
  </si>
  <si>
    <t>2582</t>
  </si>
  <si>
    <t>5464</t>
  </si>
  <si>
    <t>1430</t>
  </si>
  <si>
    <t>.739</t>
  </si>
  <si>
    <t>943</t>
  </si>
  <si>
    <t>2466</t>
  </si>
  <si>
    <t>3409</t>
  </si>
  <si>
    <t>1678</t>
  </si>
  <si>
    <t>7995</t>
  </si>
  <si>
    <t>2975</t>
  </si>
  <si>
    <t>6640</t>
  </si>
  <si>
    <t>.448</t>
  </si>
  <si>
    <t>245</t>
  </si>
  <si>
    <t>787</t>
  </si>
  <si>
    <t>.311</t>
  </si>
  <si>
    <t>2730</t>
  </si>
  <si>
    <t>5853</t>
  </si>
  <si>
    <t>2253</t>
  </si>
  <si>
    <t>1042</t>
  </si>
  <si>
    <t>2415</t>
  </si>
  <si>
    <t>3457</t>
  </si>
  <si>
    <t>844</t>
  </si>
  <si>
    <t>284</t>
  </si>
  <si>
    <t>1212</t>
  </si>
  <si>
    <t>7941</t>
  </si>
  <si>
    <t>2911</t>
  </si>
  <si>
    <t>6608</t>
  </si>
  <si>
    <t>379</t>
  </si>
  <si>
    <t>1119</t>
  </si>
  <si>
    <t>2532</t>
  </si>
  <si>
    <t>1739</t>
  </si>
  <si>
    <t>2271</t>
  </si>
  <si>
    <t>1004</t>
  </si>
  <si>
    <t>2622</t>
  </si>
  <si>
    <t>3626</t>
  </si>
  <si>
    <t>1910</t>
  </si>
  <si>
    <t>443</t>
  </si>
  <si>
    <t>1210</t>
  </si>
  <si>
    <t>1811</t>
  </si>
  <si>
    <t>7940</t>
  </si>
  <si>
    <t>2967</t>
  </si>
  <si>
    <t>606</t>
  </si>
  <si>
    <t>1582</t>
  </si>
  <si>
    <t>2361</t>
  </si>
  <si>
    <t>5143</t>
  </si>
  <si>
    <t>.459</t>
  </si>
  <si>
    <t>1320</t>
  </si>
  <si>
    <t>1620</t>
  </si>
  <si>
    <t>.815</t>
  </si>
  <si>
    <t>842</t>
  </si>
  <si>
    <t>2376</t>
  </si>
  <si>
    <t>3218</t>
  </si>
  <si>
    <t>1800</t>
  </si>
  <si>
    <t>579</t>
  </si>
  <si>
    <t>255</t>
  </si>
  <si>
    <t>7860</t>
  </si>
  <si>
    <t>2908</t>
  </si>
  <si>
    <t>6297</t>
  </si>
  <si>
    <t>2459</t>
  </si>
  <si>
    <t>5027</t>
  </si>
  <si>
    <t>.489</t>
  </si>
  <si>
    <t>1591</t>
  </si>
  <si>
    <t>2194</t>
  </si>
  <si>
    <t>.725</t>
  </si>
  <si>
    <t>939</t>
  </si>
  <si>
    <t>2556</t>
  </si>
  <si>
    <t>3495</t>
  </si>
  <si>
    <t>1636</t>
  </si>
  <si>
    <t>629</t>
  </si>
  <si>
    <t>529</t>
  </si>
  <si>
    <t>1672</t>
  </si>
  <si>
    <t>7856</t>
  </si>
  <si>
    <t>6776</t>
  </si>
  <si>
    <t>394</t>
  </si>
  <si>
    <t>.343</t>
  </si>
  <si>
    <t>2611</t>
  </si>
  <si>
    <t>5627</t>
  </si>
  <si>
    <t>1928</t>
  </si>
  <si>
    <t>1049</t>
  </si>
  <si>
    <t>2440</t>
  </si>
  <si>
    <t>3489</t>
  </si>
  <si>
    <t>1719</t>
  </si>
  <si>
    <t>404</t>
  </si>
  <si>
    <t>1801</t>
  </si>
  <si>
    <t>7834</t>
  </si>
  <si>
    <t>2906</t>
  </si>
  <si>
    <t>6585</t>
  </si>
  <si>
    <t>346</t>
  </si>
  <si>
    <t>1041</t>
  </si>
  <si>
    <t>.332</t>
  </si>
  <si>
    <t>5544</t>
  </si>
  <si>
    <t>1662</t>
  </si>
  <si>
    <t>2195</t>
  </si>
  <si>
    <t>991</t>
  </si>
  <si>
    <t>3519</t>
  </si>
  <si>
    <t>1887</t>
  </si>
  <si>
    <t>717</t>
  </si>
  <si>
    <t>374</t>
  </si>
  <si>
    <t>1772</t>
  </si>
  <si>
    <t>7820</t>
  </si>
  <si>
    <t>2987</t>
  </si>
  <si>
    <t>6491</t>
  </si>
  <si>
    <t>1150</t>
  </si>
  <si>
    <t>.330</t>
  </si>
  <si>
    <t>2608</t>
  </si>
  <si>
    <t>5341</t>
  </si>
  <si>
    <t>.488</t>
  </si>
  <si>
    <t>1450</t>
  </si>
  <si>
    <t>1947</t>
  </si>
  <si>
    <t>992</t>
  </si>
  <si>
    <t>2378</t>
  </si>
  <si>
    <t>3370</t>
  </si>
  <si>
    <t>1860</t>
  </si>
  <si>
    <t>725</t>
  </si>
  <si>
    <t>316</t>
  </si>
  <si>
    <t>1248</t>
  </si>
  <si>
    <t>1634</t>
  </si>
  <si>
    <t>7803</t>
  </si>
  <si>
    <t>6714</t>
  </si>
  <si>
    <t>.445</t>
  </si>
  <si>
    <t>349</t>
  </si>
  <si>
    <t>997</t>
  </si>
  <si>
    <t>.350</t>
  </si>
  <si>
    <t>2642</t>
  </si>
  <si>
    <t>5717</t>
  </si>
  <si>
    <t>1455</t>
  </si>
  <si>
    <t>2014</t>
  </si>
  <si>
    <t>.722</t>
  </si>
  <si>
    <t>985</t>
  </si>
  <si>
    <t>3526</t>
  </si>
  <si>
    <t>605</t>
  </si>
  <si>
    <t>461</t>
  </si>
  <si>
    <t>1388</t>
  </si>
  <si>
    <t>2028</t>
  </si>
  <si>
    <t>7786</t>
  </si>
  <si>
    <t>2894</t>
  </si>
  <si>
    <t>6189</t>
  </si>
  <si>
    <t>224</t>
  </si>
  <si>
    <t>641</t>
  </si>
  <si>
    <t>2670</t>
  </si>
  <si>
    <t>5548</t>
  </si>
  <si>
    <t>.481</t>
  </si>
  <si>
    <t>1750</t>
  </si>
  <si>
    <t>2349</t>
  </si>
  <si>
    <t>2381</t>
  </si>
  <si>
    <t>3402</t>
  </si>
  <si>
    <t>2103</t>
  </si>
  <si>
    <t>708</t>
  </si>
  <si>
    <t>1374</t>
  </si>
  <si>
    <t>7762</t>
  </si>
  <si>
    <t>2859</t>
  </si>
  <si>
    <t>6434</t>
  </si>
  <si>
    <t>.444</t>
  </si>
  <si>
    <t>402</t>
  </si>
  <si>
    <t>1141</t>
  </si>
  <si>
    <t>.352</t>
  </si>
  <si>
    <t>2457</t>
  </si>
  <si>
    <t>5293</t>
  </si>
  <si>
    <t>1594</t>
  </si>
  <si>
    <t>2011</t>
  </si>
  <si>
    <t>.793</t>
  </si>
  <si>
    <t>2558</t>
  </si>
  <si>
    <t>1679</t>
  </si>
  <si>
    <t>611</t>
  </si>
  <si>
    <t>473</t>
  </si>
  <si>
    <t>1783</t>
  </si>
  <si>
    <t>7714</t>
  </si>
  <si>
    <t>2914</t>
  </si>
  <si>
    <t>6695</t>
  </si>
  <si>
    <t>1075</t>
  </si>
  <si>
    <t>.376</t>
  </si>
  <si>
    <t>2510</t>
  </si>
  <si>
    <t>5620</t>
  </si>
  <si>
    <t>1467</t>
  </si>
  <si>
    <t>1097</t>
  </si>
  <si>
    <t>2475</t>
  </si>
  <si>
    <t>3572</t>
  </si>
  <si>
    <t>1807</t>
  </si>
  <si>
    <t>656</t>
  </si>
  <si>
    <t>1769</t>
  </si>
  <si>
    <t>7699</t>
  </si>
  <si>
    <t>2835</t>
  </si>
  <si>
    <t>6490</t>
  </si>
  <si>
    <t>390</t>
  </si>
  <si>
    <t>1178</t>
  </si>
  <si>
    <t>2445</t>
  </si>
  <si>
    <t>5312</t>
  </si>
  <si>
    <t>1633</t>
  </si>
  <si>
    <t>2177</t>
  </si>
  <si>
    <t>.750</t>
  </si>
  <si>
    <t>1008</t>
  </si>
  <si>
    <t>3470</t>
  </si>
  <si>
    <t>1605</t>
  </si>
  <si>
    <t>574</t>
  </si>
  <si>
    <t>1291</t>
  </si>
  <si>
    <t>7693</t>
  </si>
  <si>
    <t>2840</t>
  </si>
  <si>
    <t>.440</t>
  </si>
  <si>
    <t>439</t>
  </si>
  <si>
    <t>.346</t>
  </si>
  <si>
    <t>2401</t>
  </si>
  <si>
    <t>5194</t>
  </si>
  <si>
    <t>1569</t>
  </si>
  <si>
    <t>2044</t>
  </si>
  <si>
    <t>1024</t>
  </si>
  <si>
    <t>3588</t>
  </si>
  <si>
    <t>1506</t>
  </si>
  <si>
    <t>493</t>
  </si>
  <si>
    <t>1276</t>
  </si>
  <si>
    <t>1602</t>
  </si>
  <si>
    <t>7688</t>
  </si>
  <si>
    <t>2700</t>
  </si>
  <si>
    <t>6509</t>
  </si>
  <si>
    <t>.415</t>
  </si>
  <si>
    <t>719</t>
  </si>
  <si>
    <t>2155</t>
  </si>
  <si>
    <t>1981</t>
  </si>
  <si>
    <t>4354</t>
  </si>
  <si>
    <t>1480</t>
  </si>
  <si>
    <t>1994</t>
  </si>
  <si>
    <t>849</t>
  </si>
  <si>
    <t>2471</t>
  </si>
  <si>
    <t>3320</t>
  </si>
  <si>
    <t>720</t>
  </si>
  <si>
    <t>303</t>
  </si>
  <si>
    <t>1147</t>
  </si>
  <si>
    <t>1758</t>
  </si>
  <si>
    <t>7599</t>
  </si>
  <si>
    <t>2887</t>
  </si>
  <si>
    <t>6599</t>
  </si>
  <si>
    <t>456</t>
  </si>
  <si>
    <t>2431</t>
  </si>
  <si>
    <t>5308</t>
  </si>
  <si>
    <t>1325</t>
  </si>
  <si>
    <t>1780</t>
  </si>
  <si>
    <t>.744</t>
  </si>
  <si>
    <t>963</t>
  </si>
  <si>
    <t>2385</t>
  </si>
  <si>
    <t>3348</t>
  </si>
  <si>
    <t>1775</t>
  </si>
  <si>
    <t>679</t>
  </si>
  <si>
    <t>295</t>
  </si>
  <si>
    <t>1085</t>
  </si>
  <si>
    <t>7555</t>
  </si>
  <si>
    <t>2816</t>
  </si>
  <si>
    <t>6394</t>
  </si>
  <si>
    <t>253</t>
  </si>
  <si>
    <t>811</t>
  </si>
  <si>
    <t>.312</t>
  </si>
  <si>
    <t>2563</t>
  </si>
  <si>
    <t>5583</t>
  </si>
  <si>
    <t>1617</t>
  </si>
  <si>
    <t>2077</t>
  </si>
  <si>
    <t>.779</t>
  </si>
  <si>
    <t>917</t>
  </si>
  <si>
    <t>2395</t>
  </si>
  <si>
    <t>3312</t>
  </si>
  <si>
    <t>1612</t>
  </si>
  <si>
    <t>621</t>
  </si>
  <si>
    <t>1095</t>
  </si>
  <si>
    <t>1644</t>
  </si>
  <si>
    <t>7502</t>
  </si>
  <si>
    <t>2850</t>
  </si>
  <si>
    <t>6746</t>
  </si>
  <si>
    <t>.422</t>
  </si>
  <si>
    <t>293</t>
  </si>
  <si>
    <t>896</t>
  </si>
  <si>
    <t>.327</t>
  </si>
  <si>
    <t>2557</t>
  </si>
  <si>
    <t>5850</t>
  </si>
  <si>
    <t>1502</t>
  </si>
  <si>
    <t>2012</t>
  </si>
  <si>
    <t>.747</t>
  </si>
  <si>
    <t>1118</t>
  </si>
  <si>
    <t>2542</t>
  </si>
  <si>
    <t>3660</t>
  </si>
  <si>
    <t>1864</t>
  </si>
  <si>
    <t>7495</t>
  </si>
  <si>
    <t>6277</t>
  </si>
  <si>
    <t>.430</t>
  </si>
  <si>
    <t>533</t>
  </si>
  <si>
    <t>1488</t>
  </si>
  <si>
    <t>2167</t>
  </si>
  <si>
    <t>4789</t>
  </si>
  <si>
    <t>2021</t>
  </si>
  <si>
    <t>883</t>
  </si>
  <si>
    <t>3328</t>
  </si>
  <si>
    <t>556</t>
  </si>
  <si>
    <t>468</t>
  </si>
  <si>
    <t>1104</t>
  </si>
  <si>
    <t>1748</t>
  </si>
  <si>
    <t>7492</t>
  </si>
  <si>
    <t>2847</t>
  </si>
  <si>
    <t>6664</t>
  </si>
  <si>
    <t>1193</t>
  </si>
  <si>
    <t>2438</t>
  </si>
  <si>
    <t>5471</t>
  </si>
  <si>
    <t>.446</t>
  </si>
  <si>
    <t>1350</t>
  </si>
  <si>
    <t>1879</t>
  </si>
  <si>
    <t>.718</t>
  </si>
  <si>
    <t>1023</t>
  </si>
  <si>
    <t>2355</t>
  </si>
  <si>
    <t>3378</t>
  </si>
  <si>
    <t>1583</t>
  </si>
  <si>
    <t>609</t>
  </si>
  <si>
    <t>392</t>
  </si>
  <si>
    <t>1181</t>
  </si>
  <si>
    <t>1761</t>
  </si>
  <si>
    <t>7453</t>
  </si>
  <si>
    <t>2688</t>
  </si>
  <si>
    <t>6517</t>
  </si>
  <si>
    <t>.412</t>
  </si>
  <si>
    <t>348</t>
  </si>
  <si>
    <t>1100</t>
  </si>
  <si>
    <t>.316</t>
  </si>
  <si>
    <t>2340</t>
  </si>
  <si>
    <t>5417</t>
  </si>
  <si>
    <t>.432</t>
  </si>
  <si>
    <t>1292</t>
  </si>
  <si>
    <t>1689</t>
  </si>
  <si>
    <t>.765</t>
  </si>
  <si>
    <t>948</t>
  </si>
  <si>
    <t>2464</t>
  </si>
  <si>
    <t>3412</t>
  </si>
  <si>
    <t>592</t>
  </si>
  <si>
    <t>324</t>
  </si>
  <si>
    <t>1167</t>
  </si>
  <si>
    <t>1856</t>
  </si>
  <si>
    <t>7016</t>
  </si>
  <si>
    <t>2689</t>
  </si>
  <si>
    <t>6544</t>
  </si>
  <si>
    <t>.411</t>
  </si>
  <si>
    <t>229</t>
  </si>
  <si>
    <t>824</t>
  </si>
  <si>
    <t>.278</t>
  </si>
  <si>
    <t>5720</t>
  </si>
  <si>
    <t>1294</t>
  </si>
  <si>
    <t>1850</t>
  </si>
  <si>
    <t>.699</t>
  </si>
  <si>
    <t>1112</t>
  </si>
  <si>
    <t>2363</t>
  </si>
  <si>
    <t>3475</t>
  </si>
  <si>
    <t>712</t>
  </si>
  <si>
    <t>1514</t>
  </si>
  <si>
    <t>2056</t>
  </si>
  <si>
    <t>6901</t>
  </si>
  <si>
    <t>M</t>
  </si>
  <si>
    <t>33-8</t>
  </si>
  <si>
    <t>26-4</t>
  </si>
  <si>
    <t>13-1</t>
  </si>
  <si>
    <t>18-6</t>
  </si>
  <si>
    <t>38-10</t>
  </si>
  <si>
    <t>22-12</t>
  </si>
  <si>
    <t>36-6</t>
  </si>
  <si>
    <t>14-1</t>
  </si>
  <si>
    <t>24-6</t>
  </si>
  <si>
    <t>17-7</t>
  </si>
  <si>
    <t>19-9</t>
  </si>
  <si>
    <t>33-16</t>
  </si>
  <si>
    <t>27-6</t>
  </si>
  <si>
    <t>26-6</t>
  </si>
  <si>
    <t>11-3</t>
  </si>
  <si>
    <t>14-3</t>
  </si>
  <si>
    <t>59-23</t>
  </si>
  <si>
    <t>23-7</t>
  </si>
  <si>
    <t>34-17</t>
  </si>
  <si>
    <t>25-6</t>
  </si>
  <si>
    <t>31-11</t>
  </si>
  <si>
    <t>2-0</t>
  </si>
  <si>
    <t>51-31</t>
  </si>
  <si>
    <t>15-9</t>
  </si>
  <si>
    <t>18-10</t>
  </si>
  <si>
    <t>29-20</t>
  </si>
  <si>
    <t>22-11</t>
  </si>
  <si>
    <t>21-15</t>
  </si>
  <si>
    <t>5-2</t>
  </si>
  <si>
    <t>50-32</t>
  </si>
  <si>
    <t>35-19</t>
  </si>
  <si>
    <t>15-13</t>
  </si>
  <si>
    <t>16-10</t>
  </si>
  <si>
    <t>32-15</t>
  </si>
  <si>
    <t>10-9</t>
  </si>
  <si>
    <t>27-11</t>
  </si>
  <si>
    <t>24-23</t>
  </si>
  <si>
    <t>26-9</t>
  </si>
  <si>
    <t>26-14</t>
  </si>
  <si>
    <t>14-14</t>
  </si>
  <si>
    <t>32-16</t>
  </si>
  <si>
    <t>18-16</t>
  </si>
  <si>
    <t>25-12</t>
  </si>
  <si>
    <t>New Jersey Nets</t>
  </si>
  <si>
    <t>34-20</t>
  </si>
  <si>
    <t>16-8</t>
  </si>
  <si>
    <t>34-15</t>
  </si>
  <si>
    <t>15-18</t>
  </si>
  <si>
    <t>31-8</t>
  </si>
  <si>
    <t>48-34</t>
  </si>
  <si>
    <t>14-19</t>
  </si>
  <si>
    <t>23-14</t>
  </si>
  <si>
    <t>12-2</t>
  </si>
  <si>
    <t>25-24</t>
  </si>
  <si>
    <t>23-10</t>
  </si>
  <si>
    <t>20-12</t>
  </si>
  <si>
    <t>32-22</t>
  </si>
  <si>
    <t>15-11</t>
  </si>
  <si>
    <t>26-24</t>
  </si>
  <si>
    <t>21-11</t>
  </si>
  <si>
    <t>7-10</t>
  </si>
  <si>
    <t>18-15</t>
  </si>
  <si>
    <t>28-17</t>
  </si>
  <si>
    <t>31-23</t>
  </si>
  <si>
    <t>13-12</t>
  </si>
  <si>
    <t>27-22</t>
  </si>
  <si>
    <t>17-16</t>
  </si>
  <si>
    <t>18-19</t>
  </si>
  <si>
    <t>4-4</t>
  </si>
  <si>
    <t>12-12</t>
  </si>
  <si>
    <t>29-21</t>
  </si>
  <si>
    <t>15-17</t>
  </si>
  <si>
    <t>6-3</t>
  </si>
  <si>
    <t>11-13</t>
  </si>
  <si>
    <t>26-22</t>
  </si>
  <si>
    <t>17-17</t>
  </si>
  <si>
    <t>42-40</t>
  </si>
  <si>
    <t>10-18</t>
  </si>
  <si>
    <t>25-23</t>
  </si>
  <si>
    <t>6-1</t>
  </si>
  <si>
    <t>11-17</t>
  </si>
  <si>
    <t>14-11</t>
  </si>
  <si>
    <t>17-12</t>
  </si>
  <si>
    <t>24-26</t>
  </si>
  <si>
    <t>18-14</t>
  </si>
  <si>
    <t>19-16</t>
  </si>
  <si>
    <t>5-6</t>
  </si>
  <si>
    <t>40-42</t>
  </si>
  <si>
    <t>21-27</t>
  </si>
  <si>
    <t>19-15</t>
  </si>
  <si>
    <t>19-33</t>
  </si>
  <si>
    <t>8-16</t>
  </si>
  <si>
    <t>13-19</t>
  </si>
  <si>
    <t>37-45</t>
  </si>
  <si>
    <t>23-31</t>
  </si>
  <si>
    <t>9-15</t>
  </si>
  <si>
    <t>16-18</t>
  </si>
  <si>
    <t>9-11</t>
  </si>
  <si>
    <t>8-14</t>
  </si>
  <si>
    <t>26-28</t>
  </si>
  <si>
    <t>24-25</t>
  </si>
  <si>
    <t>13-20</t>
  </si>
  <si>
    <t>11-18</t>
  </si>
  <si>
    <t>35-47</t>
  </si>
  <si>
    <t>9-32</t>
  </si>
  <si>
    <t>24-30</t>
  </si>
  <si>
    <t>10-16</t>
  </si>
  <si>
    <t>19-30</t>
  </si>
  <si>
    <t>16-17</t>
  </si>
  <si>
    <t>11-28</t>
  </si>
  <si>
    <t>30-52</t>
  </si>
  <si>
    <t>3-38</t>
  </si>
  <si>
    <t>22-32</t>
  </si>
  <si>
    <t>12-16</t>
  </si>
  <si>
    <t>17-32</t>
  </si>
  <si>
    <t>12-34</t>
  </si>
  <si>
    <t>16-14</t>
  </si>
  <si>
    <t>5-19</t>
  </si>
  <si>
    <t>7-21</t>
  </si>
  <si>
    <t>13-35</t>
  </si>
  <si>
    <t>15-19</t>
  </si>
  <si>
    <t>14-23</t>
  </si>
  <si>
    <t>2-13</t>
  </si>
  <si>
    <t>16-36</t>
  </si>
  <si>
    <t>6-18</t>
  </si>
  <si>
    <t>10-23</t>
  </si>
  <si>
    <t>9-24</t>
  </si>
  <si>
    <t>18-36</t>
  </si>
  <si>
    <t>8-25</t>
  </si>
  <si>
    <t>12-27</t>
  </si>
  <si>
    <t>4-13</t>
  </si>
  <si>
    <t>6-22</t>
  </si>
  <si>
    <t>8-18</t>
  </si>
  <si>
    <t>14-34</t>
  </si>
  <si>
    <t>10-24</t>
  </si>
  <si>
    <t>6-30</t>
  </si>
  <si>
    <t>17-65</t>
  </si>
  <si>
    <t>9-45</t>
  </si>
  <si>
    <t>4-22</t>
  </si>
  <si>
    <t>5-23</t>
  </si>
  <si>
    <t>10-40</t>
  </si>
  <si>
    <t>7-25</t>
  </si>
  <si>
    <t>6-38</t>
  </si>
  <si>
    <t>4-37</t>
  </si>
  <si>
    <t>8-44</t>
  </si>
  <si>
    <t>3-21</t>
  </si>
  <si>
    <t>12-37</t>
  </si>
  <si>
    <t>5-28</t>
  </si>
  <si>
    <t>9-37</t>
  </si>
  <si>
    <t>0-8</t>
  </si>
  <si>
    <t>SEASON_AND1_TEAM</t>
  </si>
  <si>
    <t>SEASON_AND1</t>
  </si>
  <si>
    <t>GAME_TYPE_CODE</t>
  </si>
  <si>
    <t>TEAM_ABBR</t>
  </si>
  <si>
    <t>GAMES_at_AWAY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</si>
</sst>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Helvetica"/>
    </font>
    <font>
      <sz val="11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52BB-2E2E-4699-85C2-929966A02A9D}">
  <dimension ref="A2:V4"/>
  <sheetViews>
    <sheetView workbookViewId="0">
      <selection activeCell="W4" sqref="W4"/>
    </sheetView>
  </sheetViews>
  <sheetFormatPr defaultRowHeight="15" x14ac:dyDescent="0.25"/>
  <cols>
    <col min="1" max="1" width="9.85546875" bestFit="1" customWidth="1"/>
    <col min="2" max="2" width="18.5703125" bestFit="1" customWidth="1"/>
    <col min="3" max="3" width="16.140625" bestFit="1" customWidth="1"/>
    <col min="4" max="4" width="17.7109375" bestFit="1" customWidth="1"/>
    <col min="5" max="5" width="18.7109375" bestFit="1" customWidth="1"/>
    <col min="6" max="6" width="21.85546875" customWidth="1"/>
    <col min="7" max="7" width="23.7109375" customWidth="1"/>
    <col min="8" max="8" width="15.7109375" bestFit="1" customWidth="1"/>
    <col min="9" max="9" width="21.28515625" customWidth="1"/>
    <col min="10" max="10" width="21.140625" customWidth="1"/>
    <col min="11" max="11" width="11.5703125" customWidth="1"/>
    <col min="12" max="12" width="16.28515625" customWidth="1"/>
    <col min="13" max="14" width="16" customWidth="1"/>
    <col min="15" max="15" width="15" customWidth="1"/>
    <col min="16" max="16" width="16.42578125" customWidth="1"/>
    <col min="17" max="17" width="15.85546875" customWidth="1"/>
    <col min="18" max="18" width="8.5703125" bestFit="1" customWidth="1"/>
    <col min="19" max="19" width="9" bestFit="1" customWidth="1"/>
    <col min="21" max="21" width="8.5703125" bestFit="1" customWidth="1"/>
    <col min="22" max="22" width="9" bestFit="1" customWidth="1"/>
  </cols>
  <sheetData>
    <row r="2" spans="1:22" ht="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</row>
    <row r="3" spans="1:22" x14ac:dyDescent="0.25">
      <c r="A3" t="s">
        <v>22</v>
      </c>
      <c r="B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M3" t="s">
        <v>22</v>
      </c>
      <c r="N3" t="s">
        <v>22</v>
      </c>
      <c r="O3" t="s">
        <v>22</v>
      </c>
      <c r="P3" t="s">
        <v>22</v>
      </c>
      <c r="S3" t="s">
        <v>22</v>
      </c>
      <c r="V3" t="s">
        <v>22</v>
      </c>
    </row>
    <row r="4" spans="1:22" x14ac:dyDescent="0.25">
      <c r="A4" t="s">
        <v>23</v>
      </c>
      <c r="B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M4" t="s">
        <v>24</v>
      </c>
      <c r="N4" t="s">
        <v>24</v>
      </c>
      <c r="O4" t="s">
        <v>24</v>
      </c>
      <c r="P4" t="s">
        <v>24</v>
      </c>
      <c r="S4">
        <v>0</v>
      </c>
      <c r="V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3ED1-28A4-44FF-9868-8B240FB508D9}">
  <dimension ref="A1:P1"/>
  <sheetViews>
    <sheetView workbookViewId="0">
      <selection sqref="A1:P1"/>
    </sheetView>
  </sheetViews>
  <sheetFormatPr defaultRowHeight="15" x14ac:dyDescent="0.25"/>
  <cols>
    <col min="1" max="1" width="9.42578125" bestFit="1" customWidth="1"/>
    <col min="2" max="2" width="19.28515625" bestFit="1" customWidth="1"/>
    <col min="3" max="3" width="16.42578125" bestFit="1" customWidth="1"/>
    <col min="4" max="4" width="20.5703125" bestFit="1" customWidth="1"/>
    <col min="5" max="5" width="19.28515625" bestFit="1" customWidth="1"/>
    <col min="6" max="6" width="18.140625" bestFit="1" customWidth="1"/>
    <col min="7" max="7" width="16.7109375" bestFit="1" customWidth="1"/>
    <col min="8" max="8" width="19" bestFit="1" customWidth="1"/>
    <col min="9" max="9" width="15.85546875" bestFit="1" customWidth="1"/>
    <col min="10" max="10" width="20.42578125" bestFit="1" customWidth="1"/>
    <col min="11" max="11" width="5.85546875" bestFit="1" customWidth="1"/>
    <col min="12" max="12" width="10.28515625" bestFit="1" customWidth="1"/>
    <col min="13" max="13" width="12.28515625" bestFit="1" customWidth="1"/>
    <col min="14" max="14" width="14.28515625" bestFit="1" customWidth="1"/>
    <col min="15" max="15" width="9.5703125" bestFit="1" customWidth="1"/>
    <col min="16" max="16" width="14.140625" bestFit="1" customWidth="1"/>
  </cols>
  <sheetData>
    <row r="1" spans="1:16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CB52-65D7-4240-A8C2-FFCE8A92B57F}">
  <dimension ref="A1:AC32"/>
  <sheetViews>
    <sheetView workbookViewId="0">
      <selection activeCell="C3" sqref="C3:F31"/>
    </sheetView>
  </sheetViews>
  <sheetFormatPr defaultRowHeight="15" x14ac:dyDescent="0.25"/>
  <cols>
    <col min="2" max="2" width="23.85546875" bestFit="1" customWidth="1"/>
    <col min="4" max="4" width="9.28515625" style="6" customWidth="1"/>
    <col min="7" max="9" width="9.140625" style="7"/>
  </cols>
  <sheetData>
    <row r="1" spans="1:29" ht="16.5" x14ac:dyDescent="0.25">
      <c r="A1" s="2"/>
      <c r="E1" s="4" t="s">
        <v>70</v>
      </c>
      <c r="F1" s="4"/>
      <c r="G1" s="4" t="s">
        <v>70</v>
      </c>
      <c r="H1" s="4"/>
      <c r="I1" s="4" t="s">
        <v>71</v>
      </c>
      <c r="J1" s="4" t="s">
        <v>71</v>
      </c>
      <c r="K1" s="4" t="s">
        <v>72</v>
      </c>
      <c r="L1" s="4" t="s">
        <v>72</v>
      </c>
      <c r="M1" s="4" t="s">
        <v>72</v>
      </c>
      <c r="N1" s="4" t="s">
        <v>72</v>
      </c>
      <c r="O1" s="4" t="s">
        <v>73</v>
      </c>
      <c r="P1" s="4" t="s">
        <v>73</v>
      </c>
      <c r="Q1" s="4" t="s">
        <v>74</v>
      </c>
      <c r="R1" s="4" t="s">
        <v>74</v>
      </c>
      <c r="S1" s="4" t="s">
        <v>75</v>
      </c>
      <c r="T1" s="4" t="s">
        <v>75</v>
      </c>
      <c r="U1" s="4" t="s">
        <v>75</v>
      </c>
      <c r="V1" s="4" t="s">
        <v>75</v>
      </c>
      <c r="W1" s="4" t="s">
        <v>75</v>
      </c>
      <c r="X1" s="4" t="s">
        <v>75</v>
      </c>
      <c r="Y1" s="4" t="s">
        <v>75</v>
      </c>
      <c r="Z1" s="4"/>
      <c r="AA1" s="4"/>
      <c r="AB1" s="4"/>
      <c r="AC1" s="4"/>
    </row>
    <row r="2" spans="1:29" ht="16.5" x14ac:dyDescent="0.25">
      <c r="A2" s="5" t="s">
        <v>25</v>
      </c>
      <c r="B2" s="4" t="s">
        <v>26</v>
      </c>
      <c r="C2" s="4" t="s">
        <v>76</v>
      </c>
      <c r="E2" s="4" t="s">
        <v>77</v>
      </c>
      <c r="F2" s="4"/>
      <c r="G2" s="4" t="s">
        <v>78</v>
      </c>
      <c r="H2" s="4"/>
      <c r="I2" s="4" t="s">
        <v>79</v>
      </c>
      <c r="J2" s="4" t="s">
        <v>69</v>
      </c>
      <c r="K2" s="4" t="s">
        <v>80</v>
      </c>
      <c r="L2" s="4" t="s">
        <v>81</v>
      </c>
      <c r="M2" s="4" t="s">
        <v>1383</v>
      </c>
      <c r="N2" s="4" t="s">
        <v>82</v>
      </c>
      <c r="O2" s="4" t="s">
        <v>83</v>
      </c>
      <c r="P2" s="4" t="s">
        <v>84</v>
      </c>
      <c r="Q2" s="4" t="s">
        <v>85</v>
      </c>
      <c r="R2" s="4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4" t="s">
        <v>91</v>
      </c>
      <c r="X2" s="4" t="s">
        <v>92</v>
      </c>
      <c r="Y2" s="4" t="s">
        <v>93</v>
      </c>
      <c r="Z2" s="4"/>
      <c r="AA2" s="4"/>
      <c r="AB2" s="4"/>
      <c r="AC2" s="4"/>
    </row>
    <row r="3" spans="1:29" ht="16.5" x14ac:dyDescent="0.25">
      <c r="A3" s="5" t="s">
        <v>171</v>
      </c>
      <c r="B3" s="4" t="s">
        <v>127</v>
      </c>
      <c r="C3" s="4" t="s">
        <v>1487</v>
      </c>
      <c r="D3" s="6" t="str">
        <f t="shared" ref="D3:D31" si="0">LEFT(C3,2)</f>
        <v>35</v>
      </c>
      <c r="E3" s="4" t="s">
        <v>97</v>
      </c>
      <c r="F3" s="6" t="str">
        <f t="shared" ref="F3:F31" si="1">LEFT(E3,2)</f>
        <v>26</v>
      </c>
      <c r="G3" s="4" t="s">
        <v>1488</v>
      </c>
      <c r="H3" s="6" t="str">
        <f t="shared" ref="H3:H31" si="2">LEFT(G3,2)</f>
        <v>9-</v>
      </c>
      <c r="I3" s="4" t="s">
        <v>1489</v>
      </c>
      <c r="J3" s="4" t="s">
        <v>1464</v>
      </c>
      <c r="K3" s="4" t="s">
        <v>1490</v>
      </c>
      <c r="L3" s="4" t="s">
        <v>1423</v>
      </c>
      <c r="M3" s="4" t="s">
        <v>239</v>
      </c>
      <c r="N3" s="4" t="s">
        <v>245</v>
      </c>
      <c r="O3" s="4" t="s">
        <v>1491</v>
      </c>
      <c r="P3" s="4" t="s">
        <v>1492</v>
      </c>
      <c r="Q3" s="4" t="s">
        <v>232</v>
      </c>
      <c r="R3" s="4" t="s">
        <v>1493</v>
      </c>
      <c r="S3" s="4" t="s">
        <v>246</v>
      </c>
      <c r="T3" s="4" t="s">
        <v>230</v>
      </c>
      <c r="U3" s="4" t="s">
        <v>229</v>
      </c>
      <c r="V3" s="4" t="s">
        <v>226</v>
      </c>
      <c r="W3" s="4" t="s">
        <v>234</v>
      </c>
      <c r="X3" s="4" t="s">
        <v>230</v>
      </c>
      <c r="Y3" s="4" t="s">
        <v>194</v>
      </c>
      <c r="Z3" s="4"/>
      <c r="AA3" s="4"/>
      <c r="AB3" s="4"/>
      <c r="AC3" s="4"/>
    </row>
    <row r="4" spans="1:29" ht="16.5" x14ac:dyDescent="0.25">
      <c r="A4" s="5" t="s">
        <v>162</v>
      </c>
      <c r="B4" s="4" t="s">
        <v>135</v>
      </c>
      <c r="C4" s="4" t="s">
        <v>128</v>
      </c>
      <c r="D4" s="6" t="str">
        <f t="shared" si="0"/>
        <v>44</v>
      </c>
      <c r="E4" s="4" t="s">
        <v>129</v>
      </c>
      <c r="F4" s="6" t="str">
        <f t="shared" si="1"/>
        <v>25</v>
      </c>
      <c r="G4" s="4" t="s">
        <v>102</v>
      </c>
      <c r="H4" s="6" t="str">
        <f t="shared" si="2"/>
        <v>19</v>
      </c>
      <c r="I4" s="4" t="s">
        <v>1447</v>
      </c>
      <c r="J4" s="4" t="s">
        <v>134</v>
      </c>
      <c r="K4" s="4" t="s">
        <v>1448</v>
      </c>
      <c r="L4" s="4" t="s">
        <v>220</v>
      </c>
      <c r="M4" s="4" t="s">
        <v>239</v>
      </c>
      <c r="N4" s="4" t="s">
        <v>214</v>
      </c>
      <c r="O4" s="4" t="s">
        <v>1449</v>
      </c>
      <c r="P4" s="4" t="s">
        <v>1450</v>
      </c>
      <c r="Q4" s="4" t="s">
        <v>236</v>
      </c>
      <c r="R4" s="4" t="s">
        <v>1451</v>
      </c>
      <c r="S4" s="4" t="s">
        <v>126</v>
      </c>
      <c r="T4" s="4" t="s">
        <v>183</v>
      </c>
      <c r="U4" s="4" t="s">
        <v>213</v>
      </c>
      <c r="V4" s="4" t="s">
        <v>230</v>
      </c>
      <c r="W4" s="4" t="s">
        <v>216</v>
      </c>
      <c r="X4" s="4" t="s">
        <v>242</v>
      </c>
      <c r="Y4" s="4" t="s">
        <v>1452</v>
      </c>
      <c r="Z4" s="4"/>
      <c r="AA4" s="4"/>
      <c r="AB4" s="4"/>
      <c r="AC4" s="4"/>
    </row>
    <row r="5" spans="1:29" ht="16.5" x14ac:dyDescent="0.25">
      <c r="A5" s="5" t="s">
        <v>172</v>
      </c>
      <c r="B5" s="4" t="s">
        <v>119</v>
      </c>
      <c r="C5" s="4" t="s">
        <v>1494</v>
      </c>
      <c r="D5" s="6" t="str">
        <f t="shared" si="0"/>
        <v>30</v>
      </c>
      <c r="E5" s="4" t="s">
        <v>114</v>
      </c>
      <c r="F5" s="6" t="str">
        <f t="shared" si="1"/>
        <v>27</v>
      </c>
      <c r="G5" s="4" t="s">
        <v>1495</v>
      </c>
      <c r="H5" s="6" t="str">
        <f t="shared" si="2"/>
        <v>3-</v>
      </c>
      <c r="I5" s="4" t="s">
        <v>1496</v>
      </c>
      <c r="J5" s="4" t="s">
        <v>256</v>
      </c>
      <c r="K5" s="4" t="s">
        <v>1490</v>
      </c>
      <c r="L5" s="4" t="s">
        <v>1497</v>
      </c>
      <c r="M5" s="4" t="s">
        <v>260</v>
      </c>
      <c r="N5" s="4" t="s">
        <v>260</v>
      </c>
      <c r="O5" s="4" t="s">
        <v>1498</v>
      </c>
      <c r="P5" s="4" t="s">
        <v>1485</v>
      </c>
      <c r="Q5" s="4" t="s">
        <v>219</v>
      </c>
      <c r="R5" s="4" t="s">
        <v>1499</v>
      </c>
      <c r="S5" s="4" t="s">
        <v>95</v>
      </c>
      <c r="T5" s="4" t="s">
        <v>254</v>
      </c>
      <c r="U5" s="4" t="s">
        <v>230</v>
      </c>
      <c r="V5" s="4" t="s">
        <v>244</v>
      </c>
      <c r="W5" s="4" t="s">
        <v>260</v>
      </c>
      <c r="X5" s="4" t="s">
        <v>245</v>
      </c>
      <c r="Y5" s="4" t="s">
        <v>1452</v>
      </c>
      <c r="Z5" s="4"/>
      <c r="AA5" s="4"/>
      <c r="AB5" s="4"/>
      <c r="AC5" s="4"/>
    </row>
    <row r="6" spans="1:29" ht="16.5" x14ac:dyDescent="0.25">
      <c r="A6" s="5" t="s">
        <v>177</v>
      </c>
      <c r="B6" s="4" t="s">
        <v>58</v>
      </c>
      <c r="C6" s="4" t="s">
        <v>1520</v>
      </c>
      <c r="D6" s="6" t="str">
        <f t="shared" si="0"/>
        <v>17</v>
      </c>
      <c r="E6" s="4" t="s">
        <v>136</v>
      </c>
      <c r="F6" s="6" t="str">
        <f t="shared" si="1"/>
        <v>14</v>
      </c>
      <c r="G6" s="4" t="s">
        <v>1495</v>
      </c>
      <c r="H6" s="6" t="str">
        <f t="shared" si="2"/>
        <v>3-</v>
      </c>
      <c r="I6" s="4" t="s">
        <v>1521</v>
      </c>
      <c r="J6" s="4" t="s">
        <v>256</v>
      </c>
      <c r="K6" s="4" t="s">
        <v>1522</v>
      </c>
      <c r="L6" s="4" t="s">
        <v>1523</v>
      </c>
      <c r="M6" s="4" t="s">
        <v>258</v>
      </c>
      <c r="N6" s="4" t="s">
        <v>245</v>
      </c>
      <c r="O6" s="4" t="s">
        <v>1524</v>
      </c>
      <c r="P6" s="4" t="s">
        <v>1525</v>
      </c>
      <c r="Q6" s="4" t="s">
        <v>219</v>
      </c>
      <c r="R6" s="4" t="s">
        <v>1526</v>
      </c>
      <c r="S6" s="4" t="s">
        <v>246</v>
      </c>
      <c r="T6" s="4" t="s">
        <v>265</v>
      </c>
      <c r="U6" s="4" t="s">
        <v>250</v>
      </c>
      <c r="V6" s="4" t="s">
        <v>258</v>
      </c>
      <c r="W6" s="4" t="s">
        <v>266</v>
      </c>
      <c r="X6" s="4" t="s">
        <v>254</v>
      </c>
      <c r="Y6" s="4" t="s">
        <v>190</v>
      </c>
      <c r="Z6" s="4"/>
      <c r="AA6" s="4"/>
      <c r="AB6" s="4"/>
      <c r="AC6" s="4"/>
    </row>
    <row r="7" spans="1:29" ht="16.5" x14ac:dyDescent="0.25">
      <c r="A7" s="5" t="s">
        <v>150</v>
      </c>
      <c r="B7" s="4" t="s">
        <v>52</v>
      </c>
      <c r="C7" s="4" t="s">
        <v>96</v>
      </c>
      <c r="D7" s="6" t="str">
        <f t="shared" si="0"/>
        <v>60</v>
      </c>
      <c r="E7" s="4" t="s">
        <v>1384</v>
      </c>
      <c r="F7" s="6" t="str">
        <f t="shared" si="1"/>
        <v>33</v>
      </c>
      <c r="G7" s="4" t="s">
        <v>114</v>
      </c>
      <c r="H7" s="6" t="str">
        <f t="shared" si="2"/>
        <v>27</v>
      </c>
      <c r="I7" s="4" t="s">
        <v>1385</v>
      </c>
      <c r="J7" s="4" t="s">
        <v>107</v>
      </c>
      <c r="K7" s="4" t="s">
        <v>1386</v>
      </c>
      <c r="L7" s="4" t="s">
        <v>227</v>
      </c>
      <c r="M7" s="4" t="s">
        <v>1387</v>
      </c>
      <c r="N7" s="4" t="s">
        <v>197</v>
      </c>
      <c r="O7" s="4" t="s">
        <v>1388</v>
      </c>
      <c r="P7" s="4" t="s">
        <v>1389</v>
      </c>
      <c r="Q7" s="4" t="s">
        <v>236</v>
      </c>
      <c r="R7" s="4" t="s">
        <v>1390</v>
      </c>
      <c r="S7" s="4" t="s">
        <v>95</v>
      </c>
      <c r="T7" s="4" t="s">
        <v>1391</v>
      </c>
      <c r="U7" s="4" t="s">
        <v>202</v>
      </c>
      <c r="V7" s="4" t="s">
        <v>217</v>
      </c>
      <c r="W7" s="4" t="s">
        <v>185</v>
      </c>
      <c r="X7" s="4" t="s">
        <v>217</v>
      </c>
      <c r="Y7" s="4" t="s">
        <v>241</v>
      </c>
      <c r="Z7" s="4"/>
      <c r="AA7" s="4"/>
      <c r="AB7" s="4"/>
      <c r="AC7" s="4"/>
    </row>
    <row r="8" spans="1:29" ht="16.5" x14ac:dyDescent="0.25">
      <c r="A8" s="5" t="s">
        <v>178</v>
      </c>
      <c r="B8" s="4" t="s">
        <v>101</v>
      </c>
      <c r="C8" s="4" t="s">
        <v>1520</v>
      </c>
      <c r="D8" s="6" t="str">
        <f t="shared" si="0"/>
        <v>17</v>
      </c>
      <c r="E8" s="4" t="s">
        <v>132</v>
      </c>
      <c r="F8" s="6" t="str">
        <f t="shared" si="1"/>
        <v>13</v>
      </c>
      <c r="G8" s="4" t="s">
        <v>1527</v>
      </c>
      <c r="H8" s="6" t="str">
        <f t="shared" si="2"/>
        <v>4-</v>
      </c>
      <c r="I8" s="4" t="s">
        <v>264</v>
      </c>
      <c r="J8" s="4" t="s">
        <v>1528</v>
      </c>
      <c r="K8" s="4" t="s">
        <v>260</v>
      </c>
      <c r="L8" s="4" t="s">
        <v>222</v>
      </c>
      <c r="M8" s="4" t="s">
        <v>1529</v>
      </c>
      <c r="N8" s="4" t="s">
        <v>1523</v>
      </c>
      <c r="O8" s="4" t="s">
        <v>1530</v>
      </c>
      <c r="P8" s="4" t="s">
        <v>1531</v>
      </c>
      <c r="Q8" s="4" t="s">
        <v>234</v>
      </c>
      <c r="R8" s="4" t="s">
        <v>1532</v>
      </c>
      <c r="S8" s="4" t="s">
        <v>103</v>
      </c>
      <c r="T8" s="4" t="s">
        <v>247</v>
      </c>
      <c r="U8" s="4" t="s">
        <v>257</v>
      </c>
      <c r="V8" s="4" t="s">
        <v>250</v>
      </c>
      <c r="W8" s="4" t="s">
        <v>263</v>
      </c>
      <c r="X8" s="4" t="s">
        <v>247</v>
      </c>
      <c r="Y8" s="4" t="s">
        <v>1533</v>
      </c>
      <c r="Z8" s="4"/>
      <c r="AA8" s="4"/>
      <c r="AB8" s="4"/>
      <c r="AC8" s="4"/>
    </row>
    <row r="9" spans="1:29" ht="16.5" x14ac:dyDescent="0.25">
      <c r="A9" s="5" t="s">
        <v>154</v>
      </c>
      <c r="B9" s="4" t="s">
        <v>62</v>
      </c>
      <c r="C9" s="4" t="s">
        <v>1413</v>
      </c>
      <c r="D9" s="6" t="str">
        <f t="shared" si="0"/>
        <v>50</v>
      </c>
      <c r="E9" s="4" t="s">
        <v>224</v>
      </c>
      <c r="F9" s="6" t="str">
        <f t="shared" si="1"/>
        <v>30</v>
      </c>
      <c r="G9" s="4" t="s">
        <v>142</v>
      </c>
      <c r="H9" s="6" t="str">
        <f t="shared" si="2"/>
        <v>20</v>
      </c>
      <c r="I9" s="4" t="s">
        <v>1414</v>
      </c>
      <c r="J9" s="4" t="s">
        <v>1415</v>
      </c>
      <c r="K9" s="4" t="s">
        <v>1416</v>
      </c>
      <c r="L9" s="4" t="s">
        <v>1394</v>
      </c>
      <c r="M9" s="4" t="s">
        <v>198</v>
      </c>
      <c r="N9" s="4" t="s">
        <v>239</v>
      </c>
      <c r="O9" s="4" t="s">
        <v>1417</v>
      </c>
      <c r="P9" s="4" t="s">
        <v>125</v>
      </c>
      <c r="Q9" s="4" t="s">
        <v>1418</v>
      </c>
      <c r="R9" s="4" t="s">
        <v>1419</v>
      </c>
      <c r="S9" s="4" t="s">
        <v>95</v>
      </c>
      <c r="T9" s="4" t="s">
        <v>192</v>
      </c>
      <c r="U9" s="4" t="s">
        <v>185</v>
      </c>
      <c r="V9" s="4" t="s">
        <v>184</v>
      </c>
      <c r="W9" s="4" t="s">
        <v>218</v>
      </c>
      <c r="X9" s="4" t="s">
        <v>198</v>
      </c>
      <c r="Y9" s="4" t="s">
        <v>205</v>
      </c>
      <c r="Z9" s="4"/>
      <c r="AA9" s="4"/>
      <c r="AB9" s="4"/>
      <c r="AC9" s="4"/>
    </row>
    <row r="10" spans="1:29" ht="16.5" x14ac:dyDescent="0.25">
      <c r="A10" s="5" t="s">
        <v>168</v>
      </c>
      <c r="B10" s="4" t="s">
        <v>115</v>
      </c>
      <c r="C10" s="4" t="s">
        <v>141</v>
      </c>
      <c r="D10" s="6" t="str">
        <f t="shared" si="0"/>
        <v>38</v>
      </c>
      <c r="E10" s="4" t="s">
        <v>105</v>
      </c>
      <c r="F10" s="6" t="str">
        <f t="shared" si="1"/>
        <v>24</v>
      </c>
      <c r="G10" s="4" t="s">
        <v>136</v>
      </c>
      <c r="H10" s="6" t="str">
        <f t="shared" si="2"/>
        <v>14</v>
      </c>
      <c r="I10" s="4" t="s">
        <v>203</v>
      </c>
      <c r="J10" s="4" t="s">
        <v>1474</v>
      </c>
      <c r="K10" s="4" t="s">
        <v>202</v>
      </c>
      <c r="L10" s="4" t="s">
        <v>213</v>
      </c>
      <c r="M10" s="4" t="s">
        <v>1464</v>
      </c>
      <c r="N10" s="4" t="s">
        <v>1475</v>
      </c>
      <c r="O10" s="4" t="s">
        <v>1472</v>
      </c>
      <c r="P10" s="4" t="s">
        <v>1459</v>
      </c>
      <c r="Q10" s="4" t="s">
        <v>190</v>
      </c>
      <c r="R10" s="4" t="s">
        <v>1476</v>
      </c>
      <c r="S10" s="4" t="s">
        <v>95</v>
      </c>
      <c r="T10" s="4" t="s">
        <v>222</v>
      </c>
      <c r="U10" s="4" t="s">
        <v>236</v>
      </c>
      <c r="V10" s="4" t="s">
        <v>223</v>
      </c>
      <c r="W10" s="4" t="s">
        <v>185</v>
      </c>
      <c r="X10" s="4" t="s">
        <v>206</v>
      </c>
      <c r="Y10" s="4" t="s">
        <v>262</v>
      </c>
      <c r="Z10" s="4"/>
      <c r="AA10" s="4"/>
      <c r="AB10" s="4"/>
      <c r="AC10" s="4"/>
    </row>
    <row r="11" spans="1:29" ht="16.5" x14ac:dyDescent="0.25">
      <c r="A11" s="5" t="s">
        <v>164</v>
      </c>
      <c r="B11" s="4" t="s">
        <v>122</v>
      </c>
      <c r="C11" s="4" t="s">
        <v>131</v>
      </c>
      <c r="D11" s="6" t="str">
        <f t="shared" si="0"/>
        <v>43</v>
      </c>
      <c r="E11" s="4" t="s">
        <v>117</v>
      </c>
      <c r="F11" s="6" t="str">
        <f t="shared" si="1"/>
        <v>28</v>
      </c>
      <c r="G11" s="4" t="s">
        <v>143</v>
      </c>
      <c r="H11" s="6" t="str">
        <f t="shared" si="2"/>
        <v>15</v>
      </c>
      <c r="I11" s="4" t="s">
        <v>109</v>
      </c>
      <c r="J11" s="4" t="s">
        <v>133</v>
      </c>
      <c r="K11" s="4" t="s">
        <v>198</v>
      </c>
      <c r="L11" s="4" t="s">
        <v>206</v>
      </c>
      <c r="M11" s="4" t="s">
        <v>1457</v>
      </c>
      <c r="N11" s="4" t="s">
        <v>1415</v>
      </c>
      <c r="O11" s="4" t="s">
        <v>1458</v>
      </c>
      <c r="P11" s="4" t="s">
        <v>1459</v>
      </c>
      <c r="Q11" s="4" t="s">
        <v>253</v>
      </c>
      <c r="R11" s="4" t="s">
        <v>105</v>
      </c>
      <c r="S11" s="4" t="s">
        <v>103</v>
      </c>
      <c r="T11" s="4" t="s">
        <v>198</v>
      </c>
      <c r="U11" s="4" t="s">
        <v>223</v>
      </c>
      <c r="V11" s="4" t="s">
        <v>223</v>
      </c>
      <c r="W11" s="4" t="s">
        <v>237</v>
      </c>
      <c r="X11" s="4" t="s">
        <v>206</v>
      </c>
      <c r="Y11" s="4" t="s">
        <v>233</v>
      </c>
      <c r="Z11" s="4"/>
      <c r="AA11" s="4"/>
      <c r="AB11" s="4"/>
      <c r="AC11" s="4"/>
    </row>
    <row r="12" spans="1:29" ht="16.5" x14ac:dyDescent="0.25">
      <c r="A12" s="5" t="s">
        <v>158</v>
      </c>
      <c r="B12" s="4" t="s">
        <v>113</v>
      </c>
      <c r="C12" s="4" t="s">
        <v>1433</v>
      </c>
      <c r="D12" s="6" t="str">
        <f t="shared" si="0"/>
        <v>48</v>
      </c>
      <c r="E12" s="4" t="s">
        <v>210</v>
      </c>
      <c r="F12" s="6" t="str">
        <f t="shared" si="1"/>
        <v>32</v>
      </c>
      <c r="G12" s="4" t="s">
        <v>123</v>
      </c>
      <c r="H12" s="6" t="str">
        <f t="shared" si="2"/>
        <v>16</v>
      </c>
      <c r="I12" s="4" t="s">
        <v>1414</v>
      </c>
      <c r="J12" s="4" t="s">
        <v>134</v>
      </c>
      <c r="K12" s="4" t="s">
        <v>1416</v>
      </c>
      <c r="L12" s="4" t="s">
        <v>1394</v>
      </c>
      <c r="M12" s="4" t="s">
        <v>214</v>
      </c>
      <c r="N12" s="4" t="s">
        <v>239</v>
      </c>
      <c r="O12" s="4" t="s">
        <v>1430</v>
      </c>
      <c r="P12" s="4" t="s">
        <v>1434</v>
      </c>
      <c r="Q12" s="4" t="s">
        <v>213</v>
      </c>
      <c r="R12" s="4" t="s">
        <v>1435</v>
      </c>
      <c r="S12" s="4" t="s">
        <v>95</v>
      </c>
      <c r="T12" s="4" t="s">
        <v>1436</v>
      </c>
      <c r="U12" s="4" t="s">
        <v>189</v>
      </c>
      <c r="V12" s="4" t="s">
        <v>189</v>
      </c>
      <c r="W12" s="4" t="s">
        <v>243</v>
      </c>
      <c r="X12" s="4" t="s">
        <v>245</v>
      </c>
      <c r="Y12" s="4" t="s">
        <v>241</v>
      </c>
      <c r="Z12" s="4"/>
      <c r="AA12" s="4"/>
      <c r="AB12" s="4"/>
      <c r="AC12" s="4"/>
    </row>
    <row r="13" spans="1:29" ht="16.5" x14ac:dyDescent="0.25">
      <c r="A13" s="5" t="s">
        <v>174</v>
      </c>
      <c r="B13" s="4" t="s">
        <v>104</v>
      </c>
      <c r="C13" s="4" t="s">
        <v>146</v>
      </c>
      <c r="D13" s="6" t="str">
        <f t="shared" si="0"/>
        <v>27</v>
      </c>
      <c r="E13" s="4" t="s">
        <v>123</v>
      </c>
      <c r="F13" s="6" t="str">
        <f t="shared" si="1"/>
        <v>16</v>
      </c>
      <c r="G13" s="4" t="s">
        <v>248</v>
      </c>
      <c r="H13" s="6" t="str">
        <f t="shared" si="2"/>
        <v>11</v>
      </c>
      <c r="I13" s="4" t="s">
        <v>235</v>
      </c>
      <c r="J13" s="4" t="s">
        <v>1507</v>
      </c>
      <c r="K13" s="4" t="s">
        <v>245</v>
      </c>
      <c r="L13" s="4" t="s">
        <v>238</v>
      </c>
      <c r="M13" s="4" t="s">
        <v>1461</v>
      </c>
      <c r="N13" s="4" t="s">
        <v>1508</v>
      </c>
      <c r="O13" s="4" t="s">
        <v>1498</v>
      </c>
      <c r="P13" s="4" t="s">
        <v>1509</v>
      </c>
      <c r="Q13" s="4" t="s">
        <v>213</v>
      </c>
      <c r="R13" s="4" t="s">
        <v>1510</v>
      </c>
      <c r="S13" s="4" t="s">
        <v>103</v>
      </c>
      <c r="T13" s="4" t="s">
        <v>238</v>
      </c>
      <c r="U13" s="4" t="s">
        <v>239</v>
      </c>
      <c r="V13" s="4" t="s">
        <v>247</v>
      </c>
      <c r="W13" s="4" t="s">
        <v>266</v>
      </c>
      <c r="X13" s="4" t="s">
        <v>251</v>
      </c>
      <c r="Y13" s="4" t="s">
        <v>249</v>
      </c>
      <c r="Z13" s="4"/>
      <c r="AA13" s="4"/>
      <c r="AB13" s="4"/>
      <c r="AC13" s="4"/>
    </row>
    <row r="14" spans="1:29" ht="16.5" x14ac:dyDescent="0.25">
      <c r="A14" s="5" t="s">
        <v>155</v>
      </c>
      <c r="B14" s="4" t="s">
        <v>124</v>
      </c>
      <c r="C14" s="4" t="s">
        <v>1413</v>
      </c>
      <c r="D14" s="6" t="str">
        <f t="shared" si="0"/>
        <v>50</v>
      </c>
      <c r="E14" s="4" t="s">
        <v>199</v>
      </c>
      <c r="F14" s="6" t="str">
        <f t="shared" si="1"/>
        <v>31</v>
      </c>
      <c r="G14" s="4" t="s">
        <v>102</v>
      </c>
      <c r="H14" s="6" t="str">
        <f t="shared" si="2"/>
        <v>19</v>
      </c>
      <c r="I14" s="4" t="s">
        <v>109</v>
      </c>
      <c r="J14" s="4" t="s">
        <v>100</v>
      </c>
      <c r="K14" s="4" t="s">
        <v>239</v>
      </c>
      <c r="L14" s="4" t="s">
        <v>192</v>
      </c>
      <c r="M14" s="4" t="s">
        <v>1408</v>
      </c>
      <c r="N14" s="4" t="s">
        <v>1407</v>
      </c>
      <c r="O14" s="4" t="s">
        <v>1420</v>
      </c>
      <c r="P14" s="4" t="s">
        <v>1421</v>
      </c>
      <c r="Q14" s="4" t="s">
        <v>185</v>
      </c>
      <c r="R14" s="4" t="s">
        <v>1422</v>
      </c>
      <c r="S14" s="4" t="s">
        <v>126</v>
      </c>
      <c r="T14" s="4" t="s">
        <v>244</v>
      </c>
      <c r="U14" s="4" t="s">
        <v>230</v>
      </c>
      <c r="V14" s="4" t="s">
        <v>208</v>
      </c>
      <c r="W14" s="4" t="s">
        <v>1398</v>
      </c>
      <c r="X14" s="4" t="s">
        <v>192</v>
      </c>
      <c r="Y14" s="4" t="s">
        <v>209</v>
      </c>
      <c r="Z14" s="4"/>
      <c r="AA14" s="4"/>
      <c r="AB14" s="4"/>
      <c r="AC14" s="4"/>
    </row>
    <row r="15" spans="1:29" ht="16.5" x14ac:dyDescent="0.25">
      <c r="A15" s="5" t="s">
        <v>173</v>
      </c>
      <c r="B15" s="4" t="s">
        <v>106</v>
      </c>
      <c r="C15" s="4" t="s">
        <v>144</v>
      </c>
      <c r="D15" s="6" t="str">
        <f t="shared" si="0"/>
        <v>28</v>
      </c>
      <c r="E15" s="4" t="s">
        <v>142</v>
      </c>
      <c r="F15" s="6" t="str">
        <f t="shared" si="1"/>
        <v>20</v>
      </c>
      <c r="G15" s="4" t="s">
        <v>145</v>
      </c>
      <c r="H15" s="6" t="str">
        <f t="shared" si="2"/>
        <v>8-</v>
      </c>
      <c r="I15" s="4" t="s">
        <v>1500</v>
      </c>
      <c r="J15" s="4" t="s">
        <v>149</v>
      </c>
      <c r="K15" s="4" t="s">
        <v>214</v>
      </c>
      <c r="L15" s="4" t="s">
        <v>213</v>
      </c>
      <c r="M15" s="4" t="s">
        <v>1501</v>
      </c>
      <c r="N15" s="4" t="s">
        <v>1502</v>
      </c>
      <c r="O15" s="4" t="s">
        <v>1503</v>
      </c>
      <c r="P15" s="4" t="s">
        <v>1504</v>
      </c>
      <c r="Q15" s="4" t="s">
        <v>243</v>
      </c>
      <c r="R15" s="4" t="s">
        <v>1505</v>
      </c>
      <c r="S15" s="4" t="s">
        <v>103</v>
      </c>
      <c r="T15" s="4" t="s">
        <v>1506</v>
      </c>
      <c r="U15" s="4" t="s">
        <v>230</v>
      </c>
      <c r="V15" s="4" t="s">
        <v>260</v>
      </c>
      <c r="W15" s="4" t="s">
        <v>243</v>
      </c>
      <c r="X15" s="4" t="s">
        <v>240</v>
      </c>
      <c r="Y15" s="4" t="s">
        <v>262</v>
      </c>
      <c r="Z15" s="4"/>
      <c r="AA15" s="4"/>
      <c r="AB15" s="4"/>
      <c r="AC15" s="4"/>
    </row>
    <row r="16" spans="1:29" ht="16.5" x14ac:dyDescent="0.25">
      <c r="A16" s="5" t="s">
        <v>175</v>
      </c>
      <c r="B16" s="4" t="s">
        <v>94</v>
      </c>
      <c r="C16" s="4" t="s">
        <v>147</v>
      </c>
      <c r="D16" s="6" t="str">
        <f t="shared" si="0"/>
        <v>25</v>
      </c>
      <c r="E16" s="4" t="s">
        <v>123</v>
      </c>
      <c r="F16" s="6" t="str">
        <f t="shared" si="1"/>
        <v>16</v>
      </c>
      <c r="G16" s="4" t="s">
        <v>1488</v>
      </c>
      <c r="H16" s="6" t="str">
        <f t="shared" si="2"/>
        <v>9-</v>
      </c>
      <c r="I16" s="4" t="s">
        <v>1511</v>
      </c>
      <c r="J16" s="4" t="s">
        <v>1502</v>
      </c>
      <c r="K16" s="4" t="s">
        <v>1501</v>
      </c>
      <c r="L16" s="4" t="s">
        <v>112</v>
      </c>
      <c r="M16" s="4" t="s">
        <v>263</v>
      </c>
      <c r="N16" s="4" t="s">
        <v>245</v>
      </c>
      <c r="O16" s="4" t="s">
        <v>1498</v>
      </c>
      <c r="P16" s="4" t="s">
        <v>1512</v>
      </c>
      <c r="Q16" s="4" t="s">
        <v>205</v>
      </c>
      <c r="R16" s="4" t="s">
        <v>1513</v>
      </c>
      <c r="S16" s="4" t="s">
        <v>103</v>
      </c>
      <c r="T16" s="4" t="s">
        <v>250</v>
      </c>
      <c r="U16" s="4" t="s">
        <v>214</v>
      </c>
      <c r="V16" s="4" t="s">
        <v>222</v>
      </c>
      <c r="W16" s="4" t="s">
        <v>252</v>
      </c>
      <c r="X16" s="4" t="s">
        <v>1514</v>
      </c>
      <c r="Y16" s="4" t="s">
        <v>231</v>
      </c>
      <c r="Z16" s="4"/>
      <c r="AA16" s="4"/>
      <c r="AB16" s="4"/>
      <c r="AC16" s="4"/>
    </row>
    <row r="17" spans="1:29" ht="16.5" x14ac:dyDescent="0.25">
      <c r="A17" s="5" t="s">
        <v>165</v>
      </c>
      <c r="B17" s="4" t="s">
        <v>140</v>
      </c>
      <c r="C17" s="4" t="s">
        <v>1460</v>
      </c>
      <c r="D17" s="6" t="str">
        <f t="shared" si="0"/>
        <v>42</v>
      </c>
      <c r="E17" s="4" t="s">
        <v>129</v>
      </c>
      <c r="F17" s="6" t="str">
        <f t="shared" si="1"/>
        <v>25</v>
      </c>
      <c r="G17" s="4" t="s">
        <v>139</v>
      </c>
      <c r="H17" s="6" t="str">
        <f t="shared" si="2"/>
        <v>17</v>
      </c>
      <c r="I17" s="4" t="s">
        <v>1440</v>
      </c>
      <c r="J17" s="4" t="s">
        <v>1461</v>
      </c>
      <c r="K17" s="4" t="s">
        <v>1416</v>
      </c>
      <c r="L17" s="4" t="s">
        <v>197</v>
      </c>
      <c r="M17" s="4" t="s">
        <v>260</v>
      </c>
      <c r="N17" s="4" t="s">
        <v>239</v>
      </c>
      <c r="O17" s="4" t="s">
        <v>1462</v>
      </c>
      <c r="P17" s="4" t="s">
        <v>1459</v>
      </c>
      <c r="Q17" s="4" t="s">
        <v>244</v>
      </c>
      <c r="R17" s="4" t="s">
        <v>134</v>
      </c>
      <c r="S17" s="4" t="s">
        <v>103</v>
      </c>
      <c r="T17" s="4" t="s">
        <v>223</v>
      </c>
      <c r="U17" s="4" t="s">
        <v>247</v>
      </c>
      <c r="V17" s="4" t="s">
        <v>202</v>
      </c>
      <c r="W17" s="4" t="s">
        <v>237</v>
      </c>
      <c r="X17" s="4" t="s">
        <v>240</v>
      </c>
      <c r="Y17" s="4" t="s">
        <v>1463</v>
      </c>
      <c r="Z17" s="4"/>
      <c r="AA17" s="4"/>
      <c r="AB17" s="4"/>
      <c r="AC17" s="4"/>
    </row>
    <row r="18" spans="1:29" ht="16.5" x14ac:dyDescent="0.25">
      <c r="A18" s="5" t="s">
        <v>153</v>
      </c>
      <c r="B18" s="4" t="s">
        <v>59</v>
      </c>
      <c r="C18" s="4" t="s">
        <v>1406</v>
      </c>
      <c r="D18" s="6" t="str">
        <f t="shared" si="0"/>
        <v>51</v>
      </c>
      <c r="E18" s="4" t="s">
        <v>1384</v>
      </c>
      <c r="F18" s="6" t="str">
        <f t="shared" si="1"/>
        <v>33</v>
      </c>
      <c r="G18" s="4" t="s">
        <v>138</v>
      </c>
      <c r="H18" s="6" t="str">
        <f t="shared" si="2"/>
        <v>18</v>
      </c>
      <c r="I18" s="4" t="s">
        <v>225</v>
      </c>
      <c r="J18" s="4" t="s">
        <v>100</v>
      </c>
      <c r="K18" s="4" t="s">
        <v>214</v>
      </c>
      <c r="L18" s="4" t="s">
        <v>192</v>
      </c>
      <c r="M18" s="4" t="s">
        <v>1407</v>
      </c>
      <c r="N18" s="4" t="s">
        <v>1408</v>
      </c>
      <c r="O18" s="4" t="s">
        <v>1409</v>
      </c>
      <c r="P18" s="4" t="s">
        <v>1410</v>
      </c>
      <c r="Q18" s="4" t="s">
        <v>233</v>
      </c>
      <c r="R18" s="4" t="s">
        <v>1411</v>
      </c>
      <c r="S18" s="4" t="s">
        <v>95</v>
      </c>
      <c r="T18" s="4" t="s">
        <v>206</v>
      </c>
      <c r="U18" s="4" t="s">
        <v>212</v>
      </c>
      <c r="V18" s="4" t="s">
        <v>189</v>
      </c>
      <c r="W18" s="4" t="s">
        <v>186</v>
      </c>
      <c r="X18" s="4" t="s">
        <v>230</v>
      </c>
      <c r="Y18" s="4" t="s">
        <v>1412</v>
      </c>
      <c r="Z18" s="4"/>
      <c r="AA18" s="4"/>
      <c r="AB18" s="4"/>
      <c r="AC18" s="4"/>
    </row>
    <row r="19" spans="1:29" ht="16.5" x14ac:dyDescent="0.25">
      <c r="A19" s="5" t="s">
        <v>157</v>
      </c>
      <c r="B19" s="4" t="s">
        <v>1427</v>
      </c>
      <c r="C19" s="4" t="s">
        <v>110</v>
      </c>
      <c r="D19" s="6" t="str">
        <f t="shared" si="0"/>
        <v>49</v>
      </c>
      <c r="E19" s="4" t="s">
        <v>1384</v>
      </c>
      <c r="F19" s="6" t="str">
        <f t="shared" si="1"/>
        <v>33</v>
      </c>
      <c r="G19" s="4" t="s">
        <v>123</v>
      </c>
      <c r="H19" s="6" t="str">
        <f t="shared" si="2"/>
        <v>16</v>
      </c>
      <c r="I19" s="4" t="s">
        <v>1428</v>
      </c>
      <c r="J19" s="4" t="s">
        <v>1415</v>
      </c>
      <c r="K19" s="4" t="s">
        <v>1429</v>
      </c>
      <c r="L19" s="4" t="s">
        <v>225</v>
      </c>
      <c r="M19" s="4" t="s">
        <v>214</v>
      </c>
      <c r="N19" s="4" t="s">
        <v>212</v>
      </c>
      <c r="O19" s="4" t="s">
        <v>1430</v>
      </c>
      <c r="P19" s="4" t="s">
        <v>1431</v>
      </c>
      <c r="Q19" s="4" t="s">
        <v>259</v>
      </c>
      <c r="R19" s="4" t="s">
        <v>1432</v>
      </c>
      <c r="S19" s="4" t="s">
        <v>95</v>
      </c>
      <c r="T19" s="4" t="s">
        <v>189</v>
      </c>
      <c r="U19" s="4" t="s">
        <v>200</v>
      </c>
      <c r="V19" s="4" t="s">
        <v>198</v>
      </c>
      <c r="W19" s="4" t="s">
        <v>236</v>
      </c>
      <c r="X19" s="4" t="s">
        <v>223</v>
      </c>
      <c r="Y19" s="4" t="s">
        <v>211</v>
      </c>
      <c r="Z19" s="4"/>
      <c r="AA19" s="4"/>
      <c r="AB19" s="4"/>
      <c r="AC19" s="4"/>
    </row>
    <row r="20" spans="1:29" ht="16.5" x14ac:dyDescent="0.25">
      <c r="A20" s="5" t="s">
        <v>160</v>
      </c>
      <c r="B20" s="4" t="s">
        <v>64</v>
      </c>
      <c r="C20" s="4" t="s">
        <v>116</v>
      </c>
      <c r="D20" s="6" t="str">
        <f t="shared" si="0"/>
        <v>47</v>
      </c>
      <c r="E20" s="4" t="s">
        <v>179</v>
      </c>
      <c r="F20" s="6" t="str">
        <f t="shared" si="1"/>
        <v>29</v>
      </c>
      <c r="G20" s="4" t="s">
        <v>138</v>
      </c>
      <c r="H20" s="6" t="str">
        <f t="shared" si="2"/>
        <v>18</v>
      </c>
      <c r="I20" s="4" t="s">
        <v>1440</v>
      </c>
      <c r="J20" s="4" t="s">
        <v>1415</v>
      </c>
      <c r="K20" s="4" t="s">
        <v>1441</v>
      </c>
      <c r="L20" s="4" t="s">
        <v>228</v>
      </c>
      <c r="M20" s="4" t="s">
        <v>214</v>
      </c>
      <c r="N20" s="4" t="s">
        <v>212</v>
      </c>
      <c r="O20" s="4" t="s">
        <v>1442</v>
      </c>
      <c r="P20" s="4" t="s">
        <v>1443</v>
      </c>
      <c r="Q20" s="4" t="s">
        <v>214</v>
      </c>
      <c r="R20" s="4" t="s">
        <v>203</v>
      </c>
      <c r="S20" s="4" t="s">
        <v>95</v>
      </c>
      <c r="T20" s="4" t="s">
        <v>184</v>
      </c>
      <c r="U20" s="4" t="s">
        <v>1444</v>
      </c>
      <c r="V20" s="4" t="s">
        <v>239</v>
      </c>
      <c r="W20" s="4" t="s">
        <v>221</v>
      </c>
      <c r="X20" s="4" t="s">
        <v>212</v>
      </c>
      <c r="Y20" s="4" t="s">
        <v>194</v>
      </c>
      <c r="Z20" s="4"/>
      <c r="AA20" s="4"/>
      <c r="AB20" s="4"/>
      <c r="AC20" s="4"/>
    </row>
    <row r="21" spans="1:29" ht="16.5" x14ac:dyDescent="0.25">
      <c r="A21" s="5" t="s">
        <v>169</v>
      </c>
      <c r="B21" s="4" t="s">
        <v>108</v>
      </c>
      <c r="C21" s="4" t="s">
        <v>1477</v>
      </c>
      <c r="D21" s="6" t="str">
        <f t="shared" si="0"/>
        <v>37</v>
      </c>
      <c r="E21" s="4" t="s">
        <v>105</v>
      </c>
      <c r="F21" s="6" t="str">
        <f t="shared" si="1"/>
        <v>24</v>
      </c>
      <c r="G21" s="4" t="s">
        <v>132</v>
      </c>
      <c r="H21" s="6" t="str">
        <f t="shared" si="2"/>
        <v>13</v>
      </c>
      <c r="I21" s="4" t="s">
        <v>1478</v>
      </c>
      <c r="J21" s="4" t="s">
        <v>1423</v>
      </c>
      <c r="K21" s="4" t="s">
        <v>1479</v>
      </c>
      <c r="L21" s="4" t="s">
        <v>137</v>
      </c>
      <c r="M21" s="4" t="s">
        <v>212</v>
      </c>
      <c r="N21" s="4" t="s">
        <v>239</v>
      </c>
      <c r="O21" s="4" t="s">
        <v>1472</v>
      </c>
      <c r="P21" s="4" t="s">
        <v>1480</v>
      </c>
      <c r="Q21" s="4" t="s">
        <v>1481</v>
      </c>
      <c r="R21" s="4" t="s">
        <v>1482</v>
      </c>
      <c r="S21" s="4" t="s">
        <v>103</v>
      </c>
      <c r="T21" s="4" t="s">
        <v>229</v>
      </c>
      <c r="U21" s="4" t="s">
        <v>236</v>
      </c>
      <c r="V21" s="4" t="s">
        <v>232</v>
      </c>
      <c r="W21" s="4" t="s">
        <v>237</v>
      </c>
      <c r="X21" s="4" t="s">
        <v>242</v>
      </c>
      <c r="Y21" s="4" t="s">
        <v>233</v>
      </c>
      <c r="Z21" s="4"/>
      <c r="AA21" s="4"/>
      <c r="AB21" s="4"/>
      <c r="AC21" s="4"/>
    </row>
    <row r="22" spans="1:29" ht="16.5" x14ac:dyDescent="0.25">
      <c r="A22" s="5" t="s">
        <v>166</v>
      </c>
      <c r="B22" s="4" t="s">
        <v>63</v>
      </c>
      <c r="C22" s="4" t="s">
        <v>1460</v>
      </c>
      <c r="D22" s="6" t="str">
        <f t="shared" si="0"/>
        <v>42</v>
      </c>
      <c r="E22" s="4" t="s">
        <v>97</v>
      </c>
      <c r="F22" s="6" t="str">
        <f t="shared" si="1"/>
        <v>26</v>
      </c>
      <c r="G22" s="4" t="s">
        <v>123</v>
      </c>
      <c r="H22" s="6" t="str">
        <f t="shared" si="2"/>
        <v>16</v>
      </c>
      <c r="I22" s="4" t="s">
        <v>1447</v>
      </c>
      <c r="J22" s="4" t="s">
        <v>1464</v>
      </c>
      <c r="K22" s="4" t="s">
        <v>1465</v>
      </c>
      <c r="L22" s="4" t="s">
        <v>1466</v>
      </c>
      <c r="M22" s="4" t="s">
        <v>245</v>
      </c>
      <c r="N22" s="4" t="s">
        <v>239</v>
      </c>
      <c r="O22" s="4" t="s">
        <v>1467</v>
      </c>
      <c r="P22" s="4" t="s">
        <v>1468</v>
      </c>
      <c r="Q22" s="4" t="s">
        <v>240</v>
      </c>
      <c r="R22" s="4" t="s">
        <v>1469</v>
      </c>
      <c r="S22" s="4" t="s">
        <v>1405</v>
      </c>
      <c r="T22" s="4" t="s">
        <v>223</v>
      </c>
      <c r="U22" s="4" t="s">
        <v>206</v>
      </c>
      <c r="V22" s="4" t="s">
        <v>244</v>
      </c>
      <c r="W22" s="4" t="s">
        <v>1470</v>
      </c>
      <c r="X22" s="4" t="s">
        <v>184</v>
      </c>
      <c r="Y22" s="4" t="s">
        <v>211</v>
      </c>
      <c r="Z22" s="4"/>
      <c r="AA22" s="4"/>
      <c r="AB22" s="4"/>
      <c r="AC22" s="4"/>
    </row>
    <row r="23" spans="1:29" ht="16.5" x14ac:dyDescent="0.25">
      <c r="A23" s="5" t="s">
        <v>159</v>
      </c>
      <c r="B23" s="4" t="s">
        <v>67</v>
      </c>
      <c r="C23" s="4" t="s">
        <v>1433</v>
      </c>
      <c r="D23" s="6" t="str">
        <f t="shared" si="0"/>
        <v>48</v>
      </c>
      <c r="E23" s="4" t="s">
        <v>129</v>
      </c>
      <c r="F23" s="6" t="str">
        <f t="shared" si="1"/>
        <v>25</v>
      </c>
      <c r="G23" s="4" t="s">
        <v>99</v>
      </c>
      <c r="H23" s="6" t="str">
        <f t="shared" si="2"/>
        <v>23</v>
      </c>
      <c r="I23" s="4" t="s">
        <v>1414</v>
      </c>
      <c r="J23" s="4" t="s">
        <v>134</v>
      </c>
      <c r="K23" s="4" t="s">
        <v>1393</v>
      </c>
      <c r="L23" s="4" t="s">
        <v>225</v>
      </c>
      <c r="M23" s="4" t="s">
        <v>214</v>
      </c>
      <c r="N23" s="4" t="s">
        <v>239</v>
      </c>
      <c r="O23" s="4" t="s">
        <v>1437</v>
      </c>
      <c r="P23" s="4" t="s">
        <v>1438</v>
      </c>
      <c r="Q23" s="4" t="s">
        <v>212</v>
      </c>
      <c r="R23" s="4" t="s">
        <v>1439</v>
      </c>
      <c r="S23" s="4" t="s">
        <v>246</v>
      </c>
      <c r="T23" s="4" t="s">
        <v>227</v>
      </c>
      <c r="U23" s="4" t="s">
        <v>237</v>
      </c>
      <c r="V23" s="4" t="s">
        <v>238</v>
      </c>
      <c r="W23" s="4" t="s">
        <v>181</v>
      </c>
      <c r="X23" s="4" t="s">
        <v>192</v>
      </c>
      <c r="Y23" s="4" t="s">
        <v>249</v>
      </c>
      <c r="Z23" s="4"/>
      <c r="AA23" s="4"/>
      <c r="AB23" s="4"/>
      <c r="AC23" s="4"/>
    </row>
    <row r="24" spans="1:29" ht="16.5" x14ac:dyDescent="0.25">
      <c r="A24" s="5" t="s">
        <v>163</v>
      </c>
      <c r="B24" s="4" t="s">
        <v>61</v>
      </c>
      <c r="C24" s="4" t="s">
        <v>128</v>
      </c>
      <c r="D24" s="6" t="str">
        <f t="shared" si="0"/>
        <v>44</v>
      </c>
      <c r="E24" s="4" t="s">
        <v>224</v>
      </c>
      <c r="F24" s="6" t="str">
        <f t="shared" si="1"/>
        <v>30</v>
      </c>
      <c r="G24" s="4" t="s">
        <v>136</v>
      </c>
      <c r="H24" s="6" t="str">
        <f t="shared" si="2"/>
        <v>14</v>
      </c>
      <c r="I24" s="4" t="s">
        <v>225</v>
      </c>
      <c r="J24" s="4" t="s">
        <v>133</v>
      </c>
      <c r="K24" s="4" t="s">
        <v>212</v>
      </c>
      <c r="L24" s="4" t="s">
        <v>189</v>
      </c>
      <c r="M24" s="4" t="s">
        <v>1423</v>
      </c>
      <c r="N24" s="4" t="s">
        <v>1453</v>
      </c>
      <c r="O24" s="4" t="s">
        <v>1454</v>
      </c>
      <c r="P24" s="4" t="s">
        <v>1455</v>
      </c>
      <c r="Q24" s="4" t="s">
        <v>230</v>
      </c>
      <c r="R24" s="4" t="s">
        <v>121</v>
      </c>
      <c r="S24" s="4" t="s">
        <v>103</v>
      </c>
      <c r="T24" s="4" t="s">
        <v>212</v>
      </c>
      <c r="U24" s="4" t="s">
        <v>192</v>
      </c>
      <c r="V24" s="4" t="s">
        <v>240</v>
      </c>
      <c r="W24" s="4" t="s">
        <v>205</v>
      </c>
      <c r="X24" s="4" t="s">
        <v>230</v>
      </c>
      <c r="Y24" s="4" t="s">
        <v>1456</v>
      </c>
      <c r="Z24" s="4"/>
      <c r="AA24" s="4"/>
      <c r="AB24" s="4"/>
      <c r="AC24" s="4"/>
    </row>
    <row r="25" spans="1:29" ht="16.5" x14ac:dyDescent="0.25">
      <c r="A25" s="5" t="s">
        <v>156</v>
      </c>
      <c r="B25" s="4" t="s">
        <v>56</v>
      </c>
      <c r="C25" s="4" t="s">
        <v>1413</v>
      </c>
      <c r="D25" s="6" t="str">
        <f t="shared" si="0"/>
        <v>50</v>
      </c>
      <c r="E25" s="4" t="s">
        <v>114</v>
      </c>
      <c r="F25" s="6" t="str">
        <f t="shared" si="1"/>
        <v>27</v>
      </c>
      <c r="G25" s="4" t="s">
        <v>99</v>
      </c>
      <c r="H25" s="6" t="str">
        <f t="shared" si="2"/>
        <v>23</v>
      </c>
      <c r="I25" s="4" t="s">
        <v>187</v>
      </c>
      <c r="J25" s="4" t="s">
        <v>130</v>
      </c>
      <c r="K25" s="4" t="s">
        <v>212</v>
      </c>
      <c r="L25" s="4" t="s">
        <v>227</v>
      </c>
      <c r="M25" s="4" t="s">
        <v>1423</v>
      </c>
      <c r="N25" s="4" t="s">
        <v>1407</v>
      </c>
      <c r="O25" s="4" t="s">
        <v>1424</v>
      </c>
      <c r="P25" s="4" t="s">
        <v>1425</v>
      </c>
      <c r="Q25" s="4" t="s">
        <v>223</v>
      </c>
      <c r="R25" s="4" t="s">
        <v>1426</v>
      </c>
      <c r="S25" s="4" t="s">
        <v>246</v>
      </c>
      <c r="T25" s="4" t="s">
        <v>236</v>
      </c>
      <c r="U25" s="4" t="s">
        <v>217</v>
      </c>
      <c r="V25" s="4" t="s">
        <v>217</v>
      </c>
      <c r="W25" s="4" t="s">
        <v>221</v>
      </c>
      <c r="X25" s="4" t="s">
        <v>214</v>
      </c>
      <c r="Y25" s="4" t="s">
        <v>204</v>
      </c>
      <c r="Z25" s="4"/>
      <c r="AA25" s="4"/>
      <c r="AB25" s="4"/>
      <c r="AC25" s="4"/>
    </row>
    <row r="26" spans="1:29" ht="16.5" x14ac:dyDescent="0.25">
      <c r="A26" s="5" t="s">
        <v>152</v>
      </c>
      <c r="B26" s="4" t="s">
        <v>53</v>
      </c>
      <c r="C26" s="4" t="s">
        <v>1400</v>
      </c>
      <c r="D26" s="6" t="str">
        <f t="shared" si="0"/>
        <v>59</v>
      </c>
      <c r="E26" s="4" t="s">
        <v>195</v>
      </c>
      <c r="F26" s="6" t="str">
        <f t="shared" si="1"/>
        <v>35</v>
      </c>
      <c r="G26" s="4" t="s">
        <v>105</v>
      </c>
      <c r="H26" s="6" t="str">
        <f t="shared" si="2"/>
        <v>24</v>
      </c>
      <c r="I26" s="4" t="s">
        <v>1401</v>
      </c>
      <c r="J26" s="4" t="s">
        <v>111</v>
      </c>
      <c r="K26" s="4" t="s">
        <v>1398</v>
      </c>
      <c r="L26" s="4" t="s">
        <v>196</v>
      </c>
      <c r="M26" s="4" t="s">
        <v>1394</v>
      </c>
      <c r="N26" s="4" t="s">
        <v>1393</v>
      </c>
      <c r="O26" s="4" t="s">
        <v>1402</v>
      </c>
      <c r="P26" s="4" t="s">
        <v>1403</v>
      </c>
      <c r="Q26" s="4" t="s">
        <v>191</v>
      </c>
      <c r="R26" s="4" t="s">
        <v>1404</v>
      </c>
      <c r="S26" s="4" t="s">
        <v>1405</v>
      </c>
      <c r="T26" s="4" t="s">
        <v>192</v>
      </c>
      <c r="U26" s="4" t="s">
        <v>202</v>
      </c>
      <c r="V26" s="4" t="s">
        <v>189</v>
      </c>
      <c r="W26" s="4" t="s">
        <v>201</v>
      </c>
      <c r="X26" s="4" t="s">
        <v>217</v>
      </c>
      <c r="Y26" s="4" t="s">
        <v>209</v>
      </c>
      <c r="Z26" s="4"/>
      <c r="AA26" s="4"/>
      <c r="AB26" s="4"/>
      <c r="AC26" s="4"/>
    </row>
    <row r="27" spans="1:29" ht="16.5" x14ac:dyDescent="0.25">
      <c r="A27" s="5" t="s">
        <v>151</v>
      </c>
      <c r="B27" s="4" t="s">
        <v>98</v>
      </c>
      <c r="C27" s="4" t="s">
        <v>96</v>
      </c>
      <c r="D27" s="6" t="str">
        <f t="shared" si="0"/>
        <v>60</v>
      </c>
      <c r="E27" s="4" t="s">
        <v>1384</v>
      </c>
      <c r="F27" s="6" t="str">
        <f t="shared" si="1"/>
        <v>33</v>
      </c>
      <c r="G27" s="4" t="s">
        <v>114</v>
      </c>
      <c r="H27" s="6" t="str">
        <f t="shared" si="2"/>
        <v>27</v>
      </c>
      <c r="I27" s="4" t="s">
        <v>1392</v>
      </c>
      <c r="J27" s="4" t="s">
        <v>111</v>
      </c>
      <c r="K27" s="4" t="s">
        <v>198</v>
      </c>
      <c r="L27" s="4" t="s">
        <v>180</v>
      </c>
      <c r="M27" s="4" t="s">
        <v>1393</v>
      </c>
      <c r="N27" s="4" t="s">
        <v>1394</v>
      </c>
      <c r="O27" s="4" t="s">
        <v>1395</v>
      </c>
      <c r="P27" s="4" t="s">
        <v>1396</v>
      </c>
      <c r="Q27" s="4" t="s">
        <v>193</v>
      </c>
      <c r="R27" s="4" t="s">
        <v>1397</v>
      </c>
      <c r="S27" s="4" t="s">
        <v>246</v>
      </c>
      <c r="T27" s="4" t="s">
        <v>189</v>
      </c>
      <c r="U27" s="4" t="s">
        <v>212</v>
      </c>
      <c r="V27" s="4" t="s">
        <v>1398</v>
      </c>
      <c r="W27" s="4" t="s">
        <v>182</v>
      </c>
      <c r="X27" s="4" t="s">
        <v>1399</v>
      </c>
      <c r="Y27" s="4" t="s">
        <v>215</v>
      </c>
      <c r="Z27" s="4"/>
      <c r="AA27" s="4"/>
      <c r="AB27" s="4"/>
      <c r="AC27" s="4"/>
    </row>
    <row r="28" spans="1:29" ht="16.5" x14ac:dyDescent="0.25">
      <c r="A28" s="5" t="s">
        <v>167</v>
      </c>
      <c r="B28" s="4" t="s">
        <v>445</v>
      </c>
      <c r="C28" s="4" t="s">
        <v>1471</v>
      </c>
      <c r="D28" s="6" t="str">
        <f t="shared" si="0"/>
        <v>40</v>
      </c>
      <c r="E28" s="4" t="s">
        <v>129</v>
      </c>
      <c r="F28" s="6" t="str">
        <f t="shared" si="1"/>
        <v>25</v>
      </c>
      <c r="G28" s="4" t="s">
        <v>143</v>
      </c>
      <c r="H28" s="6" t="str">
        <f t="shared" si="2"/>
        <v>15</v>
      </c>
      <c r="I28" s="4" t="s">
        <v>137</v>
      </c>
      <c r="J28" s="4" t="s">
        <v>133</v>
      </c>
      <c r="K28" s="4" t="s">
        <v>239</v>
      </c>
      <c r="L28" s="4" t="s">
        <v>206</v>
      </c>
      <c r="M28" s="4" t="s">
        <v>1415</v>
      </c>
      <c r="N28" s="4" t="s">
        <v>1457</v>
      </c>
      <c r="O28" s="4" t="s">
        <v>1472</v>
      </c>
      <c r="P28" s="4" t="s">
        <v>1473</v>
      </c>
      <c r="Q28" s="4" t="s">
        <v>1444</v>
      </c>
      <c r="R28" s="4" t="s">
        <v>1455</v>
      </c>
      <c r="S28" s="4" t="s">
        <v>95</v>
      </c>
      <c r="T28" s="4" t="s">
        <v>206</v>
      </c>
      <c r="U28" s="4" t="s">
        <v>214</v>
      </c>
      <c r="V28" s="4" t="s">
        <v>229</v>
      </c>
      <c r="W28" s="4" t="s">
        <v>236</v>
      </c>
      <c r="X28" s="4" t="s">
        <v>207</v>
      </c>
      <c r="Y28" s="4" t="s">
        <v>204</v>
      </c>
      <c r="Z28" s="4"/>
      <c r="AA28" s="4"/>
      <c r="AB28" s="4"/>
      <c r="AC28" s="4"/>
    </row>
    <row r="29" spans="1:29" ht="16.5" x14ac:dyDescent="0.25">
      <c r="A29" s="5" t="s">
        <v>176</v>
      </c>
      <c r="B29" s="4" t="s">
        <v>57</v>
      </c>
      <c r="C29" s="4" t="s">
        <v>148</v>
      </c>
      <c r="D29" s="6" t="str">
        <f t="shared" si="0"/>
        <v>24</v>
      </c>
      <c r="E29" s="4" t="s">
        <v>143</v>
      </c>
      <c r="F29" s="6" t="str">
        <f t="shared" si="1"/>
        <v>15</v>
      </c>
      <c r="G29" s="4" t="s">
        <v>1488</v>
      </c>
      <c r="H29" s="6" t="str">
        <f t="shared" si="2"/>
        <v>9-</v>
      </c>
      <c r="I29" s="4" t="s">
        <v>1511</v>
      </c>
      <c r="J29" s="4" t="s">
        <v>1515</v>
      </c>
      <c r="K29" s="4" t="s">
        <v>1516</v>
      </c>
      <c r="L29" s="4" t="s">
        <v>1461</v>
      </c>
      <c r="M29" s="4" t="s">
        <v>258</v>
      </c>
      <c r="N29" s="4" t="s">
        <v>258</v>
      </c>
      <c r="O29" s="4" t="s">
        <v>1517</v>
      </c>
      <c r="P29" s="4" t="s">
        <v>1518</v>
      </c>
      <c r="Q29" s="4" t="s">
        <v>214</v>
      </c>
      <c r="R29" s="4" t="s">
        <v>1519</v>
      </c>
      <c r="S29" s="4" t="s">
        <v>95</v>
      </c>
      <c r="T29" s="4" t="s">
        <v>260</v>
      </c>
      <c r="U29" s="4" t="s">
        <v>261</v>
      </c>
      <c r="V29" s="4" t="s">
        <v>250</v>
      </c>
      <c r="W29" s="4" t="s">
        <v>241</v>
      </c>
      <c r="X29" s="4" t="s">
        <v>226</v>
      </c>
      <c r="Y29" s="4" t="s">
        <v>255</v>
      </c>
      <c r="Z29" s="4"/>
      <c r="AA29" s="4"/>
      <c r="AB29" s="4"/>
      <c r="AC29" s="4"/>
    </row>
    <row r="30" spans="1:29" ht="16.5" x14ac:dyDescent="0.25">
      <c r="A30" s="5" t="s">
        <v>161</v>
      </c>
      <c r="B30" s="4" t="s">
        <v>55</v>
      </c>
      <c r="C30" s="4" t="s">
        <v>116</v>
      </c>
      <c r="D30" s="6" t="str">
        <f t="shared" si="0"/>
        <v>47</v>
      </c>
      <c r="E30" s="4" t="s">
        <v>179</v>
      </c>
      <c r="F30" s="6" t="str">
        <f t="shared" si="1"/>
        <v>29</v>
      </c>
      <c r="G30" s="4" t="s">
        <v>138</v>
      </c>
      <c r="H30" s="6" t="str">
        <f t="shared" si="2"/>
        <v>18</v>
      </c>
      <c r="I30" s="4" t="s">
        <v>109</v>
      </c>
      <c r="J30" s="4" t="s">
        <v>118</v>
      </c>
      <c r="K30" s="4" t="s">
        <v>198</v>
      </c>
      <c r="L30" s="4" t="s">
        <v>206</v>
      </c>
      <c r="M30" s="4" t="s">
        <v>1407</v>
      </c>
      <c r="N30" s="4" t="s">
        <v>1415</v>
      </c>
      <c r="O30" s="4" t="s">
        <v>1409</v>
      </c>
      <c r="P30" s="4" t="s">
        <v>1445</v>
      </c>
      <c r="Q30" s="4" t="s">
        <v>239</v>
      </c>
      <c r="R30" s="4" t="s">
        <v>1446</v>
      </c>
      <c r="S30" s="4" t="s">
        <v>126</v>
      </c>
      <c r="T30" s="4" t="s">
        <v>207</v>
      </c>
      <c r="U30" s="4" t="s">
        <v>185</v>
      </c>
      <c r="V30" s="4" t="s">
        <v>192</v>
      </c>
      <c r="W30" s="4" t="s">
        <v>243</v>
      </c>
      <c r="X30" s="4" t="s">
        <v>184</v>
      </c>
      <c r="Y30" s="4" t="s">
        <v>249</v>
      </c>
      <c r="Z30" s="4"/>
      <c r="AA30" s="4"/>
      <c r="AB30" s="4"/>
      <c r="AC30" s="4"/>
    </row>
    <row r="31" spans="1:29" ht="16.5" x14ac:dyDescent="0.25">
      <c r="A31" s="5" t="s">
        <v>170</v>
      </c>
      <c r="B31" s="4" t="s">
        <v>66</v>
      </c>
      <c r="C31" s="4" t="s">
        <v>1477</v>
      </c>
      <c r="D31" s="6" t="str">
        <f t="shared" si="0"/>
        <v>37</v>
      </c>
      <c r="E31" s="4" t="s">
        <v>99</v>
      </c>
      <c r="F31" s="6" t="str">
        <f t="shared" si="1"/>
        <v>23</v>
      </c>
      <c r="G31" s="4" t="s">
        <v>136</v>
      </c>
      <c r="H31" s="6" t="str">
        <f t="shared" si="2"/>
        <v>14</v>
      </c>
      <c r="I31" s="4" t="s">
        <v>1483</v>
      </c>
      <c r="J31" s="4" t="s">
        <v>1464</v>
      </c>
      <c r="K31" s="4" t="s">
        <v>1457</v>
      </c>
      <c r="L31" s="4" t="s">
        <v>120</v>
      </c>
      <c r="M31" s="4" t="s">
        <v>245</v>
      </c>
      <c r="N31" s="4" t="s">
        <v>239</v>
      </c>
      <c r="O31" s="4" t="s">
        <v>1484</v>
      </c>
      <c r="P31" s="4" t="s">
        <v>1485</v>
      </c>
      <c r="Q31" s="4" t="s">
        <v>189</v>
      </c>
      <c r="R31" s="4" t="s">
        <v>1486</v>
      </c>
      <c r="S31" s="4" t="s">
        <v>246</v>
      </c>
      <c r="T31" s="4" t="s">
        <v>245</v>
      </c>
      <c r="U31" s="4" t="s">
        <v>223</v>
      </c>
      <c r="V31" s="4" t="s">
        <v>206</v>
      </c>
      <c r="W31" s="4" t="s">
        <v>188</v>
      </c>
      <c r="X31" s="4" t="s">
        <v>238</v>
      </c>
      <c r="Y31" s="4" t="s">
        <v>190</v>
      </c>
      <c r="Z31" s="4"/>
      <c r="AA31" s="4"/>
      <c r="AB31" s="4"/>
      <c r="AC31" s="4"/>
    </row>
    <row r="32" spans="1:29" ht="16.5" x14ac:dyDescent="0.25">
      <c r="A32" s="5"/>
      <c r="C32" s="4"/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X32" s="4"/>
      <c r="Y32" s="4"/>
      <c r="Z32" s="4"/>
      <c r="AA32" s="4"/>
      <c r="AB32" s="4"/>
      <c r="AC32" s="4"/>
    </row>
  </sheetData>
  <sortState xmlns:xlrd2="http://schemas.microsoft.com/office/spreadsheetml/2017/richdata2" ref="A3:Y31">
    <sortCondition ref="B3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C7CC-ECA4-40F0-A680-F6D4B9A66E87}">
  <dimension ref="A1:BH32"/>
  <sheetViews>
    <sheetView topLeftCell="AD1" zoomScale="85" zoomScaleNormal="85" workbookViewId="0">
      <selection activeCell="AX2" sqref="AX2:BH30"/>
    </sheetView>
  </sheetViews>
  <sheetFormatPr defaultRowHeight="15" x14ac:dyDescent="0.25"/>
  <cols>
    <col min="1" max="1" width="12.85546875" customWidth="1"/>
    <col min="3" max="3" width="23.85546875" bestFit="1" customWidth="1"/>
    <col min="4" max="4" width="13.42578125" customWidth="1"/>
    <col min="5" max="5" width="7" style="6" customWidth="1"/>
    <col min="6" max="8" width="9.140625" style="7"/>
    <col min="9" max="10" width="9.140625" style="8"/>
    <col min="13" max="14" width="18" bestFit="1" customWidth="1"/>
    <col min="46" max="46" width="12" bestFit="1" customWidth="1"/>
    <col min="47" max="47" width="18.28515625" bestFit="1" customWidth="1"/>
    <col min="48" max="48" width="15.28515625" bestFit="1" customWidth="1"/>
    <col min="49" max="49" width="18.140625" style="10" bestFit="1" customWidth="1"/>
  </cols>
  <sheetData>
    <row r="1" spans="1:60" ht="16.5" x14ac:dyDescent="0.25">
      <c r="A1" t="s">
        <v>320</v>
      </c>
      <c r="B1" s="2" t="s">
        <v>25</v>
      </c>
      <c r="C1" t="s">
        <v>26</v>
      </c>
      <c r="D1" s="4" t="s">
        <v>76</v>
      </c>
      <c r="F1" s="7" t="s">
        <v>77</v>
      </c>
      <c r="H1" s="7" t="s">
        <v>284</v>
      </c>
      <c r="I1" s="7" t="s">
        <v>267</v>
      </c>
      <c r="J1" s="7" t="s">
        <v>285</v>
      </c>
      <c r="K1" t="s">
        <v>27</v>
      </c>
      <c r="L1" s="7" t="s">
        <v>321</v>
      </c>
      <c r="M1" s="7" t="s">
        <v>322</v>
      </c>
      <c r="N1" s="7" t="s">
        <v>324</v>
      </c>
      <c r="O1" s="7" t="s">
        <v>69</v>
      </c>
      <c r="P1" t="s">
        <v>28</v>
      </c>
      <c r="Q1" s="3" t="s">
        <v>29</v>
      </c>
      <c r="R1" s="3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s="9" t="s">
        <v>286</v>
      </c>
      <c r="AM1" s="9" t="s">
        <v>287</v>
      </c>
      <c r="AN1" s="9" t="s">
        <v>288</v>
      </c>
      <c r="AO1" s="9" t="s">
        <v>289</v>
      </c>
      <c r="AP1" s="9" t="s">
        <v>290</v>
      </c>
      <c r="AQ1" s="9"/>
      <c r="AT1" t="s">
        <v>321</v>
      </c>
      <c r="AU1" t="s">
        <v>322</v>
      </c>
      <c r="AV1" t="s">
        <v>323</v>
      </c>
      <c r="AW1" s="10" t="s">
        <v>324</v>
      </c>
      <c r="AX1" t="s">
        <v>5</v>
      </c>
      <c r="AY1" t="s">
        <v>325</v>
      </c>
      <c r="AZ1" t="s">
        <v>326</v>
      </c>
      <c r="BA1" t="s">
        <v>327</v>
      </c>
      <c r="BB1" t="s">
        <v>328</v>
      </c>
      <c r="BC1" t="s">
        <v>329</v>
      </c>
      <c r="BD1" t="s">
        <v>330</v>
      </c>
      <c r="BE1" t="s">
        <v>331</v>
      </c>
      <c r="BF1" t="s">
        <v>332</v>
      </c>
      <c r="BG1" t="s">
        <v>333</v>
      </c>
      <c r="BH1" t="s">
        <v>334</v>
      </c>
    </row>
    <row r="2" spans="1:60" ht="16.5" x14ac:dyDescent="0.25">
      <c r="A2" t="str">
        <f t="shared" ref="A2:A30" si="0">"2002_"&amp;B2</f>
        <v>2002_ATL</v>
      </c>
      <c r="B2" s="2" t="s">
        <v>291</v>
      </c>
      <c r="C2" t="s">
        <v>127</v>
      </c>
      <c r="D2" s="4" t="s">
        <v>1487</v>
      </c>
      <c r="E2" s="6" t="str">
        <f t="shared" ref="E2:E30" si="1">LEFT(D2,2)</f>
        <v>35</v>
      </c>
      <c r="F2" s="4" t="s">
        <v>97</v>
      </c>
      <c r="G2" s="6" t="str">
        <f>LEFT(F2,2)</f>
        <v>26</v>
      </c>
      <c r="H2" s="6">
        <f>E2*1</f>
        <v>35</v>
      </c>
      <c r="I2" s="8">
        <f>G2*1</f>
        <v>26</v>
      </c>
      <c r="J2" s="8">
        <f>H2-I2</f>
        <v>9</v>
      </c>
      <c r="K2" s="4" t="s">
        <v>337</v>
      </c>
      <c r="L2" s="10">
        <f>H2/K2</f>
        <v>0.42682926829268292</v>
      </c>
      <c r="M2" s="10">
        <f>(I2)/(K2/2)</f>
        <v>0.63414634146341464</v>
      </c>
      <c r="N2" s="10">
        <f>(I2-J2)/(K2/2)</f>
        <v>0.41463414634146339</v>
      </c>
      <c r="P2" s="4" t="s">
        <v>338</v>
      </c>
      <c r="Q2" s="4" t="s">
        <v>1186</v>
      </c>
      <c r="R2" s="4" t="s">
        <v>1187</v>
      </c>
      <c r="S2" s="4" t="s">
        <v>1188</v>
      </c>
      <c r="T2" s="4" t="s">
        <v>1189</v>
      </c>
      <c r="U2" s="4" t="s">
        <v>1190</v>
      </c>
      <c r="V2" s="4" t="s">
        <v>1191</v>
      </c>
      <c r="W2" s="4" t="s">
        <v>1192</v>
      </c>
      <c r="X2" s="4" t="s">
        <v>1193</v>
      </c>
      <c r="Y2" s="4" t="s">
        <v>580</v>
      </c>
      <c r="Z2" s="4" t="s">
        <v>1194</v>
      </c>
      <c r="AA2" s="4" t="s">
        <v>1195</v>
      </c>
      <c r="AB2" s="4" t="s">
        <v>1196</v>
      </c>
      <c r="AC2" s="4" t="s">
        <v>583</v>
      </c>
      <c r="AD2" s="4" t="s">
        <v>1197</v>
      </c>
      <c r="AE2" s="4" t="s">
        <v>1102</v>
      </c>
      <c r="AF2" s="4" t="s">
        <v>1198</v>
      </c>
      <c r="AG2" s="4" t="s">
        <v>1199</v>
      </c>
      <c r="AH2" s="4" t="s">
        <v>1200</v>
      </c>
      <c r="AI2" s="4" t="s">
        <v>953</v>
      </c>
      <c r="AJ2" s="4" t="s">
        <v>1201</v>
      </c>
      <c r="AK2" s="4" t="s">
        <v>1202</v>
      </c>
      <c r="AL2" t="s">
        <v>756</v>
      </c>
      <c r="AM2" t="s">
        <v>754</v>
      </c>
      <c r="AN2" t="s">
        <v>749</v>
      </c>
      <c r="AO2" t="s">
        <v>748</v>
      </c>
      <c r="AP2" t="s">
        <v>742</v>
      </c>
      <c r="AT2" s="10">
        <f>H2/K2</f>
        <v>0.42682926829268292</v>
      </c>
      <c r="AU2" s="10">
        <f>I2/(K2/2)</f>
        <v>0.63414634146341464</v>
      </c>
      <c r="AV2" s="8">
        <f>H2-I2</f>
        <v>9</v>
      </c>
      <c r="AW2" s="10">
        <f>AV2/(K2/2)</f>
        <v>0.21951219512195122</v>
      </c>
      <c r="AX2">
        <f t="shared" ref="AX2:AX30" si="2">(AK2-AL2)/K2</f>
        <v>-3.5609756097560976</v>
      </c>
      <c r="AY2">
        <f t="shared" ref="AY2:AY30" si="3">Q2/K2</f>
        <v>34.865853658536587</v>
      </c>
      <c r="AZ2">
        <f t="shared" ref="AZ2:AZ30" si="4">R2/K2</f>
        <v>78.463414634146346</v>
      </c>
      <c r="BA2">
        <f t="shared" ref="BA2:BA30" si="5">AK2/K2</f>
        <v>94.073170731707322</v>
      </c>
      <c r="BB2">
        <f t="shared" ref="BB2:BB30" si="6">AL2/K2</f>
        <v>97.634146341463421</v>
      </c>
      <c r="BC2">
        <f t="shared" ref="BC2:BC30" si="7">0.96*((R2+AI2)+(0.44*AA2)-AC2)</f>
        <v>7438.8863999999994</v>
      </c>
      <c r="BD2">
        <f t="shared" ref="BD2:BD30" si="8">0.96*((AP2+AM2) + (0.44*AO2)-AN2 )</f>
        <v>7476.2111999999988</v>
      </c>
      <c r="BE2">
        <f t="shared" ref="BE2:BE30" si="9">AK2/BC2*100</f>
        <v>103.69831699540406</v>
      </c>
      <c r="BF2">
        <f t="shared" ref="BF2:BF30" si="10">AL2/BD2*100</f>
        <v>107.08632736325055</v>
      </c>
      <c r="BG2">
        <f t="shared" ref="BG2:BG30" si="11">AL2/BC2*100</f>
        <v>107.62363570977507</v>
      </c>
      <c r="BH2">
        <f t="shared" ref="BH2:BH30" si="12">AK2/BD2*100</f>
        <v>103.18060570573502</v>
      </c>
    </row>
    <row r="3" spans="1:60" ht="16.5" x14ac:dyDescent="0.25">
      <c r="A3" t="str">
        <f t="shared" si="0"/>
        <v>2002_BOS</v>
      </c>
      <c r="B3" s="2" t="s">
        <v>292</v>
      </c>
      <c r="C3" t="s">
        <v>135</v>
      </c>
      <c r="D3" s="4" t="s">
        <v>128</v>
      </c>
      <c r="E3" s="6" t="str">
        <f t="shared" si="1"/>
        <v>44</v>
      </c>
      <c r="F3" s="4" t="s">
        <v>129</v>
      </c>
      <c r="G3" s="6" t="str">
        <f t="shared" ref="G3:G30" si="13">LEFT(F3,2)</f>
        <v>25</v>
      </c>
      <c r="H3" s="6">
        <f t="shared" ref="H3:H30" si="14">E3*1</f>
        <v>44</v>
      </c>
      <c r="I3" s="8">
        <f t="shared" ref="I3:I30" si="15">G3*1</f>
        <v>25</v>
      </c>
      <c r="J3" s="8">
        <f t="shared" ref="J3:J30" si="16">H3-I3</f>
        <v>19</v>
      </c>
      <c r="K3" s="4" t="s">
        <v>337</v>
      </c>
      <c r="L3" s="10">
        <f t="shared" ref="L3:L30" si="17">H3/K3</f>
        <v>0.53658536585365857</v>
      </c>
      <c r="M3" s="10">
        <f t="shared" ref="M3:M30" si="18">(I3)/(K3/2)</f>
        <v>0.6097560975609756</v>
      </c>
      <c r="N3" s="10">
        <f t="shared" ref="N3:N30" si="19">(I3-J3)/(K3/2)</f>
        <v>0.14634146341463414</v>
      </c>
      <c r="P3" s="4" t="s">
        <v>383</v>
      </c>
      <c r="Q3" s="4" t="s">
        <v>1247</v>
      </c>
      <c r="R3" s="4" t="s">
        <v>1248</v>
      </c>
      <c r="S3" s="4" t="s">
        <v>1249</v>
      </c>
      <c r="T3" s="4" t="s">
        <v>1250</v>
      </c>
      <c r="U3" s="4" t="s">
        <v>1251</v>
      </c>
      <c r="V3" s="4" t="s">
        <v>800</v>
      </c>
      <c r="W3" s="4" t="s">
        <v>1252</v>
      </c>
      <c r="X3" s="4" t="s">
        <v>1253</v>
      </c>
      <c r="Y3" s="4" t="s">
        <v>798</v>
      </c>
      <c r="Z3" s="4" t="s">
        <v>1254</v>
      </c>
      <c r="AA3" s="4" t="s">
        <v>1255</v>
      </c>
      <c r="AB3" s="4" t="s">
        <v>457</v>
      </c>
      <c r="AC3" s="4" t="s">
        <v>1256</v>
      </c>
      <c r="AD3" s="4" t="s">
        <v>1257</v>
      </c>
      <c r="AE3" s="4" t="s">
        <v>1258</v>
      </c>
      <c r="AF3" s="4" t="s">
        <v>893</v>
      </c>
      <c r="AG3" s="4" t="s">
        <v>1259</v>
      </c>
      <c r="AH3" s="4" t="s">
        <v>1260</v>
      </c>
      <c r="AI3" s="4" t="s">
        <v>1261</v>
      </c>
      <c r="AJ3" s="4" t="s">
        <v>1262</v>
      </c>
      <c r="AK3" s="4" t="s">
        <v>1263</v>
      </c>
      <c r="AL3" t="s">
        <v>591</v>
      </c>
      <c r="AM3" t="s">
        <v>589</v>
      </c>
      <c r="AN3" t="s">
        <v>583</v>
      </c>
      <c r="AO3" t="s">
        <v>582</v>
      </c>
      <c r="AP3" t="s">
        <v>573</v>
      </c>
      <c r="AT3" s="10">
        <f t="shared" ref="AT3:AT30" si="20">H3/K3</f>
        <v>0.53658536585365857</v>
      </c>
      <c r="AU3" s="10">
        <f t="shared" ref="AU3:AU30" si="21">I3/(K3/2)</f>
        <v>0.6097560975609756</v>
      </c>
      <c r="AV3" s="8">
        <f t="shared" ref="AV3:AV30" si="22">H3-I3</f>
        <v>19</v>
      </c>
      <c r="AW3" s="10">
        <f t="shared" ref="AW3:AW30" si="23">AV3/(K3/2)</f>
        <v>0.46341463414634149</v>
      </c>
      <c r="AX3">
        <f t="shared" si="2"/>
        <v>-0.3902439024390244</v>
      </c>
      <c r="AY3">
        <f t="shared" si="3"/>
        <v>32.926829268292686</v>
      </c>
      <c r="AZ3">
        <f t="shared" si="4"/>
        <v>79.378048780487802</v>
      </c>
      <c r="BA3">
        <f t="shared" si="5"/>
        <v>92.670731707317074</v>
      </c>
      <c r="BB3">
        <f t="shared" si="6"/>
        <v>93.060975609756099</v>
      </c>
      <c r="BC3">
        <f t="shared" si="7"/>
        <v>7376.9856</v>
      </c>
      <c r="BD3">
        <f t="shared" si="8"/>
        <v>7435.1615999999985</v>
      </c>
      <c r="BE3">
        <f t="shared" si="9"/>
        <v>103.00955447168015</v>
      </c>
      <c r="BF3">
        <f t="shared" si="10"/>
        <v>102.63394947596029</v>
      </c>
      <c r="BG3">
        <f t="shared" si="11"/>
        <v>103.44333598807623</v>
      </c>
      <c r="BH3">
        <f t="shared" si="12"/>
        <v>102.20356205842253</v>
      </c>
    </row>
    <row r="4" spans="1:60" ht="16.5" x14ac:dyDescent="0.25">
      <c r="A4" t="str">
        <f t="shared" si="0"/>
        <v>2002_CHI</v>
      </c>
      <c r="B4" s="2" t="s">
        <v>293</v>
      </c>
      <c r="C4" t="s">
        <v>119</v>
      </c>
      <c r="D4" s="4" t="s">
        <v>1494</v>
      </c>
      <c r="E4" s="6" t="str">
        <f t="shared" si="1"/>
        <v>30</v>
      </c>
      <c r="F4" s="4" t="s">
        <v>114</v>
      </c>
      <c r="G4" s="6" t="str">
        <f t="shared" si="13"/>
        <v>27</v>
      </c>
      <c r="H4" s="6">
        <f t="shared" si="14"/>
        <v>30</v>
      </c>
      <c r="I4" s="8">
        <f t="shared" si="15"/>
        <v>27</v>
      </c>
      <c r="J4" s="8">
        <f t="shared" si="16"/>
        <v>3</v>
      </c>
      <c r="K4" s="4" t="s">
        <v>337</v>
      </c>
      <c r="L4" s="10">
        <f t="shared" si="17"/>
        <v>0.36585365853658536</v>
      </c>
      <c r="M4" s="10">
        <f t="shared" si="18"/>
        <v>0.65853658536585369</v>
      </c>
      <c r="N4" s="10">
        <f t="shared" si="19"/>
        <v>0.58536585365853655</v>
      </c>
      <c r="P4" s="4" t="s">
        <v>488</v>
      </c>
      <c r="Q4" s="4" t="s">
        <v>669</v>
      </c>
      <c r="R4" s="4" t="s">
        <v>1154</v>
      </c>
      <c r="S4" s="4" t="s">
        <v>1155</v>
      </c>
      <c r="T4" s="4" t="s">
        <v>1156</v>
      </c>
      <c r="U4" s="4" t="s">
        <v>1157</v>
      </c>
      <c r="V4" s="4" t="s">
        <v>1158</v>
      </c>
      <c r="W4" s="4" t="s">
        <v>1159</v>
      </c>
      <c r="X4" s="4" t="s">
        <v>1160</v>
      </c>
      <c r="Y4" s="4" t="s">
        <v>937</v>
      </c>
      <c r="Z4" s="4" t="s">
        <v>1161</v>
      </c>
      <c r="AA4" s="4" t="s">
        <v>1162</v>
      </c>
      <c r="AB4" s="4" t="s">
        <v>1163</v>
      </c>
      <c r="AC4" s="4" t="s">
        <v>1164</v>
      </c>
      <c r="AD4" s="4" t="s">
        <v>826</v>
      </c>
      <c r="AE4" s="4" t="s">
        <v>1165</v>
      </c>
      <c r="AF4" s="4" t="s">
        <v>866</v>
      </c>
      <c r="AG4" s="4" t="s">
        <v>1166</v>
      </c>
      <c r="AH4" s="4" t="s">
        <v>1167</v>
      </c>
      <c r="AI4" s="4" t="s">
        <v>1168</v>
      </c>
      <c r="AJ4" s="4" t="s">
        <v>1169</v>
      </c>
      <c r="AK4" s="4" t="s">
        <v>1170</v>
      </c>
      <c r="AL4" t="s">
        <v>850</v>
      </c>
      <c r="AM4" t="s">
        <v>848</v>
      </c>
      <c r="AN4" t="s">
        <v>842</v>
      </c>
      <c r="AO4" t="s">
        <v>841</v>
      </c>
      <c r="AP4" t="s">
        <v>834</v>
      </c>
      <c r="AT4" s="10">
        <f t="shared" si="20"/>
        <v>0.36585365853658536</v>
      </c>
      <c r="AU4" s="10">
        <f t="shared" si="21"/>
        <v>0.65853658536585369</v>
      </c>
      <c r="AV4" s="8">
        <f t="shared" si="22"/>
        <v>3</v>
      </c>
      <c r="AW4" s="10">
        <f t="shared" si="23"/>
        <v>7.3170731707317069E-2</v>
      </c>
      <c r="AX4">
        <f t="shared" si="2"/>
        <v>-5.1341463414634143</v>
      </c>
      <c r="AY4">
        <f t="shared" si="3"/>
        <v>36.475609756097562</v>
      </c>
      <c r="AZ4">
        <f t="shared" si="4"/>
        <v>81.878048780487802</v>
      </c>
      <c r="BA4">
        <f t="shared" si="5"/>
        <v>94.951219512195124</v>
      </c>
      <c r="BB4">
        <f t="shared" si="6"/>
        <v>100.08536585365853</v>
      </c>
      <c r="BC4">
        <f t="shared" si="7"/>
        <v>7683.0335999999998</v>
      </c>
      <c r="BD4">
        <f t="shared" si="8"/>
        <v>7642.9056</v>
      </c>
      <c r="BE4">
        <f t="shared" si="9"/>
        <v>101.34017896264309</v>
      </c>
      <c r="BF4">
        <f t="shared" si="10"/>
        <v>107.38062759796483</v>
      </c>
      <c r="BG4">
        <f t="shared" si="11"/>
        <v>106.81978535145285</v>
      </c>
      <c r="BH4">
        <f t="shared" si="12"/>
        <v>101.87225130714685</v>
      </c>
    </row>
    <row r="5" spans="1:60" ht="16.5" x14ac:dyDescent="0.25">
      <c r="A5" t="str">
        <f t="shared" si="0"/>
        <v>2002_CLE</v>
      </c>
      <c r="B5" s="2" t="s">
        <v>294</v>
      </c>
      <c r="C5" t="s">
        <v>58</v>
      </c>
      <c r="D5" s="4" t="s">
        <v>1520</v>
      </c>
      <c r="E5" s="6" t="str">
        <f t="shared" si="1"/>
        <v>17</v>
      </c>
      <c r="F5" s="4" t="s">
        <v>136</v>
      </c>
      <c r="G5" s="6" t="str">
        <f t="shared" si="13"/>
        <v>14</v>
      </c>
      <c r="H5" s="6">
        <f t="shared" si="14"/>
        <v>17</v>
      </c>
      <c r="I5" s="8">
        <f t="shared" si="15"/>
        <v>14</v>
      </c>
      <c r="J5" s="8">
        <f t="shared" si="16"/>
        <v>3</v>
      </c>
      <c r="K5" s="4" t="s">
        <v>337</v>
      </c>
      <c r="L5" s="10">
        <f t="shared" si="17"/>
        <v>0.2073170731707317</v>
      </c>
      <c r="M5" s="10">
        <f t="shared" si="18"/>
        <v>0.34146341463414637</v>
      </c>
      <c r="N5" s="10">
        <f t="shared" si="19"/>
        <v>0.26829268292682928</v>
      </c>
      <c r="P5" s="4" t="s">
        <v>383</v>
      </c>
      <c r="Q5" s="4" t="s">
        <v>1298</v>
      </c>
      <c r="R5" s="4" t="s">
        <v>1299</v>
      </c>
      <c r="S5" s="4" t="s">
        <v>1300</v>
      </c>
      <c r="T5" s="4" t="s">
        <v>1301</v>
      </c>
      <c r="U5" s="4" t="s">
        <v>1302</v>
      </c>
      <c r="V5" s="4" t="s">
        <v>1303</v>
      </c>
      <c r="W5" s="4" t="s">
        <v>1304</v>
      </c>
      <c r="X5" s="4" t="s">
        <v>1305</v>
      </c>
      <c r="Y5" s="4" t="s">
        <v>406</v>
      </c>
      <c r="Z5" s="4" t="s">
        <v>1306</v>
      </c>
      <c r="AA5" s="4" t="s">
        <v>1307</v>
      </c>
      <c r="AB5" s="4" t="s">
        <v>1308</v>
      </c>
      <c r="AC5" s="4" t="s">
        <v>1309</v>
      </c>
      <c r="AD5" s="4" t="s">
        <v>1310</v>
      </c>
      <c r="AE5" s="4" t="s">
        <v>1311</v>
      </c>
      <c r="AF5" s="4" t="s">
        <v>876</v>
      </c>
      <c r="AG5" s="4" t="s">
        <v>920</v>
      </c>
      <c r="AH5" s="4" t="s">
        <v>645</v>
      </c>
      <c r="AI5" s="4" t="s">
        <v>354</v>
      </c>
      <c r="AJ5" s="4" t="s">
        <v>1312</v>
      </c>
      <c r="AK5" s="4" t="s">
        <v>1313</v>
      </c>
      <c r="AL5" t="s">
        <v>886</v>
      </c>
      <c r="AM5" t="s">
        <v>884</v>
      </c>
      <c r="AN5" t="s">
        <v>374</v>
      </c>
      <c r="AO5" t="s">
        <v>877</v>
      </c>
      <c r="AP5" t="s">
        <v>869</v>
      </c>
      <c r="AT5" s="10">
        <f t="shared" si="20"/>
        <v>0.2073170731707317</v>
      </c>
      <c r="AU5" s="10">
        <f t="shared" si="21"/>
        <v>0.34146341463414637</v>
      </c>
      <c r="AV5" s="8">
        <f t="shared" si="22"/>
        <v>3</v>
      </c>
      <c r="AW5" s="10">
        <f t="shared" si="23"/>
        <v>7.3170731707317069E-2</v>
      </c>
      <c r="AX5">
        <f t="shared" si="2"/>
        <v>-9.6219512195121943</v>
      </c>
      <c r="AY5">
        <f t="shared" si="3"/>
        <v>34.756097560975611</v>
      </c>
      <c r="AZ5">
        <f t="shared" si="4"/>
        <v>82.268292682926827</v>
      </c>
      <c r="BA5">
        <f t="shared" si="5"/>
        <v>91.402439024390247</v>
      </c>
      <c r="BB5">
        <f t="shared" si="6"/>
        <v>101.02439024390245</v>
      </c>
      <c r="BC5">
        <f t="shared" si="7"/>
        <v>7693.7088000000003</v>
      </c>
      <c r="BD5">
        <f t="shared" si="8"/>
        <v>7672.6656000000003</v>
      </c>
      <c r="BE5">
        <f t="shared" si="9"/>
        <v>97.417256031317422</v>
      </c>
      <c r="BF5">
        <f t="shared" si="10"/>
        <v>107.96769247965139</v>
      </c>
      <c r="BG5">
        <f t="shared" si="11"/>
        <v>107.67238812053816</v>
      </c>
      <c r="BH5">
        <f t="shared" si="12"/>
        <v>97.684434468250515</v>
      </c>
    </row>
    <row r="6" spans="1:60" ht="16.5" x14ac:dyDescent="0.25">
      <c r="A6" t="str">
        <f t="shared" si="0"/>
        <v>2002_DAL</v>
      </c>
      <c r="B6" s="2" t="s">
        <v>295</v>
      </c>
      <c r="C6" t="s">
        <v>52</v>
      </c>
      <c r="D6" s="4" t="s">
        <v>96</v>
      </c>
      <c r="E6" s="6" t="str">
        <f t="shared" si="1"/>
        <v>60</v>
      </c>
      <c r="F6" s="4" t="s">
        <v>1384</v>
      </c>
      <c r="G6" s="6" t="str">
        <f t="shared" si="13"/>
        <v>33</v>
      </c>
      <c r="H6" s="6">
        <f t="shared" si="14"/>
        <v>60</v>
      </c>
      <c r="I6" s="8">
        <f t="shared" si="15"/>
        <v>33</v>
      </c>
      <c r="J6" s="8">
        <f t="shared" si="16"/>
        <v>27</v>
      </c>
      <c r="K6" s="4" t="s">
        <v>337</v>
      </c>
      <c r="L6" s="10">
        <f t="shared" si="17"/>
        <v>0.73170731707317072</v>
      </c>
      <c r="M6" s="10">
        <f t="shared" si="18"/>
        <v>0.80487804878048785</v>
      </c>
      <c r="N6" s="10">
        <f t="shared" si="19"/>
        <v>0.14634146341463414</v>
      </c>
      <c r="P6" s="4" t="s">
        <v>467</v>
      </c>
      <c r="Q6" s="4" t="s">
        <v>918</v>
      </c>
      <c r="R6" s="4" t="s">
        <v>919</v>
      </c>
      <c r="S6" s="4" t="s">
        <v>870</v>
      </c>
      <c r="T6" s="4" t="s">
        <v>920</v>
      </c>
      <c r="U6" s="4" t="s">
        <v>755</v>
      </c>
      <c r="V6" s="4" t="s">
        <v>921</v>
      </c>
      <c r="W6" s="4" t="s">
        <v>922</v>
      </c>
      <c r="X6" s="4" t="s">
        <v>923</v>
      </c>
      <c r="Y6" s="4" t="s">
        <v>454</v>
      </c>
      <c r="Z6" s="4" t="s">
        <v>924</v>
      </c>
      <c r="AA6" s="4" t="s">
        <v>925</v>
      </c>
      <c r="AB6" s="4" t="s">
        <v>926</v>
      </c>
      <c r="AC6" s="4" t="s">
        <v>563</v>
      </c>
      <c r="AD6" s="4" t="s">
        <v>927</v>
      </c>
      <c r="AE6" s="4" t="s">
        <v>928</v>
      </c>
      <c r="AF6" s="4" t="s">
        <v>809</v>
      </c>
      <c r="AG6" s="4" t="s">
        <v>399</v>
      </c>
      <c r="AH6" s="4" t="s">
        <v>533</v>
      </c>
      <c r="AI6" s="4" t="s">
        <v>542</v>
      </c>
      <c r="AJ6" s="4" t="s">
        <v>929</v>
      </c>
      <c r="AK6" s="4" t="s">
        <v>930</v>
      </c>
      <c r="AL6" t="s">
        <v>667</v>
      </c>
      <c r="AM6" t="s">
        <v>665</v>
      </c>
      <c r="AN6" t="s">
        <v>659</v>
      </c>
      <c r="AO6" t="s">
        <v>657</v>
      </c>
      <c r="AP6" t="s">
        <v>650</v>
      </c>
      <c r="AT6" s="10">
        <f t="shared" si="20"/>
        <v>0.73170731707317072</v>
      </c>
      <c r="AU6" s="10">
        <f t="shared" si="21"/>
        <v>0.80487804878048785</v>
      </c>
      <c r="AV6" s="8">
        <f t="shared" si="22"/>
        <v>27</v>
      </c>
      <c r="AW6" s="10">
        <f t="shared" si="23"/>
        <v>0.65853658536585369</v>
      </c>
      <c r="AX6">
        <f t="shared" si="2"/>
        <v>7.7804878048780486</v>
      </c>
      <c r="AY6">
        <f t="shared" si="3"/>
        <v>38.548780487804876</v>
      </c>
      <c r="AZ6">
        <f t="shared" si="4"/>
        <v>85.146341463414629</v>
      </c>
      <c r="BA6">
        <f t="shared" si="5"/>
        <v>102.97560975609755</v>
      </c>
      <c r="BB6">
        <f t="shared" si="6"/>
        <v>95.195121951219505</v>
      </c>
      <c r="BC6">
        <f t="shared" si="7"/>
        <v>7495.6031999999996</v>
      </c>
      <c r="BD6">
        <f t="shared" si="8"/>
        <v>7537.9967999999999</v>
      </c>
      <c r="BE6">
        <f t="shared" si="9"/>
        <v>112.65270819031616</v>
      </c>
      <c r="BF6">
        <f t="shared" si="10"/>
        <v>103.55536367433854</v>
      </c>
      <c r="BG6">
        <f t="shared" si="11"/>
        <v>104.14105165011938</v>
      </c>
      <c r="BH6">
        <f t="shared" si="12"/>
        <v>112.01915076429856</v>
      </c>
    </row>
    <row r="7" spans="1:60" ht="16.5" x14ac:dyDescent="0.25">
      <c r="A7" t="str">
        <f t="shared" si="0"/>
        <v>2002_DEN</v>
      </c>
      <c r="B7" s="2" t="s">
        <v>296</v>
      </c>
      <c r="C7" t="s">
        <v>101</v>
      </c>
      <c r="D7" s="4" t="s">
        <v>1520</v>
      </c>
      <c r="E7" s="6" t="str">
        <f t="shared" si="1"/>
        <v>17</v>
      </c>
      <c r="F7" s="4" t="s">
        <v>132</v>
      </c>
      <c r="G7" s="6" t="str">
        <f t="shared" si="13"/>
        <v>13</v>
      </c>
      <c r="H7" s="6">
        <f t="shared" si="14"/>
        <v>17</v>
      </c>
      <c r="I7" s="8">
        <f t="shared" si="15"/>
        <v>13</v>
      </c>
      <c r="J7" s="8">
        <f t="shared" si="16"/>
        <v>4</v>
      </c>
      <c r="K7" s="4" t="s">
        <v>337</v>
      </c>
      <c r="L7" s="10">
        <f t="shared" si="17"/>
        <v>0.2073170731707317</v>
      </c>
      <c r="M7" s="10">
        <f t="shared" si="18"/>
        <v>0.31707317073170732</v>
      </c>
      <c r="N7" s="10">
        <f t="shared" si="19"/>
        <v>0.21951219512195122</v>
      </c>
      <c r="P7" s="4" t="s">
        <v>510</v>
      </c>
      <c r="Q7" s="4" t="s">
        <v>1366</v>
      </c>
      <c r="R7" s="4" t="s">
        <v>1367</v>
      </c>
      <c r="S7" s="4" t="s">
        <v>1368</v>
      </c>
      <c r="T7" s="4" t="s">
        <v>1369</v>
      </c>
      <c r="U7" s="4" t="s">
        <v>1370</v>
      </c>
      <c r="V7" s="4" t="s">
        <v>1371</v>
      </c>
      <c r="W7" s="4" t="s">
        <v>769</v>
      </c>
      <c r="X7" s="4" t="s">
        <v>1372</v>
      </c>
      <c r="Y7" s="4" t="s">
        <v>1315</v>
      </c>
      <c r="Z7" s="4" t="s">
        <v>1373</v>
      </c>
      <c r="AA7" s="4" t="s">
        <v>1374</v>
      </c>
      <c r="AB7" s="4" t="s">
        <v>1375</v>
      </c>
      <c r="AC7" s="4" t="s">
        <v>1376</v>
      </c>
      <c r="AD7" s="4" t="s">
        <v>1377</v>
      </c>
      <c r="AE7" s="4" t="s">
        <v>1378</v>
      </c>
      <c r="AF7" s="4" t="s">
        <v>393</v>
      </c>
      <c r="AG7" s="4" t="s">
        <v>1379</v>
      </c>
      <c r="AH7" s="4" t="s">
        <v>400</v>
      </c>
      <c r="AI7" s="4" t="s">
        <v>1380</v>
      </c>
      <c r="AJ7" s="4" t="s">
        <v>1381</v>
      </c>
      <c r="AK7" s="4" t="s">
        <v>1382</v>
      </c>
      <c r="AL7" t="s">
        <v>530</v>
      </c>
      <c r="AM7" t="s">
        <v>528</v>
      </c>
      <c r="AN7" t="s">
        <v>522</v>
      </c>
      <c r="AO7" t="s">
        <v>520</v>
      </c>
      <c r="AP7" t="s">
        <v>512</v>
      </c>
      <c r="AT7" s="10">
        <f t="shared" si="20"/>
        <v>0.2073170731707317</v>
      </c>
      <c r="AU7" s="10">
        <f t="shared" si="21"/>
        <v>0.31707317073170732</v>
      </c>
      <c r="AV7" s="8">
        <f t="shared" si="22"/>
        <v>4</v>
      </c>
      <c r="AW7" s="10">
        <f t="shared" si="23"/>
        <v>9.7560975609756101E-2</v>
      </c>
      <c r="AX7">
        <f t="shared" si="2"/>
        <v>-8.2804878048780495</v>
      </c>
      <c r="AY7">
        <f t="shared" si="3"/>
        <v>32.792682926829265</v>
      </c>
      <c r="AZ7">
        <f t="shared" si="4"/>
        <v>79.804878048780495</v>
      </c>
      <c r="BA7">
        <f t="shared" si="5"/>
        <v>84.158536585365852</v>
      </c>
      <c r="BB7">
        <f t="shared" si="6"/>
        <v>92.439024390243901</v>
      </c>
      <c r="BC7">
        <f t="shared" si="7"/>
        <v>7449.5999999999995</v>
      </c>
      <c r="BD7">
        <f t="shared" si="8"/>
        <v>7352.9088000000002</v>
      </c>
      <c r="BE7">
        <f t="shared" si="9"/>
        <v>92.635846219931281</v>
      </c>
      <c r="BF7">
        <f t="shared" si="10"/>
        <v>103.08845391908031</v>
      </c>
      <c r="BG7">
        <f t="shared" si="11"/>
        <v>101.75042955326461</v>
      </c>
      <c r="BH7">
        <f t="shared" si="12"/>
        <v>93.85401325799117</v>
      </c>
    </row>
    <row r="8" spans="1:60" ht="16.5" x14ac:dyDescent="0.25">
      <c r="A8" t="str">
        <f t="shared" si="0"/>
        <v>2002_DET</v>
      </c>
      <c r="B8" s="2" t="s">
        <v>297</v>
      </c>
      <c r="C8" t="s">
        <v>62</v>
      </c>
      <c r="D8" s="4" t="s">
        <v>1413</v>
      </c>
      <c r="E8" s="6" t="str">
        <f t="shared" si="1"/>
        <v>50</v>
      </c>
      <c r="F8" s="4" t="s">
        <v>224</v>
      </c>
      <c r="G8" s="6" t="str">
        <f t="shared" si="13"/>
        <v>30</v>
      </c>
      <c r="H8" s="6">
        <f t="shared" si="14"/>
        <v>50</v>
      </c>
      <c r="I8" s="8">
        <f t="shared" si="15"/>
        <v>30</v>
      </c>
      <c r="J8" s="8">
        <f t="shared" si="16"/>
        <v>20</v>
      </c>
      <c r="K8" s="4" t="s">
        <v>337</v>
      </c>
      <c r="L8" s="10">
        <f t="shared" si="17"/>
        <v>0.6097560975609756</v>
      </c>
      <c r="M8" s="10">
        <f t="shared" si="18"/>
        <v>0.73170731707317072</v>
      </c>
      <c r="N8" s="10">
        <f t="shared" si="19"/>
        <v>0.24390243902439024</v>
      </c>
      <c r="P8" s="4" t="s">
        <v>338</v>
      </c>
      <c r="Q8" s="4" t="s">
        <v>1247</v>
      </c>
      <c r="R8" s="4" t="s">
        <v>1314</v>
      </c>
      <c r="S8" s="4" t="s">
        <v>1315</v>
      </c>
      <c r="T8" s="4" t="s">
        <v>1316</v>
      </c>
      <c r="U8" s="4" t="s">
        <v>1317</v>
      </c>
      <c r="V8" s="4" t="s">
        <v>872</v>
      </c>
      <c r="W8" s="4" t="s">
        <v>1318</v>
      </c>
      <c r="X8" s="4" t="s">
        <v>1319</v>
      </c>
      <c r="Y8" s="4" t="s">
        <v>347</v>
      </c>
      <c r="Z8" s="4" t="s">
        <v>398</v>
      </c>
      <c r="AA8" s="4" t="s">
        <v>1320</v>
      </c>
      <c r="AB8" s="4" t="s">
        <v>541</v>
      </c>
      <c r="AC8" s="4" t="s">
        <v>1321</v>
      </c>
      <c r="AD8" s="4" t="s">
        <v>1221</v>
      </c>
      <c r="AE8" s="4" t="s">
        <v>1322</v>
      </c>
      <c r="AF8" s="4" t="s">
        <v>1083</v>
      </c>
      <c r="AG8" s="4" t="s">
        <v>1323</v>
      </c>
      <c r="AH8" s="4" t="s">
        <v>1324</v>
      </c>
      <c r="AI8" s="4" t="s">
        <v>1325</v>
      </c>
      <c r="AJ8" s="4" t="s">
        <v>1326</v>
      </c>
      <c r="AK8" s="4" t="s">
        <v>1327</v>
      </c>
      <c r="AL8" t="s">
        <v>359</v>
      </c>
      <c r="AM8" t="s">
        <v>357</v>
      </c>
      <c r="AN8" t="s">
        <v>351</v>
      </c>
      <c r="AO8" t="s">
        <v>349</v>
      </c>
      <c r="AP8" t="s">
        <v>340</v>
      </c>
      <c r="AT8" s="10">
        <f t="shared" si="20"/>
        <v>0.6097560975609756</v>
      </c>
      <c r="AU8" s="10">
        <f t="shared" si="21"/>
        <v>0.73170731707317072</v>
      </c>
      <c r="AV8" s="8">
        <f t="shared" si="22"/>
        <v>20</v>
      </c>
      <c r="AW8" s="10">
        <f t="shared" si="23"/>
        <v>0.48780487804878048</v>
      </c>
      <c r="AX8">
        <f t="shared" si="2"/>
        <v>3.6829268292682928</v>
      </c>
      <c r="AY8">
        <f t="shared" si="3"/>
        <v>32.926829268292686</v>
      </c>
      <c r="AZ8">
        <f t="shared" si="4"/>
        <v>76.548780487804876</v>
      </c>
      <c r="BA8">
        <f t="shared" si="5"/>
        <v>91.365853658536579</v>
      </c>
      <c r="BB8">
        <f t="shared" si="6"/>
        <v>87.682926829268297</v>
      </c>
      <c r="BC8">
        <f t="shared" si="7"/>
        <v>7091.7503999999999</v>
      </c>
      <c r="BD8">
        <f t="shared" si="8"/>
        <v>7097.0879999999988</v>
      </c>
      <c r="BE8">
        <f t="shared" si="9"/>
        <v>105.64387601684346</v>
      </c>
      <c r="BF8">
        <f t="shared" si="10"/>
        <v>101.30915665692748</v>
      </c>
      <c r="BG8">
        <f t="shared" si="11"/>
        <v>101.38540690885003</v>
      </c>
      <c r="BH8">
        <f t="shared" si="12"/>
        <v>105.56442304223933</v>
      </c>
    </row>
    <row r="9" spans="1:60" ht="16.5" x14ac:dyDescent="0.25">
      <c r="A9" t="str">
        <f t="shared" si="0"/>
        <v>2002_GSW</v>
      </c>
      <c r="B9" s="2" t="s">
        <v>312</v>
      </c>
      <c r="C9" t="s">
        <v>115</v>
      </c>
      <c r="D9" s="4" t="s">
        <v>141</v>
      </c>
      <c r="E9" s="6" t="str">
        <f t="shared" si="1"/>
        <v>38</v>
      </c>
      <c r="F9" s="4" t="s">
        <v>105</v>
      </c>
      <c r="G9" s="6" t="str">
        <f t="shared" si="13"/>
        <v>24</v>
      </c>
      <c r="H9" s="6">
        <f t="shared" si="14"/>
        <v>38</v>
      </c>
      <c r="I9" s="8">
        <f t="shared" si="15"/>
        <v>24</v>
      </c>
      <c r="J9" s="8">
        <f t="shared" si="16"/>
        <v>14</v>
      </c>
      <c r="K9" s="4" t="s">
        <v>337</v>
      </c>
      <c r="L9" s="10">
        <f t="shared" si="17"/>
        <v>0.46341463414634149</v>
      </c>
      <c r="M9" s="10">
        <f t="shared" si="18"/>
        <v>0.58536585365853655</v>
      </c>
      <c r="N9" s="10">
        <f t="shared" si="19"/>
        <v>0.24390243902439024</v>
      </c>
      <c r="P9" s="4" t="s">
        <v>361</v>
      </c>
      <c r="Q9" s="4" t="s">
        <v>931</v>
      </c>
      <c r="R9" s="4" t="s">
        <v>932</v>
      </c>
      <c r="S9" s="4" t="s">
        <v>933</v>
      </c>
      <c r="T9" s="4" t="s">
        <v>365</v>
      </c>
      <c r="U9" s="4" t="s">
        <v>934</v>
      </c>
      <c r="V9" s="4" t="s">
        <v>344</v>
      </c>
      <c r="W9" s="4" t="s">
        <v>935</v>
      </c>
      <c r="X9" s="4" t="s">
        <v>936</v>
      </c>
      <c r="Y9" s="4" t="s">
        <v>937</v>
      </c>
      <c r="Z9" s="4" t="s">
        <v>696</v>
      </c>
      <c r="AA9" s="4" t="s">
        <v>938</v>
      </c>
      <c r="AB9" s="4" t="s">
        <v>939</v>
      </c>
      <c r="AC9" s="4" t="s">
        <v>940</v>
      </c>
      <c r="AD9" s="4" t="s">
        <v>941</v>
      </c>
      <c r="AE9" s="4" t="s">
        <v>942</v>
      </c>
      <c r="AF9" s="4" t="s">
        <v>876</v>
      </c>
      <c r="AG9" s="4" t="s">
        <v>943</v>
      </c>
      <c r="AH9" s="4" t="s">
        <v>944</v>
      </c>
      <c r="AI9" s="4" t="s">
        <v>945</v>
      </c>
      <c r="AJ9" s="4" t="s">
        <v>946</v>
      </c>
      <c r="AK9" s="4" t="s">
        <v>947</v>
      </c>
      <c r="AL9" t="s">
        <v>903</v>
      </c>
      <c r="AM9" t="s">
        <v>901</v>
      </c>
      <c r="AN9" t="s">
        <v>895</v>
      </c>
      <c r="AO9" t="s">
        <v>582</v>
      </c>
      <c r="AP9" t="s">
        <v>888</v>
      </c>
      <c r="AT9" s="10">
        <f t="shared" si="20"/>
        <v>0.46341463414634149</v>
      </c>
      <c r="AU9" s="10">
        <f t="shared" si="21"/>
        <v>0.58536585365853655</v>
      </c>
      <c r="AV9" s="8">
        <f t="shared" si="22"/>
        <v>14</v>
      </c>
      <c r="AW9" s="10">
        <f t="shared" si="23"/>
        <v>0.34146341463414637</v>
      </c>
      <c r="AX9">
        <f t="shared" si="2"/>
        <v>-1.1341463414634145</v>
      </c>
      <c r="AY9">
        <f t="shared" si="3"/>
        <v>37.329268292682926</v>
      </c>
      <c r="AZ9">
        <f t="shared" si="4"/>
        <v>84.646341463414629</v>
      </c>
      <c r="BA9">
        <f t="shared" si="5"/>
        <v>102.4390243902439</v>
      </c>
      <c r="BB9">
        <f t="shared" si="6"/>
        <v>103.57317073170732</v>
      </c>
      <c r="BC9">
        <f t="shared" si="7"/>
        <v>7680.0767999999998</v>
      </c>
      <c r="BD9">
        <f t="shared" si="8"/>
        <v>7688.6015999999991</v>
      </c>
      <c r="BE9">
        <f t="shared" si="9"/>
        <v>109.37390626093739</v>
      </c>
      <c r="BF9">
        <f t="shared" si="10"/>
        <v>110.46221981380855</v>
      </c>
      <c r="BG9">
        <f t="shared" si="11"/>
        <v>110.58483165168349</v>
      </c>
      <c r="BH9">
        <f t="shared" si="12"/>
        <v>109.25263704650791</v>
      </c>
    </row>
    <row r="10" spans="1:60" ht="16.5" x14ac:dyDescent="0.25">
      <c r="A10" t="str">
        <f t="shared" si="0"/>
        <v>2002_HOU</v>
      </c>
      <c r="B10" s="2" t="s">
        <v>298</v>
      </c>
      <c r="C10" t="s">
        <v>122</v>
      </c>
      <c r="D10" s="4" t="s">
        <v>131</v>
      </c>
      <c r="E10" s="6" t="str">
        <f t="shared" si="1"/>
        <v>43</v>
      </c>
      <c r="F10" s="4" t="s">
        <v>117</v>
      </c>
      <c r="G10" s="6" t="str">
        <f t="shared" si="13"/>
        <v>28</v>
      </c>
      <c r="H10" s="6">
        <f t="shared" si="14"/>
        <v>43</v>
      </c>
      <c r="I10" s="8">
        <f t="shared" si="15"/>
        <v>28</v>
      </c>
      <c r="J10" s="8">
        <f t="shared" si="16"/>
        <v>15</v>
      </c>
      <c r="K10" s="4" t="s">
        <v>337</v>
      </c>
      <c r="L10" s="10">
        <f t="shared" si="17"/>
        <v>0.52439024390243905</v>
      </c>
      <c r="M10" s="10">
        <f t="shared" si="18"/>
        <v>0.68292682926829273</v>
      </c>
      <c r="N10" s="10">
        <f t="shared" si="19"/>
        <v>0.31707317073170732</v>
      </c>
      <c r="P10" s="4" t="s">
        <v>488</v>
      </c>
      <c r="Q10" s="4" t="s">
        <v>1232</v>
      </c>
      <c r="R10" s="4" t="s">
        <v>363</v>
      </c>
      <c r="S10" s="4" t="s">
        <v>1233</v>
      </c>
      <c r="T10" s="4" t="s">
        <v>1234</v>
      </c>
      <c r="U10" s="4" t="s">
        <v>560</v>
      </c>
      <c r="V10" s="4" t="s">
        <v>1235</v>
      </c>
      <c r="W10" s="4" t="s">
        <v>1236</v>
      </c>
      <c r="X10" s="4" t="s">
        <v>1237</v>
      </c>
      <c r="Y10" s="4" t="s">
        <v>937</v>
      </c>
      <c r="Z10" s="4" t="s">
        <v>1238</v>
      </c>
      <c r="AA10" s="4" t="s">
        <v>1239</v>
      </c>
      <c r="AB10" s="4" t="s">
        <v>394</v>
      </c>
      <c r="AC10" s="4" t="s">
        <v>1240</v>
      </c>
      <c r="AD10" s="4" t="s">
        <v>819</v>
      </c>
      <c r="AE10" s="4" t="s">
        <v>1241</v>
      </c>
      <c r="AF10" s="4" t="s">
        <v>1242</v>
      </c>
      <c r="AG10" s="4" t="s">
        <v>943</v>
      </c>
      <c r="AH10" s="4" t="s">
        <v>1243</v>
      </c>
      <c r="AI10" s="4" t="s">
        <v>1244</v>
      </c>
      <c r="AJ10" s="4" t="s">
        <v>1245</v>
      </c>
      <c r="AK10" s="4" t="s">
        <v>1246</v>
      </c>
      <c r="AL10" t="s">
        <v>509</v>
      </c>
      <c r="AM10" t="s">
        <v>507</v>
      </c>
      <c r="AN10" t="s">
        <v>501</v>
      </c>
      <c r="AO10" t="s">
        <v>499</v>
      </c>
      <c r="AP10" t="s">
        <v>490</v>
      </c>
      <c r="AT10" s="10">
        <f t="shared" si="20"/>
        <v>0.52439024390243905</v>
      </c>
      <c r="AU10" s="10">
        <f t="shared" si="21"/>
        <v>0.68292682926829273</v>
      </c>
      <c r="AV10" s="8">
        <f t="shared" si="22"/>
        <v>15</v>
      </c>
      <c r="AW10" s="10">
        <f t="shared" si="23"/>
        <v>0.36585365853658536</v>
      </c>
      <c r="AX10">
        <f t="shared" si="2"/>
        <v>1.475609756097561</v>
      </c>
      <c r="AY10">
        <f t="shared" si="3"/>
        <v>34.634146341463413</v>
      </c>
      <c r="AZ10">
        <f t="shared" si="4"/>
        <v>78.792682926829272</v>
      </c>
      <c r="BA10">
        <f t="shared" si="5"/>
        <v>93.756097560975604</v>
      </c>
      <c r="BB10">
        <f t="shared" si="6"/>
        <v>92.280487804878049</v>
      </c>
      <c r="BC10">
        <f t="shared" si="7"/>
        <v>7307.8656000000001</v>
      </c>
      <c r="BD10">
        <f t="shared" si="8"/>
        <v>7275.0720000000001</v>
      </c>
      <c r="BE10">
        <f t="shared" si="9"/>
        <v>105.20171580604875</v>
      </c>
      <c r="BF10">
        <f t="shared" si="10"/>
        <v>104.01271630026478</v>
      </c>
      <c r="BG10">
        <f t="shared" si="11"/>
        <v>103.54596559630215</v>
      </c>
      <c r="BH10">
        <f t="shared" si="12"/>
        <v>105.67593008014215</v>
      </c>
    </row>
    <row r="11" spans="1:60" ht="16.5" x14ac:dyDescent="0.25">
      <c r="A11" t="str">
        <f t="shared" si="0"/>
        <v>2002_IND</v>
      </c>
      <c r="B11" s="2" t="s">
        <v>299</v>
      </c>
      <c r="C11" t="s">
        <v>113</v>
      </c>
      <c r="D11" s="4" t="s">
        <v>1433</v>
      </c>
      <c r="E11" s="6" t="str">
        <f t="shared" si="1"/>
        <v>48</v>
      </c>
      <c r="F11" s="4" t="s">
        <v>210</v>
      </c>
      <c r="G11" s="6" t="str">
        <f t="shared" si="13"/>
        <v>32</v>
      </c>
      <c r="H11" s="6">
        <f t="shared" si="14"/>
        <v>48</v>
      </c>
      <c r="I11" s="8">
        <f t="shared" si="15"/>
        <v>32</v>
      </c>
      <c r="J11" s="8">
        <f t="shared" si="16"/>
        <v>16</v>
      </c>
      <c r="K11" s="4" t="s">
        <v>337</v>
      </c>
      <c r="L11" s="10">
        <f t="shared" si="17"/>
        <v>0.58536585365853655</v>
      </c>
      <c r="M11" s="10">
        <f t="shared" si="18"/>
        <v>0.78048780487804881</v>
      </c>
      <c r="N11" s="10">
        <f t="shared" si="19"/>
        <v>0.3902439024390244</v>
      </c>
      <c r="P11" s="4" t="s">
        <v>338</v>
      </c>
      <c r="Q11" s="4" t="s">
        <v>1061</v>
      </c>
      <c r="R11" s="4" t="s">
        <v>1062</v>
      </c>
      <c r="S11" s="4" t="s">
        <v>933</v>
      </c>
      <c r="T11" s="4" t="s">
        <v>1063</v>
      </c>
      <c r="U11" s="4" t="s">
        <v>1064</v>
      </c>
      <c r="V11" s="4" t="s">
        <v>388</v>
      </c>
      <c r="W11" s="4" t="s">
        <v>1065</v>
      </c>
      <c r="X11" s="4" t="s">
        <v>969</v>
      </c>
      <c r="Y11" s="4" t="s">
        <v>538</v>
      </c>
      <c r="Z11" s="4" t="s">
        <v>1066</v>
      </c>
      <c r="AA11" s="4" t="s">
        <v>1067</v>
      </c>
      <c r="AB11" s="4" t="s">
        <v>435</v>
      </c>
      <c r="AC11" s="4" t="s">
        <v>1068</v>
      </c>
      <c r="AD11" s="4" t="s">
        <v>1069</v>
      </c>
      <c r="AE11" s="4" t="s">
        <v>1070</v>
      </c>
      <c r="AF11" s="4" t="s">
        <v>1071</v>
      </c>
      <c r="AG11" s="4" t="s">
        <v>1010</v>
      </c>
      <c r="AH11" s="4" t="s">
        <v>1072</v>
      </c>
      <c r="AI11" s="4" t="s">
        <v>1073</v>
      </c>
      <c r="AJ11" s="4" t="s">
        <v>1074</v>
      </c>
      <c r="AK11" s="4" t="s">
        <v>1075</v>
      </c>
      <c r="AL11" t="s">
        <v>611</v>
      </c>
      <c r="AM11" t="s">
        <v>609</v>
      </c>
      <c r="AN11" t="s">
        <v>603</v>
      </c>
      <c r="AO11" t="s">
        <v>601</v>
      </c>
      <c r="AP11" t="s">
        <v>593</v>
      </c>
      <c r="AT11" s="10">
        <f t="shared" si="20"/>
        <v>0.58536585365853655</v>
      </c>
      <c r="AU11" s="10">
        <f t="shared" si="21"/>
        <v>0.78048780487804881</v>
      </c>
      <c r="AV11" s="8">
        <f t="shared" si="22"/>
        <v>16</v>
      </c>
      <c r="AW11" s="10">
        <f t="shared" si="23"/>
        <v>0.3902439024390244</v>
      </c>
      <c r="AX11">
        <f t="shared" si="2"/>
        <v>3.4878048780487805</v>
      </c>
      <c r="AY11">
        <f t="shared" si="3"/>
        <v>35.5</v>
      </c>
      <c r="AZ11">
        <f t="shared" si="4"/>
        <v>80.58536585365853</v>
      </c>
      <c r="BA11">
        <f t="shared" si="5"/>
        <v>96.829268292682926</v>
      </c>
      <c r="BB11">
        <f t="shared" si="6"/>
        <v>93.341463414634148</v>
      </c>
      <c r="BC11">
        <f t="shared" si="7"/>
        <v>7500.7103999999999</v>
      </c>
      <c r="BD11">
        <f t="shared" si="8"/>
        <v>7505.7407999999996</v>
      </c>
      <c r="BE11">
        <f t="shared" si="9"/>
        <v>105.85663992573291</v>
      </c>
      <c r="BF11">
        <f t="shared" si="10"/>
        <v>101.97527737701787</v>
      </c>
      <c r="BG11">
        <f t="shared" si="11"/>
        <v>102.04366775712337</v>
      </c>
      <c r="BH11">
        <f t="shared" si="12"/>
        <v>105.78569406500155</v>
      </c>
    </row>
    <row r="12" spans="1:60" ht="16.5" x14ac:dyDescent="0.25">
      <c r="A12" t="str">
        <f t="shared" si="0"/>
        <v>2002_LAC</v>
      </c>
      <c r="B12" s="2" t="s">
        <v>313</v>
      </c>
      <c r="C12" t="s">
        <v>104</v>
      </c>
      <c r="D12" s="4" t="s">
        <v>146</v>
      </c>
      <c r="E12" s="6" t="str">
        <f t="shared" si="1"/>
        <v>27</v>
      </c>
      <c r="F12" s="4" t="s">
        <v>123</v>
      </c>
      <c r="G12" s="6" t="str">
        <f t="shared" si="13"/>
        <v>16</v>
      </c>
      <c r="H12" s="6">
        <f t="shared" si="14"/>
        <v>27</v>
      </c>
      <c r="I12" s="8">
        <f t="shared" si="15"/>
        <v>16</v>
      </c>
      <c r="J12" s="8">
        <f t="shared" si="16"/>
        <v>11</v>
      </c>
      <c r="K12" s="4" t="s">
        <v>337</v>
      </c>
      <c r="L12" s="10">
        <f t="shared" si="17"/>
        <v>0.32926829268292684</v>
      </c>
      <c r="M12" s="10">
        <f t="shared" si="18"/>
        <v>0.3902439024390244</v>
      </c>
      <c r="N12" s="10">
        <f t="shared" si="19"/>
        <v>0.12195121951219512</v>
      </c>
      <c r="P12" s="4" t="s">
        <v>361</v>
      </c>
      <c r="Q12" s="4" t="s">
        <v>1217</v>
      </c>
      <c r="R12" s="4" t="s">
        <v>1218</v>
      </c>
      <c r="S12" s="4" t="s">
        <v>406</v>
      </c>
      <c r="T12" s="4" t="s">
        <v>1219</v>
      </c>
      <c r="U12" s="4" t="s">
        <v>1220</v>
      </c>
      <c r="V12" s="4" t="s">
        <v>577</v>
      </c>
      <c r="W12" s="4" t="s">
        <v>1221</v>
      </c>
      <c r="X12" s="4" t="s">
        <v>1222</v>
      </c>
      <c r="Y12" s="4" t="s">
        <v>518</v>
      </c>
      <c r="Z12" s="4" t="s">
        <v>1223</v>
      </c>
      <c r="AA12" s="4" t="s">
        <v>1224</v>
      </c>
      <c r="AB12" s="4" t="s">
        <v>1225</v>
      </c>
      <c r="AC12" s="4" t="s">
        <v>1226</v>
      </c>
      <c r="AD12" s="4" t="s">
        <v>459</v>
      </c>
      <c r="AE12" s="4" t="s">
        <v>1227</v>
      </c>
      <c r="AF12" s="4" t="s">
        <v>1228</v>
      </c>
      <c r="AG12" s="4" t="s">
        <v>1229</v>
      </c>
      <c r="AH12" s="4" t="s">
        <v>1167</v>
      </c>
      <c r="AI12" s="4" t="s">
        <v>1230</v>
      </c>
      <c r="AJ12" s="4" t="s">
        <v>916</v>
      </c>
      <c r="AK12" s="4" t="s">
        <v>1231</v>
      </c>
      <c r="AL12" t="s">
        <v>776</v>
      </c>
      <c r="AM12" t="s">
        <v>774</v>
      </c>
      <c r="AN12" t="s">
        <v>768</v>
      </c>
      <c r="AO12" t="s">
        <v>766</v>
      </c>
      <c r="AP12" t="s">
        <v>758</v>
      </c>
      <c r="AT12" s="10">
        <f t="shared" si="20"/>
        <v>0.32926829268292684</v>
      </c>
      <c r="AU12" s="10">
        <f t="shared" si="21"/>
        <v>0.3902439024390244</v>
      </c>
      <c r="AV12" s="8">
        <f t="shared" si="22"/>
        <v>11</v>
      </c>
      <c r="AW12" s="10">
        <f t="shared" si="23"/>
        <v>0.26829268292682928</v>
      </c>
      <c r="AX12">
        <f t="shared" si="2"/>
        <v>-4.1219512195121952</v>
      </c>
      <c r="AY12">
        <f t="shared" si="3"/>
        <v>34.573170731707314</v>
      </c>
      <c r="AZ12">
        <f t="shared" si="4"/>
        <v>79.146341463414629</v>
      </c>
      <c r="BA12">
        <f t="shared" si="5"/>
        <v>93.817073170731703</v>
      </c>
      <c r="BB12">
        <f t="shared" si="6"/>
        <v>97.939024390243901</v>
      </c>
      <c r="BC12">
        <f t="shared" si="7"/>
        <v>7421.6447999999991</v>
      </c>
      <c r="BD12">
        <f t="shared" si="8"/>
        <v>7439.2703999999994</v>
      </c>
      <c r="BE12">
        <f t="shared" si="9"/>
        <v>103.656267678022</v>
      </c>
      <c r="BF12">
        <f t="shared" si="10"/>
        <v>107.95413485709567</v>
      </c>
      <c r="BG12">
        <f t="shared" si="11"/>
        <v>108.21051419760752</v>
      </c>
      <c r="BH12">
        <f t="shared" si="12"/>
        <v>103.41067855256345</v>
      </c>
    </row>
    <row r="13" spans="1:60" ht="16.5" x14ac:dyDescent="0.25">
      <c r="A13" t="str">
        <f t="shared" si="0"/>
        <v>2002_LAL</v>
      </c>
      <c r="B13" s="2" t="s">
        <v>314</v>
      </c>
      <c r="C13" t="s">
        <v>124</v>
      </c>
      <c r="D13" s="4" t="s">
        <v>1413</v>
      </c>
      <c r="E13" s="6" t="str">
        <f t="shared" si="1"/>
        <v>50</v>
      </c>
      <c r="F13" s="4" t="s">
        <v>199</v>
      </c>
      <c r="G13" s="6" t="str">
        <f t="shared" si="13"/>
        <v>31</v>
      </c>
      <c r="H13" s="6">
        <f t="shared" si="14"/>
        <v>50</v>
      </c>
      <c r="I13" s="8">
        <f t="shared" si="15"/>
        <v>31</v>
      </c>
      <c r="J13" s="8">
        <f t="shared" si="16"/>
        <v>19</v>
      </c>
      <c r="K13" s="4" t="s">
        <v>337</v>
      </c>
      <c r="L13" s="10">
        <f t="shared" si="17"/>
        <v>0.6097560975609756</v>
      </c>
      <c r="M13" s="10">
        <f t="shared" si="18"/>
        <v>0.75609756097560976</v>
      </c>
      <c r="N13" s="10">
        <f t="shared" si="19"/>
        <v>0.29268292682926828</v>
      </c>
      <c r="P13" s="4" t="s">
        <v>488</v>
      </c>
      <c r="Q13" s="4" t="s">
        <v>963</v>
      </c>
      <c r="R13" s="4" t="s">
        <v>964</v>
      </c>
      <c r="S13" s="4" t="s">
        <v>965</v>
      </c>
      <c r="T13" s="4" t="s">
        <v>966</v>
      </c>
      <c r="U13" s="4" t="s">
        <v>953</v>
      </c>
      <c r="V13" s="4" t="s">
        <v>967</v>
      </c>
      <c r="W13" s="4" t="s">
        <v>968</v>
      </c>
      <c r="X13" s="4" t="s">
        <v>969</v>
      </c>
      <c r="Y13" s="4" t="s">
        <v>454</v>
      </c>
      <c r="Z13" s="4" t="s">
        <v>970</v>
      </c>
      <c r="AA13" s="4" t="s">
        <v>413</v>
      </c>
      <c r="AB13" s="4" t="s">
        <v>971</v>
      </c>
      <c r="AC13" s="4" t="s">
        <v>972</v>
      </c>
      <c r="AD13" s="4" t="s">
        <v>973</v>
      </c>
      <c r="AE13" s="4" t="s">
        <v>974</v>
      </c>
      <c r="AF13" s="4" t="s">
        <v>975</v>
      </c>
      <c r="AG13" s="4" t="s">
        <v>626</v>
      </c>
      <c r="AH13" s="4" t="s">
        <v>976</v>
      </c>
      <c r="AI13" s="4" t="s">
        <v>960</v>
      </c>
      <c r="AJ13" s="4" t="s">
        <v>977</v>
      </c>
      <c r="AK13" s="4" t="s">
        <v>978</v>
      </c>
      <c r="AL13" t="s">
        <v>794</v>
      </c>
      <c r="AM13" t="s">
        <v>792</v>
      </c>
      <c r="AN13" t="s">
        <v>786</v>
      </c>
      <c r="AO13" t="s">
        <v>785</v>
      </c>
      <c r="AP13" t="s">
        <v>778</v>
      </c>
      <c r="AT13" s="10">
        <f t="shared" si="20"/>
        <v>0.6097560975609756</v>
      </c>
      <c r="AU13" s="10">
        <f t="shared" si="21"/>
        <v>0.75609756097560976</v>
      </c>
      <c r="AV13" s="8">
        <f t="shared" si="22"/>
        <v>19</v>
      </c>
      <c r="AW13" s="10">
        <f t="shared" si="23"/>
        <v>0.46341463414634149</v>
      </c>
      <c r="AX13">
        <f t="shared" si="2"/>
        <v>2.3292682926829267</v>
      </c>
      <c r="AY13">
        <f t="shared" si="3"/>
        <v>37.695121951219512</v>
      </c>
      <c r="AZ13">
        <f t="shared" si="4"/>
        <v>83.609756097560975</v>
      </c>
      <c r="BA13">
        <f t="shared" si="5"/>
        <v>100.36585365853658</v>
      </c>
      <c r="BB13">
        <f t="shared" si="6"/>
        <v>98.036585365853654</v>
      </c>
      <c r="BC13">
        <f t="shared" si="7"/>
        <v>7590.4895999999999</v>
      </c>
      <c r="BD13">
        <f t="shared" si="8"/>
        <v>7580.6592000000001</v>
      </c>
      <c r="BE13">
        <f t="shared" si="9"/>
        <v>108.42515349734489</v>
      </c>
      <c r="BF13">
        <f t="shared" si="10"/>
        <v>106.04618659021105</v>
      </c>
      <c r="BG13">
        <f t="shared" si="11"/>
        <v>105.90884677583907</v>
      </c>
      <c r="BH13">
        <f t="shared" si="12"/>
        <v>108.5657563922673</v>
      </c>
    </row>
    <row r="14" spans="1:60" ht="16.5" x14ac:dyDescent="0.25">
      <c r="A14" t="str">
        <f t="shared" si="0"/>
        <v>2002_MEM</v>
      </c>
      <c r="B14" s="2" t="s">
        <v>300</v>
      </c>
      <c r="C14" t="s">
        <v>106</v>
      </c>
      <c r="D14" s="4" t="s">
        <v>144</v>
      </c>
      <c r="E14" s="6" t="str">
        <f t="shared" si="1"/>
        <v>28</v>
      </c>
      <c r="F14" s="4" t="s">
        <v>142</v>
      </c>
      <c r="G14" s="6" t="str">
        <f t="shared" si="13"/>
        <v>20</v>
      </c>
      <c r="H14" s="6">
        <f t="shared" si="14"/>
        <v>28</v>
      </c>
      <c r="I14" s="8">
        <f t="shared" si="15"/>
        <v>20</v>
      </c>
      <c r="J14" s="8">
        <f t="shared" si="16"/>
        <v>8</v>
      </c>
      <c r="K14" s="4" t="s">
        <v>337</v>
      </c>
      <c r="L14" s="10">
        <f t="shared" si="17"/>
        <v>0.34146341463414637</v>
      </c>
      <c r="M14" s="10">
        <f t="shared" si="18"/>
        <v>0.48780487804878048</v>
      </c>
      <c r="N14" s="10">
        <f t="shared" si="19"/>
        <v>0.29268292682926828</v>
      </c>
      <c r="P14" s="4" t="s">
        <v>488</v>
      </c>
      <c r="Q14" s="4" t="s">
        <v>1032</v>
      </c>
      <c r="R14" s="4" t="s">
        <v>1033</v>
      </c>
      <c r="S14" s="4" t="s">
        <v>347</v>
      </c>
      <c r="T14" s="4" t="s">
        <v>1034</v>
      </c>
      <c r="U14" s="4" t="s">
        <v>1035</v>
      </c>
      <c r="V14" s="4" t="s">
        <v>761</v>
      </c>
      <c r="W14" s="4" t="s">
        <v>1036</v>
      </c>
      <c r="X14" s="4" t="s">
        <v>1037</v>
      </c>
      <c r="Y14" s="4" t="s">
        <v>875</v>
      </c>
      <c r="Z14" s="4" t="s">
        <v>1038</v>
      </c>
      <c r="AA14" s="4" t="s">
        <v>902</v>
      </c>
      <c r="AB14" s="4" t="s">
        <v>1039</v>
      </c>
      <c r="AC14" s="4" t="s">
        <v>1040</v>
      </c>
      <c r="AD14" s="4" t="s">
        <v>1041</v>
      </c>
      <c r="AE14" s="4" t="s">
        <v>1042</v>
      </c>
      <c r="AF14" s="4" t="s">
        <v>828</v>
      </c>
      <c r="AG14" s="4" t="s">
        <v>915</v>
      </c>
      <c r="AH14" s="4" t="s">
        <v>462</v>
      </c>
      <c r="AI14" s="4" t="s">
        <v>686</v>
      </c>
      <c r="AJ14" s="4" t="s">
        <v>1043</v>
      </c>
      <c r="AK14" s="4" t="s">
        <v>1044</v>
      </c>
      <c r="AL14" t="s">
        <v>867</v>
      </c>
      <c r="AM14" t="s">
        <v>865</v>
      </c>
      <c r="AN14" t="s">
        <v>859</v>
      </c>
      <c r="AO14" t="s">
        <v>858</v>
      </c>
      <c r="AP14" t="s">
        <v>852</v>
      </c>
      <c r="AT14" s="10">
        <f t="shared" si="20"/>
        <v>0.34146341463414637</v>
      </c>
      <c r="AU14" s="10">
        <f t="shared" si="21"/>
        <v>0.48780487804878048</v>
      </c>
      <c r="AV14" s="8">
        <f t="shared" si="22"/>
        <v>8</v>
      </c>
      <c r="AW14" s="10">
        <f t="shared" si="23"/>
        <v>0.1951219512195122</v>
      </c>
      <c r="AX14">
        <f t="shared" si="2"/>
        <v>-3.2317073170731709</v>
      </c>
      <c r="AY14">
        <f t="shared" si="3"/>
        <v>37.18292682926829</v>
      </c>
      <c r="AZ14">
        <f t="shared" si="4"/>
        <v>82.231707317073173</v>
      </c>
      <c r="BA14">
        <f t="shared" si="5"/>
        <v>97.5</v>
      </c>
      <c r="BB14">
        <f t="shared" si="6"/>
        <v>100.73170731707317</v>
      </c>
      <c r="BC14">
        <f t="shared" si="7"/>
        <v>7597.2864</v>
      </c>
      <c r="BD14">
        <f t="shared" si="8"/>
        <v>7579.5456000000004</v>
      </c>
      <c r="BE14">
        <f t="shared" si="9"/>
        <v>105.23494283432568</v>
      </c>
      <c r="BF14">
        <f t="shared" si="10"/>
        <v>108.97750915305528</v>
      </c>
      <c r="BG14">
        <f t="shared" si="11"/>
        <v>108.72303037042279</v>
      </c>
      <c r="BH14">
        <f t="shared" si="12"/>
        <v>105.48125734608682</v>
      </c>
    </row>
    <row r="15" spans="1:60" ht="16.5" x14ac:dyDescent="0.25">
      <c r="A15" t="str">
        <f t="shared" si="0"/>
        <v>2002_MIA</v>
      </c>
      <c r="B15" s="2" t="s">
        <v>301</v>
      </c>
      <c r="C15" t="s">
        <v>94</v>
      </c>
      <c r="D15" s="4" t="s">
        <v>147</v>
      </c>
      <c r="E15" s="6" t="str">
        <f t="shared" si="1"/>
        <v>25</v>
      </c>
      <c r="F15" s="4" t="s">
        <v>123</v>
      </c>
      <c r="G15" s="6" t="str">
        <f t="shared" si="13"/>
        <v>16</v>
      </c>
      <c r="H15" s="6">
        <f t="shared" si="14"/>
        <v>25</v>
      </c>
      <c r="I15" s="8">
        <f t="shared" si="15"/>
        <v>16</v>
      </c>
      <c r="J15" s="8">
        <f t="shared" si="16"/>
        <v>9</v>
      </c>
      <c r="K15" s="4" t="s">
        <v>337</v>
      </c>
      <c r="L15" s="10">
        <f t="shared" si="17"/>
        <v>0.3048780487804878</v>
      </c>
      <c r="M15" s="10">
        <f t="shared" si="18"/>
        <v>0.3902439024390244</v>
      </c>
      <c r="N15" s="10">
        <f t="shared" si="19"/>
        <v>0.17073170731707318</v>
      </c>
      <c r="P15" s="4" t="s">
        <v>383</v>
      </c>
      <c r="Q15" s="4" t="s">
        <v>1346</v>
      </c>
      <c r="R15" s="4" t="s">
        <v>1347</v>
      </c>
      <c r="S15" s="4" t="s">
        <v>1348</v>
      </c>
      <c r="T15" s="4" t="s">
        <v>1349</v>
      </c>
      <c r="U15" s="4" t="s">
        <v>1350</v>
      </c>
      <c r="V15" s="4" t="s">
        <v>1351</v>
      </c>
      <c r="W15" s="4" t="s">
        <v>1352</v>
      </c>
      <c r="X15" s="4" t="s">
        <v>1353</v>
      </c>
      <c r="Y15" s="4" t="s">
        <v>1354</v>
      </c>
      <c r="Z15" s="4" t="s">
        <v>1355</v>
      </c>
      <c r="AA15" s="4" t="s">
        <v>1356</v>
      </c>
      <c r="AB15" s="4" t="s">
        <v>1357</v>
      </c>
      <c r="AC15" s="4" t="s">
        <v>1358</v>
      </c>
      <c r="AD15" s="4" t="s">
        <v>1359</v>
      </c>
      <c r="AE15" s="4" t="s">
        <v>1360</v>
      </c>
      <c r="AF15" s="4" t="s">
        <v>354</v>
      </c>
      <c r="AG15" s="4" t="s">
        <v>1361</v>
      </c>
      <c r="AH15" s="4" t="s">
        <v>1362</v>
      </c>
      <c r="AI15" s="4" t="s">
        <v>1363</v>
      </c>
      <c r="AJ15" s="4" t="s">
        <v>1364</v>
      </c>
      <c r="AK15" s="4" t="s">
        <v>1365</v>
      </c>
      <c r="AL15" t="s">
        <v>423</v>
      </c>
      <c r="AM15" t="s">
        <v>421</v>
      </c>
      <c r="AN15" t="s">
        <v>415</v>
      </c>
      <c r="AO15" t="s">
        <v>413</v>
      </c>
      <c r="AP15" t="s">
        <v>405</v>
      </c>
      <c r="AT15" s="10">
        <f t="shared" si="20"/>
        <v>0.3048780487804878</v>
      </c>
      <c r="AU15" s="10">
        <f t="shared" si="21"/>
        <v>0.3902439024390244</v>
      </c>
      <c r="AV15" s="8">
        <f t="shared" si="22"/>
        <v>9</v>
      </c>
      <c r="AW15" s="10">
        <f t="shared" si="23"/>
        <v>0.21951219512195122</v>
      </c>
      <c r="AX15">
        <f t="shared" si="2"/>
        <v>-5.0487804878048781</v>
      </c>
      <c r="AY15">
        <f t="shared" si="3"/>
        <v>32.780487804878049</v>
      </c>
      <c r="AZ15">
        <f t="shared" si="4"/>
        <v>79.475609756097555</v>
      </c>
      <c r="BA15">
        <f t="shared" si="5"/>
        <v>85.560975609756099</v>
      </c>
      <c r="BB15">
        <f t="shared" si="6"/>
        <v>90.609756097560975</v>
      </c>
      <c r="BC15">
        <f t="shared" si="7"/>
        <v>7179.9935999999998</v>
      </c>
      <c r="BD15">
        <f t="shared" si="8"/>
        <v>7147.9296000000004</v>
      </c>
      <c r="BE15">
        <f t="shared" si="9"/>
        <v>97.715964537907112</v>
      </c>
      <c r="BF15">
        <f t="shared" si="10"/>
        <v>103.94618324164804</v>
      </c>
      <c r="BG15">
        <f t="shared" si="11"/>
        <v>103.48198639062853</v>
      </c>
      <c r="BH15">
        <f t="shared" si="12"/>
        <v>98.154296315397389</v>
      </c>
    </row>
    <row r="16" spans="1:60" ht="16.5" x14ac:dyDescent="0.25">
      <c r="A16" t="str">
        <f t="shared" si="0"/>
        <v>2002_MIL</v>
      </c>
      <c r="B16" s="2" t="s">
        <v>302</v>
      </c>
      <c r="C16" t="s">
        <v>140</v>
      </c>
      <c r="D16" s="4" t="s">
        <v>1460</v>
      </c>
      <c r="E16" s="6" t="str">
        <f t="shared" si="1"/>
        <v>42</v>
      </c>
      <c r="F16" s="4" t="s">
        <v>129</v>
      </c>
      <c r="G16" s="6" t="str">
        <f t="shared" si="13"/>
        <v>25</v>
      </c>
      <c r="H16" s="6">
        <f t="shared" si="14"/>
        <v>42</v>
      </c>
      <c r="I16" s="8">
        <f t="shared" si="15"/>
        <v>25</v>
      </c>
      <c r="J16" s="8">
        <f t="shared" si="16"/>
        <v>17</v>
      </c>
      <c r="K16" s="4" t="s">
        <v>337</v>
      </c>
      <c r="L16" s="10">
        <f t="shared" si="17"/>
        <v>0.51219512195121952</v>
      </c>
      <c r="M16" s="10">
        <f t="shared" si="18"/>
        <v>0.6097560975609756</v>
      </c>
      <c r="N16" s="10">
        <f t="shared" si="19"/>
        <v>0.1951219512195122</v>
      </c>
      <c r="P16" s="4" t="s">
        <v>338</v>
      </c>
      <c r="Q16" s="4" t="s">
        <v>979</v>
      </c>
      <c r="R16" s="4" t="s">
        <v>980</v>
      </c>
      <c r="S16" s="4" t="s">
        <v>432</v>
      </c>
      <c r="T16" s="4" t="s">
        <v>981</v>
      </c>
      <c r="U16" s="4" t="s">
        <v>982</v>
      </c>
      <c r="V16" s="4" t="s">
        <v>983</v>
      </c>
      <c r="W16" s="4" t="s">
        <v>769</v>
      </c>
      <c r="X16" s="4" t="s">
        <v>984</v>
      </c>
      <c r="Y16" s="4" t="s">
        <v>821</v>
      </c>
      <c r="Z16" s="4" t="s">
        <v>985</v>
      </c>
      <c r="AA16" s="4" t="s">
        <v>986</v>
      </c>
      <c r="AB16" s="4" t="s">
        <v>987</v>
      </c>
      <c r="AC16" s="4" t="s">
        <v>988</v>
      </c>
      <c r="AD16" s="4" t="s">
        <v>989</v>
      </c>
      <c r="AE16" s="4" t="s">
        <v>990</v>
      </c>
      <c r="AF16" s="4" t="s">
        <v>813</v>
      </c>
      <c r="AG16" s="4" t="s">
        <v>991</v>
      </c>
      <c r="AH16" s="4" t="s">
        <v>992</v>
      </c>
      <c r="AI16" s="4" t="s">
        <v>993</v>
      </c>
      <c r="AJ16" s="4" t="s">
        <v>994</v>
      </c>
      <c r="AK16" s="4" t="s">
        <v>995</v>
      </c>
      <c r="AL16" t="s">
        <v>833</v>
      </c>
      <c r="AM16" t="s">
        <v>831</v>
      </c>
      <c r="AN16" t="s">
        <v>825</v>
      </c>
      <c r="AO16" t="s">
        <v>823</v>
      </c>
      <c r="AP16" t="s">
        <v>816</v>
      </c>
      <c r="AT16" s="10">
        <f t="shared" si="20"/>
        <v>0.51219512195121952</v>
      </c>
      <c r="AU16" s="10">
        <f t="shared" si="21"/>
        <v>0.6097560975609756</v>
      </c>
      <c r="AV16" s="8">
        <f t="shared" si="22"/>
        <v>17</v>
      </c>
      <c r="AW16" s="10">
        <f t="shared" si="23"/>
        <v>0.41463414634146339</v>
      </c>
      <c r="AX16">
        <f t="shared" si="2"/>
        <v>0.23170731707317074</v>
      </c>
      <c r="AY16">
        <f t="shared" si="3"/>
        <v>37.134146341463413</v>
      </c>
      <c r="AZ16">
        <f t="shared" si="4"/>
        <v>81.341463414634148</v>
      </c>
      <c r="BA16">
        <f t="shared" si="5"/>
        <v>99.487804878048777</v>
      </c>
      <c r="BB16">
        <f t="shared" si="6"/>
        <v>99.256097560975604</v>
      </c>
      <c r="BC16">
        <f t="shared" si="7"/>
        <v>7371.6863999999996</v>
      </c>
      <c r="BD16">
        <f t="shared" si="8"/>
        <v>7423.8335999999999</v>
      </c>
      <c r="BE16">
        <f t="shared" si="9"/>
        <v>110.6666718757868</v>
      </c>
      <c r="BF16">
        <f t="shared" si="10"/>
        <v>109.63338402412468</v>
      </c>
      <c r="BG16">
        <f t="shared" si="11"/>
        <v>110.40892895281058</v>
      </c>
      <c r="BH16">
        <f t="shared" si="12"/>
        <v>109.88931648467984</v>
      </c>
    </row>
    <row r="17" spans="1:60" ht="16.5" x14ac:dyDescent="0.25">
      <c r="A17" t="str">
        <f t="shared" si="0"/>
        <v>2002_MIN</v>
      </c>
      <c r="B17" s="2" t="s">
        <v>303</v>
      </c>
      <c r="C17" t="s">
        <v>59</v>
      </c>
      <c r="D17" s="4" t="s">
        <v>1406</v>
      </c>
      <c r="E17" s="6" t="str">
        <f t="shared" si="1"/>
        <v>51</v>
      </c>
      <c r="F17" s="4" t="s">
        <v>1384</v>
      </c>
      <c r="G17" s="6" t="str">
        <f t="shared" si="13"/>
        <v>33</v>
      </c>
      <c r="H17" s="6">
        <f t="shared" si="14"/>
        <v>51</v>
      </c>
      <c r="I17" s="8">
        <f t="shared" si="15"/>
        <v>33</v>
      </c>
      <c r="J17" s="8">
        <f t="shared" si="16"/>
        <v>18</v>
      </c>
      <c r="K17" s="4" t="s">
        <v>337</v>
      </c>
      <c r="L17" s="10">
        <f t="shared" si="17"/>
        <v>0.62195121951219512</v>
      </c>
      <c r="M17" s="10">
        <f t="shared" si="18"/>
        <v>0.80487804878048785</v>
      </c>
      <c r="N17" s="10">
        <f t="shared" si="19"/>
        <v>0.36585365853658536</v>
      </c>
      <c r="P17" s="4" t="s">
        <v>613</v>
      </c>
      <c r="Q17" s="4" t="s">
        <v>1014</v>
      </c>
      <c r="R17" s="4" t="s">
        <v>1015</v>
      </c>
      <c r="S17" s="4" t="s">
        <v>764</v>
      </c>
      <c r="T17" s="4" t="s">
        <v>1016</v>
      </c>
      <c r="U17" s="4" t="s">
        <v>1017</v>
      </c>
      <c r="V17" s="4" t="s">
        <v>1018</v>
      </c>
      <c r="W17" s="4" t="s">
        <v>632</v>
      </c>
      <c r="X17" s="4" t="s">
        <v>1019</v>
      </c>
      <c r="Y17" s="4" t="s">
        <v>1020</v>
      </c>
      <c r="Z17" s="4" t="s">
        <v>1021</v>
      </c>
      <c r="AA17" s="4" t="s">
        <v>1022</v>
      </c>
      <c r="AB17" s="4" t="s">
        <v>1023</v>
      </c>
      <c r="AC17" s="4" t="s">
        <v>1024</v>
      </c>
      <c r="AD17" s="4" t="s">
        <v>681</v>
      </c>
      <c r="AE17" s="4" t="s">
        <v>1025</v>
      </c>
      <c r="AF17" s="4" t="s">
        <v>1026</v>
      </c>
      <c r="AG17" s="4" t="s">
        <v>1027</v>
      </c>
      <c r="AH17" s="4" t="s">
        <v>1028</v>
      </c>
      <c r="AI17" s="4" t="s">
        <v>1029</v>
      </c>
      <c r="AJ17" s="4" t="s">
        <v>1030</v>
      </c>
      <c r="AK17" s="4" t="s">
        <v>1031</v>
      </c>
      <c r="AL17" t="s">
        <v>706</v>
      </c>
      <c r="AM17" t="s">
        <v>704</v>
      </c>
      <c r="AN17" t="s">
        <v>698</v>
      </c>
      <c r="AO17" t="s">
        <v>696</v>
      </c>
      <c r="AP17" t="s">
        <v>691</v>
      </c>
      <c r="AT17" s="10">
        <f t="shared" si="20"/>
        <v>0.62195121951219512</v>
      </c>
      <c r="AU17" s="10">
        <f t="shared" si="21"/>
        <v>0.80487804878048785</v>
      </c>
      <c r="AV17" s="8">
        <f t="shared" si="22"/>
        <v>18</v>
      </c>
      <c r="AW17" s="10">
        <f t="shared" si="23"/>
        <v>0.43902439024390244</v>
      </c>
      <c r="AX17">
        <f t="shared" si="2"/>
        <v>2.0731707317073171</v>
      </c>
      <c r="AY17">
        <f t="shared" si="3"/>
        <v>38.68292682926829</v>
      </c>
      <c r="AZ17">
        <f t="shared" si="4"/>
        <v>83.036585365853654</v>
      </c>
      <c r="BA17">
        <f t="shared" si="5"/>
        <v>98.121951219512198</v>
      </c>
      <c r="BB17">
        <f t="shared" si="6"/>
        <v>96.048780487804876</v>
      </c>
      <c r="BC17">
        <f t="shared" si="7"/>
        <v>7466.3424000000005</v>
      </c>
      <c r="BD17">
        <f t="shared" si="8"/>
        <v>7517.1071999999995</v>
      </c>
      <c r="BE17">
        <f t="shared" si="9"/>
        <v>107.76360859100167</v>
      </c>
      <c r="BF17">
        <f t="shared" si="10"/>
        <v>104.77434723825677</v>
      </c>
      <c r="BG17">
        <f t="shared" si="11"/>
        <v>105.48672399487063</v>
      </c>
      <c r="BH17">
        <f t="shared" si="12"/>
        <v>107.03585549505001</v>
      </c>
    </row>
    <row r="18" spans="1:60" ht="16.5" x14ac:dyDescent="0.25">
      <c r="A18" t="str">
        <f t="shared" si="0"/>
        <v>2002_BKN</v>
      </c>
      <c r="B18" s="2" t="s">
        <v>311</v>
      </c>
      <c r="C18" t="s">
        <v>1427</v>
      </c>
      <c r="D18" s="4" t="s">
        <v>110</v>
      </c>
      <c r="E18" s="6" t="str">
        <f t="shared" si="1"/>
        <v>49</v>
      </c>
      <c r="F18" s="4" t="s">
        <v>1384</v>
      </c>
      <c r="G18" s="6" t="str">
        <f t="shared" si="13"/>
        <v>33</v>
      </c>
      <c r="H18" s="6">
        <f t="shared" si="14"/>
        <v>49</v>
      </c>
      <c r="I18" s="8">
        <f t="shared" si="15"/>
        <v>33</v>
      </c>
      <c r="J18" s="8">
        <f t="shared" si="16"/>
        <v>16</v>
      </c>
      <c r="K18" s="4" t="s">
        <v>337</v>
      </c>
      <c r="L18" s="10">
        <f t="shared" si="17"/>
        <v>0.59756097560975607</v>
      </c>
      <c r="M18" s="10">
        <f t="shared" si="18"/>
        <v>0.80487804878048785</v>
      </c>
      <c r="N18" s="10">
        <f t="shared" si="19"/>
        <v>0.41463414634146339</v>
      </c>
      <c r="P18" s="4" t="s">
        <v>361</v>
      </c>
      <c r="Q18" s="4" t="s">
        <v>1121</v>
      </c>
      <c r="R18" s="4" t="s">
        <v>1122</v>
      </c>
      <c r="S18" s="4" t="s">
        <v>933</v>
      </c>
      <c r="T18" s="4" t="s">
        <v>1123</v>
      </c>
      <c r="U18" s="4" t="s">
        <v>1124</v>
      </c>
      <c r="V18" s="4" t="s">
        <v>1125</v>
      </c>
      <c r="W18" s="4" t="s">
        <v>838</v>
      </c>
      <c r="X18" s="4" t="s">
        <v>1126</v>
      </c>
      <c r="Y18" s="4" t="s">
        <v>937</v>
      </c>
      <c r="Z18" s="4" t="s">
        <v>1127</v>
      </c>
      <c r="AA18" s="4" t="s">
        <v>1128</v>
      </c>
      <c r="AB18" s="4" t="s">
        <v>521</v>
      </c>
      <c r="AC18" s="4" t="s">
        <v>1129</v>
      </c>
      <c r="AD18" s="4" t="s">
        <v>352</v>
      </c>
      <c r="AE18" s="4" t="s">
        <v>1130</v>
      </c>
      <c r="AF18" s="4" t="s">
        <v>1131</v>
      </c>
      <c r="AG18" s="4" t="s">
        <v>1132</v>
      </c>
      <c r="AH18" s="4" t="s">
        <v>1133</v>
      </c>
      <c r="AI18" s="4" t="s">
        <v>1059</v>
      </c>
      <c r="AJ18" s="4" t="s">
        <v>1134</v>
      </c>
      <c r="AK18" s="4" t="s">
        <v>1135</v>
      </c>
      <c r="AL18" t="s">
        <v>382</v>
      </c>
      <c r="AM18" t="s">
        <v>380</v>
      </c>
      <c r="AN18" t="s">
        <v>374</v>
      </c>
      <c r="AO18" t="s">
        <v>372</v>
      </c>
      <c r="AP18" t="s">
        <v>363</v>
      </c>
      <c r="AT18" s="10">
        <f t="shared" si="20"/>
        <v>0.59756097560975607</v>
      </c>
      <c r="AU18" s="10">
        <f t="shared" si="21"/>
        <v>0.80487804878048785</v>
      </c>
      <c r="AV18" s="8">
        <f t="shared" si="22"/>
        <v>16</v>
      </c>
      <c r="AW18" s="10">
        <f t="shared" si="23"/>
        <v>0.3902439024390244</v>
      </c>
      <c r="AX18">
        <f t="shared" si="2"/>
        <v>5.2195121951219514</v>
      </c>
      <c r="AY18">
        <f t="shared" si="3"/>
        <v>35.439024390243901</v>
      </c>
      <c r="AZ18">
        <f t="shared" si="4"/>
        <v>80.304878048780495</v>
      </c>
      <c r="BA18">
        <f t="shared" si="5"/>
        <v>95.365853658536579</v>
      </c>
      <c r="BB18">
        <f t="shared" si="6"/>
        <v>90.146341463414629</v>
      </c>
      <c r="BC18">
        <f t="shared" si="7"/>
        <v>7460.927999999999</v>
      </c>
      <c r="BD18">
        <f t="shared" si="8"/>
        <v>7431.3984000000009</v>
      </c>
      <c r="BE18">
        <f t="shared" si="9"/>
        <v>104.81269890287108</v>
      </c>
      <c r="BF18">
        <f t="shared" si="10"/>
        <v>99.469838678007079</v>
      </c>
      <c r="BG18">
        <f t="shared" si="11"/>
        <v>99.076147095910869</v>
      </c>
      <c r="BH18">
        <f t="shared" si="12"/>
        <v>105.2291853979999</v>
      </c>
    </row>
    <row r="19" spans="1:60" ht="16.5" x14ac:dyDescent="0.25">
      <c r="A19" t="str">
        <f t="shared" si="0"/>
        <v>2002_NOP</v>
      </c>
      <c r="B19" s="2" t="s">
        <v>319</v>
      </c>
      <c r="C19" t="s">
        <v>64</v>
      </c>
      <c r="D19" s="4" t="s">
        <v>116</v>
      </c>
      <c r="E19" s="6" t="str">
        <f t="shared" si="1"/>
        <v>47</v>
      </c>
      <c r="F19" s="4" t="s">
        <v>179</v>
      </c>
      <c r="G19" s="6" t="str">
        <f t="shared" si="13"/>
        <v>29</v>
      </c>
      <c r="H19" s="6">
        <f t="shared" si="14"/>
        <v>47</v>
      </c>
      <c r="I19" s="8">
        <f t="shared" si="15"/>
        <v>29</v>
      </c>
      <c r="J19" s="8">
        <f t="shared" si="16"/>
        <v>18</v>
      </c>
      <c r="K19" s="4" t="s">
        <v>337</v>
      </c>
      <c r="L19" s="10">
        <f t="shared" si="17"/>
        <v>0.57317073170731703</v>
      </c>
      <c r="M19" s="10">
        <f t="shared" si="18"/>
        <v>0.70731707317073167</v>
      </c>
      <c r="N19" s="10">
        <f t="shared" si="19"/>
        <v>0.26829268292682928</v>
      </c>
      <c r="P19" s="4" t="s">
        <v>338</v>
      </c>
      <c r="Q19" s="4" t="s">
        <v>1203</v>
      </c>
      <c r="R19" s="4" t="s">
        <v>1204</v>
      </c>
      <c r="S19" s="4" t="s">
        <v>574</v>
      </c>
      <c r="T19" s="4" t="s">
        <v>1118</v>
      </c>
      <c r="U19" s="4" t="s">
        <v>1205</v>
      </c>
      <c r="V19" s="4" t="s">
        <v>1206</v>
      </c>
      <c r="W19" s="4" t="s">
        <v>1207</v>
      </c>
      <c r="X19" s="4" t="s">
        <v>1208</v>
      </c>
      <c r="Y19" s="4" t="s">
        <v>449</v>
      </c>
      <c r="Z19" s="4" t="s">
        <v>1209</v>
      </c>
      <c r="AA19" s="4" t="s">
        <v>1071</v>
      </c>
      <c r="AB19" s="4" t="s">
        <v>394</v>
      </c>
      <c r="AC19" s="4" t="s">
        <v>1210</v>
      </c>
      <c r="AD19" s="4" t="s">
        <v>1211</v>
      </c>
      <c r="AE19" s="4" t="s">
        <v>1212</v>
      </c>
      <c r="AF19" s="4" t="s">
        <v>1213</v>
      </c>
      <c r="AG19" s="4" t="s">
        <v>1214</v>
      </c>
      <c r="AH19" s="4" t="s">
        <v>1109</v>
      </c>
      <c r="AI19" s="4" t="s">
        <v>1059</v>
      </c>
      <c r="AJ19" s="4" t="s">
        <v>1215</v>
      </c>
      <c r="AK19" s="4" t="s">
        <v>1216</v>
      </c>
      <c r="AL19" t="s">
        <v>444</v>
      </c>
      <c r="AM19" t="s">
        <v>442</v>
      </c>
      <c r="AN19" t="s">
        <v>436</v>
      </c>
      <c r="AO19" t="s">
        <v>434</v>
      </c>
      <c r="AP19" t="s">
        <v>426</v>
      </c>
      <c r="AT19" s="10">
        <f t="shared" si="20"/>
        <v>0.57317073170731703</v>
      </c>
      <c r="AU19" s="10">
        <f t="shared" si="21"/>
        <v>0.70731707317073167</v>
      </c>
      <c r="AV19" s="8">
        <f t="shared" si="22"/>
        <v>18</v>
      </c>
      <c r="AW19" s="10">
        <f t="shared" si="23"/>
        <v>0.43902439024390244</v>
      </c>
      <c r="AX19">
        <f t="shared" si="2"/>
        <v>2.1097560975609757</v>
      </c>
      <c r="AY19">
        <f t="shared" si="3"/>
        <v>35.536585365853661</v>
      </c>
      <c r="AZ19">
        <f t="shared" si="4"/>
        <v>81.646341463414629</v>
      </c>
      <c r="BA19">
        <f t="shared" si="5"/>
        <v>93.890243902439025</v>
      </c>
      <c r="BB19">
        <f t="shared" si="6"/>
        <v>91.780487804878049</v>
      </c>
      <c r="BC19">
        <f t="shared" si="7"/>
        <v>7344.3839999999991</v>
      </c>
      <c r="BD19">
        <f t="shared" si="8"/>
        <v>7345.92</v>
      </c>
      <c r="BE19">
        <f t="shared" si="9"/>
        <v>104.82839677228206</v>
      </c>
      <c r="BF19">
        <f t="shared" si="10"/>
        <v>102.45142882035199</v>
      </c>
      <c r="BG19">
        <f t="shared" si="11"/>
        <v>102.47285544982398</v>
      </c>
      <c r="BH19">
        <f t="shared" si="12"/>
        <v>104.80647760933961</v>
      </c>
    </row>
    <row r="20" spans="1:60" ht="16.5" x14ac:dyDescent="0.25">
      <c r="A20" t="str">
        <f t="shared" si="0"/>
        <v>2002_NYK</v>
      </c>
      <c r="B20" s="2" t="s">
        <v>315</v>
      </c>
      <c r="C20" t="s">
        <v>108</v>
      </c>
      <c r="D20" s="4" t="s">
        <v>1477</v>
      </c>
      <c r="E20" s="6" t="str">
        <f t="shared" si="1"/>
        <v>37</v>
      </c>
      <c r="F20" s="4" t="s">
        <v>105</v>
      </c>
      <c r="G20" s="6" t="str">
        <f t="shared" si="13"/>
        <v>24</v>
      </c>
      <c r="H20" s="6">
        <f t="shared" si="14"/>
        <v>37</v>
      </c>
      <c r="I20" s="8">
        <f t="shared" si="15"/>
        <v>24</v>
      </c>
      <c r="J20" s="8">
        <f t="shared" si="16"/>
        <v>13</v>
      </c>
      <c r="K20" s="4" t="s">
        <v>337</v>
      </c>
      <c r="L20" s="10">
        <f t="shared" si="17"/>
        <v>0.45121951219512196</v>
      </c>
      <c r="M20" s="10">
        <f t="shared" si="18"/>
        <v>0.58536585365853655</v>
      </c>
      <c r="N20" s="10">
        <f t="shared" si="19"/>
        <v>0.26829268292682928</v>
      </c>
      <c r="P20" s="4" t="s">
        <v>446</v>
      </c>
      <c r="Q20" s="4" t="s">
        <v>1076</v>
      </c>
      <c r="R20" s="4" t="s">
        <v>778</v>
      </c>
      <c r="S20" s="4" t="s">
        <v>933</v>
      </c>
      <c r="T20" s="4" t="s">
        <v>1077</v>
      </c>
      <c r="U20" s="4" t="s">
        <v>1078</v>
      </c>
      <c r="V20" s="4" t="s">
        <v>983</v>
      </c>
      <c r="W20" s="4" t="s">
        <v>1079</v>
      </c>
      <c r="X20" s="4" t="s">
        <v>1080</v>
      </c>
      <c r="Y20" s="4" t="s">
        <v>1081</v>
      </c>
      <c r="Z20" s="4" t="s">
        <v>1082</v>
      </c>
      <c r="AA20" s="4" t="s">
        <v>1083</v>
      </c>
      <c r="AB20" s="4" t="s">
        <v>1084</v>
      </c>
      <c r="AC20" s="4" t="s">
        <v>1085</v>
      </c>
      <c r="AD20" s="4" t="s">
        <v>1086</v>
      </c>
      <c r="AE20" s="4" t="s">
        <v>1087</v>
      </c>
      <c r="AF20" s="4" t="s">
        <v>1088</v>
      </c>
      <c r="AG20" s="4" t="s">
        <v>1089</v>
      </c>
      <c r="AH20" s="4" t="s">
        <v>1090</v>
      </c>
      <c r="AI20" s="4" t="s">
        <v>357</v>
      </c>
      <c r="AJ20" s="4" t="s">
        <v>1012</v>
      </c>
      <c r="AK20" s="4" t="s">
        <v>1091</v>
      </c>
      <c r="AL20" t="s">
        <v>740</v>
      </c>
      <c r="AM20" t="s">
        <v>738</v>
      </c>
      <c r="AN20" t="s">
        <v>732</v>
      </c>
      <c r="AO20" t="s">
        <v>731</v>
      </c>
      <c r="AP20" t="s">
        <v>725</v>
      </c>
      <c r="AT20" s="10">
        <f t="shared" si="20"/>
        <v>0.45121951219512196</v>
      </c>
      <c r="AU20" s="10">
        <f t="shared" si="21"/>
        <v>0.58536585365853655</v>
      </c>
      <c r="AV20" s="8">
        <f t="shared" si="22"/>
        <v>13</v>
      </c>
      <c r="AW20" s="10">
        <f t="shared" si="23"/>
        <v>0.31707317073170732</v>
      </c>
      <c r="AX20">
        <f t="shared" si="2"/>
        <v>-1.3536585365853659</v>
      </c>
      <c r="AY20">
        <f t="shared" si="3"/>
        <v>36.18292682926829</v>
      </c>
      <c r="AZ20">
        <f t="shared" si="4"/>
        <v>82.012195121951223</v>
      </c>
      <c r="BA20">
        <f t="shared" si="5"/>
        <v>95.853658536585371</v>
      </c>
      <c r="BB20">
        <f t="shared" si="6"/>
        <v>97.207317073170728</v>
      </c>
      <c r="BC20">
        <f t="shared" si="7"/>
        <v>7435.0079999999989</v>
      </c>
      <c r="BD20">
        <f t="shared" si="8"/>
        <v>7379.4431999999997</v>
      </c>
      <c r="BE20">
        <f t="shared" si="9"/>
        <v>105.7160933787832</v>
      </c>
      <c r="BF20">
        <f t="shared" si="10"/>
        <v>108.01627960223341</v>
      </c>
      <c r="BG20">
        <f t="shared" si="11"/>
        <v>107.20903057535381</v>
      </c>
      <c r="BH20">
        <f t="shared" si="12"/>
        <v>106.51210107559335</v>
      </c>
    </row>
    <row r="21" spans="1:60" ht="16.5" x14ac:dyDescent="0.25">
      <c r="A21" t="str">
        <f t="shared" si="0"/>
        <v>2002_ORL</v>
      </c>
      <c r="B21" s="2" t="s">
        <v>304</v>
      </c>
      <c r="C21" t="s">
        <v>63</v>
      </c>
      <c r="D21" s="4" t="s">
        <v>1460</v>
      </c>
      <c r="E21" s="6" t="str">
        <f t="shared" si="1"/>
        <v>42</v>
      </c>
      <c r="F21" s="4" t="s">
        <v>97</v>
      </c>
      <c r="G21" s="6" t="str">
        <f t="shared" si="13"/>
        <v>26</v>
      </c>
      <c r="H21" s="6">
        <f t="shared" si="14"/>
        <v>42</v>
      </c>
      <c r="I21" s="8">
        <f t="shared" si="15"/>
        <v>26</v>
      </c>
      <c r="J21" s="8">
        <f t="shared" si="16"/>
        <v>16</v>
      </c>
      <c r="K21" s="4" t="s">
        <v>337</v>
      </c>
      <c r="L21" s="10">
        <f t="shared" si="17"/>
        <v>0.51219512195121952</v>
      </c>
      <c r="M21" s="10">
        <f t="shared" si="18"/>
        <v>0.63414634146341464</v>
      </c>
      <c r="N21" s="10">
        <f t="shared" si="19"/>
        <v>0.24390243902439024</v>
      </c>
      <c r="P21" s="4" t="s">
        <v>613</v>
      </c>
      <c r="Q21" s="4" t="s">
        <v>996</v>
      </c>
      <c r="R21" s="4" t="s">
        <v>997</v>
      </c>
      <c r="S21" s="4" t="s">
        <v>998</v>
      </c>
      <c r="T21" s="4" t="s">
        <v>355</v>
      </c>
      <c r="U21" s="4" t="s">
        <v>999</v>
      </c>
      <c r="V21" s="4" t="s">
        <v>1000</v>
      </c>
      <c r="W21" s="4" t="s">
        <v>1001</v>
      </c>
      <c r="X21" s="4" t="s">
        <v>1002</v>
      </c>
      <c r="Y21" s="4" t="s">
        <v>518</v>
      </c>
      <c r="Z21" s="4" t="s">
        <v>1003</v>
      </c>
      <c r="AA21" s="4" t="s">
        <v>1004</v>
      </c>
      <c r="AB21" s="4" t="s">
        <v>1005</v>
      </c>
      <c r="AC21" s="4" t="s">
        <v>1006</v>
      </c>
      <c r="AD21" s="4" t="s">
        <v>1007</v>
      </c>
      <c r="AE21" s="4" t="s">
        <v>1008</v>
      </c>
      <c r="AF21" s="4" t="s">
        <v>1009</v>
      </c>
      <c r="AG21" s="4" t="s">
        <v>1010</v>
      </c>
      <c r="AH21" s="4" t="s">
        <v>1011</v>
      </c>
      <c r="AI21" s="4" t="s">
        <v>889</v>
      </c>
      <c r="AJ21" s="4" t="s">
        <v>1012</v>
      </c>
      <c r="AK21" s="4" t="s">
        <v>1013</v>
      </c>
      <c r="AL21" t="s">
        <v>814</v>
      </c>
      <c r="AM21" t="s">
        <v>812</v>
      </c>
      <c r="AN21" t="s">
        <v>806</v>
      </c>
      <c r="AO21" t="s">
        <v>805</v>
      </c>
      <c r="AP21" t="s">
        <v>797</v>
      </c>
      <c r="AT21" s="10">
        <f t="shared" si="20"/>
        <v>0.51219512195121952</v>
      </c>
      <c r="AU21" s="10">
        <f t="shared" si="21"/>
        <v>0.63414634146341464</v>
      </c>
      <c r="AV21" s="8">
        <f t="shared" si="22"/>
        <v>16</v>
      </c>
      <c r="AW21" s="10">
        <f t="shared" si="23"/>
        <v>0.3902439024390244</v>
      </c>
      <c r="AX21">
        <f t="shared" si="2"/>
        <v>0.13414634146341464</v>
      </c>
      <c r="AY21">
        <f t="shared" si="3"/>
        <v>35.939024390243901</v>
      </c>
      <c r="AZ21">
        <f t="shared" si="4"/>
        <v>82.475609756097555</v>
      </c>
      <c r="BA21">
        <f t="shared" si="5"/>
        <v>98.512195121951223</v>
      </c>
      <c r="BB21">
        <f t="shared" si="6"/>
        <v>98.378048780487802</v>
      </c>
      <c r="BC21">
        <f t="shared" si="7"/>
        <v>7580.8895999999995</v>
      </c>
      <c r="BD21">
        <f t="shared" si="8"/>
        <v>7602.24</v>
      </c>
      <c r="BE21">
        <f t="shared" si="9"/>
        <v>106.55741510864371</v>
      </c>
      <c r="BF21">
        <f t="shared" si="10"/>
        <v>106.11346129561814</v>
      </c>
      <c r="BG21">
        <f t="shared" si="11"/>
        <v>106.41231340448489</v>
      </c>
      <c r="BH21">
        <f t="shared" si="12"/>
        <v>106.25815549101318</v>
      </c>
    </row>
    <row r="22" spans="1:60" ht="16.5" x14ac:dyDescent="0.25">
      <c r="A22" t="str">
        <f t="shared" si="0"/>
        <v>2002_PHI</v>
      </c>
      <c r="B22" s="2" t="s">
        <v>305</v>
      </c>
      <c r="C22" t="s">
        <v>67</v>
      </c>
      <c r="D22" s="4" t="s">
        <v>1433</v>
      </c>
      <c r="E22" s="6" t="str">
        <f t="shared" si="1"/>
        <v>48</v>
      </c>
      <c r="F22" s="4" t="s">
        <v>129</v>
      </c>
      <c r="G22" s="6" t="str">
        <f t="shared" si="13"/>
        <v>25</v>
      </c>
      <c r="H22" s="6">
        <f t="shared" si="14"/>
        <v>48</v>
      </c>
      <c r="I22" s="8">
        <f t="shared" si="15"/>
        <v>25</v>
      </c>
      <c r="J22" s="8">
        <f t="shared" si="16"/>
        <v>23</v>
      </c>
      <c r="K22" s="4" t="s">
        <v>337</v>
      </c>
      <c r="L22" s="10">
        <f t="shared" si="17"/>
        <v>0.58536585365853655</v>
      </c>
      <c r="M22" s="10">
        <f t="shared" si="18"/>
        <v>0.6097560975609756</v>
      </c>
      <c r="N22" s="10">
        <f t="shared" si="19"/>
        <v>4.878048780487805E-2</v>
      </c>
      <c r="P22" s="4" t="s">
        <v>446</v>
      </c>
      <c r="Q22" s="4" t="s">
        <v>1045</v>
      </c>
      <c r="R22" s="4" t="s">
        <v>1046</v>
      </c>
      <c r="S22" s="4" t="s">
        <v>1047</v>
      </c>
      <c r="T22" s="4" t="s">
        <v>1048</v>
      </c>
      <c r="U22" s="4" t="s">
        <v>1049</v>
      </c>
      <c r="V22" s="4" t="s">
        <v>1050</v>
      </c>
      <c r="W22" s="4" t="s">
        <v>1051</v>
      </c>
      <c r="X22" s="4" t="s">
        <v>1052</v>
      </c>
      <c r="Y22" s="4" t="s">
        <v>764</v>
      </c>
      <c r="Z22" s="4" t="s">
        <v>666</v>
      </c>
      <c r="AA22" s="4" t="s">
        <v>1053</v>
      </c>
      <c r="AB22" s="4" t="s">
        <v>500</v>
      </c>
      <c r="AC22" s="4" t="s">
        <v>1054</v>
      </c>
      <c r="AD22" s="4" t="s">
        <v>1055</v>
      </c>
      <c r="AE22" s="4" t="s">
        <v>1056</v>
      </c>
      <c r="AF22" s="4" t="s">
        <v>752</v>
      </c>
      <c r="AG22" s="4" t="s">
        <v>1057</v>
      </c>
      <c r="AH22" s="4" t="s">
        <v>1058</v>
      </c>
      <c r="AI22" s="4" t="s">
        <v>1059</v>
      </c>
      <c r="AJ22" s="4" t="s">
        <v>549</v>
      </c>
      <c r="AK22" s="4" t="s">
        <v>1060</v>
      </c>
      <c r="AL22" t="s">
        <v>647</v>
      </c>
      <c r="AM22" t="s">
        <v>528</v>
      </c>
      <c r="AN22" t="s">
        <v>641</v>
      </c>
      <c r="AO22" t="s">
        <v>639</v>
      </c>
      <c r="AP22" t="s">
        <v>633</v>
      </c>
      <c r="AT22" s="10">
        <f t="shared" si="20"/>
        <v>0.58536585365853655</v>
      </c>
      <c r="AU22" s="10">
        <f t="shared" si="21"/>
        <v>0.6097560975609756</v>
      </c>
      <c r="AV22" s="8">
        <f t="shared" si="22"/>
        <v>23</v>
      </c>
      <c r="AW22" s="10">
        <f t="shared" si="23"/>
        <v>0.56097560975609762</v>
      </c>
      <c r="AX22">
        <f t="shared" si="2"/>
        <v>2.3048780487804876</v>
      </c>
      <c r="AY22">
        <f t="shared" si="3"/>
        <v>36.280487804878049</v>
      </c>
      <c r="AZ22">
        <f t="shared" si="4"/>
        <v>80.975609756097555</v>
      </c>
      <c r="BA22">
        <f t="shared" si="5"/>
        <v>96.841463414634148</v>
      </c>
      <c r="BB22">
        <f t="shared" si="6"/>
        <v>94.536585365853654</v>
      </c>
      <c r="BC22">
        <f t="shared" si="7"/>
        <v>7489.2671999999993</v>
      </c>
      <c r="BD22">
        <f t="shared" si="8"/>
        <v>7445.1839999999993</v>
      </c>
      <c r="BE22">
        <f t="shared" si="9"/>
        <v>106.03173565499173</v>
      </c>
      <c r="BF22">
        <f t="shared" si="10"/>
        <v>104.1209995615958</v>
      </c>
      <c r="BG22">
        <f t="shared" si="11"/>
        <v>103.50812426614984</v>
      </c>
      <c r="BH22">
        <f t="shared" si="12"/>
        <v>106.65955334347682</v>
      </c>
    </row>
    <row r="23" spans="1:60" ht="16.5" x14ac:dyDescent="0.25">
      <c r="A23" t="str">
        <f t="shared" si="0"/>
        <v>2002_PHX</v>
      </c>
      <c r="B23" s="2" t="s">
        <v>317</v>
      </c>
      <c r="C23" t="s">
        <v>61</v>
      </c>
      <c r="D23" s="4" t="s">
        <v>128</v>
      </c>
      <c r="E23" s="6" t="str">
        <f t="shared" si="1"/>
        <v>44</v>
      </c>
      <c r="F23" s="4" t="s">
        <v>224</v>
      </c>
      <c r="G23" s="6" t="str">
        <f t="shared" si="13"/>
        <v>30</v>
      </c>
      <c r="H23" s="6">
        <f t="shared" si="14"/>
        <v>44</v>
      </c>
      <c r="I23" s="8">
        <f t="shared" si="15"/>
        <v>30</v>
      </c>
      <c r="J23" s="8">
        <f t="shared" si="16"/>
        <v>14</v>
      </c>
      <c r="K23" s="4" t="s">
        <v>337</v>
      </c>
      <c r="L23" s="10">
        <f t="shared" si="17"/>
        <v>0.53658536585365857</v>
      </c>
      <c r="M23" s="10">
        <f t="shared" si="18"/>
        <v>0.73170731707317072</v>
      </c>
      <c r="N23" s="10">
        <f t="shared" si="19"/>
        <v>0.3902439024390244</v>
      </c>
      <c r="P23" s="4" t="s">
        <v>613</v>
      </c>
      <c r="Q23" s="4" t="s">
        <v>690</v>
      </c>
      <c r="R23" s="4" t="s">
        <v>1108</v>
      </c>
      <c r="S23" s="4" t="s">
        <v>391</v>
      </c>
      <c r="T23" s="4" t="s">
        <v>1109</v>
      </c>
      <c r="U23" s="4" t="s">
        <v>357</v>
      </c>
      <c r="V23" s="4" t="s">
        <v>1110</v>
      </c>
      <c r="W23" s="4" t="s">
        <v>1111</v>
      </c>
      <c r="X23" s="4" t="s">
        <v>1112</v>
      </c>
      <c r="Y23" s="4" t="s">
        <v>580</v>
      </c>
      <c r="Z23" s="4" t="s">
        <v>1038</v>
      </c>
      <c r="AA23" s="4" t="s">
        <v>1113</v>
      </c>
      <c r="AB23" s="4" t="s">
        <v>457</v>
      </c>
      <c r="AC23" s="4" t="s">
        <v>1114</v>
      </c>
      <c r="AD23" s="4" t="s">
        <v>1115</v>
      </c>
      <c r="AE23" s="4" t="s">
        <v>1116</v>
      </c>
      <c r="AF23" s="4" t="s">
        <v>1117</v>
      </c>
      <c r="AG23" s="4" t="s">
        <v>399</v>
      </c>
      <c r="AH23" s="4" t="s">
        <v>1118</v>
      </c>
      <c r="AI23" s="4" t="s">
        <v>848</v>
      </c>
      <c r="AJ23" s="4" t="s">
        <v>1119</v>
      </c>
      <c r="AK23" s="4" t="s">
        <v>1120</v>
      </c>
      <c r="AL23" t="s">
        <v>630</v>
      </c>
      <c r="AM23" t="s">
        <v>628</v>
      </c>
      <c r="AN23" t="s">
        <v>623</v>
      </c>
      <c r="AO23" t="s">
        <v>622</v>
      </c>
      <c r="AP23" t="s">
        <v>615</v>
      </c>
      <c r="AT23" s="10">
        <f t="shared" si="20"/>
        <v>0.53658536585365857</v>
      </c>
      <c r="AU23" s="10">
        <f t="shared" si="21"/>
        <v>0.73170731707317072</v>
      </c>
      <c r="AV23" s="8">
        <f t="shared" si="22"/>
        <v>14</v>
      </c>
      <c r="AW23" s="10">
        <f t="shared" si="23"/>
        <v>0.34146341463414637</v>
      </c>
      <c r="AX23">
        <f t="shared" si="2"/>
        <v>1.1341463414634145</v>
      </c>
      <c r="AY23">
        <f t="shared" si="3"/>
        <v>36.646341463414636</v>
      </c>
      <c r="AZ23">
        <f t="shared" si="4"/>
        <v>82.634146341463421</v>
      </c>
      <c r="BA23">
        <f t="shared" si="5"/>
        <v>95.536585365853654</v>
      </c>
      <c r="BB23">
        <f t="shared" si="6"/>
        <v>94.402439024390247</v>
      </c>
      <c r="BC23">
        <f t="shared" si="7"/>
        <v>7471.9871999999996</v>
      </c>
      <c r="BD23">
        <f t="shared" si="8"/>
        <v>7474.6367999999993</v>
      </c>
      <c r="BE23">
        <f t="shared" si="9"/>
        <v>104.84493335320488</v>
      </c>
      <c r="BF23">
        <f t="shared" si="10"/>
        <v>103.56356043948519</v>
      </c>
      <c r="BG23">
        <f t="shared" si="11"/>
        <v>103.600284540102</v>
      </c>
      <c r="BH23">
        <f t="shared" si="12"/>
        <v>104.80776805101755</v>
      </c>
    </row>
    <row r="24" spans="1:60" ht="16.5" x14ac:dyDescent="0.25">
      <c r="A24" t="str">
        <f t="shared" si="0"/>
        <v>2002_POR</v>
      </c>
      <c r="B24" s="2" t="s">
        <v>306</v>
      </c>
      <c r="C24" t="s">
        <v>56</v>
      </c>
      <c r="D24" s="4" t="s">
        <v>1413</v>
      </c>
      <c r="E24" s="6" t="str">
        <f t="shared" si="1"/>
        <v>50</v>
      </c>
      <c r="F24" s="4" t="s">
        <v>114</v>
      </c>
      <c r="G24" s="6" t="str">
        <f t="shared" si="13"/>
        <v>27</v>
      </c>
      <c r="H24" s="6">
        <f t="shared" si="14"/>
        <v>50</v>
      </c>
      <c r="I24" s="8">
        <f t="shared" si="15"/>
        <v>27</v>
      </c>
      <c r="J24" s="8">
        <f t="shared" si="16"/>
        <v>23</v>
      </c>
      <c r="K24" s="4" t="s">
        <v>337</v>
      </c>
      <c r="L24" s="10">
        <f t="shared" si="17"/>
        <v>0.6097560975609756</v>
      </c>
      <c r="M24" s="10">
        <f t="shared" si="18"/>
        <v>0.65853658536585369</v>
      </c>
      <c r="N24" s="10">
        <f t="shared" si="19"/>
        <v>9.7560975609756101E-2</v>
      </c>
      <c r="P24" s="4" t="s">
        <v>446</v>
      </c>
      <c r="Q24" s="4" t="s">
        <v>1136</v>
      </c>
      <c r="R24" s="4" t="s">
        <v>1137</v>
      </c>
      <c r="S24" s="4" t="s">
        <v>518</v>
      </c>
      <c r="T24" s="4" t="s">
        <v>1063</v>
      </c>
      <c r="U24" s="4" t="s">
        <v>1138</v>
      </c>
      <c r="V24" s="4" t="s">
        <v>1139</v>
      </c>
      <c r="W24" s="4" t="s">
        <v>1140</v>
      </c>
      <c r="X24" s="4" t="s">
        <v>1141</v>
      </c>
      <c r="Y24" s="4" t="s">
        <v>1142</v>
      </c>
      <c r="Z24" s="4" t="s">
        <v>1143</v>
      </c>
      <c r="AA24" s="4" t="s">
        <v>1144</v>
      </c>
      <c r="AB24" s="4" t="s">
        <v>824</v>
      </c>
      <c r="AC24" s="4" t="s">
        <v>1145</v>
      </c>
      <c r="AD24" s="4" t="s">
        <v>1146</v>
      </c>
      <c r="AE24" s="4" t="s">
        <v>1147</v>
      </c>
      <c r="AF24" s="4" t="s">
        <v>1148</v>
      </c>
      <c r="AG24" s="4" t="s">
        <v>1149</v>
      </c>
      <c r="AH24" s="4" t="s">
        <v>1150</v>
      </c>
      <c r="AI24" s="4" t="s">
        <v>1151</v>
      </c>
      <c r="AJ24" s="4" t="s">
        <v>1152</v>
      </c>
      <c r="AK24" s="4" t="s">
        <v>1153</v>
      </c>
      <c r="AL24" t="s">
        <v>571</v>
      </c>
      <c r="AM24" t="s">
        <v>569</v>
      </c>
      <c r="AN24" t="s">
        <v>563</v>
      </c>
      <c r="AO24" t="s">
        <v>561</v>
      </c>
      <c r="AP24" t="s">
        <v>553</v>
      </c>
      <c r="AT24" s="10">
        <f t="shared" si="20"/>
        <v>0.6097560975609756</v>
      </c>
      <c r="AU24" s="10">
        <f t="shared" si="21"/>
        <v>0.65853658536585369</v>
      </c>
      <c r="AV24" s="8">
        <f t="shared" si="22"/>
        <v>23</v>
      </c>
      <c r="AW24" s="10">
        <f t="shared" si="23"/>
        <v>0.56097560975609762</v>
      </c>
      <c r="AX24">
        <f t="shared" si="2"/>
        <v>2.6097560975609757</v>
      </c>
      <c r="AY24">
        <f t="shared" si="3"/>
        <v>36.426829268292686</v>
      </c>
      <c r="AZ24">
        <f t="shared" si="4"/>
        <v>79.158536585365852</v>
      </c>
      <c r="BA24">
        <f t="shared" si="5"/>
        <v>95.158536585365852</v>
      </c>
      <c r="BB24">
        <f t="shared" si="6"/>
        <v>92.548780487804876</v>
      </c>
      <c r="BC24">
        <f t="shared" si="7"/>
        <v>7299.5328</v>
      </c>
      <c r="BD24">
        <f t="shared" si="8"/>
        <v>7322.8415999999988</v>
      </c>
      <c r="BE24">
        <f t="shared" si="9"/>
        <v>106.89725238305662</v>
      </c>
      <c r="BF24">
        <f t="shared" si="10"/>
        <v>103.63463276332511</v>
      </c>
      <c r="BG24">
        <f t="shared" si="11"/>
        <v>103.96555790529499</v>
      </c>
      <c r="BH24">
        <f t="shared" si="12"/>
        <v>106.556995579421</v>
      </c>
    </row>
    <row r="25" spans="1:60" ht="16.5" x14ac:dyDescent="0.25">
      <c r="A25" t="str">
        <f t="shared" si="0"/>
        <v>2002_SAC</v>
      </c>
      <c r="B25" s="2" t="s">
        <v>307</v>
      </c>
      <c r="C25" t="s">
        <v>53</v>
      </c>
      <c r="D25" s="4" t="s">
        <v>1400</v>
      </c>
      <c r="E25" s="6" t="str">
        <f t="shared" si="1"/>
        <v>59</v>
      </c>
      <c r="F25" s="4" t="s">
        <v>195</v>
      </c>
      <c r="G25" s="6" t="str">
        <f t="shared" si="13"/>
        <v>35</v>
      </c>
      <c r="H25" s="6">
        <f t="shared" si="14"/>
        <v>59</v>
      </c>
      <c r="I25" s="8">
        <f t="shared" si="15"/>
        <v>35</v>
      </c>
      <c r="J25" s="8">
        <f t="shared" si="16"/>
        <v>24</v>
      </c>
      <c r="K25" s="4" t="s">
        <v>337</v>
      </c>
      <c r="L25" s="10">
        <f t="shared" si="17"/>
        <v>0.71951219512195119</v>
      </c>
      <c r="M25" s="10">
        <f t="shared" si="18"/>
        <v>0.85365853658536583</v>
      </c>
      <c r="N25" s="10">
        <f t="shared" si="19"/>
        <v>0.26829268292682928</v>
      </c>
      <c r="P25" s="4" t="s">
        <v>383</v>
      </c>
      <c r="Q25" s="4" t="s">
        <v>948</v>
      </c>
      <c r="R25" s="4" t="s">
        <v>949</v>
      </c>
      <c r="S25" s="4" t="s">
        <v>580</v>
      </c>
      <c r="T25" s="4" t="s">
        <v>900</v>
      </c>
      <c r="U25" s="4" t="s">
        <v>950</v>
      </c>
      <c r="V25" s="4" t="s">
        <v>921</v>
      </c>
      <c r="W25" s="4" t="s">
        <v>468</v>
      </c>
      <c r="X25" s="4" t="s">
        <v>951</v>
      </c>
      <c r="Y25" s="4" t="s">
        <v>952</v>
      </c>
      <c r="Z25" s="4" t="s">
        <v>953</v>
      </c>
      <c r="AA25" s="4" t="s">
        <v>954</v>
      </c>
      <c r="AB25" s="4" t="s">
        <v>350</v>
      </c>
      <c r="AC25" s="4" t="s">
        <v>955</v>
      </c>
      <c r="AD25" s="4" t="s">
        <v>468</v>
      </c>
      <c r="AE25" s="4" t="s">
        <v>956</v>
      </c>
      <c r="AF25" s="4" t="s">
        <v>957</v>
      </c>
      <c r="AG25" s="4" t="s">
        <v>958</v>
      </c>
      <c r="AH25" s="4" t="s">
        <v>959</v>
      </c>
      <c r="AI25" s="4" t="s">
        <v>960</v>
      </c>
      <c r="AJ25" s="4" t="s">
        <v>961</v>
      </c>
      <c r="AK25" s="4" t="s">
        <v>962</v>
      </c>
      <c r="AL25" t="s">
        <v>688</v>
      </c>
      <c r="AM25" t="s">
        <v>686</v>
      </c>
      <c r="AN25" t="s">
        <v>680</v>
      </c>
      <c r="AO25" t="s">
        <v>678</v>
      </c>
      <c r="AP25" t="s">
        <v>670</v>
      </c>
      <c r="AT25" s="10">
        <f t="shared" si="20"/>
        <v>0.71951219512195119</v>
      </c>
      <c r="AU25" s="10">
        <f t="shared" si="21"/>
        <v>0.85365853658536583</v>
      </c>
      <c r="AV25" s="8">
        <f t="shared" si="22"/>
        <v>24</v>
      </c>
      <c r="AW25" s="10">
        <f t="shared" si="23"/>
        <v>0.58536585365853655</v>
      </c>
      <c r="AX25">
        <f t="shared" si="2"/>
        <v>6.5</v>
      </c>
      <c r="AY25">
        <f t="shared" si="3"/>
        <v>39.536585365853661</v>
      </c>
      <c r="AZ25">
        <f t="shared" si="4"/>
        <v>85.243902439024396</v>
      </c>
      <c r="BA25">
        <f t="shared" si="5"/>
        <v>101.73170731707317</v>
      </c>
      <c r="BB25">
        <f t="shared" si="6"/>
        <v>95.231707317073173</v>
      </c>
      <c r="BC25">
        <f t="shared" si="7"/>
        <v>7764.5567999999994</v>
      </c>
      <c r="BD25">
        <f t="shared" si="8"/>
        <v>7781.0688</v>
      </c>
      <c r="BE25">
        <f t="shared" si="9"/>
        <v>107.43691127354495</v>
      </c>
      <c r="BF25">
        <f t="shared" si="10"/>
        <v>100.35896353981602</v>
      </c>
      <c r="BG25">
        <f t="shared" si="11"/>
        <v>100.57238553525683</v>
      </c>
      <c r="BH25">
        <f t="shared" si="12"/>
        <v>107.20892224985852</v>
      </c>
    </row>
    <row r="26" spans="1:60" ht="16.5" x14ac:dyDescent="0.25">
      <c r="A26" t="str">
        <f t="shared" si="0"/>
        <v>2002_SAS</v>
      </c>
      <c r="B26" s="2" t="s">
        <v>318</v>
      </c>
      <c r="C26" t="s">
        <v>98</v>
      </c>
      <c r="D26" s="4" t="s">
        <v>96</v>
      </c>
      <c r="E26" s="6" t="str">
        <f t="shared" si="1"/>
        <v>60</v>
      </c>
      <c r="F26" s="4" t="s">
        <v>1384</v>
      </c>
      <c r="G26" s="6" t="str">
        <f t="shared" si="13"/>
        <v>33</v>
      </c>
      <c r="H26" s="6">
        <f t="shared" si="14"/>
        <v>60</v>
      </c>
      <c r="I26" s="8">
        <f t="shared" si="15"/>
        <v>33</v>
      </c>
      <c r="J26" s="8">
        <f t="shared" si="16"/>
        <v>27</v>
      </c>
      <c r="K26" s="4" t="s">
        <v>337</v>
      </c>
      <c r="L26" s="10">
        <f t="shared" si="17"/>
        <v>0.73170731707317072</v>
      </c>
      <c r="M26" s="10">
        <f t="shared" si="18"/>
        <v>0.80487804878048785</v>
      </c>
      <c r="N26" s="10">
        <f t="shared" si="19"/>
        <v>0.14634146341463414</v>
      </c>
      <c r="P26" s="4" t="s">
        <v>383</v>
      </c>
      <c r="Q26" s="4" t="s">
        <v>1092</v>
      </c>
      <c r="R26" s="4" t="s">
        <v>1093</v>
      </c>
      <c r="S26" s="4" t="s">
        <v>937</v>
      </c>
      <c r="T26" s="4" t="s">
        <v>533</v>
      </c>
      <c r="U26" s="4" t="s">
        <v>569</v>
      </c>
      <c r="V26" s="4" t="s">
        <v>635</v>
      </c>
      <c r="W26" s="4" t="s">
        <v>1094</v>
      </c>
      <c r="X26" s="4" t="s">
        <v>1095</v>
      </c>
      <c r="Y26" s="4" t="s">
        <v>1096</v>
      </c>
      <c r="Z26" s="4" t="s">
        <v>1097</v>
      </c>
      <c r="AA26" s="4" t="s">
        <v>1098</v>
      </c>
      <c r="AB26" s="4" t="s">
        <v>1099</v>
      </c>
      <c r="AC26" s="4" t="s">
        <v>1100</v>
      </c>
      <c r="AD26" s="4" t="s">
        <v>1101</v>
      </c>
      <c r="AE26" s="4" t="s">
        <v>1102</v>
      </c>
      <c r="AF26" s="4" t="s">
        <v>1103</v>
      </c>
      <c r="AG26" s="4" t="s">
        <v>1104</v>
      </c>
      <c r="AH26" s="4" t="s">
        <v>1105</v>
      </c>
      <c r="AI26" s="4" t="s">
        <v>945</v>
      </c>
      <c r="AJ26" s="4" t="s">
        <v>1106</v>
      </c>
      <c r="AK26" s="4" t="s">
        <v>1107</v>
      </c>
      <c r="AL26" t="s">
        <v>403</v>
      </c>
      <c r="AM26" t="s">
        <v>401</v>
      </c>
      <c r="AN26" t="s">
        <v>395</v>
      </c>
      <c r="AO26" t="s">
        <v>393</v>
      </c>
      <c r="AP26" t="s">
        <v>385</v>
      </c>
      <c r="AT26" s="10">
        <f t="shared" si="20"/>
        <v>0.73170731707317072</v>
      </c>
      <c r="AU26" s="10">
        <f t="shared" si="21"/>
        <v>0.80487804878048785</v>
      </c>
      <c r="AV26" s="8">
        <f t="shared" si="22"/>
        <v>27</v>
      </c>
      <c r="AW26" s="10">
        <f t="shared" si="23"/>
        <v>0.65853658536585369</v>
      </c>
      <c r="AX26">
        <f t="shared" si="2"/>
        <v>5.4146341463414638</v>
      </c>
      <c r="AY26">
        <f t="shared" si="3"/>
        <v>35.463414634146339</v>
      </c>
      <c r="AZ26">
        <f t="shared" si="4"/>
        <v>76.792682926829272</v>
      </c>
      <c r="BA26">
        <f t="shared" si="5"/>
        <v>95.804878048780495</v>
      </c>
      <c r="BB26">
        <f t="shared" si="6"/>
        <v>90.390243902439025</v>
      </c>
      <c r="BC26">
        <f t="shared" si="7"/>
        <v>7313.6256000000003</v>
      </c>
      <c r="BD26">
        <f t="shared" si="8"/>
        <v>7362.5088000000005</v>
      </c>
      <c r="BE26">
        <f t="shared" si="9"/>
        <v>107.41594428897207</v>
      </c>
      <c r="BF26">
        <f t="shared" si="10"/>
        <v>100.67220564816166</v>
      </c>
      <c r="BG26">
        <f t="shared" si="11"/>
        <v>101.34508389382142</v>
      </c>
      <c r="BH26">
        <f t="shared" si="12"/>
        <v>106.702758711813</v>
      </c>
    </row>
    <row r="27" spans="1:60" ht="16.5" x14ac:dyDescent="0.25">
      <c r="A27" t="str">
        <f t="shared" si="0"/>
        <v>2002_OKC</v>
      </c>
      <c r="B27" s="2" t="s">
        <v>316</v>
      </c>
      <c r="C27" t="s">
        <v>445</v>
      </c>
      <c r="D27" s="4" t="s">
        <v>1471</v>
      </c>
      <c r="E27" s="6" t="str">
        <f t="shared" si="1"/>
        <v>40</v>
      </c>
      <c r="F27" s="4" t="s">
        <v>129</v>
      </c>
      <c r="G27" s="6" t="str">
        <f t="shared" si="13"/>
        <v>25</v>
      </c>
      <c r="H27" s="6">
        <f t="shared" si="14"/>
        <v>40</v>
      </c>
      <c r="I27" s="8">
        <f t="shared" si="15"/>
        <v>25</v>
      </c>
      <c r="J27" s="8">
        <f t="shared" si="16"/>
        <v>15</v>
      </c>
      <c r="K27" s="4" t="s">
        <v>337</v>
      </c>
      <c r="L27" s="10">
        <f t="shared" si="17"/>
        <v>0.48780487804878048</v>
      </c>
      <c r="M27" s="10">
        <f t="shared" si="18"/>
        <v>0.6097560975609756</v>
      </c>
      <c r="N27" s="10">
        <f t="shared" si="19"/>
        <v>0.24390243902439024</v>
      </c>
      <c r="P27" s="4" t="s">
        <v>446</v>
      </c>
      <c r="Q27" s="4" t="s">
        <v>1264</v>
      </c>
      <c r="R27" s="4" t="s">
        <v>1265</v>
      </c>
      <c r="S27" s="4" t="s">
        <v>406</v>
      </c>
      <c r="T27" s="4" t="s">
        <v>1266</v>
      </c>
      <c r="U27" s="4" t="s">
        <v>1230</v>
      </c>
      <c r="V27" s="4" t="s">
        <v>408</v>
      </c>
      <c r="W27" s="4" t="s">
        <v>1267</v>
      </c>
      <c r="X27" s="4" t="s">
        <v>1268</v>
      </c>
      <c r="Y27" s="4" t="s">
        <v>817</v>
      </c>
      <c r="Z27" s="4" t="s">
        <v>1269</v>
      </c>
      <c r="AA27" s="4" t="s">
        <v>1270</v>
      </c>
      <c r="AB27" s="4" t="s">
        <v>1271</v>
      </c>
      <c r="AC27" s="4" t="s">
        <v>1272</v>
      </c>
      <c r="AD27" s="4" t="s">
        <v>1273</v>
      </c>
      <c r="AE27" s="4" t="s">
        <v>1274</v>
      </c>
      <c r="AF27" s="4" t="s">
        <v>1275</v>
      </c>
      <c r="AG27" s="4" t="s">
        <v>1276</v>
      </c>
      <c r="AH27" s="4" t="s">
        <v>1277</v>
      </c>
      <c r="AI27" s="4" t="s">
        <v>1278</v>
      </c>
      <c r="AJ27" s="4" t="s">
        <v>876</v>
      </c>
      <c r="AK27" s="4" t="s">
        <v>1279</v>
      </c>
      <c r="AL27" t="s">
        <v>465</v>
      </c>
      <c r="AM27" t="s">
        <v>464</v>
      </c>
      <c r="AN27" t="s">
        <v>458</v>
      </c>
      <c r="AO27" t="s">
        <v>456</v>
      </c>
      <c r="AP27" t="s">
        <v>448</v>
      </c>
      <c r="AT27" s="10">
        <f t="shared" si="20"/>
        <v>0.48780487804878048</v>
      </c>
      <c r="AU27" s="10">
        <f t="shared" si="21"/>
        <v>0.6097560975609756</v>
      </c>
      <c r="AV27" s="8">
        <f t="shared" si="22"/>
        <v>15</v>
      </c>
      <c r="AW27" s="10">
        <f t="shared" si="23"/>
        <v>0.36585365853658536</v>
      </c>
      <c r="AX27">
        <f t="shared" si="2"/>
        <v>-0.12195121951219512</v>
      </c>
      <c r="AY27">
        <f t="shared" si="3"/>
        <v>35.207317073170735</v>
      </c>
      <c r="AZ27">
        <f t="shared" si="4"/>
        <v>80.475609756097555</v>
      </c>
      <c r="BA27">
        <f t="shared" si="5"/>
        <v>92.134146341463421</v>
      </c>
      <c r="BB27">
        <f t="shared" si="6"/>
        <v>92.256097560975604</v>
      </c>
      <c r="BC27">
        <f t="shared" si="7"/>
        <v>7204.0320000000002</v>
      </c>
      <c r="BD27">
        <f t="shared" si="8"/>
        <v>7196.3903999999993</v>
      </c>
      <c r="BE27">
        <f t="shared" si="9"/>
        <v>104.8718273322495</v>
      </c>
      <c r="BF27">
        <f t="shared" si="10"/>
        <v>105.12214568014544</v>
      </c>
      <c r="BG27">
        <f t="shared" si="11"/>
        <v>105.01063848689178</v>
      </c>
      <c r="BH27">
        <f t="shared" si="12"/>
        <v>104.98318712670176</v>
      </c>
    </row>
    <row r="28" spans="1:60" ht="16.5" x14ac:dyDescent="0.25">
      <c r="A28" t="str">
        <f t="shared" si="0"/>
        <v>2002_TOR</v>
      </c>
      <c r="B28" s="2" t="s">
        <v>308</v>
      </c>
      <c r="C28" t="s">
        <v>57</v>
      </c>
      <c r="D28" s="4" t="s">
        <v>148</v>
      </c>
      <c r="E28" s="6" t="str">
        <f t="shared" si="1"/>
        <v>24</v>
      </c>
      <c r="F28" s="4" t="s">
        <v>143</v>
      </c>
      <c r="G28" s="6" t="str">
        <f t="shared" si="13"/>
        <v>15</v>
      </c>
      <c r="H28" s="6">
        <f t="shared" si="14"/>
        <v>24</v>
      </c>
      <c r="I28" s="8">
        <f t="shared" si="15"/>
        <v>15</v>
      </c>
      <c r="J28" s="8">
        <f t="shared" si="16"/>
        <v>9</v>
      </c>
      <c r="K28" s="4" t="s">
        <v>337</v>
      </c>
      <c r="L28" s="10">
        <f t="shared" si="17"/>
        <v>0.29268292682926828</v>
      </c>
      <c r="M28" s="10">
        <f t="shared" si="18"/>
        <v>0.36585365853658536</v>
      </c>
      <c r="N28" s="10">
        <f t="shared" si="19"/>
        <v>0.14634146341463414</v>
      </c>
      <c r="P28" s="4" t="s">
        <v>613</v>
      </c>
      <c r="Q28" s="4" t="s">
        <v>1328</v>
      </c>
      <c r="R28" s="4" t="s">
        <v>1329</v>
      </c>
      <c r="S28" s="4" t="s">
        <v>364</v>
      </c>
      <c r="T28" s="4" t="s">
        <v>463</v>
      </c>
      <c r="U28" s="4" t="s">
        <v>1330</v>
      </c>
      <c r="V28" s="4" t="s">
        <v>1110</v>
      </c>
      <c r="W28" s="4" t="s">
        <v>1331</v>
      </c>
      <c r="X28" s="4" t="s">
        <v>1332</v>
      </c>
      <c r="Y28" s="4" t="s">
        <v>1333</v>
      </c>
      <c r="Z28" s="4" t="s">
        <v>1334</v>
      </c>
      <c r="AA28" s="4" t="s">
        <v>1335</v>
      </c>
      <c r="AB28" s="4" t="s">
        <v>1336</v>
      </c>
      <c r="AC28" s="4" t="s">
        <v>1337</v>
      </c>
      <c r="AD28" s="4" t="s">
        <v>1338</v>
      </c>
      <c r="AE28" s="4" t="s">
        <v>1339</v>
      </c>
      <c r="AF28" s="4" t="s">
        <v>1340</v>
      </c>
      <c r="AG28" s="4" t="s">
        <v>1341</v>
      </c>
      <c r="AH28" s="4" t="s">
        <v>1342</v>
      </c>
      <c r="AI28" s="4" t="s">
        <v>1343</v>
      </c>
      <c r="AJ28" s="4" t="s">
        <v>1344</v>
      </c>
      <c r="AK28" s="4" t="s">
        <v>1345</v>
      </c>
      <c r="AL28" t="s">
        <v>723</v>
      </c>
      <c r="AM28" t="s">
        <v>721</v>
      </c>
      <c r="AN28" t="s">
        <v>716</v>
      </c>
      <c r="AO28" t="s">
        <v>715</v>
      </c>
      <c r="AP28" t="s">
        <v>708</v>
      </c>
      <c r="AT28" s="10">
        <f t="shared" si="20"/>
        <v>0.29268292682926828</v>
      </c>
      <c r="AU28" s="10">
        <f t="shared" si="21"/>
        <v>0.36585365853658536</v>
      </c>
      <c r="AV28" s="8">
        <f t="shared" si="22"/>
        <v>9</v>
      </c>
      <c r="AW28" s="10">
        <f t="shared" si="23"/>
        <v>0.21951219512195122</v>
      </c>
      <c r="AX28">
        <f t="shared" si="2"/>
        <v>-5.8658536585365857</v>
      </c>
      <c r="AY28">
        <f t="shared" si="3"/>
        <v>34.719512195121951</v>
      </c>
      <c r="AZ28">
        <f t="shared" si="4"/>
        <v>81.268292682926827</v>
      </c>
      <c r="BA28">
        <f t="shared" si="5"/>
        <v>90.890243902439025</v>
      </c>
      <c r="BB28">
        <f t="shared" si="6"/>
        <v>96.756097560975604</v>
      </c>
      <c r="BC28">
        <f t="shared" si="7"/>
        <v>7342.8095999999996</v>
      </c>
      <c r="BD28">
        <f t="shared" si="8"/>
        <v>7300.9535999999998</v>
      </c>
      <c r="BE28">
        <f t="shared" si="9"/>
        <v>101.50065718713448</v>
      </c>
      <c r="BF28">
        <f t="shared" si="10"/>
        <v>108.67073583374096</v>
      </c>
      <c r="BG28">
        <f t="shared" si="11"/>
        <v>108.05128325811417</v>
      </c>
      <c r="BH28">
        <f t="shared" si="12"/>
        <v>102.08255535276926</v>
      </c>
    </row>
    <row r="29" spans="1:60" ht="16.5" x14ac:dyDescent="0.25">
      <c r="A29" t="str">
        <f t="shared" si="0"/>
        <v>2002_UTA</v>
      </c>
      <c r="B29" s="2" t="s">
        <v>309</v>
      </c>
      <c r="C29" t="s">
        <v>55</v>
      </c>
      <c r="D29" s="4" t="s">
        <v>116</v>
      </c>
      <c r="E29" s="6" t="str">
        <f t="shared" si="1"/>
        <v>47</v>
      </c>
      <c r="F29" s="4" t="s">
        <v>179</v>
      </c>
      <c r="G29" s="6" t="str">
        <f t="shared" si="13"/>
        <v>29</v>
      </c>
      <c r="H29" s="6">
        <f t="shared" si="14"/>
        <v>47</v>
      </c>
      <c r="I29" s="8">
        <f t="shared" si="15"/>
        <v>29</v>
      </c>
      <c r="J29" s="8">
        <f t="shared" si="16"/>
        <v>18</v>
      </c>
      <c r="K29" s="4" t="s">
        <v>337</v>
      </c>
      <c r="L29" s="10">
        <f t="shared" si="17"/>
        <v>0.57317073170731703</v>
      </c>
      <c r="M29" s="10">
        <f t="shared" si="18"/>
        <v>0.70731707317073167</v>
      </c>
      <c r="N29" s="10">
        <f t="shared" si="19"/>
        <v>0.26829268292682928</v>
      </c>
      <c r="P29" s="4" t="s">
        <v>467</v>
      </c>
      <c r="Q29" s="4" t="s">
        <v>1171</v>
      </c>
      <c r="R29" s="4" t="s">
        <v>1172</v>
      </c>
      <c r="S29" s="4" t="s">
        <v>620</v>
      </c>
      <c r="T29" s="4" t="s">
        <v>1173</v>
      </c>
      <c r="U29" s="4" t="s">
        <v>1174</v>
      </c>
      <c r="V29" s="4" t="s">
        <v>473</v>
      </c>
      <c r="W29" s="4" t="s">
        <v>1175</v>
      </c>
      <c r="X29" s="4" t="s">
        <v>1176</v>
      </c>
      <c r="Y29" s="4" t="s">
        <v>1177</v>
      </c>
      <c r="Z29" s="4" t="s">
        <v>1178</v>
      </c>
      <c r="AA29" s="4" t="s">
        <v>1179</v>
      </c>
      <c r="AB29" s="4" t="s">
        <v>824</v>
      </c>
      <c r="AC29" s="4" t="s">
        <v>825</v>
      </c>
      <c r="AD29" s="4" t="s">
        <v>1180</v>
      </c>
      <c r="AE29" s="4" t="s">
        <v>1181</v>
      </c>
      <c r="AF29" s="4" t="s">
        <v>1182</v>
      </c>
      <c r="AG29" s="4" t="s">
        <v>1183</v>
      </c>
      <c r="AH29" s="4" t="s">
        <v>1034</v>
      </c>
      <c r="AI29" s="4" t="s">
        <v>1184</v>
      </c>
      <c r="AJ29" s="4" t="s">
        <v>809</v>
      </c>
      <c r="AK29" s="4" t="s">
        <v>1185</v>
      </c>
      <c r="AL29" t="s">
        <v>487</v>
      </c>
      <c r="AM29" t="s">
        <v>485</v>
      </c>
      <c r="AN29" t="s">
        <v>480</v>
      </c>
      <c r="AO29" t="s">
        <v>478</v>
      </c>
      <c r="AP29" t="s">
        <v>469</v>
      </c>
      <c r="AT29" s="10">
        <f t="shared" si="20"/>
        <v>0.57317073170731703</v>
      </c>
      <c r="AU29" s="10">
        <f t="shared" si="21"/>
        <v>0.70731707317073167</v>
      </c>
      <c r="AV29" s="8">
        <f t="shared" si="22"/>
        <v>18</v>
      </c>
      <c r="AW29" s="10">
        <f t="shared" si="23"/>
        <v>0.43902439024390244</v>
      </c>
      <c r="AX29">
        <f t="shared" si="2"/>
        <v>2.3902439024390243</v>
      </c>
      <c r="AY29">
        <f t="shared" si="3"/>
        <v>35.292682926829265</v>
      </c>
      <c r="AZ29">
        <f t="shared" si="4"/>
        <v>75.475609756097555</v>
      </c>
      <c r="BA29">
        <f t="shared" si="5"/>
        <v>94.658536585365852</v>
      </c>
      <c r="BB29">
        <f t="shared" si="6"/>
        <v>92.268292682926827</v>
      </c>
      <c r="BC29">
        <f t="shared" si="7"/>
        <v>7272.5375999999997</v>
      </c>
      <c r="BD29">
        <f t="shared" si="8"/>
        <v>7279.6031999999996</v>
      </c>
      <c r="BE29">
        <f t="shared" si="9"/>
        <v>106.73028352579436</v>
      </c>
      <c r="BF29">
        <f t="shared" si="10"/>
        <v>103.9342364155233</v>
      </c>
      <c r="BG29">
        <f t="shared" si="11"/>
        <v>104.03521323836127</v>
      </c>
      <c r="BH29">
        <f t="shared" si="12"/>
        <v>106.62669086139201</v>
      </c>
    </row>
    <row r="30" spans="1:60" ht="16.5" x14ac:dyDescent="0.25">
      <c r="A30" t="str">
        <f t="shared" si="0"/>
        <v>2002_WAS</v>
      </c>
      <c r="B30" s="2" t="s">
        <v>310</v>
      </c>
      <c r="C30" t="s">
        <v>66</v>
      </c>
      <c r="D30" s="4" t="s">
        <v>1477</v>
      </c>
      <c r="E30" s="6" t="str">
        <f t="shared" si="1"/>
        <v>37</v>
      </c>
      <c r="F30" s="4" t="s">
        <v>99</v>
      </c>
      <c r="G30" s="6" t="str">
        <f t="shared" si="13"/>
        <v>23</v>
      </c>
      <c r="H30" s="6">
        <f t="shared" si="14"/>
        <v>37</v>
      </c>
      <c r="I30" s="8">
        <f t="shared" si="15"/>
        <v>23</v>
      </c>
      <c r="J30" s="8">
        <f t="shared" si="16"/>
        <v>14</v>
      </c>
      <c r="K30" s="4" t="s">
        <v>337</v>
      </c>
      <c r="L30" s="10">
        <f t="shared" si="17"/>
        <v>0.45121951219512196</v>
      </c>
      <c r="M30" s="10">
        <f t="shared" si="18"/>
        <v>0.56097560975609762</v>
      </c>
      <c r="N30" s="10">
        <f t="shared" si="19"/>
        <v>0.21951219512195122</v>
      </c>
      <c r="P30" s="4" t="s">
        <v>383</v>
      </c>
      <c r="Q30" s="4" t="s">
        <v>1280</v>
      </c>
      <c r="R30" s="4" t="s">
        <v>1281</v>
      </c>
      <c r="S30" s="4" t="s">
        <v>1233</v>
      </c>
      <c r="T30" s="4" t="s">
        <v>1282</v>
      </c>
      <c r="U30" s="4" t="s">
        <v>1283</v>
      </c>
      <c r="V30" s="4" t="s">
        <v>1284</v>
      </c>
      <c r="W30" s="4" t="s">
        <v>1285</v>
      </c>
      <c r="X30" s="4" t="s">
        <v>1286</v>
      </c>
      <c r="Y30" s="4" t="s">
        <v>1081</v>
      </c>
      <c r="Z30" s="4" t="s">
        <v>1287</v>
      </c>
      <c r="AA30" s="4" t="s">
        <v>1288</v>
      </c>
      <c r="AB30" s="4" t="s">
        <v>1289</v>
      </c>
      <c r="AC30" s="4" t="s">
        <v>1290</v>
      </c>
      <c r="AD30" s="4" t="s">
        <v>1291</v>
      </c>
      <c r="AE30" s="4" t="s">
        <v>1292</v>
      </c>
      <c r="AF30" s="4" t="s">
        <v>1293</v>
      </c>
      <c r="AG30" s="4" t="s">
        <v>1294</v>
      </c>
      <c r="AH30" s="4" t="s">
        <v>1219</v>
      </c>
      <c r="AI30" s="4" t="s">
        <v>1295</v>
      </c>
      <c r="AJ30" s="4" t="s">
        <v>1296</v>
      </c>
      <c r="AK30" s="4" t="s">
        <v>1297</v>
      </c>
      <c r="AL30" t="s">
        <v>550</v>
      </c>
      <c r="AM30" t="s">
        <v>548</v>
      </c>
      <c r="AN30" t="s">
        <v>542</v>
      </c>
      <c r="AO30" t="s">
        <v>540</v>
      </c>
      <c r="AP30" t="s">
        <v>532</v>
      </c>
      <c r="AT30" s="10">
        <f t="shared" si="20"/>
        <v>0.45121951219512196</v>
      </c>
      <c r="AU30" s="10">
        <f t="shared" si="21"/>
        <v>0.56097560975609762</v>
      </c>
      <c r="AV30" s="8">
        <f t="shared" si="22"/>
        <v>14</v>
      </c>
      <c r="AW30" s="10">
        <f t="shared" si="23"/>
        <v>0.34146341463414637</v>
      </c>
      <c r="AX30">
        <f t="shared" si="2"/>
        <v>-1.0121951219512195</v>
      </c>
      <c r="AY30">
        <f t="shared" si="3"/>
        <v>34.341463414634148</v>
      </c>
      <c r="AZ30">
        <f t="shared" si="4"/>
        <v>77.975609756097555</v>
      </c>
      <c r="BA30">
        <f t="shared" si="5"/>
        <v>91.487804878048777</v>
      </c>
      <c r="BB30">
        <f t="shared" si="6"/>
        <v>92.5</v>
      </c>
      <c r="BC30">
        <f t="shared" si="7"/>
        <v>7186.4447999999993</v>
      </c>
      <c r="BD30">
        <f t="shared" si="8"/>
        <v>7216.7807999999995</v>
      </c>
      <c r="BE30">
        <f t="shared" si="9"/>
        <v>104.39097785875988</v>
      </c>
      <c r="BF30">
        <f t="shared" si="10"/>
        <v>105.10226387920775</v>
      </c>
      <c r="BG30">
        <f t="shared" si="11"/>
        <v>105.54593002648542</v>
      </c>
      <c r="BH30">
        <f t="shared" si="12"/>
        <v>103.95216659483408</v>
      </c>
    </row>
    <row r="31" spans="1:60" ht="16.5" x14ac:dyDescent="0.25">
      <c r="B31" s="2"/>
      <c r="M31" s="11"/>
      <c r="AV31" s="8"/>
    </row>
    <row r="32" spans="1:60" x14ac:dyDescent="0.25">
      <c r="M32" s="11"/>
      <c r="AV32" s="8"/>
    </row>
  </sheetData>
  <sortState xmlns:xlrd2="http://schemas.microsoft.com/office/spreadsheetml/2017/richdata2" ref="A2:BH30">
    <sortCondition ref="C2:C3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A481-3AFA-4949-B0AD-BBC4AAEF1099}">
  <dimension ref="A1:Y31"/>
  <sheetViews>
    <sheetView workbookViewId="0">
      <selection activeCell="F2" sqref="F2:F30"/>
    </sheetView>
  </sheetViews>
  <sheetFormatPr defaultRowHeight="15" x14ac:dyDescent="0.25"/>
  <sheetData>
    <row r="1" spans="1:25" ht="16.5" x14ac:dyDescent="0.25">
      <c r="A1" s="5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</row>
    <row r="2" spans="1:25" ht="16.5" x14ac:dyDescent="0.25">
      <c r="A2" s="5" t="s">
        <v>170</v>
      </c>
      <c r="B2" s="4" t="s">
        <v>127</v>
      </c>
      <c r="C2" s="4" t="s">
        <v>337</v>
      </c>
      <c r="D2" s="4" t="s">
        <v>338</v>
      </c>
      <c r="E2" s="4" t="s">
        <v>741</v>
      </c>
      <c r="F2" s="4" t="s">
        <v>742</v>
      </c>
      <c r="G2" s="4" t="s">
        <v>406</v>
      </c>
      <c r="H2" s="4" t="s">
        <v>743</v>
      </c>
      <c r="I2" s="4" t="s">
        <v>744</v>
      </c>
      <c r="J2" s="4" t="s">
        <v>367</v>
      </c>
      <c r="K2" s="4" t="s">
        <v>745</v>
      </c>
      <c r="L2" s="4" t="s">
        <v>746</v>
      </c>
      <c r="M2" s="4" t="s">
        <v>476</v>
      </c>
      <c r="N2" s="4" t="s">
        <v>747</v>
      </c>
      <c r="O2" s="4" t="s">
        <v>748</v>
      </c>
      <c r="P2" s="4" t="s">
        <v>640</v>
      </c>
      <c r="Q2" s="4" t="s">
        <v>749</v>
      </c>
      <c r="R2" s="4" t="s">
        <v>750</v>
      </c>
      <c r="S2" s="4" t="s">
        <v>751</v>
      </c>
      <c r="T2" s="4" t="s">
        <v>752</v>
      </c>
      <c r="U2" s="4" t="s">
        <v>753</v>
      </c>
      <c r="V2" s="4" t="s">
        <v>463</v>
      </c>
      <c r="W2" s="4" t="s">
        <v>754</v>
      </c>
      <c r="X2" s="4" t="s">
        <v>755</v>
      </c>
      <c r="Y2" s="4" t="s">
        <v>756</v>
      </c>
    </row>
    <row r="3" spans="1:25" ht="16.5" x14ac:dyDescent="0.25">
      <c r="A3" s="5" t="s">
        <v>161</v>
      </c>
      <c r="B3" s="4" t="s">
        <v>60</v>
      </c>
      <c r="C3" s="4" t="s">
        <v>337</v>
      </c>
      <c r="D3" s="4" t="s">
        <v>383</v>
      </c>
      <c r="E3" s="4" t="s">
        <v>572</v>
      </c>
      <c r="F3" s="4" t="s">
        <v>573</v>
      </c>
      <c r="G3" s="4" t="s">
        <v>574</v>
      </c>
      <c r="H3" s="4" t="s">
        <v>575</v>
      </c>
      <c r="I3" s="4" t="s">
        <v>576</v>
      </c>
      <c r="J3" s="4" t="s">
        <v>577</v>
      </c>
      <c r="K3" s="4" t="s">
        <v>578</v>
      </c>
      <c r="L3" s="4" t="s">
        <v>579</v>
      </c>
      <c r="M3" s="4" t="s">
        <v>580</v>
      </c>
      <c r="N3" s="4" t="s">
        <v>581</v>
      </c>
      <c r="O3" s="4" t="s">
        <v>582</v>
      </c>
      <c r="P3" s="4" t="s">
        <v>373</v>
      </c>
      <c r="Q3" s="4" t="s">
        <v>583</v>
      </c>
      <c r="R3" s="4" t="s">
        <v>584</v>
      </c>
      <c r="S3" s="4" t="s">
        <v>585</v>
      </c>
      <c r="T3" s="4" t="s">
        <v>586</v>
      </c>
      <c r="U3" s="4" t="s">
        <v>587</v>
      </c>
      <c r="V3" s="4" t="s">
        <v>588</v>
      </c>
      <c r="W3" s="4" t="s">
        <v>589</v>
      </c>
      <c r="X3" s="4" t="s">
        <v>590</v>
      </c>
      <c r="Y3" s="4" t="s">
        <v>591</v>
      </c>
    </row>
    <row r="4" spans="1:25" ht="16.5" x14ac:dyDescent="0.25">
      <c r="A4" s="5" t="s">
        <v>175</v>
      </c>
      <c r="B4" s="4" t="s">
        <v>119</v>
      </c>
      <c r="C4" s="4" t="s">
        <v>337</v>
      </c>
      <c r="D4" s="4" t="s">
        <v>488</v>
      </c>
      <c r="E4" s="4" t="s">
        <v>669</v>
      </c>
      <c r="F4" s="4" t="s">
        <v>834</v>
      </c>
      <c r="G4" s="4" t="s">
        <v>676</v>
      </c>
      <c r="H4" s="4" t="s">
        <v>835</v>
      </c>
      <c r="I4" s="4" t="s">
        <v>836</v>
      </c>
      <c r="J4" s="4" t="s">
        <v>837</v>
      </c>
      <c r="K4" s="4" t="s">
        <v>838</v>
      </c>
      <c r="L4" s="4" t="s">
        <v>839</v>
      </c>
      <c r="M4" s="4" t="s">
        <v>840</v>
      </c>
      <c r="N4" s="4" t="s">
        <v>508</v>
      </c>
      <c r="O4" s="4" t="s">
        <v>841</v>
      </c>
      <c r="P4" s="4" t="s">
        <v>373</v>
      </c>
      <c r="Q4" s="4" t="s">
        <v>842</v>
      </c>
      <c r="R4" s="4" t="s">
        <v>843</v>
      </c>
      <c r="S4" s="4" t="s">
        <v>844</v>
      </c>
      <c r="T4" s="4" t="s">
        <v>845</v>
      </c>
      <c r="U4" s="4" t="s">
        <v>846</v>
      </c>
      <c r="V4" s="4" t="s">
        <v>847</v>
      </c>
      <c r="W4" s="4" t="s">
        <v>848</v>
      </c>
      <c r="X4" s="4" t="s">
        <v>849</v>
      </c>
      <c r="Y4" s="4" t="s">
        <v>850</v>
      </c>
    </row>
    <row r="5" spans="1:25" ht="16.5" x14ac:dyDescent="0.25">
      <c r="A5" s="5" t="s">
        <v>177</v>
      </c>
      <c r="B5" s="4" t="s">
        <v>58</v>
      </c>
      <c r="C5" s="4" t="s">
        <v>337</v>
      </c>
      <c r="D5" s="4" t="s">
        <v>383</v>
      </c>
      <c r="E5" s="4" t="s">
        <v>868</v>
      </c>
      <c r="F5" s="4" t="s">
        <v>869</v>
      </c>
      <c r="G5" s="4" t="s">
        <v>870</v>
      </c>
      <c r="H5" s="4" t="s">
        <v>871</v>
      </c>
      <c r="I5" s="4" t="s">
        <v>596</v>
      </c>
      <c r="J5" s="4" t="s">
        <v>872</v>
      </c>
      <c r="K5" s="4" t="s">
        <v>873</v>
      </c>
      <c r="L5" s="4" t="s">
        <v>874</v>
      </c>
      <c r="M5" s="4" t="s">
        <v>875</v>
      </c>
      <c r="N5" s="4" t="s">
        <v>876</v>
      </c>
      <c r="O5" s="4" t="s">
        <v>877</v>
      </c>
      <c r="P5" s="4" t="s">
        <v>878</v>
      </c>
      <c r="Q5" s="4" t="s">
        <v>374</v>
      </c>
      <c r="R5" s="4" t="s">
        <v>879</v>
      </c>
      <c r="S5" s="4" t="s">
        <v>880</v>
      </c>
      <c r="T5" s="4" t="s">
        <v>881</v>
      </c>
      <c r="U5" s="4" t="s">
        <v>882</v>
      </c>
      <c r="V5" s="4" t="s">
        <v>883</v>
      </c>
      <c r="W5" s="4" t="s">
        <v>884</v>
      </c>
      <c r="X5" s="4" t="s">
        <v>885</v>
      </c>
      <c r="Y5" s="4" t="s">
        <v>886</v>
      </c>
    </row>
    <row r="6" spans="1:25" ht="16.5" x14ac:dyDescent="0.25">
      <c r="A6" s="5" t="s">
        <v>165</v>
      </c>
      <c r="B6" s="4" t="s">
        <v>648</v>
      </c>
      <c r="C6" s="4" t="s">
        <v>337</v>
      </c>
      <c r="D6" s="4" t="s">
        <v>467</v>
      </c>
      <c r="E6" s="4" t="s">
        <v>649</v>
      </c>
      <c r="F6" s="4" t="s">
        <v>650</v>
      </c>
      <c r="G6" s="4" t="s">
        <v>341</v>
      </c>
      <c r="H6" s="4" t="s">
        <v>651</v>
      </c>
      <c r="I6" s="4" t="s">
        <v>652</v>
      </c>
      <c r="J6" s="4" t="s">
        <v>597</v>
      </c>
      <c r="K6" s="4" t="s">
        <v>653</v>
      </c>
      <c r="L6" s="4" t="s">
        <v>654</v>
      </c>
      <c r="M6" s="4" t="s">
        <v>655</v>
      </c>
      <c r="N6" s="4" t="s">
        <v>656</v>
      </c>
      <c r="O6" s="4" t="s">
        <v>657</v>
      </c>
      <c r="P6" s="4" t="s">
        <v>658</v>
      </c>
      <c r="Q6" s="4" t="s">
        <v>659</v>
      </c>
      <c r="R6" s="4" t="s">
        <v>660</v>
      </c>
      <c r="S6" s="4" t="s">
        <v>661</v>
      </c>
      <c r="T6" s="4" t="s">
        <v>662</v>
      </c>
      <c r="U6" s="4" t="s">
        <v>663</v>
      </c>
      <c r="V6" s="4" t="s">
        <v>664</v>
      </c>
      <c r="W6" s="4" t="s">
        <v>665</v>
      </c>
      <c r="X6" s="4" t="s">
        <v>666</v>
      </c>
      <c r="Y6" s="4" t="s">
        <v>667</v>
      </c>
    </row>
    <row r="7" spans="1:25" ht="16.5" x14ac:dyDescent="0.25">
      <c r="A7" s="5" t="s">
        <v>158</v>
      </c>
      <c r="B7" s="4" t="s">
        <v>101</v>
      </c>
      <c r="C7" s="4" t="s">
        <v>337</v>
      </c>
      <c r="D7" s="4" t="s">
        <v>510</v>
      </c>
      <c r="E7" s="4" t="s">
        <v>511</v>
      </c>
      <c r="F7" s="4" t="s">
        <v>512</v>
      </c>
      <c r="G7" s="4" t="s">
        <v>391</v>
      </c>
      <c r="H7" s="4" t="s">
        <v>513</v>
      </c>
      <c r="I7" s="4" t="s">
        <v>514</v>
      </c>
      <c r="J7" s="4" t="s">
        <v>515</v>
      </c>
      <c r="K7" s="4" t="s">
        <v>516</v>
      </c>
      <c r="L7" s="4" t="s">
        <v>517</v>
      </c>
      <c r="M7" s="4" t="s">
        <v>518</v>
      </c>
      <c r="N7" s="4" t="s">
        <v>519</v>
      </c>
      <c r="O7" s="4" t="s">
        <v>520</v>
      </c>
      <c r="P7" s="4" t="s">
        <v>521</v>
      </c>
      <c r="Q7" s="4" t="s">
        <v>522</v>
      </c>
      <c r="R7" s="4" t="s">
        <v>523</v>
      </c>
      <c r="S7" s="4" t="s">
        <v>524</v>
      </c>
      <c r="T7" s="4" t="s">
        <v>525</v>
      </c>
      <c r="U7" s="4" t="s">
        <v>526</v>
      </c>
      <c r="V7" s="4" t="s">
        <v>527</v>
      </c>
      <c r="W7" s="4" t="s">
        <v>528</v>
      </c>
      <c r="X7" s="4" t="s">
        <v>529</v>
      </c>
      <c r="Y7" s="4" t="s">
        <v>530</v>
      </c>
    </row>
    <row r="8" spans="1:25" ht="16.5" x14ac:dyDescent="0.25">
      <c r="A8" s="5" t="s">
        <v>150</v>
      </c>
      <c r="B8" s="4" t="s">
        <v>336</v>
      </c>
      <c r="C8" s="4" t="s">
        <v>337</v>
      </c>
      <c r="D8" s="4" t="s">
        <v>338</v>
      </c>
      <c r="E8" s="4" t="s">
        <v>339</v>
      </c>
      <c r="F8" s="4" t="s">
        <v>340</v>
      </c>
      <c r="G8" s="4" t="s">
        <v>341</v>
      </c>
      <c r="H8" s="4" t="s">
        <v>342</v>
      </c>
      <c r="I8" s="4" t="s">
        <v>343</v>
      </c>
      <c r="J8" s="4" t="s">
        <v>344</v>
      </c>
      <c r="K8" s="4" t="s">
        <v>345</v>
      </c>
      <c r="L8" s="4" t="s">
        <v>346</v>
      </c>
      <c r="M8" s="4" t="s">
        <v>347</v>
      </c>
      <c r="N8" s="4" t="s">
        <v>348</v>
      </c>
      <c r="O8" s="4" t="s">
        <v>349</v>
      </c>
      <c r="P8" s="4" t="s">
        <v>350</v>
      </c>
      <c r="Q8" s="4" t="s">
        <v>351</v>
      </c>
      <c r="R8" s="4" t="s">
        <v>352</v>
      </c>
      <c r="S8" s="4" t="s">
        <v>353</v>
      </c>
      <c r="T8" s="4" t="s">
        <v>354</v>
      </c>
      <c r="U8" s="4" t="s">
        <v>355</v>
      </c>
      <c r="V8" s="4" t="s">
        <v>356</v>
      </c>
      <c r="W8" s="4" t="s">
        <v>357</v>
      </c>
      <c r="X8" s="4" t="s">
        <v>358</v>
      </c>
      <c r="Y8" s="4" t="s">
        <v>359</v>
      </c>
    </row>
    <row r="9" spans="1:25" ht="16.5" x14ac:dyDescent="0.25">
      <c r="A9" s="5" t="s">
        <v>178</v>
      </c>
      <c r="B9" s="4" t="s">
        <v>115</v>
      </c>
      <c r="C9" s="4" t="s">
        <v>337</v>
      </c>
      <c r="D9" s="4" t="s">
        <v>361</v>
      </c>
      <c r="E9" s="4" t="s">
        <v>887</v>
      </c>
      <c r="F9" s="4" t="s">
        <v>888</v>
      </c>
      <c r="G9" s="4" t="s">
        <v>347</v>
      </c>
      <c r="H9" s="4" t="s">
        <v>554</v>
      </c>
      <c r="I9" s="4" t="s">
        <v>889</v>
      </c>
      <c r="J9" s="4" t="s">
        <v>890</v>
      </c>
      <c r="K9" s="4" t="s">
        <v>891</v>
      </c>
      <c r="L9" s="4" t="s">
        <v>892</v>
      </c>
      <c r="M9" s="4" t="s">
        <v>840</v>
      </c>
      <c r="N9" s="4" t="s">
        <v>893</v>
      </c>
      <c r="O9" s="4" t="s">
        <v>582</v>
      </c>
      <c r="P9" s="4" t="s">
        <v>894</v>
      </c>
      <c r="Q9" s="4" t="s">
        <v>895</v>
      </c>
      <c r="R9" s="4" t="s">
        <v>896</v>
      </c>
      <c r="S9" s="4" t="s">
        <v>897</v>
      </c>
      <c r="T9" s="4" t="s">
        <v>898</v>
      </c>
      <c r="U9" s="4" t="s">
        <v>899</v>
      </c>
      <c r="V9" s="4" t="s">
        <v>900</v>
      </c>
      <c r="W9" s="4" t="s">
        <v>901</v>
      </c>
      <c r="X9" s="4" t="s">
        <v>902</v>
      </c>
      <c r="Y9" s="4" t="s">
        <v>903</v>
      </c>
    </row>
    <row r="10" spans="1:25" ht="16.5" x14ac:dyDescent="0.25">
      <c r="A10" s="5" t="s">
        <v>157</v>
      </c>
      <c r="B10" s="4" t="s">
        <v>122</v>
      </c>
      <c r="C10" s="4" t="s">
        <v>337</v>
      </c>
      <c r="D10" s="4" t="s">
        <v>488</v>
      </c>
      <c r="E10" s="4" t="s">
        <v>489</v>
      </c>
      <c r="F10" s="4" t="s">
        <v>490</v>
      </c>
      <c r="G10" s="4" t="s">
        <v>491</v>
      </c>
      <c r="H10" s="4" t="s">
        <v>492</v>
      </c>
      <c r="I10" s="4" t="s">
        <v>493</v>
      </c>
      <c r="J10" s="4" t="s">
        <v>494</v>
      </c>
      <c r="K10" s="4" t="s">
        <v>495</v>
      </c>
      <c r="L10" s="4" t="s">
        <v>496</v>
      </c>
      <c r="M10" s="4" t="s">
        <v>497</v>
      </c>
      <c r="N10" s="4" t="s">
        <v>498</v>
      </c>
      <c r="O10" s="4" t="s">
        <v>499</v>
      </c>
      <c r="P10" s="4" t="s">
        <v>500</v>
      </c>
      <c r="Q10" s="4" t="s">
        <v>501</v>
      </c>
      <c r="R10" s="4" t="s">
        <v>502</v>
      </c>
      <c r="S10" s="4" t="s">
        <v>503</v>
      </c>
      <c r="T10" s="4" t="s">
        <v>504</v>
      </c>
      <c r="U10" s="4" t="s">
        <v>505</v>
      </c>
      <c r="V10" s="4" t="s">
        <v>506</v>
      </c>
      <c r="W10" s="4" t="s">
        <v>507</v>
      </c>
      <c r="X10" s="4" t="s">
        <v>508</v>
      </c>
      <c r="Y10" s="4" t="s">
        <v>509</v>
      </c>
    </row>
    <row r="11" spans="1:25" ht="16.5" x14ac:dyDescent="0.25">
      <c r="A11" s="5" t="s">
        <v>162</v>
      </c>
      <c r="B11" s="4" t="s">
        <v>65</v>
      </c>
      <c r="C11" s="4" t="s">
        <v>337</v>
      </c>
      <c r="D11" s="4" t="s">
        <v>338</v>
      </c>
      <c r="E11" s="4" t="s">
        <v>592</v>
      </c>
      <c r="F11" s="4" t="s">
        <v>593</v>
      </c>
      <c r="G11" s="4" t="s">
        <v>594</v>
      </c>
      <c r="H11" s="4" t="s">
        <v>595</v>
      </c>
      <c r="I11" s="4" t="s">
        <v>596</v>
      </c>
      <c r="J11" s="4" t="s">
        <v>597</v>
      </c>
      <c r="K11" s="4" t="s">
        <v>598</v>
      </c>
      <c r="L11" s="4" t="s">
        <v>599</v>
      </c>
      <c r="M11" s="4" t="s">
        <v>449</v>
      </c>
      <c r="N11" s="4" t="s">
        <v>600</v>
      </c>
      <c r="O11" s="4" t="s">
        <v>601</v>
      </c>
      <c r="P11" s="4" t="s">
        <v>602</v>
      </c>
      <c r="Q11" s="4" t="s">
        <v>603</v>
      </c>
      <c r="R11" s="4" t="s">
        <v>604</v>
      </c>
      <c r="S11" s="4" t="s">
        <v>605</v>
      </c>
      <c r="T11" s="4" t="s">
        <v>606</v>
      </c>
      <c r="U11" s="4" t="s">
        <v>607</v>
      </c>
      <c r="V11" s="4" t="s">
        <v>608</v>
      </c>
      <c r="W11" s="4" t="s">
        <v>609</v>
      </c>
      <c r="X11" s="4" t="s">
        <v>610</v>
      </c>
      <c r="Y11" s="4" t="s">
        <v>611</v>
      </c>
    </row>
    <row r="12" spans="1:25" ht="16.5" x14ac:dyDescent="0.25">
      <c r="A12" s="5" t="s">
        <v>171</v>
      </c>
      <c r="B12" s="4" t="s">
        <v>104</v>
      </c>
      <c r="C12" s="4" t="s">
        <v>337</v>
      </c>
      <c r="D12" s="4" t="s">
        <v>361</v>
      </c>
      <c r="E12" s="4" t="s">
        <v>757</v>
      </c>
      <c r="F12" s="4" t="s">
        <v>758</v>
      </c>
      <c r="G12" s="4" t="s">
        <v>449</v>
      </c>
      <c r="H12" s="4" t="s">
        <v>759</v>
      </c>
      <c r="I12" s="4" t="s">
        <v>760</v>
      </c>
      <c r="J12" s="4" t="s">
        <v>761</v>
      </c>
      <c r="K12" s="4" t="s">
        <v>762</v>
      </c>
      <c r="L12" s="4" t="s">
        <v>763</v>
      </c>
      <c r="M12" s="4" t="s">
        <v>764</v>
      </c>
      <c r="N12" s="4" t="s">
        <v>765</v>
      </c>
      <c r="O12" s="4" t="s">
        <v>766</v>
      </c>
      <c r="P12" s="4" t="s">
        <v>767</v>
      </c>
      <c r="Q12" s="4" t="s">
        <v>768</v>
      </c>
      <c r="R12" s="4" t="s">
        <v>769</v>
      </c>
      <c r="S12" s="4" t="s">
        <v>770</v>
      </c>
      <c r="T12" s="4" t="s">
        <v>771</v>
      </c>
      <c r="U12" s="4" t="s">
        <v>772</v>
      </c>
      <c r="V12" s="4" t="s">
        <v>773</v>
      </c>
      <c r="W12" s="4" t="s">
        <v>774</v>
      </c>
      <c r="X12" s="4" t="s">
        <v>775</v>
      </c>
      <c r="Y12" s="4" t="s">
        <v>776</v>
      </c>
    </row>
    <row r="13" spans="1:25" ht="16.5" x14ac:dyDescent="0.25">
      <c r="A13" s="5" t="s">
        <v>172</v>
      </c>
      <c r="B13" s="4" t="s">
        <v>51</v>
      </c>
      <c r="C13" s="4" t="s">
        <v>337</v>
      </c>
      <c r="D13" s="4" t="s">
        <v>488</v>
      </c>
      <c r="E13" s="4" t="s">
        <v>777</v>
      </c>
      <c r="F13" s="4" t="s">
        <v>778</v>
      </c>
      <c r="G13" s="4" t="s">
        <v>391</v>
      </c>
      <c r="H13" s="4" t="s">
        <v>779</v>
      </c>
      <c r="I13" s="4" t="s">
        <v>780</v>
      </c>
      <c r="J13" s="4" t="s">
        <v>781</v>
      </c>
      <c r="K13" s="4" t="s">
        <v>782</v>
      </c>
      <c r="L13" s="4" t="s">
        <v>783</v>
      </c>
      <c r="M13" s="4" t="s">
        <v>411</v>
      </c>
      <c r="N13" s="4" t="s">
        <v>784</v>
      </c>
      <c r="O13" s="4" t="s">
        <v>785</v>
      </c>
      <c r="P13" s="4" t="s">
        <v>640</v>
      </c>
      <c r="Q13" s="4" t="s">
        <v>786</v>
      </c>
      <c r="R13" s="4" t="s">
        <v>787</v>
      </c>
      <c r="S13" s="4" t="s">
        <v>788</v>
      </c>
      <c r="T13" s="4" t="s">
        <v>789</v>
      </c>
      <c r="U13" s="4" t="s">
        <v>790</v>
      </c>
      <c r="V13" s="4" t="s">
        <v>791</v>
      </c>
      <c r="W13" s="4" t="s">
        <v>792</v>
      </c>
      <c r="X13" s="4" t="s">
        <v>793</v>
      </c>
      <c r="Y13" s="4" t="s">
        <v>794</v>
      </c>
    </row>
    <row r="14" spans="1:25" ht="16.5" x14ac:dyDescent="0.25">
      <c r="A14" s="5" t="s">
        <v>176</v>
      </c>
      <c r="B14" s="4" t="s">
        <v>106</v>
      </c>
      <c r="C14" s="4" t="s">
        <v>337</v>
      </c>
      <c r="D14" s="4" t="s">
        <v>488</v>
      </c>
      <c r="E14" s="4" t="s">
        <v>851</v>
      </c>
      <c r="F14" s="4" t="s">
        <v>852</v>
      </c>
      <c r="G14" s="4" t="s">
        <v>518</v>
      </c>
      <c r="H14" s="4" t="s">
        <v>835</v>
      </c>
      <c r="I14" s="4" t="s">
        <v>853</v>
      </c>
      <c r="J14" s="4" t="s">
        <v>854</v>
      </c>
      <c r="K14" s="4" t="s">
        <v>855</v>
      </c>
      <c r="L14" s="4" t="s">
        <v>856</v>
      </c>
      <c r="M14" s="4" t="s">
        <v>729</v>
      </c>
      <c r="N14" s="4" t="s">
        <v>857</v>
      </c>
      <c r="O14" s="4" t="s">
        <v>858</v>
      </c>
      <c r="P14" s="4" t="s">
        <v>479</v>
      </c>
      <c r="Q14" s="4" t="s">
        <v>859</v>
      </c>
      <c r="R14" s="4" t="s">
        <v>860</v>
      </c>
      <c r="S14" s="4" t="s">
        <v>861</v>
      </c>
      <c r="T14" s="4" t="s">
        <v>862</v>
      </c>
      <c r="U14" s="4" t="s">
        <v>863</v>
      </c>
      <c r="V14" s="4" t="s">
        <v>864</v>
      </c>
      <c r="W14" s="4" t="s">
        <v>865</v>
      </c>
      <c r="X14" s="4" t="s">
        <v>866</v>
      </c>
      <c r="Y14" s="4" t="s">
        <v>867</v>
      </c>
    </row>
    <row r="15" spans="1:25" ht="16.5" x14ac:dyDescent="0.25">
      <c r="A15" s="5" t="s">
        <v>153</v>
      </c>
      <c r="B15" s="4" t="s">
        <v>94</v>
      </c>
      <c r="C15" s="4" t="s">
        <v>337</v>
      </c>
      <c r="D15" s="4" t="s">
        <v>383</v>
      </c>
      <c r="E15" s="4" t="s">
        <v>404</v>
      </c>
      <c r="F15" s="4" t="s">
        <v>405</v>
      </c>
      <c r="G15" s="4" t="s">
        <v>406</v>
      </c>
      <c r="H15" s="4" t="s">
        <v>407</v>
      </c>
      <c r="I15" s="4" t="s">
        <v>357</v>
      </c>
      <c r="J15" s="4" t="s">
        <v>408</v>
      </c>
      <c r="K15" s="4" t="s">
        <v>409</v>
      </c>
      <c r="L15" s="4" t="s">
        <v>410</v>
      </c>
      <c r="M15" s="4" t="s">
        <v>411</v>
      </c>
      <c r="N15" s="4" t="s">
        <v>412</v>
      </c>
      <c r="O15" s="4" t="s">
        <v>413</v>
      </c>
      <c r="P15" s="4" t="s">
        <v>414</v>
      </c>
      <c r="Q15" s="4" t="s">
        <v>415</v>
      </c>
      <c r="R15" s="4" t="s">
        <v>416</v>
      </c>
      <c r="S15" s="4" t="s">
        <v>417</v>
      </c>
      <c r="T15" s="4" t="s">
        <v>418</v>
      </c>
      <c r="U15" s="4" t="s">
        <v>419</v>
      </c>
      <c r="V15" s="4" t="s">
        <v>420</v>
      </c>
      <c r="W15" s="4" t="s">
        <v>421</v>
      </c>
      <c r="X15" s="4" t="s">
        <v>422</v>
      </c>
      <c r="Y15" s="4" t="s">
        <v>423</v>
      </c>
    </row>
    <row r="16" spans="1:25" ht="16.5" x14ac:dyDescent="0.25">
      <c r="A16" s="5" t="s">
        <v>174</v>
      </c>
      <c r="B16" s="4" t="s">
        <v>54</v>
      </c>
      <c r="C16" s="4" t="s">
        <v>337</v>
      </c>
      <c r="D16" s="4" t="s">
        <v>338</v>
      </c>
      <c r="E16" s="4" t="s">
        <v>815</v>
      </c>
      <c r="F16" s="4" t="s">
        <v>816</v>
      </c>
      <c r="G16" s="4" t="s">
        <v>817</v>
      </c>
      <c r="H16" s="4" t="s">
        <v>818</v>
      </c>
      <c r="I16" s="4" t="s">
        <v>634</v>
      </c>
      <c r="J16" s="4" t="s">
        <v>711</v>
      </c>
      <c r="K16" s="4" t="s">
        <v>819</v>
      </c>
      <c r="L16" s="4" t="s">
        <v>820</v>
      </c>
      <c r="M16" s="4" t="s">
        <v>821</v>
      </c>
      <c r="N16" s="4" t="s">
        <v>822</v>
      </c>
      <c r="O16" s="4" t="s">
        <v>823</v>
      </c>
      <c r="P16" s="4" t="s">
        <v>824</v>
      </c>
      <c r="Q16" s="4" t="s">
        <v>825</v>
      </c>
      <c r="R16" s="4" t="s">
        <v>826</v>
      </c>
      <c r="S16" s="4" t="s">
        <v>827</v>
      </c>
      <c r="T16" s="4" t="s">
        <v>828</v>
      </c>
      <c r="U16" s="4" t="s">
        <v>829</v>
      </c>
      <c r="V16" s="4" t="s">
        <v>830</v>
      </c>
      <c r="W16" s="4" t="s">
        <v>831</v>
      </c>
      <c r="X16" s="4" t="s">
        <v>832</v>
      </c>
      <c r="Y16" s="4" t="s">
        <v>833</v>
      </c>
    </row>
    <row r="17" spans="1:25" ht="16.5" x14ac:dyDescent="0.25">
      <c r="A17" s="5" t="s">
        <v>167</v>
      </c>
      <c r="B17" s="4" t="s">
        <v>689</v>
      </c>
      <c r="C17" s="4" t="s">
        <v>337</v>
      </c>
      <c r="D17" s="4" t="s">
        <v>613</v>
      </c>
      <c r="E17" s="4" t="s">
        <v>690</v>
      </c>
      <c r="F17" s="4" t="s">
        <v>691</v>
      </c>
      <c r="G17" s="4" t="s">
        <v>406</v>
      </c>
      <c r="H17" s="4" t="s">
        <v>450</v>
      </c>
      <c r="I17" s="4" t="s">
        <v>692</v>
      </c>
      <c r="J17" s="4" t="s">
        <v>494</v>
      </c>
      <c r="K17" s="4" t="s">
        <v>693</v>
      </c>
      <c r="L17" s="4" t="s">
        <v>694</v>
      </c>
      <c r="M17" s="4" t="s">
        <v>518</v>
      </c>
      <c r="N17" s="4" t="s">
        <v>695</v>
      </c>
      <c r="O17" s="4" t="s">
        <v>696</v>
      </c>
      <c r="P17" s="4" t="s">
        <v>697</v>
      </c>
      <c r="Q17" s="4" t="s">
        <v>698</v>
      </c>
      <c r="R17" s="4" t="s">
        <v>699</v>
      </c>
      <c r="S17" s="4" t="s">
        <v>700</v>
      </c>
      <c r="T17" s="4" t="s">
        <v>701</v>
      </c>
      <c r="U17" s="4" t="s">
        <v>702</v>
      </c>
      <c r="V17" s="4" t="s">
        <v>703</v>
      </c>
      <c r="W17" s="4" t="s">
        <v>704</v>
      </c>
      <c r="X17" s="4" t="s">
        <v>705</v>
      </c>
      <c r="Y17" s="4" t="s">
        <v>706</v>
      </c>
    </row>
    <row r="18" spans="1:25" ht="16.5" x14ac:dyDescent="0.25">
      <c r="A18" s="5" t="s">
        <v>151</v>
      </c>
      <c r="B18" s="4" t="s">
        <v>360</v>
      </c>
      <c r="C18" s="4" t="s">
        <v>337</v>
      </c>
      <c r="D18" s="4" t="s">
        <v>361</v>
      </c>
      <c r="E18" s="4" t="s">
        <v>362</v>
      </c>
      <c r="F18" s="4" t="s">
        <v>363</v>
      </c>
      <c r="G18" s="4" t="s">
        <v>364</v>
      </c>
      <c r="H18" s="4" t="s">
        <v>365</v>
      </c>
      <c r="I18" s="4" t="s">
        <v>366</v>
      </c>
      <c r="J18" s="4" t="s">
        <v>367</v>
      </c>
      <c r="K18" s="4" t="s">
        <v>368</v>
      </c>
      <c r="L18" s="4" t="s">
        <v>369</v>
      </c>
      <c r="M18" s="4" t="s">
        <v>370</v>
      </c>
      <c r="N18" s="4" t="s">
        <v>371</v>
      </c>
      <c r="O18" s="4" t="s">
        <v>372</v>
      </c>
      <c r="P18" s="4" t="s">
        <v>373</v>
      </c>
      <c r="Q18" s="4" t="s">
        <v>374</v>
      </c>
      <c r="R18" s="4" t="s">
        <v>375</v>
      </c>
      <c r="S18" s="4" t="s">
        <v>376</v>
      </c>
      <c r="T18" s="4" t="s">
        <v>377</v>
      </c>
      <c r="U18" s="4" t="s">
        <v>378</v>
      </c>
      <c r="V18" s="4" t="s">
        <v>379</v>
      </c>
      <c r="W18" s="4" t="s">
        <v>380</v>
      </c>
      <c r="X18" s="4" t="s">
        <v>381</v>
      </c>
      <c r="Y18" s="4" t="s">
        <v>382</v>
      </c>
    </row>
    <row r="19" spans="1:25" ht="16.5" x14ac:dyDescent="0.25">
      <c r="A19" s="5" t="s">
        <v>154</v>
      </c>
      <c r="B19" s="4" t="s">
        <v>424</v>
      </c>
      <c r="C19" s="4" t="s">
        <v>337</v>
      </c>
      <c r="D19" s="4" t="s">
        <v>338</v>
      </c>
      <c r="E19" s="4" t="s">
        <v>425</v>
      </c>
      <c r="F19" s="4" t="s">
        <v>426</v>
      </c>
      <c r="G19" s="4" t="s">
        <v>341</v>
      </c>
      <c r="H19" s="4" t="s">
        <v>427</v>
      </c>
      <c r="I19" s="4" t="s">
        <v>428</v>
      </c>
      <c r="J19" s="4" t="s">
        <v>429</v>
      </c>
      <c r="K19" s="4" t="s">
        <v>430</v>
      </c>
      <c r="L19" s="4" t="s">
        <v>431</v>
      </c>
      <c r="M19" s="4" t="s">
        <v>432</v>
      </c>
      <c r="N19" s="4" t="s">
        <v>433</v>
      </c>
      <c r="O19" s="4" t="s">
        <v>434</v>
      </c>
      <c r="P19" s="4" t="s">
        <v>435</v>
      </c>
      <c r="Q19" s="4" t="s">
        <v>436</v>
      </c>
      <c r="R19" s="4" t="s">
        <v>437</v>
      </c>
      <c r="S19" s="4" t="s">
        <v>438</v>
      </c>
      <c r="T19" s="4" t="s">
        <v>439</v>
      </c>
      <c r="U19" s="4" t="s">
        <v>440</v>
      </c>
      <c r="V19" s="4" t="s">
        <v>441</v>
      </c>
      <c r="W19" s="4" t="s">
        <v>442</v>
      </c>
      <c r="X19" s="4" t="s">
        <v>443</v>
      </c>
      <c r="Y19" s="4" t="s">
        <v>444</v>
      </c>
    </row>
    <row r="20" spans="1:25" ht="16.5" x14ac:dyDescent="0.25">
      <c r="A20" s="5" t="s">
        <v>169</v>
      </c>
      <c r="B20" s="4" t="s">
        <v>108</v>
      </c>
      <c r="C20" s="4" t="s">
        <v>337</v>
      </c>
      <c r="D20" s="4" t="s">
        <v>446</v>
      </c>
      <c r="E20" s="4" t="s">
        <v>724</v>
      </c>
      <c r="F20" s="4" t="s">
        <v>725</v>
      </c>
      <c r="G20" s="4" t="s">
        <v>432</v>
      </c>
      <c r="H20" s="4" t="s">
        <v>547</v>
      </c>
      <c r="I20" s="4" t="s">
        <v>726</v>
      </c>
      <c r="J20" s="4" t="s">
        <v>597</v>
      </c>
      <c r="K20" s="4" t="s">
        <v>727</v>
      </c>
      <c r="L20" s="4" t="s">
        <v>728</v>
      </c>
      <c r="M20" s="4" t="s">
        <v>729</v>
      </c>
      <c r="N20" s="4" t="s">
        <v>730</v>
      </c>
      <c r="O20" s="4" t="s">
        <v>731</v>
      </c>
      <c r="P20" s="4" t="s">
        <v>541</v>
      </c>
      <c r="Q20" s="4" t="s">
        <v>732</v>
      </c>
      <c r="R20" s="4" t="s">
        <v>733</v>
      </c>
      <c r="S20" s="4" t="s">
        <v>734</v>
      </c>
      <c r="T20" s="4" t="s">
        <v>735</v>
      </c>
      <c r="U20" s="4" t="s">
        <v>736</v>
      </c>
      <c r="V20" s="4" t="s">
        <v>737</v>
      </c>
      <c r="W20" s="4" t="s">
        <v>738</v>
      </c>
      <c r="X20" s="4" t="s">
        <v>739</v>
      </c>
      <c r="Y20" s="4" t="s">
        <v>740</v>
      </c>
    </row>
    <row r="21" spans="1:25" ht="16.5" x14ac:dyDescent="0.25">
      <c r="A21" s="5" t="s">
        <v>173</v>
      </c>
      <c r="B21" s="4" t="s">
        <v>795</v>
      </c>
      <c r="C21" s="4" t="s">
        <v>337</v>
      </c>
      <c r="D21" s="4" t="s">
        <v>613</v>
      </c>
      <c r="E21" s="4" t="s">
        <v>796</v>
      </c>
      <c r="F21" s="4" t="s">
        <v>797</v>
      </c>
      <c r="G21" s="4" t="s">
        <v>798</v>
      </c>
      <c r="H21" s="4" t="s">
        <v>703</v>
      </c>
      <c r="I21" s="4" t="s">
        <v>799</v>
      </c>
      <c r="J21" s="4" t="s">
        <v>800</v>
      </c>
      <c r="K21" s="4" t="s">
        <v>801</v>
      </c>
      <c r="L21" s="4" t="s">
        <v>802</v>
      </c>
      <c r="M21" s="4" t="s">
        <v>803</v>
      </c>
      <c r="N21" s="4" t="s">
        <v>804</v>
      </c>
      <c r="O21" s="4" t="s">
        <v>805</v>
      </c>
      <c r="P21" s="4" t="s">
        <v>602</v>
      </c>
      <c r="Q21" s="4" t="s">
        <v>806</v>
      </c>
      <c r="R21" s="4" t="s">
        <v>807</v>
      </c>
      <c r="S21" s="4" t="s">
        <v>808</v>
      </c>
      <c r="T21" s="4" t="s">
        <v>809</v>
      </c>
      <c r="U21" s="4" t="s">
        <v>810</v>
      </c>
      <c r="V21" s="4" t="s">
        <v>811</v>
      </c>
      <c r="W21" s="4" t="s">
        <v>812</v>
      </c>
      <c r="X21" s="4" t="s">
        <v>813</v>
      </c>
      <c r="Y21" s="4" t="s">
        <v>814</v>
      </c>
    </row>
    <row r="22" spans="1:25" ht="16.5" x14ac:dyDescent="0.25">
      <c r="A22" s="5" t="s">
        <v>164</v>
      </c>
      <c r="B22" s="4" t="s">
        <v>631</v>
      </c>
      <c r="C22" s="4" t="s">
        <v>337</v>
      </c>
      <c r="D22" s="4" t="s">
        <v>446</v>
      </c>
      <c r="E22" s="4" t="s">
        <v>632</v>
      </c>
      <c r="F22" s="4" t="s">
        <v>633</v>
      </c>
      <c r="G22" s="4" t="s">
        <v>347</v>
      </c>
      <c r="H22" s="4" t="s">
        <v>627</v>
      </c>
      <c r="I22" s="4" t="s">
        <v>634</v>
      </c>
      <c r="J22" s="4" t="s">
        <v>635</v>
      </c>
      <c r="K22" s="4" t="s">
        <v>636</v>
      </c>
      <c r="L22" s="4" t="s">
        <v>637</v>
      </c>
      <c r="M22" s="4" t="s">
        <v>559</v>
      </c>
      <c r="N22" s="4" t="s">
        <v>638</v>
      </c>
      <c r="O22" s="4" t="s">
        <v>639</v>
      </c>
      <c r="P22" s="4" t="s">
        <v>640</v>
      </c>
      <c r="Q22" s="4" t="s">
        <v>641</v>
      </c>
      <c r="R22" s="4" t="s">
        <v>642</v>
      </c>
      <c r="S22" s="4" t="s">
        <v>643</v>
      </c>
      <c r="T22" s="4" t="s">
        <v>644</v>
      </c>
      <c r="U22" s="4" t="s">
        <v>626</v>
      </c>
      <c r="V22" s="4" t="s">
        <v>645</v>
      </c>
      <c r="W22" s="4" t="s">
        <v>528</v>
      </c>
      <c r="X22" s="4" t="s">
        <v>646</v>
      </c>
      <c r="Y22" s="4" t="s">
        <v>647</v>
      </c>
    </row>
    <row r="23" spans="1:25" ht="16.5" x14ac:dyDescent="0.25">
      <c r="A23" s="5" t="s">
        <v>163</v>
      </c>
      <c r="B23" s="4" t="s">
        <v>612</v>
      </c>
      <c r="C23" s="4" t="s">
        <v>337</v>
      </c>
      <c r="D23" s="4" t="s">
        <v>613</v>
      </c>
      <c r="E23" s="4" t="s">
        <v>614</v>
      </c>
      <c r="F23" s="4" t="s">
        <v>615</v>
      </c>
      <c r="G23" s="4" t="s">
        <v>341</v>
      </c>
      <c r="H23" s="4" t="s">
        <v>420</v>
      </c>
      <c r="I23" s="4" t="s">
        <v>616</v>
      </c>
      <c r="J23" s="4" t="s">
        <v>617</v>
      </c>
      <c r="K23" s="4" t="s">
        <v>618</v>
      </c>
      <c r="L23" s="4" t="s">
        <v>619</v>
      </c>
      <c r="M23" s="4" t="s">
        <v>620</v>
      </c>
      <c r="N23" s="4" t="s">
        <v>621</v>
      </c>
      <c r="O23" s="4" t="s">
        <v>622</v>
      </c>
      <c r="P23" s="4" t="s">
        <v>435</v>
      </c>
      <c r="Q23" s="4" t="s">
        <v>623</v>
      </c>
      <c r="R23" s="4" t="s">
        <v>624</v>
      </c>
      <c r="S23" s="4" t="s">
        <v>625</v>
      </c>
      <c r="T23" s="4" t="s">
        <v>586</v>
      </c>
      <c r="U23" s="4" t="s">
        <v>626</v>
      </c>
      <c r="V23" s="4" t="s">
        <v>627</v>
      </c>
      <c r="W23" s="4" t="s">
        <v>628</v>
      </c>
      <c r="X23" s="4" t="s">
        <v>629</v>
      </c>
      <c r="Y23" s="4" t="s">
        <v>630</v>
      </c>
    </row>
    <row r="24" spans="1:25" ht="16.5" x14ac:dyDescent="0.25">
      <c r="A24" s="5" t="s">
        <v>160</v>
      </c>
      <c r="B24" s="4" t="s">
        <v>551</v>
      </c>
      <c r="C24" s="4" t="s">
        <v>337</v>
      </c>
      <c r="D24" s="4" t="s">
        <v>446</v>
      </c>
      <c r="E24" s="4" t="s">
        <v>552</v>
      </c>
      <c r="F24" s="4" t="s">
        <v>553</v>
      </c>
      <c r="G24" s="4" t="s">
        <v>497</v>
      </c>
      <c r="H24" s="4" t="s">
        <v>554</v>
      </c>
      <c r="I24" s="4" t="s">
        <v>555</v>
      </c>
      <c r="J24" s="4" t="s">
        <v>556</v>
      </c>
      <c r="K24" s="4" t="s">
        <v>557</v>
      </c>
      <c r="L24" s="4" t="s">
        <v>558</v>
      </c>
      <c r="M24" s="4" t="s">
        <v>559</v>
      </c>
      <c r="N24" s="4" t="s">
        <v>560</v>
      </c>
      <c r="O24" s="4" t="s">
        <v>561</v>
      </c>
      <c r="P24" s="4" t="s">
        <v>562</v>
      </c>
      <c r="Q24" s="4" t="s">
        <v>563</v>
      </c>
      <c r="R24" s="4" t="s">
        <v>564</v>
      </c>
      <c r="S24" s="4" t="s">
        <v>565</v>
      </c>
      <c r="T24" s="4" t="s">
        <v>566</v>
      </c>
      <c r="U24" s="4" t="s">
        <v>567</v>
      </c>
      <c r="V24" s="4" t="s">
        <v>568</v>
      </c>
      <c r="W24" s="4" t="s">
        <v>569</v>
      </c>
      <c r="X24" s="4" t="s">
        <v>570</v>
      </c>
      <c r="Y24" s="4" t="s">
        <v>571</v>
      </c>
    </row>
    <row r="25" spans="1:25" ht="16.5" x14ac:dyDescent="0.25">
      <c r="A25" s="5" t="s">
        <v>166</v>
      </c>
      <c r="B25" s="4" t="s">
        <v>668</v>
      </c>
      <c r="C25" s="4" t="s">
        <v>337</v>
      </c>
      <c r="D25" s="4" t="s">
        <v>383</v>
      </c>
      <c r="E25" s="4" t="s">
        <v>669</v>
      </c>
      <c r="F25" s="4" t="s">
        <v>670</v>
      </c>
      <c r="G25" s="4" t="s">
        <v>671</v>
      </c>
      <c r="H25" s="4" t="s">
        <v>672</v>
      </c>
      <c r="I25" s="4" t="s">
        <v>673</v>
      </c>
      <c r="J25" s="4" t="s">
        <v>617</v>
      </c>
      <c r="K25" s="4" t="s">
        <v>674</v>
      </c>
      <c r="L25" s="4" t="s">
        <v>675</v>
      </c>
      <c r="M25" s="4" t="s">
        <v>676</v>
      </c>
      <c r="N25" s="4" t="s">
        <v>677</v>
      </c>
      <c r="O25" s="4" t="s">
        <v>678</v>
      </c>
      <c r="P25" s="4" t="s">
        <v>679</v>
      </c>
      <c r="Q25" s="4" t="s">
        <v>680</v>
      </c>
      <c r="R25" s="4" t="s">
        <v>681</v>
      </c>
      <c r="S25" s="4" t="s">
        <v>682</v>
      </c>
      <c r="T25" s="4" t="s">
        <v>683</v>
      </c>
      <c r="U25" s="4" t="s">
        <v>684</v>
      </c>
      <c r="V25" s="4" t="s">
        <v>685</v>
      </c>
      <c r="W25" s="4" t="s">
        <v>686</v>
      </c>
      <c r="X25" s="4" t="s">
        <v>687</v>
      </c>
      <c r="Y25" s="4" t="s">
        <v>688</v>
      </c>
    </row>
    <row r="26" spans="1:25" ht="16.5" x14ac:dyDescent="0.25">
      <c r="A26" s="5" t="s">
        <v>152</v>
      </c>
      <c r="B26" s="4" t="s">
        <v>50</v>
      </c>
      <c r="C26" s="4" t="s">
        <v>337</v>
      </c>
      <c r="D26" s="4" t="s">
        <v>383</v>
      </c>
      <c r="E26" s="4" t="s">
        <v>384</v>
      </c>
      <c r="F26" s="4" t="s">
        <v>385</v>
      </c>
      <c r="G26" s="4" t="s">
        <v>364</v>
      </c>
      <c r="H26" s="4" t="s">
        <v>386</v>
      </c>
      <c r="I26" s="4" t="s">
        <v>387</v>
      </c>
      <c r="J26" s="4" t="s">
        <v>388</v>
      </c>
      <c r="K26" s="4" t="s">
        <v>389</v>
      </c>
      <c r="L26" s="4" t="s">
        <v>390</v>
      </c>
      <c r="M26" s="4" t="s">
        <v>391</v>
      </c>
      <c r="N26" s="4" t="s">
        <v>392</v>
      </c>
      <c r="O26" s="4" t="s">
        <v>393</v>
      </c>
      <c r="P26" s="4" t="s">
        <v>394</v>
      </c>
      <c r="Q26" s="4" t="s">
        <v>395</v>
      </c>
      <c r="R26" s="4" t="s">
        <v>396</v>
      </c>
      <c r="S26" s="4" t="s">
        <v>397</v>
      </c>
      <c r="T26" s="4" t="s">
        <v>398</v>
      </c>
      <c r="U26" s="4" t="s">
        <v>399</v>
      </c>
      <c r="V26" s="4" t="s">
        <v>400</v>
      </c>
      <c r="W26" s="4" t="s">
        <v>401</v>
      </c>
      <c r="X26" s="4" t="s">
        <v>402</v>
      </c>
      <c r="Y26" s="4" t="s">
        <v>403</v>
      </c>
    </row>
    <row r="27" spans="1:25" ht="16.5" x14ac:dyDescent="0.25">
      <c r="A27" s="5" t="s">
        <v>155</v>
      </c>
      <c r="B27" s="4" t="s">
        <v>445</v>
      </c>
      <c r="C27" s="4" t="s">
        <v>337</v>
      </c>
      <c r="D27" s="4" t="s">
        <v>446</v>
      </c>
      <c r="E27" s="4" t="s">
        <v>447</v>
      </c>
      <c r="F27" s="4" t="s">
        <v>448</v>
      </c>
      <c r="G27" s="4" t="s">
        <v>449</v>
      </c>
      <c r="H27" s="4" t="s">
        <v>450</v>
      </c>
      <c r="I27" s="4" t="s">
        <v>451</v>
      </c>
      <c r="J27" s="4" t="s">
        <v>344</v>
      </c>
      <c r="K27" s="4" t="s">
        <v>452</v>
      </c>
      <c r="L27" s="4" t="s">
        <v>453</v>
      </c>
      <c r="M27" s="4" t="s">
        <v>454</v>
      </c>
      <c r="N27" s="4" t="s">
        <v>455</v>
      </c>
      <c r="O27" s="4" t="s">
        <v>456</v>
      </c>
      <c r="P27" s="4" t="s">
        <v>457</v>
      </c>
      <c r="Q27" s="4" t="s">
        <v>458</v>
      </c>
      <c r="R27" s="4" t="s">
        <v>459</v>
      </c>
      <c r="S27" s="4" t="s">
        <v>460</v>
      </c>
      <c r="T27" s="4" t="s">
        <v>461</v>
      </c>
      <c r="U27" s="4" t="s">
        <v>462</v>
      </c>
      <c r="V27" s="4" t="s">
        <v>463</v>
      </c>
      <c r="W27" s="4" t="s">
        <v>464</v>
      </c>
      <c r="X27" s="4" t="s">
        <v>422</v>
      </c>
      <c r="Y27" s="4" t="s">
        <v>465</v>
      </c>
    </row>
    <row r="28" spans="1:25" ht="16.5" x14ac:dyDescent="0.25">
      <c r="A28" s="5" t="s">
        <v>168</v>
      </c>
      <c r="B28" s="4" t="s">
        <v>57</v>
      </c>
      <c r="C28" s="4" t="s">
        <v>337</v>
      </c>
      <c r="D28" s="4" t="s">
        <v>613</v>
      </c>
      <c r="E28" s="4" t="s">
        <v>707</v>
      </c>
      <c r="F28" s="4" t="s">
        <v>708</v>
      </c>
      <c r="G28" s="4" t="s">
        <v>538</v>
      </c>
      <c r="H28" s="4" t="s">
        <v>709</v>
      </c>
      <c r="I28" s="4" t="s">
        <v>710</v>
      </c>
      <c r="J28" s="4" t="s">
        <v>711</v>
      </c>
      <c r="K28" s="4" t="s">
        <v>712</v>
      </c>
      <c r="L28" s="4" t="s">
        <v>713</v>
      </c>
      <c r="M28" s="4" t="s">
        <v>559</v>
      </c>
      <c r="N28" s="4" t="s">
        <v>714</v>
      </c>
      <c r="O28" s="4" t="s">
        <v>715</v>
      </c>
      <c r="P28" s="4" t="s">
        <v>479</v>
      </c>
      <c r="Q28" s="4" t="s">
        <v>716</v>
      </c>
      <c r="R28" s="4" t="s">
        <v>717</v>
      </c>
      <c r="S28" s="4" t="s">
        <v>718</v>
      </c>
      <c r="T28" s="4" t="s">
        <v>719</v>
      </c>
      <c r="U28" s="4" t="s">
        <v>720</v>
      </c>
      <c r="V28" s="4" t="s">
        <v>407</v>
      </c>
      <c r="W28" s="4" t="s">
        <v>721</v>
      </c>
      <c r="X28" s="4" t="s">
        <v>722</v>
      </c>
      <c r="Y28" s="4" t="s">
        <v>723</v>
      </c>
    </row>
    <row r="29" spans="1:25" ht="16.5" x14ac:dyDescent="0.25">
      <c r="A29" s="5" t="s">
        <v>156</v>
      </c>
      <c r="B29" s="4" t="s">
        <v>466</v>
      </c>
      <c r="C29" s="4" t="s">
        <v>337</v>
      </c>
      <c r="D29" s="4" t="s">
        <v>467</v>
      </c>
      <c r="E29" s="4" t="s">
        <v>468</v>
      </c>
      <c r="F29" s="4" t="s">
        <v>469</v>
      </c>
      <c r="G29" s="4" t="s">
        <v>470</v>
      </c>
      <c r="H29" s="4" t="s">
        <v>471</v>
      </c>
      <c r="I29" s="4" t="s">
        <v>472</v>
      </c>
      <c r="J29" s="4" t="s">
        <v>473</v>
      </c>
      <c r="K29" s="4" t="s">
        <v>474</v>
      </c>
      <c r="L29" s="4" t="s">
        <v>475</v>
      </c>
      <c r="M29" s="4" t="s">
        <v>476</v>
      </c>
      <c r="N29" s="4" t="s">
        <v>477</v>
      </c>
      <c r="O29" s="4" t="s">
        <v>478</v>
      </c>
      <c r="P29" s="4" t="s">
        <v>479</v>
      </c>
      <c r="Q29" s="4" t="s">
        <v>480</v>
      </c>
      <c r="R29" s="4" t="s">
        <v>481</v>
      </c>
      <c r="S29" s="4" t="s">
        <v>482</v>
      </c>
      <c r="T29" s="4" t="s">
        <v>483</v>
      </c>
      <c r="U29" s="4" t="s">
        <v>484</v>
      </c>
      <c r="V29" s="4" t="s">
        <v>441</v>
      </c>
      <c r="W29" s="4" t="s">
        <v>485</v>
      </c>
      <c r="X29" s="4" t="s">
        <v>486</v>
      </c>
      <c r="Y29" s="4" t="s">
        <v>487</v>
      </c>
    </row>
    <row r="30" spans="1:25" ht="16.5" x14ac:dyDescent="0.25">
      <c r="A30" s="5" t="s">
        <v>159</v>
      </c>
      <c r="B30" s="4" t="s">
        <v>66</v>
      </c>
      <c r="C30" s="4" t="s">
        <v>337</v>
      </c>
      <c r="D30" s="4" t="s">
        <v>383</v>
      </c>
      <c r="E30" s="4" t="s">
        <v>531</v>
      </c>
      <c r="F30" s="4" t="s">
        <v>532</v>
      </c>
      <c r="G30" s="4" t="s">
        <v>370</v>
      </c>
      <c r="H30" s="4" t="s">
        <v>533</v>
      </c>
      <c r="I30" s="4" t="s">
        <v>534</v>
      </c>
      <c r="J30" s="4" t="s">
        <v>535</v>
      </c>
      <c r="K30" s="4" t="s">
        <v>536</v>
      </c>
      <c r="L30" s="4" t="s">
        <v>537</v>
      </c>
      <c r="M30" s="4" t="s">
        <v>538</v>
      </c>
      <c r="N30" s="4" t="s">
        <v>539</v>
      </c>
      <c r="O30" s="4" t="s">
        <v>540</v>
      </c>
      <c r="P30" s="4" t="s">
        <v>541</v>
      </c>
      <c r="Q30" s="4" t="s">
        <v>542</v>
      </c>
      <c r="R30" s="4" t="s">
        <v>543</v>
      </c>
      <c r="S30" s="4" t="s">
        <v>544</v>
      </c>
      <c r="T30" s="4" t="s">
        <v>545</v>
      </c>
      <c r="U30" s="4" t="s">
        <v>546</v>
      </c>
      <c r="V30" s="4" t="s">
        <v>547</v>
      </c>
      <c r="W30" s="4" t="s">
        <v>548</v>
      </c>
      <c r="X30" s="4" t="s">
        <v>549</v>
      </c>
      <c r="Y30" s="4" t="s">
        <v>550</v>
      </c>
    </row>
    <row r="31" spans="1:25" ht="16.5" x14ac:dyDescent="0.25">
      <c r="A31" s="2"/>
    </row>
  </sheetData>
  <sortState xmlns:xlrd2="http://schemas.microsoft.com/office/spreadsheetml/2017/richdata2" ref="A2:Y30">
    <sortCondition ref="B2:B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2615-0403-45E6-87B3-0E3A26CBC1A6}">
  <dimension ref="A1:V31"/>
  <sheetViews>
    <sheetView tabSelected="1" topLeftCell="A10" workbookViewId="0">
      <selection activeCell="C34" sqref="C34"/>
    </sheetView>
  </sheetViews>
  <sheetFormatPr defaultRowHeight="15" x14ac:dyDescent="0.25"/>
  <cols>
    <col min="1" max="1" width="3" bestFit="1" customWidth="1"/>
    <col min="2" max="2" width="8.140625" bestFit="1" customWidth="1"/>
    <col min="3" max="3" width="14.28515625" bestFit="1" customWidth="1"/>
    <col min="4" max="4" width="17.5703125" bestFit="1" customWidth="1"/>
    <col min="5" max="5" width="11.7109375" bestFit="1" customWidth="1"/>
    <col min="6" max="6" width="8.5703125" bestFit="1" customWidth="1"/>
    <col min="7" max="7" width="18" bestFit="1" customWidth="1"/>
    <col min="8" max="8" width="15.140625" bestFit="1" customWidth="1"/>
    <col min="9" max="9" width="16.5703125" bestFit="1" customWidth="1"/>
    <col min="10" max="10" width="18" bestFit="1" customWidth="1"/>
    <col min="11" max="11" width="16.7109375" bestFit="1" customWidth="1"/>
    <col min="12" max="12" width="15.42578125" bestFit="1" customWidth="1"/>
    <col min="13" max="13" width="15" bestFit="1" customWidth="1"/>
    <col min="14" max="14" width="14.5703125" bestFit="1" customWidth="1"/>
    <col min="15" max="15" width="19.140625" bestFit="1" customWidth="1"/>
    <col min="16" max="16" width="8.5703125" bestFit="1" customWidth="1"/>
    <col min="17" max="17" width="9" bestFit="1" customWidth="1"/>
    <col min="18" max="18" width="8.42578125" bestFit="1" customWidth="1"/>
    <col min="19" max="19" width="13.42578125" bestFit="1" customWidth="1"/>
    <col min="20" max="20" width="8.28515625" bestFit="1" customWidth="1"/>
    <col min="21" max="21" width="13.28515625" bestFit="1" customWidth="1"/>
    <col min="22" max="22" width="20.42578125" bestFit="1" customWidth="1"/>
  </cols>
  <sheetData>
    <row r="1" spans="1:22" x14ac:dyDescent="0.25">
      <c r="B1" t="s">
        <v>335</v>
      </c>
      <c r="C1" t="s">
        <v>1535</v>
      </c>
      <c r="D1" t="s">
        <v>1536</v>
      </c>
      <c r="E1" t="s">
        <v>1537</v>
      </c>
      <c r="F1" t="s">
        <v>321</v>
      </c>
      <c r="G1" t="s">
        <v>322</v>
      </c>
      <c r="H1" t="s">
        <v>323</v>
      </c>
      <c r="I1" t="s">
        <v>1538</v>
      </c>
      <c r="J1" t="s">
        <v>324</v>
      </c>
      <c r="K1" t="s">
        <v>5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1534</v>
      </c>
    </row>
    <row r="2" spans="1:22" x14ac:dyDescent="0.25">
      <c r="A2">
        <v>0</v>
      </c>
      <c r="B2">
        <v>2002</v>
      </c>
      <c r="C2">
        <v>2003</v>
      </c>
      <c r="D2">
        <v>2</v>
      </c>
      <c r="E2" t="s">
        <v>291</v>
      </c>
      <c r="F2" s="10">
        <v>0.42682926829268292</v>
      </c>
      <c r="G2" s="10">
        <v>0.63414634146341464</v>
      </c>
      <c r="H2" s="10"/>
      <c r="I2" s="10"/>
      <c r="J2" s="10">
        <v>0.41463414634146339</v>
      </c>
      <c r="K2" s="10">
        <v>-3.5609756097560976</v>
      </c>
      <c r="L2" s="10">
        <v>34.865853658536587</v>
      </c>
      <c r="M2" s="10">
        <v>78.463414634146346</v>
      </c>
      <c r="N2" s="10">
        <v>94.073170731707322</v>
      </c>
      <c r="O2" s="10">
        <v>97.634146341463421</v>
      </c>
      <c r="P2" s="10">
        <v>7438.8863999999994</v>
      </c>
      <c r="Q2" s="10">
        <v>7476.2111999999988</v>
      </c>
      <c r="R2" s="10">
        <v>103.69831699540406</v>
      </c>
      <c r="S2" s="10">
        <v>107.08632736325055</v>
      </c>
      <c r="T2" s="10">
        <v>107.62363570977507</v>
      </c>
      <c r="U2" s="10">
        <v>103.18060570573502</v>
      </c>
      <c r="V2" t="str">
        <f>C2&amp;"_"&amp;E2</f>
        <v>2003_ATL</v>
      </c>
    </row>
    <row r="3" spans="1:22" x14ac:dyDescent="0.25">
      <c r="A3">
        <f>A2+1</f>
        <v>1</v>
      </c>
      <c r="B3">
        <v>2002</v>
      </c>
      <c r="C3">
        <v>2003</v>
      </c>
      <c r="D3">
        <v>2</v>
      </c>
      <c r="E3" t="s">
        <v>292</v>
      </c>
      <c r="F3" s="10">
        <v>0.53658536585365857</v>
      </c>
      <c r="G3" s="10">
        <v>0.6097560975609756</v>
      </c>
      <c r="H3" s="10"/>
      <c r="I3" s="10"/>
      <c r="J3" s="10">
        <v>0.14634146341463414</v>
      </c>
      <c r="K3" s="10">
        <v>-0.3902439024390244</v>
      </c>
      <c r="L3" s="10">
        <v>32.926829268292686</v>
      </c>
      <c r="M3" s="10">
        <v>79.378048780487802</v>
      </c>
      <c r="N3" s="10">
        <v>92.670731707317074</v>
      </c>
      <c r="O3" s="10">
        <v>93.060975609756099</v>
      </c>
      <c r="P3" s="10">
        <v>7376.9856</v>
      </c>
      <c r="Q3" s="10">
        <v>7435.1615999999985</v>
      </c>
      <c r="R3" s="10">
        <v>103.00955447168015</v>
      </c>
      <c r="S3" s="10">
        <v>102.63394947596029</v>
      </c>
      <c r="T3" s="10">
        <v>103.44333598807623</v>
      </c>
      <c r="U3" s="10">
        <v>102.20356205842253</v>
      </c>
      <c r="V3" t="str">
        <f t="shared" ref="V3:V31" si="0">C3&amp;"_"&amp;E3</f>
        <v>2003_BOS</v>
      </c>
    </row>
    <row r="4" spans="1:22" x14ac:dyDescent="0.25">
      <c r="A4">
        <f t="shared" ref="A4:A30" si="1">A3+1</f>
        <v>2</v>
      </c>
      <c r="B4">
        <v>2002</v>
      </c>
      <c r="C4">
        <v>2003</v>
      </c>
      <c r="D4">
        <v>2</v>
      </c>
      <c r="E4" t="s">
        <v>293</v>
      </c>
      <c r="F4" s="10">
        <v>0.36585365853658536</v>
      </c>
      <c r="G4" s="10">
        <v>0.65853658536585369</v>
      </c>
      <c r="H4" s="10"/>
      <c r="I4" s="10"/>
      <c r="J4" s="10">
        <v>0.58536585365853655</v>
      </c>
      <c r="K4" s="10">
        <v>-5.1341463414634143</v>
      </c>
      <c r="L4" s="10">
        <v>36.475609756097562</v>
      </c>
      <c r="M4" s="10">
        <v>81.878048780487802</v>
      </c>
      <c r="N4" s="10">
        <v>94.951219512195124</v>
      </c>
      <c r="O4" s="10">
        <v>100.08536585365853</v>
      </c>
      <c r="P4" s="10">
        <v>7683.0335999999998</v>
      </c>
      <c r="Q4" s="10">
        <v>7642.9056</v>
      </c>
      <c r="R4" s="10">
        <v>101.34017896264309</v>
      </c>
      <c r="S4" s="10">
        <v>107.38062759796483</v>
      </c>
      <c r="T4" s="10">
        <v>106.81978535145285</v>
      </c>
      <c r="U4" s="10">
        <v>101.87225130714685</v>
      </c>
      <c r="V4" t="str">
        <f t="shared" si="0"/>
        <v>2003_CHI</v>
      </c>
    </row>
    <row r="5" spans="1:22" x14ac:dyDescent="0.25">
      <c r="A5">
        <f t="shared" si="1"/>
        <v>3</v>
      </c>
      <c r="B5">
        <v>2002</v>
      </c>
      <c r="C5">
        <v>2003</v>
      </c>
      <c r="D5">
        <v>2</v>
      </c>
      <c r="E5" t="s">
        <v>294</v>
      </c>
      <c r="F5" s="10">
        <v>0.2073170731707317</v>
      </c>
      <c r="G5" s="10">
        <v>0.34146341463414637</v>
      </c>
      <c r="H5" s="10"/>
      <c r="I5" s="10"/>
      <c r="J5" s="10">
        <v>0.26829268292682928</v>
      </c>
      <c r="K5" s="10">
        <v>-9.6219512195121943</v>
      </c>
      <c r="L5" s="10">
        <v>34.756097560975611</v>
      </c>
      <c r="M5" s="10">
        <v>82.268292682926827</v>
      </c>
      <c r="N5" s="10">
        <v>91.402439024390247</v>
      </c>
      <c r="O5" s="10">
        <v>101.02439024390245</v>
      </c>
      <c r="P5" s="10">
        <v>7693.7088000000003</v>
      </c>
      <c r="Q5" s="10">
        <v>7672.6656000000003</v>
      </c>
      <c r="R5" s="10">
        <v>97.417256031317422</v>
      </c>
      <c r="S5" s="10">
        <v>107.96769247965139</v>
      </c>
      <c r="T5" s="10">
        <v>107.67238812053816</v>
      </c>
      <c r="U5" s="10">
        <v>97.684434468250515</v>
      </c>
      <c r="V5" t="str">
        <f t="shared" si="0"/>
        <v>2003_CLE</v>
      </c>
    </row>
    <row r="6" spans="1:22" x14ac:dyDescent="0.25">
      <c r="A6">
        <f t="shared" si="1"/>
        <v>4</v>
      </c>
      <c r="B6">
        <v>2002</v>
      </c>
      <c r="C6">
        <v>2003</v>
      </c>
      <c r="D6">
        <v>2</v>
      </c>
      <c r="E6" t="s">
        <v>295</v>
      </c>
      <c r="F6" s="10">
        <v>0.73170731707317072</v>
      </c>
      <c r="G6" s="10">
        <v>0.80487804878048785</v>
      </c>
      <c r="H6" s="10"/>
      <c r="I6" s="10"/>
      <c r="J6" s="10">
        <v>0.14634146341463414</v>
      </c>
      <c r="K6" s="10">
        <v>7.7804878048780486</v>
      </c>
      <c r="L6" s="10">
        <v>38.548780487804876</v>
      </c>
      <c r="M6" s="10">
        <v>85.146341463414629</v>
      </c>
      <c r="N6" s="10">
        <v>102.97560975609755</v>
      </c>
      <c r="O6" s="10">
        <v>95.195121951219505</v>
      </c>
      <c r="P6" s="10">
        <v>7495.6031999999996</v>
      </c>
      <c r="Q6" s="10">
        <v>7537.9967999999999</v>
      </c>
      <c r="R6" s="10">
        <v>112.65270819031616</v>
      </c>
      <c r="S6" s="10">
        <v>103.55536367433854</v>
      </c>
      <c r="T6" s="10">
        <v>104.14105165011938</v>
      </c>
      <c r="U6" s="10">
        <v>112.01915076429856</v>
      </c>
      <c r="V6" t="str">
        <f t="shared" si="0"/>
        <v>2003_DAL</v>
      </c>
    </row>
    <row r="7" spans="1:22" x14ac:dyDescent="0.25">
      <c r="A7">
        <f t="shared" si="1"/>
        <v>5</v>
      </c>
      <c r="B7">
        <v>2002</v>
      </c>
      <c r="C7">
        <v>2003</v>
      </c>
      <c r="D7">
        <v>2</v>
      </c>
      <c r="E7" t="s">
        <v>296</v>
      </c>
      <c r="F7" s="10">
        <v>0.2073170731707317</v>
      </c>
      <c r="G7" s="10">
        <v>0.31707317073170732</v>
      </c>
      <c r="H7" s="10"/>
      <c r="I7" s="10"/>
      <c r="J7" s="10">
        <v>0.21951219512195122</v>
      </c>
      <c r="K7" s="10">
        <v>-8.2804878048780495</v>
      </c>
      <c r="L7" s="10">
        <v>32.792682926829265</v>
      </c>
      <c r="M7" s="10">
        <v>79.804878048780495</v>
      </c>
      <c r="N7" s="10">
        <v>84.158536585365852</v>
      </c>
      <c r="O7" s="10">
        <v>92.439024390243901</v>
      </c>
      <c r="P7" s="10">
        <v>7449.5999999999995</v>
      </c>
      <c r="Q7" s="10">
        <v>7352.9088000000002</v>
      </c>
      <c r="R7" s="10">
        <v>92.635846219931281</v>
      </c>
      <c r="S7" s="10">
        <v>103.08845391908031</v>
      </c>
      <c r="T7" s="10">
        <v>101.75042955326461</v>
      </c>
      <c r="U7" s="10">
        <v>93.85401325799117</v>
      </c>
      <c r="V7" t="str">
        <f t="shared" si="0"/>
        <v>2003_DEN</v>
      </c>
    </row>
    <row r="8" spans="1:22" x14ac:dyDescent="0.25">
      <c r="A8">
        <f t="shared" si="1"/>
        <v>6</v>
      </c>
      <c r="B8">
        <v>2002</v>
      </c>
      <c r="C8">
        <v>2003</v>
      </c>
      <c r="D8">
        <v>2</v>
      </c>
      <c r="E8" t="s">
        <v>297</v>
      </c>
      <c r="F8" s="10">
        <v>0.6097560975609756</v>
      </c>
      <c r="G8" s="10">
        <v>0.73170731707317072</v>
      </c>
      <c r="H8" s="10"/>
      <c r="I8" s="10"/>
      <c r="J8" s="10">
        <v>0.24390243902439024</v>
      </c>
      <c r="K8" s="10">
        <v>3.6829268292682928</v>
      </c>
      <c r="L8" s="10">
        <v>32.926829268292686</v>
      </c>
      <c r="M8" s="10">
        <v>76.548780487804876</v>
      </c>
      <c r="N8" s="10">
        <v>91.365853658536579</v>
      </c>
      <c r="O8" s="10">
        <v>87.682926829268297</v>
      </c>
      <c r="P8" s="10">
        <v>7091.7503999999999</v>
      </c>
      <c r="Q8" s="10">
        <v>7097.0879999999988</v>
      </c>
      <c r="R8" s="10">
        <v>105.64387601684346</v>
      </c>
      <c r="S8" s="10">
        <v>101.30915665692748</v>
      </c>
      <c r="T8" s="10">
        <v>101.38540690885003</v>
      </c>
      <c r="U8" s="10">
        <v>105.56442304223933</v>
      </c>
      <c r="V8" t="str">
        <f t="shared" si="0"/>
        <v>2003_DET</v>
      </c>
    </row>
    <row r="9" spans="1:22" x14ac:dyDescent="0.25">
      <c r="A9">
        <f t="shared" si="1"/>
        <v>7</v>
      </c>
      <c r="B9">
        <v>2002</v>
      </c>
      <c r="C9">
        <v>2003</v>
      </c>
      <c r="D9">
        <v>2</v>
      </c>
      <c r="E9" t="s">
        <v>312</v>
      </c>
      <c r="F9" s="10">
        <v>0.46341463414634149</v>
      </c>
      <c r="G9" s="10">
        <v>0.58536585365853655</v>
      </c>
      <c r="H9" s="10"/>
      <c r="I9" s="10"/>
      <c r="J9" s="10">
        <v>0.24390243902439024</v>
      </c>
      <c r="K9" s="10">
        <v>-1.1341463414634145</v>
      </c>
      <c r="L9" s="10">
        <v>37.329268292682926</v>
      </c>
      <c r="M9" s="10">
        <v>84.646341463414629</v>
      </c>
      <c r="N9" s="10">
        <v>102.4390243902439</v>
      </c>
      <c r="O9" s="10">
        <v>103.57317073170732</v>
      </c>
      <c r="P9" s="10">
        <v>7680.0767999999998</v>
      </c>
      <c r="Q9" s="10">
        <v>7688.6015999999991</v>
      </c>
      <c r="R9" s="10">
        <v>109.37390626093739</v>
      </c>
      <c r="S9" s="10">
        <v>110.46221981380855</v>
      </c>
      <c r="T9" s="10">
        <v>110.58483165168349</v>
      </c>
      <c r="U9" s="10">
        <v>109.25263704650791</v>
      </c>
      <c r="V9" t="str">
        <f t="shared" si="0"/>
        <v>2003_GSW</v>
      </c>
    </row>
    <row r="10" spans="1:22" x14ac:dyDescent="0.25">
      <c r="A10">
        <f t="shared" si="1"/>
        <v>8</v>
      </c>
      <c r="B10">
        <v>2002</v>
      </c>
      <c r="C10">
        <v>2003</v>
      </c>
      <c r="D10">
        <v>2</v>
      </c>
      <c r="E10" t="s">
        <v>298</v>
      </c>
      <c r="F10" s="10">
        <v>0.52439024390243905</v>
      </c>
      <c r="G10" s="10">
        <v>0.68292682926829273</v>
      </c>
      <c r="H10" s="10"/>
      <c r="I10" s="10"/>
      <c r="J10" s="10">
        <v>0.31707317073170732</v>
      </c>
      <c r="K10" s="10">
        <v>1.475609756097561</v>
      </c>
      <c r="L10" s="10">
        <v>34.634146341463413</v>
      </c>
      <c r="M10" s="10">
        <v>78.792682926829272</v>
      </c>
      <c r="N10" s="10">
        <v>93.756097560975604</v>
      </c>
      <c r="O10" s="10">
        <v>92.280487804878049</v>
      </c>
      <c r="P10" s="10">
        <v>7307.8656000000001</v>
      </c>
      <c r="Q10" s="10">
        <v>7275.0720000000001</v>
      </c>
      <c r="R10" s="10">
        <v>105.20171580604875</v>
      </c>
      <c r="S10" s="10">
        <v>104.01271630026478</v>
      </c>
      <c r="T10" s="10">
        <v>103.54596559630215</v>
      </c>
      <c r="U10" s="10">
        <v>105.67593008014215</v>
      </c>
      <c r="V10" t="str">
        <f t="shared" si="0"/>
        <v>2003_HOU</v>
      </c>
    </row>
    <row r="11" spans="1:22" x14ac:dyDescent="0.25">
      <c r="A11">
        <f t="shared" si="1"/>
        <v>9</v>
      </c>
      <c r="B11">
        <v>2002</v>
      </c>
      <c r="C11">
        <v>2003</v>
      </c>
      <c r="D11">
        <v>2</v>
      </c>
      <c r="E11" t="s">
        <v>299</v>
      </c>
      <c r="F11" s="10">
        <v>0.58536585365853655</v>
      </c>
      <c r="G11" s="10">
        <v>0.78048780487804881</v>
      </c>
      <c r="H11" s="10"/>
      <c r="I11" s="10"/>
      <c r="J11" s="10">
        <v>0.3902439024390244</v>
      </c>
      <c r="K11" s="10">
        <v>3.4878048780487805</v>
      </c>
      <c r="L11" s="10">
        <v>35.5</v>
      </c>
      <c r="M11" s="10">
        <v>80.58536585365853</v>
      </c>
      <c r="N11" s="10">
        <v>96.829268292682926</v>
      </c>
      <c r="O11" s="10">
        <v>93.341463414634148</v>
      </c>
      <c r="P11" s="10">
        <v>7500.7103999999999</v>
      </c>
      <c r="Q11" s="10">
        <v>7505.7407999999996</v>
      </c>
      <c r="R11" s="10">
        <v>105.85663992573291</v>
      </c>
      <c r="S11" s="10">
        <v>101.97527737701787</v>
      </c>
      <c r="T11" s="10">
        <v>102.04366775712337</v>
      </c>
      <c r="U11" s="10">
        <v>105.78569406500155</v>
      </c>
      <c r="V11" t="str">
        <f t="shared" si="0"/>
        <v>2003_IND</v>
      </c>
    </row>
    <row r="12" spans="1:22" x14ac:dyDescent="0.25">
      <c r="A12">
        <f t="shared" si="1"/>
        <v>10</v>
      </c>
      <c r="B12">
        <v>2002</v>
      </c>
      <c r="C12">
        <v>2003</v>
      </c>
      <c r="D12">
        <v>2</v>
      </c>
      <c r="E12" t="s">
        <v>313</v>
      </c>
      <c r="F12" s="10">
        <v>0.32926829268292684</v>
      </c>
      <c r="G12" s="10">
        <v>0.3902439024390244</v>
      </c>
      <c r="H12" s="10"/>
      <c r="I12" s="10"/>
      <c r="J12" s="10">
        <v>0.12195121951219512</v>
      </c>
      <c r="K12" s="10">
        <v>-4.1219512195121952</v>
      </c>
      <c r="L12" s="10">
        <v>34.573170731707314</v>
      </c>
      <c r="M12" s="10">
        <v>79.146341463414629</v>
      </c>
      <c r="N12" s="10">
        <v>93.817073170731703</v>
      </c>
      <c r="O12" s="10">
        <v>97.939024390243901</v>
      </c>
      <c r="P12" s="10">
        <v>7421.6447999999991</v>
      </c>
      <c r="Q12" s="10">
        <v>7439.2703999999994</v>
      </c>
      <c r="R12" s="10">
        <v>103.656267678022</v>
      </c>
      <c r="S12" s="10">
        <v>107.95413485709567</v>
      </c>
      <c r="T12" s="10">
        <v>108.21051419760752</v>
      </c>
      <c r="U12" s="10">
        <v>103.41067855256345</v>
      </c>
      <c r="V12" t="str">
        <f t="shared" si="0"/>
        <v>2003_LAC</v>
      </c>
    </row>
    <row r="13" spans="1:22" x14ac:dyDescent="0.25">
      <c r="A13">
        <f t="shared" si="1"/>
        <v>11</v>
      </c>
      <c r="B13">
        <v>2002</v>
      </c>
      <c r="C13">
        <v>2003</v>
      </c>
      <c r="D13">
        <v>2</v>
      </c>
      <c r="E13" t="s">
        <v>314</v>
      </c>
      <c r="F13" s="10">
        <v>0.6097560975609756</v>
      </c>
      <c r="G13" s="10">
        <v>0.75609756097560976</v>
      </c>
      <c r="H13" s="10"/>
      <c r="I13" s="10"/>
      <c r="J13" s="10">
        <v>0.29268292682926828</v>
      </c>
      <c r="K13" s="10">
        <v>2.3292682926829267</v>
      </c>
      <c r="L13" s="10">
        <v>37.695121951219512</v>
      </c>
      <c r="M13" s="10">
        <v>83.609756097560975</v>
      </c>
      <c r="N13" s="10">
        <v>100.36585365853658</v>
      </c>
      <c r="O13" s="10">
        <v>98.036585365853654</v>
      </c>
      <c r="P13" s="10">
        <v>7590.4895999999999</v>
      </c>
      <c r="Q13" s="10">
        <v>7580.6592000000001</v>
      </c>
      <c r="R13" s="10">
        <v>108.42515349734489</v>
      </c>
      <c r="S13" s="10">
        <v>106.04618659021105</v>
      </c>
      <c r="T13" s="10">
        <v>105.90884677583907</v>
      </c>
      <c r="U13" s="10">
        <v>108.5657563922673</v>
      </c>
      <c r="V13" t="str">
        <f t="shared" si="0"/>
        <v>2003_LAL</v>
      </c>
    </row>
    <row r="14" spans="1:22" x14ac:dyDescent="0.25">
      <c r="A14">
        <f t="shared" si="1"/>
        <v>12</v>
      </c>
      <c r="B14">
        <v>2002</v>
      </c>
      <c r="C14">
        <v>2003</v>
      </c>
      <c r="D14">
        <v>2</v>
      </c>
      <c r="E14" t="s">
        <v>300</v>
      </c>
      <c r="F14" s="10">
        <v>0.34146341463414637</v>
      </c>
      <c r="G14" s="10">
        <v>0.48780487804878048</v>
      </c>
      <c r="H14" s="10"/>
      <c r="I14" s="10"/>
      <c r="J14" s="10">
        <v>0.29268292682926828</v>
      </c>
      <c r="K14" s="10">
        <v>-3.2317073170731709</v>
      </c>
      <c r="L14" s="10">
        <v>37.18292682926829</v>
      </c>
      <c r="M14" s="10">
        <v>82.231707317073173</v>
      </c>
      <c r="N14" s="10">
        <v>97.5</v>
      </c>
      <c r="O14" s="10">
        <v>100.73170731707317</v>
      </c>
      <c r="P14" s="10">
        <v>7597.2864</v>
      </c>
      <c r="Q14" s="10">
        <v>7579.5456000000004</v>
      </c>
      <c r="R14" s="10">
        <v>105.23494283432568</v>
      </c>
      <c r="S14" s="10">
        <v>108.97750915305528</v>
      </c>
      <c r="T14" s="10">
        <v>108.72303037042279</v>
      </c>
      <c r="U14" s="10">
        <v>105.48125734608682</v>
      </c>
      <c r="V14" t="str">
        <f t="shared" si="0"/>
        <v>2003_MEM</v>
      </c>
    </row>
    <row r="15" spans="1:22" x14ac:dyDescent="0.25">
      <c r="A15">
        <f t="shared" si="1"/>
        <v>13</v>
      </c>
      <c r="B15">
        <v>2002</v>
      </c>
      <c r="C15">
        <v>2003</v>
      </c>
      <c r="D15">
        <v>2</v>
      </c>
      <c r="E15" t="s">
        <v>301</v>
      </c>
      <c r="F15" s="10">
        <v>0.3048780487804878</v>
      </c>
      <c r="G15" s="10">
        <v>0.3902439024390244</v>
      </c>
      <c r="H15" s="10"/>
      <c r="I15" s="10"/>
      <c r="J15" s="10">
        <v>0.17073170731707318</v>
      </c>
      <c r="K15" s="10">
        <v>-5.0487804878048781</v>
      </c>
      <c r="L15" s="10">
        <v>32.780487804878049</v>
      </c>
      <c r="M15" s="10">
        <v>79.475609756097555</v>
      </c>
      <c r="N15" s="10">
        <v>85.560975609756099</v>
      </c>
      <c r="O15" s="10">
        <v>90.609756097560975</v>
      </c>
      <c r="P15" s="10">
        <v>7179.9935999999998</v>
      </c>
      <c r="Q15" s="10">
        <v>7147.9296000000004</v>
      </c>
      <c r="R15" s="10">
        <v>97.715964537907112</v>
      </c>
      <c r="S15" s="10">
        <v>103.94618324164804</v>
      </c>
      <c r="T15" s="10">
        <v>103.48198639062853</v>
      </c>
      <c r="U15" s="10">
        <v>98.154296315397389</v>
      </c>
      <c r="V15" t="str">
        <f t="shared" si="0"/>
        <v>2003_MIA</v>
      </c>
    </row>
    <row r="16" spans="1:22" x14ac:dyDescent="0.25">
      <c r="A16">
        <f t="shared" si="1"/>
        <v>14</v>
      </c>
      <c r="B16">
        <v>2002</v>
      </c>
      <c r="C16">
        <v>2003</v>
      </c>
      <c r="D16">
        <v>2</v>
      </c>
      <c r="E16" t="s">
        <v>302</v>
      </c>
      <c r="F16" s="10">
        <v>0.51219512195121952</v>
      </c>
      <c r="G16" s="10">
        <v>0.6097560975609756</v>
      </c>
      <c r="H16" s="10"/>
      <c r="I16" s="10"/>
      <c r="J16" s="10">
        <v>0.1951219512195122</v>
      </c>
      <c r="K16" s="10">
        <v>0.23170731707317074</v>
      </c>
      <c r="L16" s="10">
        <v>37.134146341463413</v>
      </c>
      <c r="M16" s="10">
        <v>81.341463414634148</v>
      </c>
      <c r="N16" s="10">
        <v>99.487804878048777</v>
      </c>
      <c r="O16" s="10">
        <v>99.256097560975604</v>
      </c>
      <c r="P16" s="10">
        <v>7371.6863999999996</v>
      </c>
      <c r="Q16" s="10">
        <v>7423.8335999999999</v>
      </c>
      <c r="R16" s="10">
        <v>110.6666718757868</v>
      </c>
      <c r="S16" s="10">
        <v>109.63338402412468</v>
      </c>
      <c r="T16" s="10">
        <v>110.40892895281058</v>
      </c>
      <c r="U16" s="10">
        <v>109.88931648467984</v>
      </c>
      <c r="V16" t="str">
        <f t="shared" si="0"/>
        <v>2003_MIL</v>
      </c>
    </row>
    <row r="17" spans="1:22" x14ac:dyDescent="0.25">
      <c r="A17">
        <f t="shared" si="1"/>
        <v>15</v>
      </c>
      <c r="B17">
        <v>2002</v>
      </c>
      <c r="C17">
        <v>2003</v>
      </c>
      <c r="D17">
        <v>2</v>
      </c>
      <c r="E17" t="s">
        <v>303</v>
      </c>
      <c r="F17" s="10">
        <v>0.62195121951219512</v>
      </c>
      <c r="G17" s="10">
        <v>0.80487804878048785</v>
      </c>
      <c r="H17" s="10"/>
      <c r="I17" s="10"/>
      <c r="J17" s="10">
        <v>0.36585365853658536</v>
      </c>
      <c r="K17" s="10">
        <v>2.0731707317073171</v>
      </c>
      <c r="L17" s="10">
        <v>38.68292682926829</v>
      </c>
      <c r="M17" s="10">
        <v>83.036585365853654</v>
      </c>
      <c r="N17" s="10">
        <v>98.121951219512198</v>
      </c>
      <c r="O17" s="10">
        <v>96.048780487804876</v>
      </c>
      <c r="P17" s="10">
        <v>7466.3424000000005</v>
      </c>
      <c r="Q17" s="10">
        <v>7517.1071999999995</v>
      </c>
      <c r="R17" s="10">
        <v>107.76360859100167</v>
      </c>
      <c r="S17" s="10">
        <v>104.77434723825677</v>
      </c>
      <c r="T17" s="10">
        <v>105.48672399487063</v>
      </c>
      <c r="U17" s="10">
        <v>107.03585549505001</v>
      </c>
      <c r="V17" t="str">
        <f t="shared" si="0"/>
        <v>2003_MIN</v>
      </c>
    </row>
    <row r="18" spans="1:22" x14ac:dyDescent="0.25">
      <c r="A18">
        <f t="shared" si="1"/>
        <v>16</v>
      </c>
      <c r="B18">
        <v>2002</v>
      </c>
      <c r="C18">
        <v>2003</v>
      </c>
      <c r="D18">
        <v>2</v>
      </c>
      <c r="E18" t="s">
        <v>311</v>
      </c>
      <c r="F18" s="10">
        <v>0.59756097560975607</v>
      </c>
      <c r="G18" s="10">
        <v>0.80487804878048785</v>
      </c>
      <c r="H18" s="10"/>
      <c r="I18" s="10"/>
      <c r="J18" s="10">
        <v>0.41463414634146339</v>
      </c>
      <c r="K18" s="10">
        <v>5.2195121951219514</v>
      </c>
      <c r="L18" s="10">
        <v>35.439024390243901</v>
      </c>
      <c r="M18" s="10">
        <v>80.304878048780495</v>
      </c>
      <c r="N18" s="10">
        <v>95.365853658536579</v>
      </c>
      <c r="O18" s="10">
        <v>90.146341463414629</v>
      </c>
      <c r="P18" s="10">
        <v>7460.927999999999</v>
      </c>
      <c r="Q18" s="10">
        <v>7431.3984000000009</v>
      </c>
      <c r="R18" s="10">
        <v>104.81269890287108</v>
      </c>
      <c r="S18" s="10">
        <v>99.469838678007079</v>
      </c>
      <c r="T18" s="10">
        <v>99.076147095910869</v>
      </c>
      <c r="U18" s="10">
        <v>105.2291853979999</v>
      </c>
      <c r="V18" t="str">
        <f t="shared" si="0"/>
        <v>2003_BKN</v>
      </c>
    </row>
    <row r="19" spans="1:22" x14ac:dyDescent="0.25">
      <c r="A19">
        <f t="shared" si="1"/>
        <v>17</v>
      </c>
      <c r="B19">
        <v>2002</v>
      </c>
      <c r="C19">
        <v>2003</v>
      </c>
      <c r="D19">
        <v>2</v>
      </c>
      <c r="E19" t="s">
        <v>319</v>
      </c>
      <c r="F19" s="10">
        <v>0.57317073170731703</v>
      </c>
      <c r="G19" s="10">
        <v>0.70731707317073167</v>
      </c>
      <c r="H19" s="10"/>
      <c r="I19" s="10"/>
      <c r="J19" s="10">
        <v>0.26829268292682928</v>
      </c>
      <c r="K19" s="10">
        <v>2.1097560975609757</v>
      </c>
      <c r="L19" s="10">
        <v>35.536585365853661</v>
      </c>
      <c r="M19" s="10">
        <v>81.646341463414629</v>
      </c>
      <c r="N19" s="10">
        <v>93.890243902439025</v>
      </c>
      <c r="O19" s="10">
        <v>91.780487804878049</v>
      </c>
      <c r="P19" s="10">
        <v>7344.3839999999991</v>
      </c>
      <c r="Q19" s="10">
        <v>7345.92</v>
      </c>
      <c r="R19" s="10">
        <v>104.82839677228206</v>
      </c>
      <c r="S19" s="10">
        <v>102.45142882035199</v>
      </c>
      <c r="T19" s="10">
        <v>102.47285544982398</v>
      </c>
      <c r="U19" s="10">
        <v>104.80647760933961</v>
      </c>
      <c r="V19" t="str">
        <f t="shared" si="0"/>
        <v>2003_NOP</v>
      </c>
    </row>
    <row r="20" spans="1:22" x14ac:dyDescent="0.25">
      <c r="A20">
        <f t="shared" si="1"/>
        <v>18</v>
      </c>
      <c r="B20">
        <v>2002</v>
      </c>
      <c r="C20">
        <v>2003</v>
      </c>
      <c r="D20">
        <v>2</v>
      </c>
      <c r="E20" t="s">
        <v>315</v>
      </c>
      <c r="F20" s="10">
        <v>0.45121951219512196</v>
      </c>
      <c r="G20" s="10">
        <v>0.58536585365853655</v>
      </c>
      <c r="H20" s="10"/>
      <c r="I20" s="10"/>
      <c r="J20" s="10">
        <v>0.26829268292682928</v>
      </c>
      <c r="K20" s="10">
        <v>-1.3536585365853659</v>
      </c>
      <c r="L20" s="10">
        <v>36.18292682926829</v>
      </c>
      <c r="M20" s="10">
        <v>82.012195121951223</v>
      </c>
      <c r="N20" s="10">
        <v>95.853658536585371</v>
      </c>
      <c r="O20" s="10">
        <v>97.207317073170728</v>
      </c>
      <c r="P20" s="10">
        <v>7435.0079999999989</v>
      </c>
      <c r="Q20" s="10">
        <v>7379.4431999999997</v>
      </c>
      <c r="R20" s="10">
        <v>105.7160933787832</v>
      </c>
      <c r="S20" s="10">
        <v>108.01627960223341</v>
      </c>
      <c r="T20" s="10">
        <v>107.20903057535381</v>
      </c>
      <c r="U20" s="10">
        <v>106.51210107559335</v>
      </c>
      <c r="V20" t="str">
        <f t="shared" si="0"/>
        <v>2003_NYK</v>
      </c>
    </row>
    <row r="21" spans="1:22" x14ac:dyDescent="0.25">
      <c r="A21">
        <f t="shared" si="1"/>
        <v>19</v>
      </c>
      <c r="B21">
        <v>2002</v>
      </c>
      <c r="C21">
        <v>2003</v>
      </c>
      <c r="D21">
        <v>2</v>
      </c>
      <c r="E21" t="s">
        <v>304</v>
      </c>
      <c r="F21" s="10">
        <v>0.51219512195121952</v>
      </c>
      <c r="G21" s="10">
        <v>0.63414634146341464</v>
      </c>
      <c r="H21" s="10"/>
      <c r="I21" s="10"/>
      <c r="J21" s="10">
        <v>0.24390243902439024</v>
      </c>
      <c r="K21" s="10">
        <v>0.13414634146341464</v>
      </c>
      <c r="L21" s="10">
        <v>35.939024390243901</v>
      </c>
      <c r="M21" s="10">
        <v>82.475609756097555</v>
      </c>
      <c r="N21" s="10">
        <v>98.512195121951223</v>
      </c>
      <c r="O21" s="10">
        <v>98.378048780487802</v>
      </c>
      <c r="P21" s="10">
        <v>7580.8895999999995</v>
      </c>
      <c r="Q21" s="10">
        <v>7602.24</v>
      </c>
      <c r="R21" s="10">
        <v>106.55741510864371</v>
      </c>
      <c r="S21" s="10">
        <v>106.11346129561814</v>
      </c>
      <c r="T21" s="10">
        <v>106.41231340448489</v>
      </c>
      <c r="U21" s="10">
        <v>106.25815549101318</v>
      </c>
      <c r="V21" t="str">
        <f t="shared" si="0"/>
        <v>2003_ORL</v>
      </c>
    </row>
    <row r="22" spans="1:22" x14ac:dyDescent="0.25">
      <c r="A22">
        <f t="shared" si="1"/>
        <v>20</v>
      </c>
      <c r="B22">
        <v>2002</v>
      </c>
      <c r="C22">
        <v>2003</v>
      </c>
      <c r="D22">
        <v>2</v>
      </c>
      <c r="E22" t="s">
        <v>305</v>
      </c>
      <c r="F22" s="10">
        <v>0.58536585365853655</v>
      </c>
      <c r="G22" s="10">
        <v>0.6097560975609756</v>
      </c>
      <c r="H22" s="10"/>
      <c r="I22" s="10"/>
      <c r="J22" s="10">
        <v>4.878048780487805E-2</v>
      </c>
      <c r="K22" s="10">
        <v>2.3048780487804876</v>
      </c>
      <c r="L22" s="10">
        <v>36.280487804878049</v>
      </c>
      <c r="M22" s="10">
        <v>80.975609756097555</v>
      </c>
      <c r="N22" s="10">
        <v>96.841463414634148</v>
      </c>
      <c r="O22" s="10">
        <v>94.536585365853654</v>
      </c>
      <c r="P22" s="10">
        <v>7489.2671999999993</v>
      </c>
      <c r="Q22" s="10">
        <v>7445.1839999999993</v>
      </c>
      <c r="R22" s="10">
        <v>106.03173565499173</v>
      </c>
      <c r="S22" s="10">
        <v>104.1209995615958</v>
      </c>
      <c r="T22" s="10">
        <v>103.50812426614984</v>
      </c>
      <c r="U22" s="10">
        <v>106.65955334347682</v>
      </c>
      <c r="V22" t="str">
        <f t="shared" si="0"/>
        <v>2003_PHI</v>
      </c>
    </row>
    <row r="23" spans="1:22" x14ac:dyDescent="0.25">
      <c r="A23">
        <f t="shared" si="1"/>
        <v>21</v>
      </c>
      <c r="B23">
        <v>2002</v>
      </c>
      <c r="C23">
        <v>2003</v>
      </c>
      <c r="D23">
        <v>2</v>
      </c>
      <c r="E23" t="s">
        <v>317</v>
      </c>
      <c r="F23" s="10">
        <v>0.53658536585365857</v>
      </c>
      <c r="G23" s="10">
        <v>0.73170731707317072</v>
      </c>
      <c r="H23" s="10"/>
      <c r="I23" s="10"/>
      <c r="J23" s="10">
        <v>0.3902439024390244</v>
      </c>
      <c r="K23" s="10">
        <v>1.1341463414634145</v>
      </c>
      <c r="L23" s="10">
        <v>36.646341463414636</v>
      </c>
      <c r="M23" s="10">
        <v>82.634146341463421</v>
      </c>
      <c r="N23" s="10">
        <v>95.536585365853654</v>
      </c>
      <c r="O23" s="10">
        <v>94.402439024390247</v>
      </c>
      <c r="P23" s="10">
        <v>7471.9871999999996</v>
      </c>
      <c r="Q23" s="10">
        <v>7474.6367999999993</v>
      </c>
      <c r="R23" s="10">
        <v>104.84493335320488</v>
      </c>
      <c r="S23" s="10">
        <v>103.56356043948519</v>
      </c>
      <c r="T23" s="10">
        <v>103.600284540102</v>
      </c>
      <c r="U23" s="10">
        <v>104.80776805101755</v>
      </c>
      <c r="V23" t="str">
        <f t="shared" si="0"/>
        <v>2003_PHX</v>
      </c>
    </row>
    <row r="24" spans="1:22" x14ac:dyDescent="0.25">
      <c r="A24">
        <f t="shared" si="1"/>
        <v>22</v>
      </c>
      <c r="B24">
        <v>2002</v>
      </c>
      <c r="C24">
        <v>2003</v>
      </c>
      <c r="D24">
        <v>2</v>
      </c>
      <c r="E24" t="s">
        <v>306</v>
      </c>
      <c r="F24" s="10">
        <v>0.6097560975609756</v>
      </c>
      <c r="G24" s="10">
        <v>0.65853658536585369</v>
      </c>
      <c r="H24" s="10"/>
      <c r="I24" s="10"/>
      <c r="J24" s="10">
        <v>9.7560975609756101E-2</v>
      </c>
      <c r="K24" s="10">
        <v>2.6097560975609757</v>
      </c>
      <c r="L24" s="10">
        <v>36.426829268292686</v>
      </c>
      <c r="M24" s="10">
        <v>79.158536585365852</v>
      </c>
      <c r="N24" s="10">
        <v>95.158536585365852</v>
      </c>
      <c r="O24" s="10">
        <v>92.548780487804876</v>
      </c>
      <c r="P24" s="10">
        <v>7299.5328</v>
      </c>
      <c r="Q24" s="10">
        <v>7322.8415999999988</v>
      </c>
      <c r="R24" s="10">
        <v>106.89725238305662</v>
      </c>
      <c r="S24" s="10">
        <v>103.63463276332511</v>
      </c>
      <c r="T24" s="10">
        <v>103.96555790529499</v>
      </c>
      <c r="U24" s="10">
        <v>106.556995579421</v>
      </c>
      <c r="V24" t="str">
        <f t="shared" si="0"/>
        <v>2003_POR</v>
      </c>
    </row>
    <row r="25" spans="1:22" x14ac:dyDescent="0.25">
      <c r="A25">
        <f t="shared" si="1"/>
        <v>23</v>
      </c>
      <c r="B25">
        <v>2002</v>
      </c>
      <c r="C25">
        <v>2003</v>
      </c>
      <c r="D25">
        <v>2</v>
      </c>
      <c r="E25" t="s">
        <v>307</v>
      </c>
      <c r="F25" s="10">
        <v>0.71951219512195119</v>
      </c>
      <c r="G25" s="10">
        <v>0.85365853658536583</v>
      </c>
      <c r="H25" s="10"/>
      <c r="I25" s="10"/>
      <c r="J25" s="10">
        <v>0.26829268292682928</v>
      </c>
      <c r="K25" s="10">
        <v>6.5</v>
      </c>
      <c r="L25" s="10">
        <v>39.536585365853661</v>
      </c>
      <c r="M25" s="10">
        <v>85.243902439024396</v>
      </c>
      <c r="N25" s="10">
        <v>101.73170731707317</v>
      </c>
      <c r="O25" s="10">
        <v>95.231707317073173</v>
      </c>
      <c r="P25" s="10">
        <v>7764.5567999999994</v>
      </c>
      <c r="Q25" s="10">
        <v>7781.0688</v>
      </c>
      <c r="R25" s="10">
        <v>107.43691127354495</v>
      </c>
      <c r="S25" s="10">
        <v>100.35896353981602</v>
      </c>
      <c r="T25" s="10">
        <v>100.57238553525683</v>
      </c>
      <c r="U25" s="10">
        <v>107.20892224985852</v>
      </c>
      <c r="V25" t="str">
        <f t="shared" si="0"/>
        <v>2003_SAC</v>
      </c>
    </row>
    <row r="26" spans="1:22" x14ac:dyDescent="0.25">
      <c r="A26">
        <f t="shared" si="1"/>
        <v>24</v>
      </c>
      <c r="B26">
        <v>2002</v>
      </c>
      <c r="C26">
        <v>2003</v>
      </c>
      <c r="D26">
        <v>2</v>
      </c>
      <c r="E26" t="s">
        <v>318</v>
      </c>
      <c r="F26" s="10">
        <v>0.73170731707317072</v>
      </c>
      <c r="G26" s="10">
        <v>0.80487804878048785</v>
      </c>
      <c r="H26" s="10"/>
      <c r="I26" s="10"/>
      <c r="J26" s="10">
        <v>0.14634146341463414</v>
      </c>
      <c r="K26" s="10">
        <v>5.4146341463414638</v>
      </c>
      <c r="L26" s="10">
        <v>35.463414634146339</v>
      </c>
      <c r="M26" s="10">
        <v>76.792682926829272</v>
      </c>
      <c r="N26" s="10">
        <v>95.804878048780495</v>
      </c>
      <c r="O26" s="10">
        <v>90.390243902439025</v>
      </c>
      <c r="P26" s="10">
        <v>7313.6256000000003</v>
      </c>
      <c r="Q26" s="10">
        <v>7362.5088000000005</v>
      </c>
      <c r="R26" s="10">
        <v>107.41594428897207</v>
      </c>
      <c r="S26" s="10">
        <v>100.67220564816166</v>
      </c>
      <c r="T26" s="10">
        <v>101.34508389382142</v>
      </c>
      <c r="U26" s="10">
        <v>106.702758711813</v>
      </c>
      <c r="V26" t="str">
        <f t="shared" si="0"/>
        <v>2003_SAS</v>
      </c>
    </row>
    <row r="27" spans="1:22" x14ac:dyDescent="0.25">
      <c r="A27">
        <f t="shared" si="1"/>
        <v>25</v>
      </c>
      <c r="B27">
        <v>2002</v>
      </c>
      <c r="C27">
        <v>2003</v>
      </c>
      <c r="D27">
        <v>2</v>
      </c>
      <c r="E27" t="s">
        <v>316</v>
      </c>
      <c r="F27" s="10">
        <v>0.48780487804878048</v>
      </c>
      <c r="G27" s="10">
        <v>0.6097560975609756</v>
      </c>
      <c r="H27" s="10"/>
      <c r="I27" s="10"/>
      <c r="J27" s="10">
        <v>0.24390243902439024</v>
      </c>
      <c r="K27" s="10">
        <v>-0.12195121951219512</v>
      </c>
      <c r="L27" s="10">
        <v>35.207317073170735</v>
      </c>
      <c r="M27" s="10">
        <v>80.475609756097555</v>
      </c>
      <c r="N27" s="10">
        <v>92.134146341463421</v>
      </c>
      <c r="O27" s="10">
        <v>92.256097560975604</v>
      </c>
      <c r="P27" s="10">
        <v>7204.0320000000002</v>
      </c>
      <c r="Q27" s="10">
        <v>7196.3903999999993</v>
      </c>
      <c r="R27" s="10">
        <v>104.8718273322495</v>
      </c>
      <c r="S27" s="10">
        <v>105.12214568014544</v>
      </c>
      <c r="T27" s="10">
        <v>105.01063848689178</v>
      </c>
      <c r="U27" s="10">
        <v>104.98318712670176</v>
      </c>
      <c r="V27" t="str">
        <f t="shared" si="0"/>
        <v>2003_OKC</v>
      </c>
    </row>
    <row r="28" spans="1:22" x14ac:dyDescent="0.25">
      <c r="A28">
        <f t="shared" si="1"/>
        <v>26</v>
      </c>
      <c r="B28">
        <v>2002</v>
      </c>
      <c r="C28">
        <v>2003</v>
      </c>
      <c r="D28">
        <v>2</v>
      </c>
      <c r="E28" t="s">
        <v>308</v>
      </c>
      <c r="F28" s="10">
        <v>0.29268292682926828</v>
      </c>
      <c r="G28" s="10">
        <v>0.36585365853658536</v>
      </c>
      <c r="H28" s="10"/>
      <c r="I28" s="10"/>
      <c r="J28" s="10">
        <v>0.14634146341463414</v>
      </c>
      <c r="K28" s="10">
        <v>-5.8658536585365857</v>
      </c>
      <c r="L28" s="10">
        <v>34.719512195121951</v>
      </c>
      <c r="M28" s="10">
        <v>81.268292682926827</v>
      </c>
      <c r="N28" s="10">
        <v>90.890243902439025</v>
      </c>
      <c r="O28" s="10">
        <v>96.756097560975604</v>
      </c>
      <c r="P28" s="10">
        <v>7342.8095999999996</v>
      </c>
      <c r="Q28" s="10">
        <v>7300.9535999999998</v>
      </c>
      <c r="R28" s="10">
        <v>101.50065718713448</v>
      </c>
      <c r="S28" s="10">
        <v>108.67073583374096</v>
      </c>
      <c r="T28" s="10">
        <v>108.05128325811417</v>
      </c>
      <c r="U28" s="10">
        <v>102.08255535276926</v>
      </c>
      <c r="V28" t="str">
        <f t="shared" si="0"/>
        <v>2003_TOR</v>
      </c>
    </row>
    <row r="29" spans="1:22" x14ac:dyDescent="0.25">
      <c r="A29">
        <f t="shared" si="1"/>
        <v>27</v>
      </c>
      <c r="B29">
        <v>2002</v>
      </c>
      <c r="C29">
        <v>2003</v>
      </c>
      <c r="D29">
        <v>2</v>
      </c>
      <c r="E29" t="s">
        <v>309</v>
      </c>
      <c r="F29" s="10">
        <v>0.57317073170731703</v>
      </c>
      <c r="G29" s="10">
        <v>0.70731707317073167</v>
      </c>
      <c r="H29" s="10"/>
      <c r="I29" s="10"/>
      <c r="J29" s="10">
        <v>0.26829268292682928</v>
      </c>
      <c r="K29" s="10">
        <v>2.3902439024390243</v>
      </c>
      <c r="L29" s="10">
        <v>35.292682926829265</v>
      </c>
      <c r="M29" s="10">
        <v>75.475609756097555</v>
      </c>
      <c r="N29" s="10">
        <v>94.658536585365852</v>
      </c>
      <c r="O29" s="10">
        <v>92.268292682926827</v>
      </c>
      <c r="P29" s="10">
        <v>7272.5375999999997</v>
      </c>
      <c r="Q29" s="10">
        <v>7279.6031999999996</v>
      </c>
      <c r="R29" s="10">
        <v>106.73028352579436</v>
      </c>
      <c r="S29" s="10">
        <v>103.9342364155233</v>
      </c>
      <c r="T29" s="10">
        <v>104.03521323836127</v>
      </c>
      <c r="U29" s="10">
        <v>106.62669086139201</v>
      </c>
      <c r="V29" t="str">
        <f t="shared" si="0"/>
        <v>2003_UTA</v>
      </c>
    </row>
    <row r="30" spans="1:22" x14ac:dyDescent="0.25">
      <c r="A30">
        <f t="shared" si="1"/>
        <v>28</v>
      </c>
      <c r="B30">
        <v>2002</v>
      </c>
      <c r="C30">
        <v>2003</v>
      </c>
      <c r="D30">
        <v>2</v>
      </c>
      <c r="E30" t="s">
        <v>310</v>
      </c>
      <c r="F30" s="10">
        <v>0.45121951219512196</v>
      </c>
      <c r="G30" s="10">
        <v>0.56097560975609762</v>
      </c>
      <c r="H30" s="10"/>
      <c r="I30" s="10"/>
      <c r="J30" s="10">
        <v>0.21951219512195122</v>
      </c>
      <c r="K30" s="10">
        <v>-1.0121951219512195</v>
      </c>
      <c r="L30" s="10">
        <v>34.341463414634148</v>
      </c>
      <c r="M30" s="10">
        <v>77.975609756097555</v>
      </c>
      <c r="N30" s="10">
        <v>91.487804878048777</v>
      </c>
      <c r="O30" s="10">
        <v>92.5</v>
      </c>
      <c r="P30" s="10">
        <v>7186.4447999999993</v>
      </c>
      <c r="Q30" s="10">
        <v>7216.7807999999995</v>
      </c>
      <c r="R30" s="10">
        <v>104.39097785875988</v>
      </c>
      <c r="S30" s="10">
        <v>105.10226387920775</v>
      </c>
      <c r="T30" s="10">
        <v>105.54593002648542</v>
      </c>
      <c r="U30" s="10">
        <v>103.95216659483408</v>
      </c>
      <c r="V30" t="str">
        <f t="shared" si="0"/>
        <v>2003_WAS</v>
      </c>
    </row>
    <row r="31" spans="1:22" x14ac:dyDescent="0.25">
      <c r="V31" t="str">
        <f t="shared" si="0"/>
        <v>_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2FDD-0746-4E61-9D5F-A12CF3E91E58}">
  <dimension ref="A1:Y31"/>
  <sheetViews>
    <sheetView workbookViewId="0">
      <selection activeCell="D2" sqref="D2:Y31"/>
    </sheetView>
  </sheetViews>
  <sheetFormatPr defaultRowHeight="15" x14ac:dyDescent="0.25"/>
  <sheetData>
    <row r="1" spans="1:25" ht="16.5" x14ac:dyDescent="0.25">
      <c r="A1" s="5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</row>
    <row r="2" spans="1:25" ht="16.5" x14ac:dyDescent="0.25">
      <c r="A2" s="5" t="s">
        <v>150</v>
      </c>
      <c r="B2" s="4" t="s">
        <v>648</v>
      </c>
      <c r="C2" s="4" t="s">
        <v>337</v>
      </c>
      <c r="D2" s="4" t="s">
        <v>467</v>
      </c>
      <c r="E2" s="4" t="s">
        <v>918</v>
      </c>
      <c r="F2" s="4" t="s">
        <v>919</v>
      </c>
      <c r="G2" s="4" t="s">
        <v>870</v>
      </c>
      <c r="H2" s="4" t="s">
        <v>920</v>
      </c>
      <c r="I2" s="4" t="s">
        <v>755</v>
      </c>
      <c r="J2" s="4" t="s">
        <v>921</v>
      </c>
      <c r="K2" s="4" t="s">
        <v>922</v>
      </c>
      <c r="L2" s="4" t="s">
        <v>923</v>
      </c>
      <c r="M2" s="4" t="s">
        <v>454</v>
      </c>
      <c r="N2" s="4" t="s">
        <v>924</v>
      </c>
      <c r="O2" s="4" t="s">
        <v>925</v>
      </c>
      <c r="P2" s="4" t="s">
        <v>926</v>
      </c>
      <c r="Q2" s="4" t="s">
        <v>563</v>
      </c>
      <c r="R2" s="4" t="s">
        <v>927</v>
      </c>
      <c r="S2" s="4" t="s">
        <v>928</v>
      </c>
      <c r="T2" s="4" t="s">
        <v>809</v>
      </c>
      <c r="U2" s="4" t="s">
        <v>399</v>
      </c>
      <c r="V2" s="4" t="s">
        <v>533</v>
      </c>
      <c r="W2" s="4" t="s">
        <v>542</v>
      </c>
      <c r="X2" s="4" t="s">
        <v>929</v>
      </c>
      <c r="Y2" s="4" t="s">
        <v>930</v>
      </c>
    </row>
    <row r="3" spans="1:25" ht="16.5" x14ac:dyDescent="0.25">
      <c r="A3" s="5" t="s">
        <v>151</v>
      </c>
      <c r="B3" s="4" t="s">
        <v>115</v>
      </c>
      <c r="C3" s="4" t="s">
        <v>337</v>
      </c>
      <c r="D3" s="4" t="s">
        <v>361</v>
      </c>
      <c r="E3" s="4" t="s">
        <v>931</v>
      </c>
      <c r="F3" s="4" t="s">
        <v>932</v>
      </c>
      <c r="G3" s="4" t="s">
        <v>933</v>
      </c>
      <c r="H3" s="4" t="s">
        <v>365</v>
      </c>
      <c r="I3" s="4" t="s">
        <v>934</v>
      </c>
      <c r="J3" s="4" t="s">
        <v>344</v>
      </c>
      <c r="K3" s="4" t="s">
        <v>935</v>
      </c>
      <c r="L3" s="4" t="s">
        <v>936</v>
      </c>
      <c r="M3" s="4" t="s">
        <v>937</v>
      </c>
      <c r="N3" s="4" t="s">
        <v>696</v>
      </c>
      <c r="O3" s="4" t="s">
        <v>938</v>
      </c>
      <c r="P3" s="4" t="s">
        <v>939</v>
      </c>
      <c r="Q3" s="4" t="s">
        <v>940</v>
      </c>
      <c r="R3" s="4" t="s">
        <v>941</v>
      </c>
      <c r="S3" s="4" t="s">
        <v>942</v>
      </c>
      <c r="T3" s="4" t="s">
        <v>876</v>
      </c>
      <c r="U3" s="4" t="s">
        <v>943</v>
      </c>
      <c r="V3" s="4" t="s">
        <v>944</v>
      </c>
      <c r="W3" s="4" t="s">
        <v>945</v>
      </c>
      <c r="X3" s="4" t="s">
        <v>946</v>
      </c>
      <c r="Y3" s="4" t="s">
        <v>947</v>
      </c>
    </row>
    <row r="4" spans="1:25" ht="16.5" x14ac:dyDescent="0.25">
      <c r="A4" s="5" t="s">
        <v>152</v>
      </c>
      <c r="B4" s="4" t="s">
        <v>668</v>
      </c>
      <c r="C4" s="4" t="s">
        <v>337</v>
      </c>
      <c r="D4" s="4" t="s">
        <v>383</v>
      </c>
      <c r="E4" s="4" t="s">
        <v>948</v>
      </c>
      <c r="F4" s="4" t="s">
        <v>949</v>
      </c>
      <c r="G4" s="4" t="s">
        <v>580</v>
      </c>
      <c r="H4" s="4" t="s">
        <v>900</v>
      </c>
      <c r="I4" s="4" t="s">
        <v>950</v>
      </c>
      <c r="J4" s="4" t="s">
        <v>921</v>
      </c>
      <c r="K4" s="4" t="s">
        <v>468</v>
      </c>
      <c r="L4" s="4" t="s">
        <v>951</v>
      </c>
      <c r="M4" s="4" t="s">
        <v>952</v>
      </c>
      <c r="N4" s="4" t="s">
        <v>953</v>
      </c>
      <c r="O4" s="4" t="s">
        <v>954</v>
      </c>
      <c r="P4" s="4" t="s">
        <v>350</v>
      </c>
      <c r="Q4" s="4" t="s">
        <v>955</v>
      </c>
      <c r="R4" s="4" t="s">
        <v>468</v>
      </c>
      <c r="S4" s="4" t="s">
        <v>956</v>
      </c>
      <c r="T4" s="4" t="s">
        <v>957</v>
      </c>
      <c r="U4" s="4" t="s">
        <v>958</v>
      </c>
      <c r="V4" s="4" t="s">
        <v>959</v>
      </c>
      <c r="W4" s="4" t="s">
        <v>960</v>
      </c>
      <c r="X4" s="4" t="s">
        <v>961</v>
      </c>
      <c r="Y4" s="4" t="s">
        <v>962</v>
      </c>
    </row>
    <row r="5" spans="1:25" ht="16.5" x14ac:dyDescent="0.25">
      <c r="A5" s="5" t="s">
        <v>153</v>
      </c>
      <c r="B5" s="4" t="s">
        <v>51</v>
      </c>
      <c r="C5" s="4" t="s">
        <v>337</v>
      </c>
      <c r="D5" s="4" t="s">
        <v>488</v>
      </c>
      <c r="E5" s="4" t="s">
        <v>963</v>
      </c>
      <c r="F5" s="4" t="s">
        <v>964</v>
      </c>
      <c r="G5" s="4" t="s">
        <v>965</v>
      </c>
      <c r="H5" s="4" t="s">
        <v>966</v>
      </c>
      <c r="I5" s="4" t="s">
        <v>953</v>
      </c>
      <c r="J5" s="4" t="s">
        <v>967</v>
      </c>
      <c r="K5" s="4" t="s">
        <v>968</v>
      </c>
      <c r="L5" s="4" t="s">
        <v>969</v>
      </c>
      <c r="M5" s="4" t="s">
        <v>454</v>
      </c>
      <c r="N5" s="4" t="s">
        <v>970</v>
      </c>
      <c r="O5" s="4" t="s">
        <v>413</v>
      </c>
      <c r="P5" s="4" t="s">
        <v>971</v>
      </c>
      <c r="Q5" s="4" t="s">
        <v>972</v>
      </c>
      <c r="R5" s="4" t="s">
        <v>973</v>
      </c>
      <c r="S5" s="4" t="s">
        <v>974</v>
      </c>
      <c r="T5" s="4" t="s">
        <v>975</v>
      </c>
      <c r="U5" s="4" t="s">
        <v>626</v>
      </c>
      <c r="V5" s="4" t="s">
        <v>976</v>
      </c>
      <c r="W5" s="4" t="s">
        <v>960</v>
      </c>
      <c r="X5" s="4" t="s">
        <v>977</v>
      </c>
      <c r="Y5" s="4" t="s">
        <v>978</v>
      </c>
    </row>
    <row r="6" spans="1:25" ht="16.5" x14ac:dyDescent="0.25">
      <c r="A6" s="5" t="s">
        <v>154</v>
      </c>
      <c r="B6" s="4" t="s">
        <v>54</v>
      </c>
      <c r="C6" s="4" t="s">
        <v>337</v>
      </c>
      <c r="D6" s="4" t="s">
        <v>338</v>
      </c>
      <c r="E6" s="4" t="s">
        <v>979</v>
      </c>
      <c r="F6" s="4" t="s">
        <v>980</v>
      </c>
      <c r="G6" s="4" t="s">
        <v>432</v>
      </c>
      <c r="H6" s="4" t="s">
        <v>981</v>
      </c>
      <c r="I6" s="4" t="s">
        <v>982</v>
      </c>
      <c r="J6" s="4" t="s">
        <v>983</v>
      </c>
      <c r="K6" s="4" t="s">
        <v>769</v>
      </c>
      <c r="L6" s="4" t="s">
        <v>984</v>
      </c>
      <c r="M6" s="4" t="s">
        <v>821</v>
      </c>
      <c r="N6" s="4" t="s">
        <v>985</v>
      </c>
      <c r="O6" s="4" t="s">
        <v>986</v>
      </c>
      <c r="P6" s="4" t="s">
        <v>987</v>
      </c>
      <c r="Q6" s="4" t="s">
        <v>988</v>
      </c>
      <c r="R6" s="4" t="s">
        <v>989</v>
      </c>
      <c r="S6" s="4" t="s">
        <v>990</v>
      </c>
      <c r="T6" s="4" t="s">
        <v>813</v>
      </c>
      <c r="U6" s="4" t="s">
        <v>991</v>
      </c>
      <c r="V6" s="4" t="s">
        <v>992</v>
      </c>
      <c r="W6" s="4" t="s">
        <v>993</v>
      </c>
      <c r="X6" s="4" t="s">
        <v>994</v>
      </c>
      <c r="Y6" s="4" t="s">
        <v>995</v>
      </c>
    </row>
    <row r="7" spans="1:25" ht="16.5" x14ac:dyDescent="0.25">
      <c r="A7" s="5" t="s">
        <v>155</v>
      </c>
      <c r="B7" s="4" t="s">
        <v>795</v>
      </c>
      <c r="C7" s="4" t="s">
        <v>337</v>
      </c>
      <c r="D7" s="4" t="s">
        <v>613</v>
      </c>
      <c r="E7" s="4" t="s">
        <v>996</v>
      </c>
      <c r="F7" s="4" t="s">
        <v>997</v>
      </c>
      <c r="G7" s="4" t="s">
        <v>998</v>
      </c>
      <c r="H7" s="4" t="s">
        <v>355</v>
      </c>
      <c r="I7" s="4" t="s">
        <v>999</v>
      </c>
      <c r="J7" s="4" t="s">
        <v>1000</v>
      </c>
      <c r="K7" s="4" t="s">
        <v>1001</v>
      </c>
      <c r="L7" s="4" t="s">
        <v>1002</v>
      </c>
      <c r="M7" s="4" t="s">
        <v>518</v>
      </c>
      <c r="N7" s="4" t="s">
        <v>1003</v>
      </c>
      <c r="O7" s="4" t="s">
        <v>1004</v>
      </c>
      <c r="P7" s="4" t="s">
        <v>1005</v>
      </c>
      <c r="Q7" s="4" t="s">
        <v>1006</v>
      </c>
      <c r="R7" s="4" t="s">
        <v>1007</v>
      </c>
      <c r="S7" s="4" t="s">
        <v>1008</v>
      </c>
      <c r="T7" s="4" t="s">
        <v>1009</v>
      </c>
      <c r="U7" s="4" t="s">
        <v>1010</v>
      </c>
      <c r="V7" s="4" t="s">
        <v>1011</v>
      </c>
      <c r="W7" s="4" t="s">
        <v>889</v>
      </c>
      <c r="X7" s="4" t="s">
        <v>1012</v>
      </c>
      <c r="Y7" s="4" t="s">
        <v>1013</v>
      </c>
    </row>
    <row r="8" spans="1:25" ht="16.5" x14ac:dyDescent="0.25">
      <c r="A8" s="5" t="s">
        <v>156</v>
      </c>
      <c r="B8" s="4" t="s">
        <v>689</v>
      </c>
      <c r="C8" s="4" t="s">
        <v>337</v>
      </c>
      <c r="D8" s="4" t="s">
        <v>613</v>
      </c>
      <c r="E8" s="4" t="s">
        <v>1014</v>
      </c>
      <c r="F8" s="4" t="s">
        <v>1015</v>
      </c>
      <c r="G8" s="4" t="s">
        <v>764</v>
      </c>
      <c r="H8" s="4" t="s">
        <v>1016</v>
      </c>
      <c r="I8" s="4" t="s">
        <v>1017</v>
      </c>
      <c r="J8" s="4" t="s">
        <v>1018</v>
      </c>
      <c r="K8" s="4" t="s">
        <v>632</v>
      </c>
      <c r="L8" s="4" t="s">
        <v>1019</v>
      </c>
      <c r="M8" s="4" t="s">
        <v>1020</v>
      </c>
      <c r="N8" s="4" t="s">
        <v>1021</v>
      </c>
      <c r="O8" s="4" t="s">
        <v>1022</v>
      </c>
      <c r="P8" s="4" t="s">
        <v>1023</v>
      </c>
      <c r="Q8" s="4" t="s">
        <v>1024</v>
      </c>
      <c r="R8" s="4" t="s">
        <v>681</v>
      </c>
      <c r="S8" s="4" t="s">
        <v>1025</v>
      </c>
      <c r="T8" s="4" t="s">
        <v>1026</v>
      </c>
      <c r="U8" s="4" t="s">
        <v>1027</v>
      </c>
      <c r="V8" s="4" t="s">
        <v>1028</v>
      </c>
      <c r="W8" s="4" t="s">
        <v>1029</v>
      </c>
      <c r="X8" s="4" t="s">
        <v>1030</v>
      </c>
      <c r="Y8" s="4" t="s">
        <v>1031</v>
      </c>
    </row>
    <row r="9" spans="1:25" ht="16.5" x14ac:dyDescent="0.25">
      <c r="A9" s="5" t="s">
        <v>157</v>
      </c>
      <c r="B9" s="4" t="s">
        <v>106</v>
      </c>
      <c r="C9" s="4" t="s">
        <v>337</v>
      </c>
      <c r="D9" s="4" t="s">
        <v>488</v>
      </c>
      <c r="E9" s="4" t="s">
        <v>1032</v>
      </c>
      <c r="F9" s="4" t="s">
        <v>1033</v>
      </c>
      <c r="G9" s="4" t="s">
        <v>347</v>
      </c>
      <c r="H9" s="4" t="s">
        <v>1034</v>
      </c>
      <c r="I9" s="4" t="s">
        <v>1035</v>
      </c>
      <c r="J9" s="4" t="s">
        <v>761</v>
      </c>
      <c r="K9" s="4" t="s">
        <v>1036</v>
      </c>
      <c r="L9" s="4" t="s">
        <v>1037</v>
      </c>
      <c r="M9" s="4" t="s">
        <v>875</v>
      </c>
      <c r="N9" s="4" t="s">
        <v>1038</v>
      </c>
      <c r="O9" s="4" t="s">
        <v>902</v>
      </c>
      <c r="P9" s="4" t="s">
        <v>1039</v>
      </c>
      <c r="Q9" s="4" t="s">
        <v>1040</v>
      </c>
      <c r="R9" s="4" t="s">
        <v>1041</v>
      </c>
      <c r="S9" s="4" t="s">
        <v>1042</v>
      </c>
      <c r="T9" s="4" t="s">
        <v>828</v>
      </c>
      <c r="U9" s="4" t="s">
        <v>915</v>
      </c>
      <c r="V9" s="4" t="s">
        <v>462</v>
      </c>
      <c r="W9" s="4" t="s">
        <v>686</v>
      </c>
      <c r="X9" s="4" t="s">
        <v>1043</v>
      </c>
      <c r="Y9" s="4" t="s">
        <v>1044</v>
      </c>
    </row>
    <row r="10" spans="1:25" ht="16.5" x14ac:dyDescent="0.25">
      <c r="A10" s="5" t="s">
        <v>158</v>
      </c>
      <c r="B10" s="4" t="s">
        <v>631</v>
      </c>
      <c r="C10" s="4" t="s">
        <v>337</v>
      </c>
      <c r="D10" s="4" t="s">
        <v>446</v>
      </c>
      <c r="E10" s="4" t="s">
        <v>1045</v>
      </c>
      <c r="F10" s="4" t="s">
        <v>1046</v>
      </c>
      <c r="G10" s="4" t="s">
        <v>1047</v>
      </c>
      <c r="H10" s="4" t="s">
        <v>1048</v>
      </c>
      <c r="I10" s="4" t="s">
        <v>1049</v>
      </c>
      <c r="J10" s="4" t="s">
        <v>1050</v>
      </c>
      <c r="K10" s="4" t="s">
        <v>1051</v>
      </c>
      <c r="L10" s="4" t="s">
        <v>1052</v>
      </c>
      <c r="M10" s="4" t="s">
        <v>764</v>
      </c>
      <c r="N10" s="4" t="s">
        <v>666</v>
      </c>
      <c r="O10" s="4" t="s">
        <v>1053</v>
      </c>
      <c r="P10" s="4" t="s">
        <v>500</v>
      </c>
      <c r="Q10" s="4" t="s">
        <v>1054</v>
      </c>
      <c r="R10" s="4" t="s">
        <v>1055</v>
      </c>
      <c r="S10" s="4" t="s">
        <v>1056</v>
      </c>
      <c r="T10" s="4" t="s">
        <v>752</v>
      </c>
      <c r="U10" s="4" t="s">
        <v>1057</v>
      </c>
      <c r="V10" s="4" t="s">
        <v>1058</v>
      </c>
      <c r="W10" s="4" t="s">
        <v>1059</v>
      </c>
      <c r="X10" s="4" t="s">
        <v>549</v>
      </c>
      <c r="Y10" s="4" t="s">
        <v>1060</v>
      </c>
    </row>
    <row r="11" spans="1:25" ht="16.5" x14ac:dyDescent="0.25">
      <c r="A11" s="5" t="s">
        <v>159</v>
      </c>
      <c r="B11" s="4" t="s">
        <v>65</v>
      </c>
      <c r="C11" s="4" t="s">
        <v>337</v>
      </c>
      <c r="D11" s="4" t="s">
        <v>338</v>
      </c>
      <c r="E11" s="4" t="s">
        <v>1061</v>
      </c>
      <c r="F11" s="4" t="s">
        <v>1062</v>
      </c>
      <c r="G11" s="4" t="s">
        <v>933</v>
      </c>
      <c r="H11" s="4" t="s">
        <v>1063</v>
      </c>
      <c r="I11" s="4" t="s">
        <v>1064</v>
      </c>
      <c r="J11" s="4" t="s">
        <v>388</v>
      </c>
      <c r="K11" s="4" t="s">
        <v>1065</v>
      </c>
      <c r="L11" s="4" t="s">
        <v>969</v>
      </c>
      <c r="M11" s="4" t="s">
        <v>538</v>
      </c>
      <c r="N11" s="4" t="s">
        <v>1066</v>
      </c>
      <c r="O11" s="4" t="s">
        <v>1067</v>
      </c>
      <c r="P11" s="4" t="s">
        <v>435</v>
      </c>
      <c r="Q11" s="4" t="s">
        <v>1068</v>
      </c>
      <c r="R11" s="4" t="s">
        <v>1069</v>
      </c>
      <c r="S11" s="4" t="s">
        <v>1070</v>
      </c>
      <c r="T11" s="4" t="s">
        <v>1071</v>
      </c>
      <c r="U11" s="4" t="s">
        <v>1010</v>
      </c>
      <c r="V11" s="4" t="s">
        <v>1072</v>
      </c>
      <c r="W11" s="4" t="s">
        <v>1073</v>
      </c>
      <c r="X11" s="4" t="s">
        <v>1074</v>
      </c>
      <c r="Y11" s="4" t="s">
        <v>1075</v>
      </c>
    </row>
    <row r="12" spans="1:25" ht="16.5" x14ac:dyDescent="0.25">
      <c r="A12" s="5" t="s">
        <v>160</v>
      </c>
      <c r="B12" s="4" t="s">
        <v>108</v>
      </c>
      <c r="C12" s="4" t="s">
        <v>337</v>
      </c>
      <c r="D12" s="4" t="s">
        <v>446</v>
      </c>
      <c r="E12" s="4" t="s">
        <v>1076</v>
      </c>
      <c r="F12" s="4" t="s">
        <v>778</v>
      </c>
      <c r="G12" s="4" t="s">
        <v>933</v>
      </c>
      <c r="H12" s="4" t="s">
        <v>1077</v>
      </c>
      <c r="I12" s="4" t="s">
        <v>1078</v>
      </c>
      <c r="J12" s="4" t="s">
        <v>983</v>
      </c>
      <c r="K12" s="4" t="s">
        <v>1079</v>
      </c>
      <c r="L12" s="4" t="s">
        <v>1080</v>
      </c>
      <c r="M12" s="4" t="s">
        <v>1081</v>
      </c>
      <c r="N12" s="4" t="s">
        <v>1082</v>
      </c>
      <c r="O12" s="4" t="s">
        <v>1083</v>
      </c>
      <c r="P12" s="4" t="s">
        <v>1084</v>
      </c>
      <c r="Q12" s="4" t="s">
        <v>1085</v>
      </c>
      <c r="R12" s="4" t="s">
        <v>1086</v>
      </c>
      <c r="S12" s="4" t="s">
        <v>1087</v>
      </c>
      <c r="T12" s="4" t="s">
        <v>1088</v>
      </c>
      <c r="U12" s="4" t="s">
        <v>1089</v>
      </c>
      <c r="V12" s="4" t="s">
        <v>1090</v>
      </c>
      <c r="W12" s="4" t="s">
        <v>357</v>
      </c>
      <c r="X12" s="4" t="s">
        <v>1012</v>
      </c>
      <c r="Y12" s="4" t="s">
        <v>1091</v>
      </c>
    </row>
    <row r="13" spans="1:25" ht="16.5" x14ac:dyDescent="0.25">
      <c r="A13" s="5" t="s">
        <v>161</v>
      </c>
      <c r="B13" s="4" t="s">
        <v>50</v>
      </c>
      <c r="C13" s="4" t="s">
        <v>337</v>
      </c>
      <c r="D13" s="4" t="s">
        <v>383</v>
      </c>
      <c r="E13" s="4" t="s">
        <v>1092</v>
      </c>
      <c r="F13" s="4" t="s">
        <v>1093</v>
      </c>
      <c r="G13" s="4" t="s">
        <v>937</v>
      </c>
      <c r="H13" s="4" t="s">
        <v>533</v>
      </c>
      <c r="I13" s="4" t="s">
        <v>569</v>
      </c>
      <c r="J13" s="4" t="s">
        <v>635</v>
      </c>
      <c r="K13" s="4" t="s">
        <v>1094</v>
      </c>
      <c r="L13" s="4" t="s">
        <v>1095</v>
      </c>
      <c r="M13" s="4" t="s">
        <v>1096</v>
      </c>
      <c r="N13" s="4" t="s">
        <v>1097</v>
      </c>
      <c r="O13" s="4" t="s">
        <v>1098</v>
      </c>
      <c r="P13" s="4" t="s">
        <v>1099</v>
      </c>
      <c r="Q13" s="4" t="s">
        <v>1100</v>
      </c>
      <c r="R13" s="4" t="s">
        <v>1101</v>
      </c>
      <c r="S13" s="4" t="s">
        <v>1102</v>
      </c>
      <c r="T13" s="4" t="s">
        <v>1103</v>
      </c>
      <c r="U13" s="4" t="s">
        <v>1104</v>
      </c>
      <c r="V13" s="4" t="s">
        <v>1105</v>
      </c>
      <c r="W13" s="4" t="s">
        <v>945</v>
      </c>
      <c r="X13" s="4" t="s">
        <v>1106</v>
      </c>
      <c r="Y13" s="4" t="s">
        <v>1107</v>
      </c>
    </row>
    <row r="14" spans="1:25" ht="16.5" x14ac:dyDescent="0.25">
      <c r="A14" s="5" t="s">
        <v>162</v>
      </c>
      <c r="B14" s="4" t="s">
        <v>612</v>
      </c>
      <c r="C14" s="4" t="s">
        <v>337</v>
      </c>
      <c r="D14" s="4" t="s">
        <v>613</v>
      </c>
      <c r="E14" s="4" t="s">
        <v>690</v>
      </c>
      <c r="F14" s="4" t="s">
        <v>1108</v>
      </c>
      <c r="G14" s="4" t="s">
        <v>391</v>
      </c>
      <c r="H14" s="4" t="s">
        <v>1109</v>
      </c>
      <c r="I14" s="4" t="s">
        <v>357</v>
      </c>
      <c r="J14" s="4" t="s">
        <v>1110</v>
      </c>
      <c r="K14" s="4" t="s">
        <v>1111</v>
      </c>
      <c r="L14" s="4" t="s">
        <v>1112</v>
      </c>
      <c r="M14" s="4" t="s">
        <v>580</v>
      </c>
      <c r="N14" s="4" t="s">
        <v>1038</v>
      </c>
      <c r="O14" s="4" t="s">
        <v>1113</v>
      </c>
      <c r="P14" s="4" t="s">
        <v>457</v>
      </c>
      <c r="Q14" s="4" t="s">
        <v>1114</v>
      </c>
      <c r="R14" s="4" t="s">
        <v>1115</v>
      </c>
      <c r="S14" s="4" t="s">
        <v>1116</v>
      </c>
      <c r="T14" s="4" t="s">
        <v>1117</v>
      </c>
      <c r="U14" s="4" t="s">
        <v>399</v>
      </c>
      <c r="V14" s="4" t="s">
        <v>1118</v>
      </c>
      <c r="W14" s="4" t="s">
        <v>848</v>
      </c>
      <c r="X14" s="4" t="s">
        <v>1119</v>
      </c>
      <c r="Y14" s="4" t="s">
        <v>1120</v>
      </c>
    </row>
    <row r="15" spans="1:25" ht="16.5" x14ac:dyDescent="0.25">
      <c r="A15" s="5" t="s">
        <v>163</v>
      </c>
      <c r="B15" s="4" t="s">
        <v>360</v>
      </c>
      <c r="C15" s="4" t="s">
        <v>337</v>
      </c>
      <c r="D15" s="4" t="s">
        <v>361</v>
      </c>
      <c r="E15" s="4" t="s">
        <v>1121</v>
      </c>
      <c r="F15" s="4" t="s">
        <v>1122</v>
      </c>
      <c r="G15" s="4" t="s">
        <v>933</v>
      </c>
      <c r="H15" s="4" t="s">
        <v>1123</v>
      </c>
      <c r="I15" s="4" t="s">
        <v>1124</v>
      </c>
      <c r="J15" s="4" t="s">
        <v>1125</v>
      </c>
      <c r="K15" s="4" t="s">
        <v>838</v>
      </c>
      <c r="L15" s="4" t="s">
        <v>1126</v>
      </c>
      <c r="M15" s="4" t="s">
        <v>937</v>
      </c>
      <c r="N15" s="4" t="s">
        <v>1127</v>
      </c>
      <c r="O15" s="4" t="s">
        <v>1128</v>
      </c>
      <c r="P15" s="4" t="s">
        <v>521</v>
      </c>
      <c r="Q15" s="4" t="s">
        <v>1129</v>
      </c>
      <c r="R15" s="4" t="s">
        <v>352</v>
      </c>
      <c r="S15" s="4" t="s">
        <v>1130</v>
      </c>
      <c r="T15" s="4" t="s">
        <v>1131</v>
      </c>
      <c r="U15" s="4" t="s">
        <v>1132</v>
      </c>
      <c r="V15" s="4" t="s">
        <v>1133</v>
      </c>
      <c r="W15" s="4" t="s">
        <v>1059</v>
      </c>
      <c r="X15" s="4" t="s">
        <v>1134</v>
      </c>
      <c r="Y15" s="4" t="s">
        <v>1135</v>
      </c>
    </row>
    <row r="16" spans="1:25" ht="16.5" x14ac:dyDescent="0.25">
      <c r="A16" s="5" t="s">
        <v>164</v>
      </c>
      <c r="B16" s="4" t="s">
        <v>551</v>
      </c>
      <c r="C16" s="4" t="s">
        <v>337</v>
      </c>
      <c r="D16" s="4" t="s">
        <v>446</v>
      </c>
      <c r="E16" s="4" t="s">
        <v>1136</v>
      </c>
      <c r="F16" s="4" t="s">
        <v>1137</v>
      </c>
      <c r="G16" s="4" t="s">
        <v>518</v>
      </c>
      <c r="H16" s="4" t="s">
        <v>1063</v>
      </c>
      <c r="I16" s="4" t="s">
        <v>1138</v>
      </c>
      <c r="J16" s="4" t="s">
        <v>1139</v>
      </c>
      <c r="K16" s="4" t="s">
        <v>1140</v>
      </c>
      <c r="L16" s="4" t="s">
        <v>1141</v>
      </c>
      <c r="M16" s="4" t="s">
        <v>1142</v>
      </c>
      <c r="N16" s="4" t="s">
        <v>1143</v>
      </c>
      <c r="O16" s="4" t="s">
        <v>1144</v>
      </c>
      <c r="P16" s="4" t="s">
        <v>824</v>
      </c>
      <c r="Q16" s="4" t="s">
        <v>1145</v>
      </c>
      <c r="R16" s="4" t="s">
        <v>1146</v>
      </c>
      <c r="S16" s="4" t="s">
        <v>1147</v>
      </c>
      <c r="T16" s="4" t="s">
        <v>1148</v>
      </c>
      <c r="U16" s="4" t="s">
        <v>1149</v>
      </c>
      <c r="V16" s="4" t="s">
        <v>1150</v>
      </c>
      <c r="W16" s="4" t="s">
        <v>1151</v>
      </c>
      <c r="X16" s="4" t="s">
        <v>1152</v>
      </c>
      <c r="Y16" s="4" t="s">
        <v>1153</v>
      </c>
    </row>
    <row r="17" spans="1:25" ht="16.5" x14ac:dyDescent="0.25">
      <c r="A17" s="5" t="s">
        <v>165</v>
      </c>
      <c r="B17" s="4" t="s">
        <v>119</v>
      </c>
      <c r="C17" s="4" t="s">
        <v>337</v>
      </c>
      <c r="D17" s="4" t="s">
        <v>488</v>
      </c>
      <c r="E17" s="4" t="s">
        <v>669</v>
      </c>
      <c r="F17" s="4" t="s">
        <v>1154</v>
      </c>
      <c r="G17" s="4" t="s">
        <v>1155</v>
      </c>
      <c r="H17" s="4" t="s">
        <v>1156</v>
      </c>
      <c r="I17" s="4" t="s">
        <v>1157</v>
      </c>
      <c r="J17" s="4" t="s">
        <v>1158</v>
      </c>
      <c r="K17" s="4" t="s">
        <v>1159</v>
      </c>
      <c r="L17" s="4" t="s">
        <v>1160</v>
      </c>
      <c r="M17" s="4" t="s">
        <v>937</v>
      </c>
      <c r="N17" s="4" t="s">
        <v>1161</v>
      </c>
      <c r="O17" s="4" t="s">
        <v>1162</v>
      </c>
      <c r="P17" s="4" t="s">
        <v>1163</v>
      </c>
      <c r="Q17" s="4" t="s">
        <v>1164</v>
      </c>
      <c r="R17" s="4" t="s">
        <v>826</v>
      </c>
      <c r="S17" s="4" t="s">
        <v>1165</v>
      </c>
      <c r="T17" s="4" t="s">
        <v>866</v>
      </c>
      <c r="U17" s="4" t="s">
        <v>1166</v>
      </c>
      <c r="V17" s="4" t="s">
        <v>1167</v>
      </c>
      <c r="W17" s="4" t="s">
        <v>1168</v>
      </c>
      <c r="X17" s="4" t="s">
        <v>1169</v>
      </c>
      <c r="Y17" s="4" t="s">
        <v>1170</v>
      </c>
    </row>
    <row r="18" spans="1:25" ht="16.5" x14ac:dyDescent="0.25">
      <c r="A18" s="5" t="s">
        <v>166</v>
      </c>
      <c r="B18" s="4" t="s">
        <v>466</v>
      </c>
      <c r="C18" s="4" t="s">
        <v>337</v>
      </c>
      <c r="D18" s="4" t="s">
        <v>467</v>
      </c>
      <c r="E18" s="4" t="s">
        <v>1171</v>
      </c>
      <c r="F18" s="4" t="s">
        <v>1172</v>
      </c>
      <c r="G18" s="4" t="s">
        <v>620</v>
      </c>
      <c r="H18" s="4" t="s">
        <v>1173</v>
      </c>
      <c r="I18" s="4" t="s">
        <v>1174</v>
      </c>
      <c r="J18" s="4" t="s">
        <v>473</v>
      </c>
      <c r="K18" s="4" t="s">
        <v>1175</v>
      </c>
      <c r="L18" s="4" t="s">
        <v>1176</v>
      </c>
      <c r="M18" s="4" t="s">
        <v>1177</v>
      </c>
      <c r="N18" s="4" t="s">
        <v>1178</v>
      </c>
      <c r="O18" s="4" t="s">
        <v>1179</v>
      </c>
      <c r="P18" s="4" t="s">
        <v>824</v>
      </c>
      <c r="Q18" s="4" t="s">
        <v>825</v>
      </c>
      <c r="R18" s="4" t="s">
        <v>1180</v>
      </c>
      <c r="S18" s="4" t="s">
        <v>1181</v>
      </c>
      <c r="T18" s="4" t="s">
        <v>1182</v>
      </c>
      <c r="U18" s="4" t="s">
        <v>1183</v>
      </c>
      <c r="V18" s="4" t="s">
        <v>1034</v>
      </c>
      <c r="W18" s="4" t="s">
        <v>1184</v>
      </c>
      <c r="X18" s="4" t="s">
        <v>809</v>
      </c>
      <c r="Y18" s="4" t="s">
        <v>1185</v>
      </c>
    </row>
    <row r="19" spans="1:25" ht="16.5" x14ac:dyDescent="0.25">
      <c r="A19" s="5" t="s">
        <v>167</v>
      </c>
      <c r="B19" s="4" t="s">
        <v>127</v>
      </c>
      <c r="C19" s="4" t="s">
        <v>337</v>
      </c>
      <c r="D19" s="4" t="s">
        <v>338</v>
      </c>
      <c r="E19" s="4" t="s">
        <v>1186</v>
      </c>
      <c r="F19" s="4" t="s">
        <v>1187</v>
      </c>
      <c r="G19" s="4" t="s">
        <v>1188</v>
      </c>
      <c r="H19" s="4" t="s">
        <v>1189</v>
      </c>
      <c r="I19" s="4" t="s">
        <v>1190</v>
      </c>
      <c r="J19" s="4" t="s">
        <v>1191</v>
      </c>
      <c r="K19" s="4" t="s">
        <v>1192</v>
      </c>
      <c r="L19" s="4" t="s">
        <v>1193</v>
      </c>
      <c r="M19" s="4" t="s">
        <v>580</v>
      </c>
      <c r="N19" s="4" t="s">
        <v>1194</v>
      </c>
      <c r="O19" s="4" t="s">
        <v>1195</v>
      </c>
      <c r="P19" s="4" t="s">
        <v>1196</v>
      </c>
      <c r="Q19" s="4" t="s">
        <v>583</v>
      </c>
      <c r="R19" s="4" t="s">
        <v>1197</v>
      </c>
      <c r="S19" s="4" t="s">
        <v>1102</v>
      </c>
      <c r="T19" s="4" t="s">
        <v>1198</v>
      </c>
      <c r="U19" s="4" t="s">
        <v>1199</v>
      </c>
      <c r="V19" s="4" t="s">
        <v>1200</v>
      </c>
      <c r="W19" s="4" t="s">
        <v>953</v>
      </c>
      <c r="X19" s="4" t="s">
        <v>1201</v>
      </c>
      <c r="Y19" s="4" t="s">
        <v>1202</v>
      </c>
    </row>
    <row r="20" spans="1:25" ht="16.5" x14ac:dyDescent="0.25">
      <c r="A20" s="5" t="s">
        <v>168</v>
      </c>
      <c r="B20" s="4" t="s">
        <v>424</v>
      </c>
      <c r="C20" s="4" t="s">
        <v>337</v>
      </c>
      <c r="D20" s="4" t="s">
        <v>338</v>
      </c>
      <c r="E20" s="4" t="s">
        <v>1203</v>
      </c>
      <c r="F20" s="4" t="s">
        <v>1204</v>
      </c>
      <c r="G20" s="4" t="s">
        <v>574</v>
      </c>
      <c r="H20" s="4" t="s">
        <v>1118</v>
      </c>
      <c r="I20" s="4" t="s">
        <v>1205</v>
      </c>
      <c r="J20" s="4" t="s">
        <v>1206</v>
      </c>
      <c r="K20" s="4" t="s">
        <v>1207</v>
      </c>
      <c r="L20" s="4" t="s">
        <v>1208</v>
      </c>
      <c r="M20" s="4" t="s">
        <v>449</v>
      </c>
      <c r="N20" s="4" t="s">
        <v>1209</v>
      </c>
      <c r="O20" s="4" t="s">
        <v>1071</v>
      </c>
      <c r="P20" s="4" t="s">
        <v>394</v>
      </c>
      <c r="Q20" s="4" t="s">
        <v>1210</v>
      </c>
      <c r="R20" s="4" t="s">
        <v>1211</v>
      </c>
      <c r="S20" s="4" t="s">
        <v>1212</v>
      </c>
      <c r="T20" s="4" t="s">
        <v>1213</v>
      </c>
      <c r="U20" s="4" t="s">
        <v>1214</v>
      </c>
      <c r="V20" s="4" t="s">
        <v>1109</v>
      </c>
      <c r="W20" s="4" t="s">
        <v>1059</v>
      </c>
      <c r="X20" s="4" t="s">
        <v>1215</v>
      </c>
      <c r="Y20" s="4" t="s">
        <v>1216</v>
      </c>
    </row>
    <row r="21" spans="1:25" ht="16.5" x14ac:dyDescent="0.25">
      <c r="A21" s="5" t="s">
        <v>169</v>
      </c>
      <c r="B21" s="4" t="s">
        <v>104</v>
      </c>
      <c r="C21" s="4" t="s">
        <v>337</v>
      </c>
      <c r="D21" s="4" t="s">
        <v>361</v>
      </c>
      <c r="E21" s="4" t="s">
        <v>1217</v>
      </c>
      <c r="F21" s="4" t="s">
        <v>1218</v>
      </c>
      <c r="G21" s="4" t="s">
        <v>406</v>
      </c>
      <c r="H21" s="4" t="s">
        <v>1219</v>
      </c>
      <c r="I21" s="4" t="s">
        <v>1220</v>
      </c>
      <c r="J21" s="4" t="s">
        <v>577</v>
      </c>
      <c r="K21" s="4" t="s">
        <v>1221</v>
      </c>
      <c r="L21" s="4" t="s">
        <v>1222</v>
      </c>
      <c r="M21" s="4" t="s">
        <v>518</v>
      </c>
      <c r="N21" s="4" t="s">
        <v>1223</v>
      </c>
      <c r="O21" s="4" t="s">
        <v>1224</v>
      </c>
      <c r="P21" s="4" t="s">
        <v>1225</v>
      </c>
      <c r="Q21" s="4" t="s">
        <v>1226</v>
      </c>
      <c r="R21" s="4" t="s">
        <v>459</v>
      </c>
      <c r="S21" s="4" t="s">
        <v>1227</v>
      </c>
      <c r="T21" s="4" t="s">
        <v>1228</v>
      </c>
      <c r="U21" s="4" t="s">
        <v>1229</v>
      </c>
      <c r="V21" s="4" t="s">
        <v>1167</v>
      </c>
      <c r="W21" s="4" t="s">
        <v>1230</v>
      </c>
      <c r="X21" s="4" t="s">
        <v>916</v>
      </c>
      <c r="Y21" s="4" t="s">
        <v>1231</v>
      </c>
    </row>
    <row r="22" spans="1:25" ht="16.5" x14ac:dyDescent="0.25">
      <c r="A22" s="5" t="s">
        <v>170</v>
      </c>
      <c r="B22" s="4" t="s">
        <v>122</v>
      </c>
      <c r="C22" s="4" t="s">
        <v>337</v>
      </c>
      <c r="D22" s="4" t="s">
        <v>488</v>
      </c>
      <c r="E22" s="4" t="s">
        <v>1232</v>
      </c>
      <c r="F22" s="4" t="s">
        <v>363</v>
      </c>
      <c r="G22" s="4" t="s">
        <v>1233</v>
      </c>
      <c r="H22" s="4" t="s">
        <v>1234</v>
      </c>
      <c r="I22" s="4" t="s">
        <v>560</v>
      </c>
      <c r="J22" s="4" t="s">
        <v>1235</v>
      </c>
      <c r="K22" s="4" t="s">
        <v>1236</v>
      </c>
      <c r="L22" s="4" t="s">
        <v>1237</v>
      </c>
      <c r="M22" s="4" t="s">
        <v>937</v>
      </c>
      <c r="N22" s="4" t="s">
        <v>1238</v>
      </c>
      <c r="O22" s="4" t="s">
        <v>1239</v>
      </c>
      <c r="P22" s="4" t="s">
        <v>394</v>
      </c>
      <c r="Q22" s="4" t="s">
        <v>1240</v>
      </c>
      <c r="R22" s="4" t="s">
        <v>819</v>
      </c>
      <c r="S22" s="4" t="s">
        <v>1241</v>
      </c>
      <c r="T22" s="4" t="s">
        <v>1242</v>
      </c>
      <c r="U22" s="4" t="s">
        <v>943</v>
      </c>
      <c r="V22" s="4" t="s">
        <v>1243</v>
      </c>
      <c r="W22" s="4" t="s">
        <v>1244</v>
      </c>
      <c r="X22" s="4" t="s">
        <v>1245</v>
      </c>
      <c r="Y22" s="4" t="s">
        <v>1246</v>
      </c>
    </row>
    <row r="23" spans="1:25" ht="16.5" x14ac:dyDescent="0.25">
      <c r="A23" s="5" t="s">
        <v>171</v>
      </c>
      <c r="B23" s="4" t="s">
        <v>60</v>
      </c>
      <c r="C23" s="4" t="s">
        <v>337</v>
      </c>
      <c r="D23" s="4" t="s">
        <v>383</v>
      </c>
      <c r="E23" s="4" t="s">
        <v>1247</v>
      </c>
      <c r="F23" s="4" t="s">
        <v>1248</v>
      </c>
      <c r="G23" s="4" t="s">
        <v>1249</v>
      </c>
      <c r="H23" s="4" t="s">
        <v>1250</v>
      </c>
      <c r="I23" s="4" t="s">
        <v>1251</v>
      </c>
      <c r="J23" s="4" t="s">
        <v>800</v>
      </c>
      <c r="K23" s="4" t="s">
        <v>1252</v>
      </c>
      <c r="L23" s="4" t="s">
        <v>1253</v>
      </c>
      <c r="M23" s="4" t="s">
        <v>798</v>
      </c>
      <c r="N23" s="4" t="s">
        <v>1254</v>
      </c>
      <c r="O23" s="4" t="s">
        <v>1255</v>
      </c>
      <c r="P23" s="4" t="s">
        <v>457</v>
      </c>
      <c r="Q23" s="4" t="s">
        <v>1256</v>
      </c>
      <c r="R23" s="4" t="s">
        <v>1257</v>
      </c>
      <c r="S23" s="4" t="s">
        <v>1258</v>
      </c>
      <c r="T23" s="4" t="s">
        <v>893</v>
      </c>
      <c r="U23" s="4" t="s">
        <v>1259</v>
      </c>
      <c r="V23" s="4" t="s">
        <v>1260</v>
      </c>
      <c r="W23" s="4" t="s">
        <v>1261</v>
      </c>
      <c r="X23" s="4" t="s">
        <v>1262</v>
      </c>
      <c r="Y23" s="4" t="s">
        <v>1263</v>
      </c>
    </row>
    <row r="24" spans="1:25" ht="16.5" x14ac:dyDescent="0.25">
      <c r="A24" s="5" t="s">
        <v>172</v>
      </c>
      <c r="B24" s="4" t="s">
        <v>445</v>
      </c>
      <c r="C24" s="4" t="s">
        <v>337</v>
      </c>
      <c r="D24" s="4" t="s">
        <v>446</v>
      </c>
      <c r="E24" s="4" t="s">
        <v>1264</v>
      </c>
      <c r="F24" s="4" t="s">
        <v>1265</v>
      </c>
      <c r="G24" s="4" t="s">
        <v>406</v>
      </c>
      <c r="H24" s="4" t="s">
        <v>1266</v>
      </c>
      <c r="I24" s="4" t="s">
        <v>1230</v>
      </c>
      <c r="J24" s="4" t="s">
        <v>408</v>
      </c>
      <c r="K24" s="4" t="s">
        <v>1267</v>
      </c>
      <c r="L24" s="4" t="s">
        <v>1268</v>
      </c>
      <c r="M24" s="4" t="s">
        <v>817</v>
      </c>
      <c r="N24" s="4" t="s">
        <v>1269</v>
      </c>
      <c r="O24" s="4" t="s">
        <v>1270</v>
      </c>
      <c r="P24" s="4" t="s">
        <v>1271</v>
      </c>
      <c r="Q24" s="4" t="s">
        <v>1272</v>
      </c>
      <c r="R24" s="4" t="s">
        <v>1273</v>
      </c>
      <c r="S24" s="4" t="s">
        <v>1274</v>
      </c>
      <c r="T24" s="4" t="s">
        <v>1275</v>
      </c>
      <c r="U24" s="4" t="s">
        <v>1276</v>
      </c>
      <c r="V24" s="4" t="s">
        <v>1277</v>
      </c>
      <c r="W24" s="4" t="s">
        <v>1278</v>
      </c>
      <c r="X24" s="4" t="s">
        <v>876</v>
      </c>
      <c r="Y24" s="4" t="s">
        <v>1279</v>
      </c>
    </row>
    <row r="25" spans="1:25" ht="16.5" x14ac:dyDescent="0.25">
      <c r="A25" s="5" t="s">
        <v>173</v>
      </c>
      <c r="B25" s="4" t="s">
        <v>66</v>
      </c>
      <c r="C25" s="4" t="s">
        <v>337</v>
      </c>
      <c r="D25" s="4" t="s">
        <v>383</v>
      </c>
      <c r="E25" s="4" t="s">
        <v>1280</v>
      </c>
      <c r="F25" s="4" t="s">
        <v>1281</v>
      </c>
      <c r="G25" s="4" t="s">
        <v>1233</v>
      </c>
      <c r="H25" s="4" t="s">
        <v>1282</v>
      </c>
      <c r="I25" s="4" t="s">
        <v>1283</v>
      </c>
      <c r="J25" s="4" t="s">
        <v>1284</v>
      </c>
      <c r="K25" s="4" t="s">
        <v>1285</v>
      </c>
      <c r="L25" s="4" t="s">
        <v>1286</v>
      </c>
      <c r="M25" s="4" t="s">
        <v>1081</v>
      </c>
      <c r="N25" s="4" t="s">
        <v>1287</v>
      </c>
      <c r="O25" s="4" t="s">
        <v>1288</v>
      </c>
      <c r="P25" s="4" t="s">
        <v>1289</v>
      </c>
      <c r="Q25" s="4" t="s">
        <v>1290</v>
      </c>
      <c r="R25" s="4" t="s">
        <v>1291</v>
      </c>
      <c r="S25" s="4" t="s">
        <v>1292</v>
      </c>
      <c r="T25" s="4" t="s">
        <v>1293</v>
      </c>
      <c r="U25" s="4" t="s">
        <v>1294</v>
      </c>
      <c r="V25" s="4" t="s">
        <v>1219</v>
      </c>
      <c r="W25" s="4" t="s">
        <v>1295</v>
      </c>
      <c r="X25" s="4" t="s">
        <v>1296</v>
      </c>
      <c r="Y25" s="4" t="s">
        <v>1297</v>
      </c>
    </row>
    <row r="26" spans="1:25" ht="16.5" x14ac:dyDescent="0.25">
      <c r="A26" s="5" t="s">
        <v>174</v>
      </c>
      <c r="B26" s="4" t="s">
        <v>58</v>
      </c>
      <c r="C26" s="4" t="s">
        <v>337</v>
      </c>
      <c r="D26" s="4" t="s">
        <v>383</v>
      </c>
      <c r="E26" s="4" t="s">
        <v>1298</v>
      </c>
      <c r="F26" s="4" t="s">
        <v>1299</v>
      </c>
      <c r="G26" s="4" t="s">
        <v>1300</v>
      </c>
      <c r="H26" s="4" t="s">
        <v>1301</v>
      </c>
      <c r="I26" s="4" t="s">
        <v>1302</v>
      </c>
      <c r="J26" s="4" t="s">
        <v>1303</v>
      </c>
      <c r="K26" s="4" t="s">
        <v>1304</v>
      </c>
      <c r="L26" s="4" t="s">
        <v>1305</v>
      </c>
      <c r="M26" s="4" t="s">
        <v>406</v>
      </c>
      <c r="N26" s="4" t="s">
        <v>1306</v>
      </c>
      <c r="O26" s="4" t="s">
        <v>1307</v>
      </c>
      <c r="P26" s="4" t="s">
        <v>1308</v>
      </c>
      <c r="Q26" s="4" t="s">
        <v>1309</v>
      </c>
      <c r="R26" s="4" t="s">
        <v>1310</v>
      </c>
      <c r="S26" s="4" t="s">
        <v>1311</v>
      </c>
      <c r="T26" s="4" t="s">
        <v>876</v>
      </c>
      <c r="U26" s="4" t="s">
        <v>920</v>
      </c>
      <c r="V26" s="4" t="s">
        <v>645</v>
      </c>
      <c r="W26" s="4" t="s">
        <v>354</v>
      </c>
      <c r="X26" s="4" t="s">
        <v>1312</v>
      </c>
      <c r="Y26" s="4" t="s">
        <v>1313</v>
      </c>
    </row>
    <row r="27" spans="1:25" ht="16.5" x14ac:dyDescent="0.25">
      <c r="A27" s="5" t="s">
        <v>175</v>
      </c>
      <c r="B27" s="4" t="s">
        <v>336</v>
      </c>
      <c r="C27" s="4" t="s">
        <v>337</v>
      </c>
      <c r="D27" s="4" t="s">
        <v>338</v>
      </c>
      <c r="E27" s="4" t="s">
        <v>1247</v>
      </c>
      <c r="F27" s="4" t="s">
        <v>1314</v>
      </c>
      <c r="G27" s="4" t="s">
        <v>1315</v>
      </c>
      <c r="H27" s="4" t="s">
        <v>1316</v>
      </c>
      <c r="I27" s="4" t="s">
        <v>1317</v>
      </c>
      <c r="J27" s="4" t="s">
        <v>872</v>
      </c>
      <c r="K27" s="4" t="s">
        <v>1318</v>
      </c>
      <c r="L27" s="4" t="s">
        <v>1319</v>
      </c>
      <c r="M27" s="4" t="s">
        <v>347</v>
      </c>
      <c r="N27" s="4" t="s">
        <v>398</v>
      </c>
      <c r="O27" s="4" t="s">
        <v>1320</v>
      </c>
      <c r="P27" s="4" t="s">
        <v>541</v>
      </c>
      <c r="Q27" s="4" t="s">
        <v>1321</v>
      </c>
      <c r="R27" s="4" t="s">
        <v>1221</v>
      </c>
      <c r="S27" s="4" t="s">
        <v>1322</v>
      </c>
      <c r="T27" s="4" t="s">
        <v>1083</v>
      </c>
      <c r="U27" s="4" t="s">
        <v>1323</v>
      </c>
      <c r="V27" s="4" t="s">
        <v>1324</v>
      </c>
      <c r="W27" s="4" t="s">
        <v>1325</v>
      </c>
      <c r="X27" s="4" t="s">
        <v>1326</v>
      </c>
      <c r="Y27" s="4" t="s">
        <v>1327</v>
      </c>
    </row>
    <row r="28" spans="1:25" ht="16.5" x14ac:dyDescent="0.25">
      <c r="A28" s="5" t="s">
        <v>176</v>
      </c>
      <c r="B28" s="4" t="s">
        <v>57</v>
      </c>
      <c r="C28" s="4" t="s">
        <v>337</v>
      </c>
      <c r="D28" s="4" t="s">
        <v>613</v>
      </c>
      <c r="E28" s="4" t="s">
        <v>1328</v>
      </c>
      <c r="F28" s="4" t="s">
        <v>1329</v>
      </c>
      <c r="G28" s="4" t="s">
        <v>364</v>
      </c>
      <c r="H28" s="4" t="s">
        <v>463</v>
      </c>
      <c r="I28" s="4" t="s">
        <v>1330</v>
      </c>
      <c r="J28" s="4" t="s">
        <v>1110</v>
      </c>
      <c r="K28" s="4" t="s">
        <v>1331</v>
      </c>
      <c r="L28" s="4" t="s">
        <v>1332</v>
      </c>
      <c r="M28" s="4" t="s">
        <v>1333</v>
      </c>
      <c r="N28" s="4" t="s">
        <v>1334</v>
      </c>
      <c r="O28" s="4" t="s">
        <v>1335</v>
      </c>
      <c r="P28" s="4" t="s">
        <v>1336</v>
      </c>
      <c r="Q28" s="4" t="s">
        <v>1337</v>
      </c>
      <c r="R28" s="4" t="s">
        <v>1338</v>
      </c>
      <c r="S28" s="4" t="s">
        <v>1339</v>
      </c>
      <c r="T28" s="4" t="s">
        <v>1340</v>
      </c>
      <c r="U28" s="4" t="s">
        <v>1341</v>
      </c>
      <c r="V28" s="4" t="s">
        <v>1342</v>
      </c>
      <c r="W28" s="4" t="s">
        <v>1343</v>
      </c>
      <c r="X28" s="4" t="s">
        <v>1344</v>
      </c>
      <c r="Y28" s="4" t="s">
        <v>1345</v>
      </c>
    </row>
    <row r="29" spans="1:25" ht="16.5" x14ac:dyDescent="0.25">
      <c r="A29" s="5" t="s">
        <v>177</v>
      </c>
      <c r="B29" s="4" t="s">
        <v>94</v>
      </c>
      <c r="C29" s="4" t="s">
        <v>337</v>
      </c>
      <c r="D29" s="4" t="s">
        <v>383</v>
      </c>
      <c r="E29" s="4" t="s">
        <v>1346</v>
      </c>
      <c r="F29" s="4" t="s">
        <v>1347</v>
      </c>
      <c r="G29" s="4" t="s">
        <v>1348</v>
      </c>
      <c r="H29" s="4" t="s">
        <v>1349</v>
      </c>
      <c r="I29" s="4" t="s">
        <v>1350</v>
      </c>
      <c r="J29" s="4" t="s">
        <v>1351</v>
      </c>
      <c r="K29" s="4" t="s">
        <v>1352</v>
      </c>
      <c r="L29" s="4" t="s">
        <v>1353</v>
      </c>
      <c r="M29" s="4" t="s">
        <v>1354</v>
      </c>
      <c r="N29" s="4" t="s">
        <v>1355</v>
      </c>
      <c r="O29" s="4" t="s">
        <v>1356</v>
      </c>
      <c r="P29" s="4" t="s">
        <v>1357</v>
      </c>
      <c r="Q29" s="4" t="s">
        <v>1358</v>
      </c>
      <c r="R29" s="4" t="s">
        <v>1359</v>
      </c>
      <c r="S29" s="4" t="s">
        <v>1360</v>
      </c>
      <c r="T29" s="4" t="s">
        <v>354</v>
      </c>
      <c r="U29" s="4" t="s">
        <v>1361</v>
      </c>
      <c r="V29" s="4" t="s">
        <v>1362</v>
      </c>
      <c r="W29" s="4" t="s">
        <v>1363</v>
      </c>
      <c r="X29" s="4" t="s">
        <v>1364</v>
      </c>
      <c r="Y29" s="4" t="s">
        <v>1365</v>
      </c>
    </row>
    <row r="30" spans="1:25" ht="16.5" x14ac:dyDescent="0.25">
      <c r="A30" s="5" t="s">
        <v>178</v>
      </c>
      <c r="B30" s="4" t="s">
        <v>101</v>
      </c>
      <c r="C30" s="4" t="s">
        <v>337</v>
      </c>
      <c r="D30" s="4" t="s">
        <v>510</v>
      </c>
      <c r="E30" s="4" t="s">
        <v>1366</v>
      </c>
      <c r="F30" s="4" t="s">
        <v>1367</v>
      </c>
      <c r="G30" s="4" t="s">
        <v>1368</v>
      </c>
      <c r="H30" s="4" t="s">
        <v>1369</v>
      </c>
      <c r="I30" s="4" t="s">
        <v>1370</v>
      </c>
      <c r="J30" s="4" t="s">
        <v>1371</v>
      </c>
      <c r="K30" s="4" t="s">
        <v>769</v>
      </c>
      <c r="L30" s="4" t="s">
        <v>1372</v>
      </c>
      <c r="M30" s="4" t="s">
        <v>1315</v>
      </c>
      <c r="N30" s="4" t="s">
        <v>1373</v>
      </c>
      <c r="O30" s="4" t="s">
        <v>1374</v>
      </c>
      <c r="P30" s="4" t="s">
        <v>1375</v>
      </c>
      <c r="Q30" s="4" t="s">
        <v>1376</v>
      </c>
      <c r="R30" s="4" t="s">
        <v>1377</v>
      </c>
      <c r="S30" s="4" t="s">
        <v>1378</v>
      </c>
      <c r="T30" s="4" t="s">
        <v>393</v>
      </c>
      <c r="U30" s="4" t="s">
        <v>1379</v>
      </c>
      <c r="V30" s="4" t="s">
        <v>400</v>
      </c>
      <c r="W30" s="4" t="s">
        <v>1380</v>
      </c>
      <c r="X30" s="4" t="s">
        <v>1381</v>
      </c>
      <c r="Y30" s="4" t="s">
        <v>1382</v>
      </c>
    </row>
    <row r="31" spans="1:25" ht="16.5" x14ac:dyDescent="0.25">
      <c r="A31" s="2"/>
      <c r="B31" s="4" t="s">
        <v>68</v>
      </c>
      <c r="C31" s="4" t="s">
        <v>337</v>
      </c>
      <c r="D31" s="4" t="s">
        <v>904</v>
      </c>
      <c r="E31" s="4" t="s">
        <v>905</v>
      </c>
      <c r="F31" s="4" t="s">
        <v>906</v>
      </c>
      <c r="G31" s="4" t="s">
        <v>370</v>
      </c>
      <c r="H31" s="4" t="s">
        <v>907</v>
      </c>
      <c r="I31" s="4" t="s">
        <v>895</v>
      </c>
      <c r="J31" s="4" t="s">
        <v>473</v>
      </c>
      <c r="K31" s="4" t="s">
        <v>389</v>
      </c>
      <c r="L31" s="4" t="s">
        <v>908</v>
      </c>
      <c r="M31" s="4" t="s">
        <v>655</v>
      </c>
      <c r="N31" s="4" t="s">
        <v>909</v>
      </c>
      <c r="O31" s="4" t="s">
        <v>910</v>
      </c>
      <c r="P31" s="4" t="s">
        <v>911</v>
      </c>
      <c r="Q31" s="4" t="s">
        <v>912</v>
      </c>
      <c r="R31" s="4" t="s">
        <v>913</v>
      </c>
      <c r="S31" s="4" t="s">
        <v>914</v>
      </c>
      <c r="T31" s="4" t="s">
        <v>629</v>
      </c>
      <c r="U31" s="4" t="s">
        <v>915</v>
      </c>
      <c r="V31" s="4" t="s">
        <v>811</v>
      </c>
      <c r="W31" s="4" t="s">
        <v>780</v>
      </c>
      <c r="X31" s="4" t="s">
        <v>916</v>
      </c>
      <c r="Y31" s="4" t="s">
        <v>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WL</vt:lpstr>
      <vt:lpstr>for</vt:lpstr>
      <vt:lpstr>Opps</vt:lpstr>
      <vt:lpstr>import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2020-09-04T04:12:39Z</dcterms:created>
  <dcterms:modified xsi:type="dcterms:W3CDTF">2020-09-06T22:15:44Z</dcterms:modified>
</cp:coreProperties>
</file>