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4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<sst xmlns="http://schemas.openxmlformats.org/spreadsheetml/2006/main" count="705">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</sst>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62" fillId="32" borderId="141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0" fillId="39" borderId="143" applyNumberFormat="0" applyFont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0" fillId="0" borderId="139" applyNumberFormat="0" applyFill="0" applyAlignment="0" applyProtection="0">
      <alignment vertical="center"/>
    </xf>
    <xf numFmtId="0" fontId="56" fillId="0" borderId="139" applyNumberFormat="0" applyFill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3" fillId="0" borderId="145" applyNumberFormat="0" applyFill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28" borderId="140" applyNumberFormat="0" applyAlignment="0" applyProtection="0">
      <alignment vertical="center"/>
    </xf>
    <xf numFmtId="0" fontId="63" fillId="28" borderId="141" applyNumberFormat="0" applyAlignment="0" applyProtection="0">
      <alignment vertical="center"/>
    </xf>
    <xf numFmtId="0" fontId="55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67" fillId="0" borderId="14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6" fontId="2" fillId="3" borderId="0" xfId="31" applyNumberFormat="1">
      <alignment vertical="center"/>
    </xf>
    <xf numFmtId="176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6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6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D24" sqref="D24:D25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253</v>
      </c>
      <c r="F8" s="310">
        <v>3610</v>
      </c>
      <c r="G8" s="311">
        <v>4922</v>
      </c>
      <c r="H8" s="311">
        <v>702</v>
      </c>
      <c r="I8" s="355">
        <v>1065</v>
      </c>
      <c r="J8" s="356">
        <f t="shared" ref="J8" si="0">SUM(F8:I9)</f>
        <v>10299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1、极攻培养建议：血≥1396，防≥335，内≥466，且血+防+内=3592。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1396</v>
      </c>
      <c r="G16" s="325">
        <f>INT(G12*$E26+1)</f>
        <v>1024</v>
      </c>
      <c r="H16" s="325">
        <f>INT(H12*$E26+1)</f>
        <v>335</v>
      </c>
      <c r="I16" s="363">
        <f>INT(I12*$E26+1)</f>
        <v>466</v>
      </c>
      <c r="J16" s="368">
        <f>SUM(F16:I17)</f>
        <v>3221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2、极防培养建议：血≥1396，攻≥1024，内≥466，且血+攻+内=4281。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3、攻防培养建议：血≥1396，内≥466，且血+内=3257。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4、防内培养建议：血≥1396，攻≥1024，且血+攻=3815。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1787.2</v>
      </c>
      <c r="G22" s="340">
        <f>SMALL(F28:F31,H31)</f>
        <v>3899</v>
      </c>
      <c r="H22" s="340">
        <f>SMALL(F28:F31,I31)</f>
        <v>0</v>
      </c>
      <c r="I22" s="340">
        <f>SMALL(F28:F31,J31)</f>
        <v>0</v>
      </c>
      <c r="J22" s="372">
        <f>SUM(F22:I23)</f>
        <v>5686.2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253</v>
      </c>
      <c r="E24" s="344">
        <f>E22+(D24-160)*15</f>
        <v>5395</v>
      </c>
      <c r="F24" s="344">
        <f>F12*(D24-160)+F22</f>
        <v>3182.2</v>
      </c>
      <c r="G24" s="344">
        <f>G12*(D24-160)+G22</f>
        <v>4922</v>
      </c>
      <c r="H24" s="344">
        <f>H12*(D24-160)+H22</f>
        <v>334.8</v>
      </c>
      <c r="I24" s="344">
        <f>I12*(D24-160)+I22</f>
        <v>465</v>
      </c>
      <c r="J24" s="374">
        <f>SUM(E24:I25)</f>
        <v>14299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1395</v>
      </c>
      <c r="E26" s="23">
        <f>E8-160</f>
        <v>93</v>
      </c>
      <c r="F26" s="23">
        <f>F8-E26*F12</f>
        <v>2215</v>
      </c>
      <c r="G26" s="23">
        <f>G8-E26*G12</f>
        <v>3899</v>
      </c>
      <c r="H26" s="23">
        <f>H8-E26*H12</f>
        <v>367.2</v>
      </c>
      <c r="I26" s="23">
        <f>I8-E26*I12</f>
        <v>600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2215</v>
      </c>
      <c r="G27" s="23">
        <f t="shared" si="1"/>
        <v>3899</v>
      </c>
      <c r="H27" s="23">
        <f t="shared" si="1"/>
        <v>367.2</v>
      </c>
      <c r="I27" s="23">
        <f t="shared" si="1"/>
        <v>600</v>
      </c>
      <c r="J27" s="23"/>
    </row>
    <row r="28" ht="24" hidden="1" customHeight="1" spans="4:10">
      <c r="D28" s="23">
        <f>SMALL(F26:I26,1)</f>
        <v>367.2</v>
      </c>
      <c r="E28" s="23">
        <f>D28-D26</f>
        <v>-1027.8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600</v>
      </c>
      <c r="E29" s="23">
        <f t="shared" ref="E29:E31" si="4">IF(E28&lt;0,D29+E28,D29)</f>
        <v>-427.8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2215</v>
      </c>
      <c r="E30" s="23">
        <f t="shared" si="4"/>
        <v>1787.2</v>
      </c>
      <c r="F30" s="23">
        <f t="shared" si="2"/>
        <v>1787.2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3899</v>
      </c>
      <c r="E31" s="23">
        <f t="shared" si="4"/>
        <v>3899</v>
      </c>
      <c r="F31" s="23">
        <f t="shared" si="2"/>
        <v>3899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opLeftCell="A9" workbookViewId="0">
      <selection activeCell="E28" sqref="E28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AVERAGE(G3:G26)</f>
        <v>765.5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19858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2016-03-20T05:26:17Z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