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B30AA34B-1CEC-4F8E-B658-C3269C18DEB8}" xr6:coauthVersionLast="47" xr6:coauthVersionMax="47" xr10:uidLastSave="{00000000-0000-0000-0000-000000000000}"/>
  <bookViews>
    <workbookView xWindow="-108" yWindow="-108" windowWidth="23256" windowHeight="12456" tabRatio="816" xr2:uid="{8699C68F-D3F7-409F-8366-88AE5BC4C2FC}"/>
  </bookViews>
  <sheets>
    <sheet name="Employee Salary Data" sheetId="1" r:id="rId1"/>
  </sheets>
  <definedNames>
    <definedName name="_xlnm._FilterDatabase" localSheetId="0" hidden="1">'Employee Salary Data'!$A$1:$G$107</definedName>
    <definedName name="Slicer_Department">#N/A</definedName>
    <definedName name="Slicer_Designation">#N/A</definedName>
    <definedName name="Slicer_Quarters">#N/A</definedName>
  </definedNames>
  <calcPr calcId="191029"/>
  <pivotCaches>
    <pivotCache cacheId="0" r:id="rId2"/>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 i="1" l="1"/>
  <c r="M27" i="1"/>
  <c r="M28" i="1"/>
  <c r="M29" i="1"/>
  <c r="M30" i="1"/>
  <c r="M31" i="1"/>
  <c r="M32" i="1"/>
  <c r="M33" i="1"/>
  <c r="H3" i="1"/>
  <c r="N27" i="1" l="1"/>
  <c r="O27" i="1"/>
  <c r="P27" i="1"/>
  <c r="Q27" i="1"/>
  <c r="R27" i="1"/>
  <c r="S27" i="1"/>
  <c r="N28" i="1"/>
  <c r="O28" i="1"/>
  <c r="P28" i="1"/>
  <c r="Q28" i="1"/>
  <c r="R28" i="1"/>
  <c r="S28" i="1"/>
  <c r="N29" i="1"/>
  <c r="O29" i="1"/>
  <c r="P29" i="1"/>
  <c r="Q29" i="1"/>
  <c r="R29" i="1"/>
  <c r="S29" i="1"/>
  <c r="N30" i="1"/>
  <c r="O30" i="1"/>
  <c r="P30" i="1"/>
  <c r="Q30" i="1"/>
  <c r="R30" i="1"/>
  <c r="S30" i="1"/>
  <c r="N31" i="1"/>
  <c r="O31" i="1"/>
  <c r="P31" i="1"/>
  <c r="Q31" i="1"/>
  <c r="R31" i="1"/>
  <c r="S31" i="1"/>
  <c r="N32" i="1"/>
  <c r="O32" i="1"/>
  <c r="P32" i="1"/>
  <c r="Q32" i="1"/>
  <c r="R32" i="1"/>
  <c r="S32" i="1"/>
  <c r="N33" i="1"/>
  <c r="O33" i="1"/>
  <c r="P33" i="1"/>
  <c r="Q33" i="1"/>
  <c r="R33" i="1"/>
  <c r="S33" i="1"/>
  <c r="L28" i="1"/>
  <c r="L29" i="1"/>
  <c r="L30" i="1"/>
  <c r="L31" i="1"/>
  <c r="L32" i="1"/>
  <c r="L33" i="1"/>
  <c r="L14" i="1"/>
  <c r="M14" i="1" l="1"/>
  <c r="N14" i="1"/>
  <c r="O14" i="1"/>
  <c r="P14" i="1"/>
  <c r="Q14" i="1"/>
  <c r="R14" i="1"/>
  <c r="R15" i="1"/>
  <c r="R16" i="1"/>
  <c r="R17" i="1"/>
  <c r="R18" i="1"/>
  <c r="R19" i="1"/>
  <c r="R20" i="1"/>
  <c r="R21" i="1"/>
  <c r="Q15" i="1"/>
  <c r="Q16" i="1"/>
  <c r="Q17" i="1"/>
  <c r="Q18" i="1"/>
  <c r="Q19" i="1"/>
  <c r="Q20" i="1"/>
  <c r="Q21" i="1"/>
  <c r="P15" i="1"/>
  <c r="P16" i="1"/>
  <c r="P17" i="1"/>
  <c r="P18" i="1"/>
  <c r="P19" i="1"/>
  <c r="P20" i="1"/>
  <c r="P21" i="1"/>
  <c r="O15" i="1"/>
  <c r="O16" i="1"/>
  <c r="O17" i="1"/>
  <c r="O18" i="1"/>
  <c r="O19" i="1"/>
  <c r="O20" i="1"/>
  <c r="O21" i="1"/>
  <c r="N15" i="1"/>
  <c r="N16" i="1"/>
  <c r="N17" i="1"/>
  <c r="N18" i="1"/>
  <c r="N19" i="1"/>
  <c r="N20" i="1"/>
  <c r="N21" i="1"/>
  <c r="M15" i="1"/>
  <c r="M16" i="1"/>
  <c r="M17" i="1"/>
  <c r="M18" i="1"/>
  <c r="M19" i="1"/>
  <c r="M20" i="1"/>
  <c r="M21" i="1"/>
  <c r="L15" i="1"/>
  <c r="L16" i="1"/>
  <c r="L17" i="1"/>
  <c r="L18" i="1"/>
  <c r="L19" i="1"/>
  <c r="L20" i="1"/>
  <c r="L21" i="1"/>
  <c r="H2" i="1"/>
  <c r="H5" i="1"/>
  <c r="A3" i="1"/>
  <c r="A4" i="1" s="1"/>
  <c r="H6" i="1"/>
  <c r="H4"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O22" i="1" l="1"/>
  <c r="S21" i="1"/>
  <c r="S20" i="1"/>
  <c r="S19" i="1"/>
  <c r="S18" i="1"/>
  <c r="S17" i="1"/>
  <c r="S16" i="1"/>
  <c r="S15" i="1"/>
  <c r="S14" i="1"/>
  <c r="M22" i="1"/>
  <c r="L22" i="1"/>
  <c r="R22" i="1"/>
  <c r="P22" i="1"/>
  <c r="N22" i="1"/>
  <c r="Q22"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S22" i="1" l="1"/>
</calcChain>
</file>

<file path=xl/sharedStrings.xml><?xml version="1.0" encoding="utf-8"?>
<sst xmlns="http://schemas.openxmlformats.org/spreadsheetml/2006/main" count="569" uniqueCount="249">
  <si>
    <t>Code</t>
  </si>
  <si>
    <t>Employee Name</t>
  </si>
  <si>
    <t>Designation</t>
  </si>
  <si>
    <t>Department</t>
  </si>
  <si>
    <t>Join Date</t>
  </si>
  <si>
    <t>Annual CTC</t>
  </si>
  <si>
    <t>BOM043</t>
  </si>
  <si>
    <t>Junior Manager</t>
  </si>
  <si>
    <t>Operations</t>
  </si>
  <si>
    <t>BOM063</t>
  </si>
  <si>
    <t>Senior Executive</t>
  </si>
  <si>
    <t>BOM069</t>
  </si>
  <si>
    <t>Executive</t>
  </si>
  <si>
    <t>Finance &amp; Admin</t>
  </si>
  <si>
    <t>BOM145</t>
  </si>
  <si>
    <t>BOM149</t>
  </si>
  <si>
    <t>D2C</t>
  </si>
  <si>
    <t>BOM187</t>
  </si>
  <si>
    <t>BOM190</t>
  </si>
  <si>
    <t>General Manager</t>
  </si>
  <si>
    <t>BOM198</t>
  </si>
  <si>
    <t>VP</t>
  </si>
  <si>
    <t>Marketing</t>
  </si>
  <si>
    <t>BOM203</t>
  </si>
  <si>
    <t>Manager</t>
  </si>
  <si>
    <t>BOM207</t>
  </si>
  <si>
    <t>Marketplace</t>
  </si>
  <si>
    <t>BOM208</t>
  </si>
  <si>
    <t>BOM216</t>
  </si>
  <si>
    <t>BOM217</t>
  </si>
  <si>
    <t>BOM220</t>
  </si>
  <si>
    <t>Senior Manager</t>
  </si>
  <si>
    <t>Product</t>
  </si>
  <si>
    <t>BOM225</t>
  </si>
  <si>
    <t>BOM227</t>
  </si>
  <si>
    <t>BOM228</t>
  </si>
  <si>
    <t>BOM232</t>
  </si>
  <si>
    <t>BOM237</t>
  </si>
  <si>
    <t>BOM246</t>
  </si>
  <si>
    <t>BOM256</t>
  </si>
  <si>
    <t>BOM267</t>
  </si>
  <si>
    <t>BOM270</t>
  </si>
  <si>
    <t>BOM272</t>
  </si>
  <si>
    <t>BOM273</t>
  </si>
  <si>
    <t>BOM277</t>
  </si>
  <si>
    <t>BOM281</t>
  </si>
  <si>
    <t>BOM287</t>
  </si>
  <si>
    <t>BOM290</t>
  </si>
  <si>
    <t>BOM294</t>
  </si>
  <si>
    <t>BOM295</t>
  </si>
  <si>
    <t>BOM296</t>
  </si>
  <si>
    <t>BOM298</t>
  </si>
  <si>
    <t>BOM299</t>
  </si>
  <si>
    <t>BOM301</t>
  </si>
  <si>
    <t>BOM302</t>
  </si>
  <si>
    <t>BOM303</t>
  </si>
  <si>
    <t>BOM304</t>
  </si>
  <si>
    <t>BOM305</t>
  </si>
  <si>
    <t>BOM306</t>
  </si>
  <si>
    <t>BOM308</t>
  </si>
  <si>
    <t>BOM309</t>
  </si>
  <si>
    <t>BOM311</t>
  </si>
  <si>
    <t>BOM312</t>
  </si>
  <si>
    <t>BOM313</t>
  </si>
  <si>
    <t>BOM316</t>
  </si>
  <si>
    <t>BOM318</t>
  </si>
  <si>
    <t>BOM320</t>
  </si>
  <si>
    <t>BOM321</t>
  </si>
  <si>
    <t>BOM322</t>
  </si>
  <si>
    <t>CXO</t>
  </si>
  <si>
    <t>BOM325</t>
  </si>
  <si>
    <t>BOM329</t>
  </si>
  <si>
    <t>BOM330</t>
  </si>
  <si>
    <t>BOM333</t>
  </si>
  <si>
    <t>BOM334</t>
  </si>
  <si>
    <t>BOM338</t>
  </si>
  <si>
    <t>BOM340</t>
  </si>
  <si>
    <t>BOM342</t>
  </si>
  <si>
    <t>BOM343</t>
  </si>
  <si>
    <t>BOM344</t>
  </si>
  <si>
    <t>BOM345</t>
  </si>
  <si>
    <t>BOM346</t>
  </si>
  <si>
    <t>BOM347</t>
  </si>
  <si>
    <t>BOM348</t>
  </si>
  <si>
    <t>BOM352</t>
  </si>
  <si>
    <t>BOM357</t>
  </si>
  <si>
    <t>BOM358</t>
  </si>
  <si>
    <t>BOM360</t>
  </si>
  <si>
    <t>BOM361</t>
  </si>
  <si>
    <t>BOM362</t>
  </si>
  <si>
    <t>BOM363</t>
  </si>
  <si>
    <t>BOM364</t>
  </si>
  <si>
    <t>BOM365</t>
  </si>
  <si>
    <t>BOM366</t>
  </si>
  <si>
    <t>BOM368</t>
  </si>
  <si>
    <t>BOM370</t>
  </si>
  <si>
    <t>BOM373</t>
  </si>
  <si>
    <t>BOM376</t>
  </si>
  <si>
    <t>BOM379</t>
  </si>
  <si>
    <t>Management</t>
  </si>
  <si>
    <t>BOM382</t>
  </si>
  <si>
    <t>BOM383</t>
  </si>
  <si>
    <t>BOM359</t>
  </si>
  <si>
    <t>BOM375</t>
  </si>
  <si>
    <t>BOM380</t>
  </si>
  <si>
    <t>BOM381</t>
  </si>
  <si>
    <t>BOM384</t>
  </si>
  <si>
    <t>BOM386</t>
  </si>
  <si>
    <t>BOM387</t>
  </si>
  <si>
    <t>BOM388</t>
  </si>
  <si>
    <t>BOM389</t>
  </si>
  <si>
    <t>BOM391</t>
  </si>
  <si>
    <t>BOM392</t>
  </si>
  <si>
    <t>BOM393</t>
  </si>
  <si>
    <t>BOM394</t>
  </si>
  <si>
    <t>BOM395</t>
  </si>
  <si>
    <t>BOM397</t>
  </si>
  <si>
    <t>BOM398</t>
  </si>
  <si>
    <t>BOM399</t>
  </si>
  <si>
    <t>BOM400</t>
  </si>
  <si>
    <t>BOM401</t>
  </si>
  <si>
    <t>BOM402</t>
  </si>
  <si>
    <t>BOM403</t>
  </si>
  <si>
    <t>BOM404</t>
  </si>
  <si>
    <t>BOM405</t>
  </si>
  <si>
    <t>BOM406</t>
  </si>
  <si>
    <t>Employee_1</t>
  </si>
  <si>
    <t>Employee_3</t>
  </si>
  <si>
    <t>Employee_4</t>
  </si>
  <si>
    <t>Employee_10</t>
  </si>
  <si>
    <t>Employee_13</t>
  </si>
  <si>
    <t>Employee_15</t>
  </si>
  <si>
    <t>Employee_20</t>
  </si>
  <si>
    <t>Employee_21</t>
  </si>
  <si>
    <t>Employee_25</t>
  </si>
  <si>
    <t>Employee_26</t>
  </si>
  <si>
    <t>Employee_27</t>
  </si>
  <si>
    <t>Employee_28</t>
  </si>
  <si>
    <t>Employee_31</t>
  </si>
  <si>
    <t>Employee_32</t>
  </si>
  <si>
    <t>Employee_33</t>
  </si>
  <si>
    <t>Employee_35</t>
  </si>
  <si>
    <t>Employee_36</t>
  </si>
  <si>
    <t>Employee_37</t>
  </si>
  <si>
    <t>Employee_38</t>
  </si>
  <si>
    <t>Employee_39</t>
  </si>
  <si>
    <t>Employee_42</t>
  </si>
  <si>
    <t>Employee_46</t>
  </si>
  <si>
    <t>Employee_51</t>
  </si>
  <si>
    <t>Employee_52</t>
  </si>
  <si>
    <t>Employee_54</t>
  </si>
  <si>
    <t>Employee_55</t>
  </si>
  <si>
    <t>Employee_56</t>
  </si>
  <si>
    <t>Employee_57</t>
  </si>
  <si>
    <t>Employee_58</t>
  </si>
  <si>
    <t>Employee_60</t>
  </si>
  <si>
    <t>Employee_63</t>
  </si>
  <si>
    <t>Employee_64</t>
  </si>
  <si>
    <t>Employee_65</t>
  </si>
  <si>
    <t>Employee_66</t>
  </si>
  <si>
    <t>Employee_67</t>
  </si>
  <si>
    <t>Employee_69</t>
  </si>
  <si>
    <t>Employee_70</t>
  </si>
  <si>
    <t>Employee_71</t>
  </si>
  <si>
    <t>Employee_72</t>
  </si>
  <si>
    <t>Employee_73</t>
  </si>
  <si>
    <t>Employee_74</t>
  </si>
  <si>
    <t>Employee_76</t>
  </si>
  <si>
    <t>Employee_77</t>
  </si>
  <si>
    <t>Employee_78</t>
  </si>
  <si>
    <t>Employee_79</t>
  </si>
  <si>
    <t>Employee_80</t>
  </si>
  <si>
    <t>Employee_81</t>
  </si>
  <si>
    <t>Employee_82</t>
  </si>
  <si>
    <t>Employee_84</t>
  </si>
  <si>
    <t>Employee_85</t>
  </si>
  <si>
    <t>Employee_86</t>
  </si>
  <si>
    <t>Employee_87</t>
  </si>
  <si>
    <t>Employee_89</t>
  </si>
  <si>
    <t>Employee_90</t>
  </si>
  <si>
    <t>Employee_91</t>
  </si>
  <si>
    <t>Employee_92</t>
  </si>
  <si>
    <t>Employee_95</t>
  </si>
  <si>
    <t>Employee_97</t>
  </si>
  <si>
    <t>Employee_98</t>
  </si>
  <si>
    <t>Employee_99</t>
  </si>
  <si>
    <t>Employee_100</t>
  </si>
  <si>
    <t>Employee_101</t>
  </si>
  <si>
    <t>Employee_102</t>
  </si>
  <si>
    <t>Employee_103</t>
  </si>
  <si>
    <t>Employee_104</t>
  </si>
  <si>
    <t>Employee_105</t>
  </si>
  <si>
    <t>Employee_109</t>
  </si>
  <si>
    <t>Employee_110</t>
  </si>
  <si>
    <t>Employee_111</t>
  </si>
  <si>
    <t>Employee_112</t>
  </si>
  <si>
    <t>Employee_113</t>
  </si>
  <si>
    <t>Employee_114</t>
  </si>
  <si>
    <t>Employee_115</t>
  </si>
  <si>
    <t>Employee_116</t>
  </si>
  <si>
    <t>Employee_117</t>
  </si>
  <si>
    <t>Employee_118</t>
  </si>
  <si>
    <t>Employee_120</t>
  </si>
  <si>
    <t>Employee_123</t>
  </si>
  <si>
    <t>Employee_125</t>
  </si>
  <si>
    <t>Employee_128</t>
  </si>
  <si>
    <t>Employee_150</t>
  </si>
  <si>
    <t>Employee_151</t>
  </si>
  <si>
    <t>Employee_153</t>
  </si>
  <si>
    <t>Employee_154</t>
  </si>
  <si>
    <t>Employee_155</t>
  </si>
  <si>
    <t>Employee_156</t>
  </si>
  <si>
    <t>Employee_159</t>
  </si>
  <si>
    <t>Employee_161</t>
  </si>
  <si>
    <t>Employee_162</t>
  </si>
  <si>
    <t>Employee_163</t>
  </si>
  <si>
    <t>Employee_164</t>
  </si>
  <si>
    <t>Employee_166</t>
  </si>
  <si>
    <t>Employee_167</t>
  </si>
  <si>
    <t>Employee_170</t>
  </si>
  <si>
    <t>Employee_172</t>
  </si>
  <si>
    <t>Employee_173</t>
  </si>
  <si>
    <t>Employee_175</t>
  </si>
  <si>
    <t>Employee_177</t>
  </si>
  <si>
    <t>Employee_178</t>
  </si>
  <si>
    <t>Employee_179</t>
  </si>
  <si>
    <t>Employee_181</t>
  </si>
  <si>
    <t>Employee_183</t>
  </si>
  <si>
    <t>Employee_185</t>
  </si>
  <si>
    <t>Employee_186</t>
  </si>
  <si>
    <t>Employee_187</t>
  </si>
  <si>
    <t>Employee_188</t>
  </si>
  <si>
    <t>BOM056</t>
  </si>
  <si>
    <t>Row Labels</t>
  </si>
  <si>
    <t>Grand Total</t>
  </si>
  <si>
    <t>Average of Annual CTC</t>
  </si>
  <si>
    <t>Max of Annual CTC</t>
  </si>
  <si>
    <t>Count of Employee Name</t>
  </si>
  <si>
    <t>Column Labels</t>
  </si>
  <si>
    <t>Count of Department</t>
  </si>
  <si>
    <t>Sum of Annual CTC</t>
  </si>
  <si>
    <t>2017</t>
  </si>
  <si>
    <t>2018</t>
  </si>
  <si>
    <t>2019</t>
  </si>
  <si>
    <t>2020</t>
  </si>
  <si>
    <t>2021</t>
  </si>
  <si>
    <t>Total Sum</t>
  </si>
  <si>
    <t xml:space="preserve"> </t>
  </si>
  <si>
    <t>CTC in lakhs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</si>
</sst>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
      <left style="thin">
        <color indexed="64"/>
      </left>
      <right style="thin">
        <color indexed="64"/>
      </right>
      <top style="thin">
        <color theme="4" tint="0.39997558519241921"/>
      </top>
      <bottom style="thin">
        <color indexed="64"/>
      </bottom>
      <diagonal/>
    </border>
    <border>
      <left/>
      <right/>
      <top style="double">
        <color theme="4"/>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2" fontId="0" fillId="0" borderId="0" xfId="0" applyNumberFormat="1"/>
    <xf numFmtId="0" fontId="3" fillId="0" borderId="1" xfId="0" applyFont="1" applyBorder="1"/>
    <xf numFmtId="0" fontId="3" fillId="0" borderId="4" xfId="0" applyFont="1" applyBorder="1"/>
    <xf numFmtId="0" fontId="3" fillId="0" borderId="7" xfId="0" applyFont="1" applyBorder="1"/>
    <xf numFmtId="0" fontId="3" fillId="0" borderId="8" xfId="0" applyFont="1" applyBorder="1"/>
    <xf numFmtId="0" fontId="2" fillId="2" borderId="10" xfId="0" applyFont="1" applyFill="1" applyBorder="1"/>
    <xf numFmtId="0" fontId="2" fillId="2" borderId="5" xfId="0" applyFont="1" applyFill="1" applyBorder="1"/>
    <xf numFmtId="2" fontId="2" fillId="2" borderId="5" xfId="0" applyNumberFormat="1" applyFont="1" applyFill="1" applyBorder="1"/>
    <xf numFmtId="2" fontId="2" fillId="2" borderId="11" xfId="0" applyNumberFormat="1" applyFont="1" applyFill="1" applyBorder="1"/>
    <xf numFmtId="0" fontId="0" fillId="3" borderId="10" xfId="0" applyFill="1" applyBorder="1"/>
    <xf numFmtId="0" fontId="0" fillId="3" borderId="5" xfId="0" applyFill="1" applyBorder="1"/>
    <xf numFmtId="14" fontId="0" fillId="3" borderId="5" xfId="0" applyNumberFormat="1" applyFill="1" applyBorder="1"/>
    <xf numFmtId="2" fontId="0" fillId="3" borderId="5" xfId="0" applyNumberFormat="1" applyFill="1" applyBorder="1"/>
    <xf numFmtId="2" fontId="0" fillId="3" borderId="11" xfId="0" applyNumberFormat="1" applyFill="1" applyBorder="1"/>
    <xf numFmtId="0" fontId="0" fillId="0" borderId="10" xfId="0" applyBorder="1"/>
    <xf numFmtId="0" fontId="0" fillId="0" borderId="5" xfId="0" applyBorder="1"/>
    <xf numFmtId="14" fontId="0" fillId="0" borderId="5" xfId="0" applyNumberFormat="1" applyBorder="1"/>
    <xf numFmtId="2" fontId="0" fillId="0" borderId="5" xfId="0" applyNumberFormat="1" applyBorder="1"/>
    <xf numFmtId="2" fontId="0" fillId="0" borderId="11" xfId="0" applyNumberFormat="1" applyBorder="1"/>
    <xf numFmtId="14" fontId="3" fillId="0" borderId="7" xfId="0" applyNumberFormat="1" applyFont="1" applyBorder="1"/>
    <xf numFmtId="2" fontId="3" fillId="0" borderId="7" xfId="0" applyNumberFormat="1" applyFont="1" applyBorder="1"/>
    <xf numFmtId="2" fontId="3" fillId="0" borderId="9" xfId="0" applyNumberFormat="1" applyFont="1" applyBorder="1"/>
    <xf numFmtId="0" fontId="3" fillId="0" borderId="6" xfId="0" applyFont="1" applyBorder="1"/>
    <xf numFmtId="0" fontId="2" fillId="2" borderId="3" xfId="0" applyFont="1" applyFill="1" applyBorder="1"/>
    <xf numFmtId="0" fontId="2" fillId="3" borderId="3" xfId="0" applyFont="1" applyFill="1" applyBorder="1"/>
    <xf numFmtId="0" fontId="2" fillId="3" borderId="4" xfId="0" applyFont="1" applyFill="1" applyBorder="1"/>
    <xf numFmtId="0" fontId="0" fillId="3" borderId="3" xfId="0" applyFill="1" applyBorder="1"/>
    <xf numFmtId="0" fontId="0" fillId="0" borderId="3" xfId="0" applyBorder="1"/>
    <xf numFmtId="0" fontId="3" fillId="0" borderId="2" xfId="0" applyFont="1" applyBorder="1"/>
    <xf numFmtId="0" fontId="2" fillId="2" borderId="1" xfId="0" applyFont="1" applyFill="1" applyBorder="1"/>
    <xf numFmtId="0" fontId="0" fillId="3" borderId="1" xfId="0" applyFill="1" applyBorder="1"/>
    <xf numFmtId="0" fontId="0" fillId="0" borderId="12" xfId="0" applyBorder="1"/>
    <xf numFmtId="0" fontId="0" fillId="0" borderId="1" xfId="0" applyNumberFormat="1" applyBorder="1"/>
    <xf numFmtId="0" fontId="3" fillId="0" borderId="1" xfId="0" applyNumberFormat="1" applyFont="1" applyBorder="1"/>
  </cellXfs>
  <cellStyles count="1">
    <cellStyle name="Normal" xfId="0" builtinId="0"/>
  </cellStyles>
  <dxfs count="4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Data.xlsx]Employee Salary Data!PivotTable2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Salary Data'!$V$26:$V$27</c:f>
              <c:strCache>
                <c:ptCount val="1"/>
                <c:pt idx="0">
                  <c:v>CXO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Data'!$V$28:$V$34</c:f>
              <c:numCache>
                <c:formatCode>General</c:formatCode>
                <c:ptCount val="6"/>
                <c:pt idx="0">
                  <c:v>3100008</c:v>
                </c:pt>
              </c:numCache>
            </c:numRef>
          </c:val>
          <c:extLst>
            <c:ext xmlns:c16="http://schemas.microsoft.com/office/drawing/2014/chart" uri="{C3380CC4-5D6E-409C-BE32-E72D297353CC}">
              <c16:uniqueId val="{00000000-7E3F-42AB-B8FC-09BF605C5088}"/>
            </c:ext>
          </c:extLst>
        </c:ser>
        <c:ser>
          <c:idx val="1"/>
          <c:order val="1"/>
          <c:tx>
            <c:strRef>
              <c:f>'Employee Salary Data'!$W$26:$W$27</c:f>
              <c:strCache>
                <c:ptCount val="1"/>
                <c:pt idx="0">
                  <c:v>Executive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Data'!$W$28:$W$34</c:f>
              <c:numCache>
                <c:formatCode>General</c:formatCode>
                <c:ptCount val="6"/>
                <c:pt idx="0">
                  <c:v>420000</c:v>
                </c:pt>
                <c:pt idx="1">
                  <c:v>300006</c:v>
                </c:pt>
                <c:pt idx="2">
                  <c:v>324000</c:v>
                </c:pt>
                <c:pt idx="3">
                  <c:v>334584</c:v>
                </c:pt>
                <c:pt idx="4">
                  <c:v>273084</c:v>
                </c:pt>
              </c:numCache>
            </c:numRef>
          </c:val>
          <c:extLst>
            <c:ext xmlns:c16="http://schemas.microsoft.com/office/drawing/2014/chart" uri="{C3380CC4-5D6E-409C-BE32-E72D297353CC}">
              <c16:uniqueId val="{00000000-E823-451A-B11C-980048D04342}"/>
            </c:ext>
          </c:extLst>
        </c:ser>
        <c:ser>
          <c:idx val="2"/>
          <c:order val="2"/>
          <c:tx>
            <c:strRef>
              <c:f>'Employee Salary Data'!$X$26:$X$27</c:f>
              <c:strCache>
                <c:ptCount val="1"/>
                <c:pt idx="0">
                  <c:v>General Manager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Data'!$X$28:$X$34</c:f>
              <c:numCache>
                <c:formatCode>General</c:formatCode>
                <c:ptCount val="6"/>
                <c:pt idx="5">
                  <c:v>2350008</c:v>
                </c:pt>
              </c:numCache>
            </c:numRef>
          </c:val>
          <c:extLst>
            <c:ext xmlns:c16="http://schemas.microsoft.com/office/drawing/2014/chart" uri="{C3380CC4-5D6E-409C-BE32-E72D297353CC}">
              <c16:uniqueId val="{00000001-E823-451A-B11C-980048D04342}"/>
            </c:ext>
          </c:extLst>
        </c:ser>
        <c:ser>
          <c:idx val="3"/>
          <c:order val="3"/>
          <c:tx>
            <c:strRef>
              <c:f>'Employee Salary Data'!$Y$26:$Y$27</c:f>
              <c:strCache>
                <c:ptCount val="1"/>
                <c:pt idx="0">
                  <c:v>Junior Manager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Data'!$Y$28:$Y$34</c:f>
              <c:numCache>
                <c:formatCode>General</c:formatCode>
                <c:ptCount val="6"/>
                <c:pt idx="4">
                  <c:v>510180</c:v>
                </c:pt>
              </c:numCache>
            </c:numRef>
          </c:val>
          <c:extLst>
            <c:ext xmlns:c16="http://schemas.microsoft.com/office/drawing/2014/chart" uri="{C3380CC4-5D6E-409C-BE32-E72D297353CC}">
              <c16:uniqueId val="{00000002-E823-451A-B11C-980048D04342}"/>
            </c:ext>
          </c:extLst>
        </c:ser>
        <c:ser>
          <c:idx val="4"/>
          <c:order val="4"/>
          <c:tx>
            <c:strRef>
              <c:f>'Employee Salary Data'!$Z$26:$Z$27</c:f>
              <c:strCache>
                <c:ptCount val="1"/>
                <c:pt idx="0">
                  <c:v>Manager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Data'!$Z$28:$Z$34</c:f>
              <c:numCache>
                <c:formatCode>General</c:formatCode>
                <c:ptCount val="6"/>
                <c:pt idx="0">
                  <c:v>550020</c:v>
                </c:pt>
                <c:pt idx="3">
                  <c:v>1700004</c:v>
                </c:pt>
              </c:numCache>
            </c:numRef>
          </c:val>
          <c:extLst>
            <c:ext xmlns:c16="http://schemas.microsoft.com/office/drawing/2014/chart" uri="{C3380CC4-5D6E-409C-BE32-E72D297353CC}">
              <c16:uniqueId val="{00000003-E823-451A-B11C-980048D04342}"/>
            </c:ext>
          </c:extLst>
        </c:ser>
        <c:ser>
          <c:idx val="5"/>
          <c:order val="5"/>
          <c:tx>
            <c:strRef>
              <c:f>'Employee Salary Data'!$AA$26:$AA$27</c:f>
              <c:strCache>
                <c:ptCount val="1"/>
                <c:pt idx="0">
                  <c:v>Senior Executive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Data'!$AA$28:$AA$34</c:f>
              <c:numCache>
                <c:formatCode>General</c:formatCode>
                <c:ptCount val="6"/>
                <c:pt idx="4">
                  <c:v>515700</c:v>
                </c:pt>
              </c:numCache>
            </c:numRef>
          </c:val>
          <c:extLst>
            <c:ext xmlns:c16="http://schemas.microsoft.com/office/drawing/2014/chart" uri="{C3380CC4-5D6E-409C-BE32-E72D297353CC}">
              <c16:uniqueId val="{00000004-E823-451A-B11C-980048D04342}"/>
            </c:ext>
          </c:extLst>
        </c:ser>
        <c:ser>
          <c:idx val="6"/>
          <c:order val="6"/>
          <c:tx>
            <c:strRef>
              <c:f>'Employee Salary Data'!$AB$26:$AB$27</c:f>
              <c:strCache>
                <c:ptCount val="1"/>
                <c:pt idx="0">
                  <c:v>Senior Manager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Data'!$AB$28:$AB$34</c:f>
              <c:numCache>
                <c:formatCode>General</c:formatCode>
                <c:ptCount val="6"/>
                <c:pt idx="1">
                  <c:v>1900008</c:v>
                </c:pt>
                <c:pt idx="2">
                  <c:v>1050000</c:v>
                </c:pt>
                <c:pt idx="5">
                  <c:v>1700004</c:v>
                </c:pt>
              </c:numCache>
            </c:numRef>
          </c:val>
          <c:extLst>
            <c:ext xmlns:c16="http://schemas.microsoft.com/office/drawing/2014/chart" uri="{C3380CC4-5D6E-409C-BE32-E72D297353CC}">
              <c16:uniqueId val="{00000005-E823-451A-B11C-980048D04342}"/>
            </c:ext>
          </c:extLst>
        </c:ser>
        <c:dLbls>
          <c:showLegendKey val="0"/>
          <c:showVal val="0"/>
          <c:showCatName val="0"/>
          <c:showSerName val="0"/>
          <c:showPercent val="0"/>
          <c:showBubbleSize val="0"/>
        </c:dLbls>
        <c:gapWidth val="100"/>
        <c:overlap val="-24"/>
        <c:axId val="1044202816"/>
        <c:axId val="1044203232"/>
      </c:barChart>
      <c:catAx>
        <c:axId val="1044202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203232"/>
        <c:crosses val="autoZero"/>
        <c:auto val="1"/>
        <c:lblAlgn val="ctr"/>
        <c:lblOffset val="100"/>
        <c:noMultiLvlLbl val="0"/>
      </c:catAx>
      <c:valAx>
        <c:axId val="104420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20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Data.xlsx]Employee Salary Data!PivotTable1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Salary Data'!$V$13:$V$14</c:f>
              <c:strCache>
                <c:ptCount val="1"/>
                <c:pt idx="0">
                  <c:v>D2C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Data'!$V$15:$V$23</c:f>
              <c:numCache>
                <c:formatCode>General</c:formatCode>
                <c:ptCount val="8"/>
                <c:pt idx="0">
                  <c:v>2</c:v>
                </c:pt>
                <c:pt idx="1">
                  <c:v>20</c:v>
                </c:pt>
                <c:pt idx="2">
                  <c:v>1</c:v>
                </c:pt>
                <c:pt idx="3">
                  <c:v>2</c:v>
                </c:pt>
                <c:pt idx="4">
                  <c:v>5</c:v>
                </c:pt>
                <c:pt idx="5">
                  <c:v>3</c:v>
                </c:pt>
                <c:pt idx="6">
                  <c:v>3</c:v>
                </c:pt>
              </c:numCache>
            </c:numRef>
          </c:val>
          <c:smooth val="0"/>
          <c:extLst>
            <c:ext xmlns:c16="http://schemas.microsoft.com/office/drawing/2014/chart" uri="{C3380CC4-5D6E-409C-BE32-E72D297353CC}">
              <c16:uniqueId val="{00000000-B35A-4DAF-986E-3DD134EFC94C}"/>
            </c:ext>
          </c:extLst>
        </c:ser>
        <c:ser>
          <c:idx val="1"/>
          <c:order val="1"/>
          <c:tx>
            <c:strRef>
              <c:f>'Employee Salary Data'!$W$13:$W$14</c:f>
              <c:strCache>
                <c:ptCount val="1"/>
                <c:pt idx="0">
                  <c:v>Finance &amp; Admin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Data'!$W$15:$W$23</c:f>
              <c:numCache>
                <c:formatCode>General</c:formatCode>
                <c:ptCount val="8"/>
                <c:pt idx="1">
                  <c:v>5</c:v>
                </c:pt>
                <c:pt idx="4">
                  <c:v>3</c:v>
                </c:pt>
                <c:pt idx="6">
                  <c:v>3</c:v>
                </c:pt>
                <c:pt idx="7">
                  <c:v>1</c:v>
                </c:pt>
              </c:numCache>
            </c:numRef>
          </c:val>
          <c:smooth val="0"/>
          <c:extLst>
            <c:ext xmlns:c16="http://schemas.microsoft.com/office/drawing/2014/chart" uri="{C3380CC4-5D6E-409C-BE32-E72D297353CC}">
              <c16:uniqueId val="{00000001-5008-485C-A485-04F0B69F7EEE}"/>
            </c:ext>
          </c:extLst>
        </c:ser>
        <c:ser>
          <c:idx val="2"/>
          <c:order val="2"/>
          <c:tx>
            <c:strRef>
              <c:f>'Employee Salary Data'!$X$13:$X$14</c:f>
              <c:strCache>
                <c:ptCount val="1"/>
                <c:pt idx="0">
                  <c:v>Management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Data'!$X$15:$X$23</c:f>
              <c:numCache>
                <c:formatCode>General</c:formatCode>
                <c:ptCount val="8"/>
                <c:pt idx="2">
                  <c:v>2</c:v>
                </c:pt>
              </c:numCache>
            </c:numRef>
          </c:val>
          <c:smooth val="0"/>
          <c:extLst>
            <c:ext xmlns:c16="http://schemas.microsoft.com/office/drawing/2014/chart" uri="{C3380CC4-5D6E-409C-BE32-E72D297353CC}">
              <c16:uniqueId val="{00000002-5008-485C-A485-04F0B69F7EEE}"/>
            </c:ext>
          </c:extLst>
        </c:ser>
        <c:ser>
          <c:idx val="3"/>
          <c:order val="3"/>
          <c:tx>
            <c:strRef>
              <c:f>'Employee Salary Data'!$Y$13:$Y$14</c:f>
              <c:strCache>
                <c:ptCount val="1"/>
                <c:pt idx="0">
                  <c:v>Marketing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Data'!$Y$15:$Y$23</c:f>
              <c:numCache>
                <c:formatCode>General</c:formatCode>
                <c:ptCount val="8"/>
                <c:pt idx="1">
                  <c:v>5</c:v>
                </c:pt>
                <c:pt idx="2">
                  <c:v>2</c:v>
                </c:pt>
                <c:pt idx="3">
                  <c:v>2</c:v>
                </c:pt>
                <c:pt idx="4">
                  <c:v>4</c:v>
                </c:pt>
                <c:pt idx="5">
                  <c:v>4</c:v>
                </c:pt>
                <c:pt idx="6">
                  <c:v>3</c:v>
                </c:pt>
                <c:pt idx="7">
                  <c:v>1</c:v>
                </c:pt>
              </c:numCache>
            </c:numRef>
          </c:val>
          <c:smooth val="0"/>
          <c:extLst>
            <c:ext xmlns:c16="http://schemas.microsoft.com/office/drawing/2014/chart" uri="{C3380CC4-5D6E-409C-BE32-E72D297353CC}">
              <c16:uniqueId val="{00000003-5008-485C-A485-04F0B69F7EEE}"/>
            </c:ext>
          </c:extLst>
        </c:ser>
        <c:ser>
          <c:idx val="4"/>
          <c:order val="4"/>
          <c:tx>
            <c:strRef>
              <c:f>'Employee Salary Data'!$Z$13:$Z$14</c:f>
              <c:strCache>
                <c:ptCount val="1"/>
                <c:pt idx="0">
                  <c:v>Marketplace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Data'!$Z$15:$Z$23</c:f>
              <c:numCache>
                <c:formatCode>General</c:formatCode>
                <c:ptCount val="8"/>
                <c:pt idx="1">
                  <c:v>3</c:v>
                </c:pt>
                <c:pt idx="4">
                  <c:v>4</c:v>
                </c:pt>
                <c:pt idx="7">
                  <c:v>1</c:v>
                </c:pt>
              </c:numCache>
            </c:numRef>
          </c:val>
          <c:smooth val="0"/>
          <c:extLst>
            <c:ext xmlns:c16="http://schemas.microsoft.com/office/drawing/2014/chart" uri="{C3380CC4-5D6E-409C-BE32-E72D297353CC}">
              <c16:uniqueId val="{00000004-5008-485C-A485-04F0B69F7EEE}"/>
            </c:ext>
          </c:extLst>
        </c:ser>
        <c:ser>
          <c:idx val="5"/>
          <c:order val="5"/>
          <c:tx>
            <c:strRef>
              <c:f>'Employee Salary Data'!$AA$13:$AA$14</c:f>
              <c:strCache>
                <c:ptCount val="1"/>
                <c:pt idx="0">
                  <c:v>Operations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Data'!$AA$15:$AA$23</c:f>
              <c:numCache>
                <c:formatCode>General</c:formatCode>
                <c:ptCount val="8"/>
                <c:pt idx="1">
                  <c:v>5</c:v>
                </c:pt>
                <c:pt idx="2">
                  <c:v>1</c:v>
                </c:pt>
                <c:pt idx="3">
                  <c:v>2</c:v>
                </c:pt>
                <c:pt idx="4">
                  <c:v>1</c:v>
                </c:pt>
                <c:pt idx="5">
                  <c:v>7</c:v>
                </c:pt>
                <c:pt idx="6">
                  <c:v>2</c:v>
                </c:pt>
                <c:pt idx="7">
                  <c:v>1</c:v>
                </c:pt>
              </c:numCache>
            </c:numRef>
          </c:val>
          <c:smooth val="0"/>
          <c:extLst>
            <c:ext xmlns:c16="http://schemas.microsoft.com/office/drawing/2014/chart" uri="{C3380CC4-5D6E-409C-BE32-E72D297353CC}">
              <c16:uniqueId val="{00000000-4CAE-4469-992F-D424DE66328F}"/>
            </c:ext>
          </c:extLst>
        </c:ser>
        <c:ser>
          <c:idx val="6"/>
          <c:order val="6"/>
          <c:tx>
            <c:strRef>
              <c:f>'Employee Salary Data'!$AB$13:$AB$14</c:f>
              <c:strCache>
                <c:ptCount val="1"/>
                <c:pt idx="0">
                  <c:v>Product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Data'!$AB$15:$AB$23</c:f>
              <c:numCache>
                <c:formatCode>General</c:formatCode>
                <c:ptCount val="8"/>
                <c:pt idx="1">
                  <c:v>2</c:v>
                </c:pt>
                <c:pt idx="2">
                  <c:v>2</c:v>
                </c:pt>
                <c:pt idx="6">
                  <c:v>3</c:v>
                </c:pt>
                <c:pt idx="7">
                  <c:v>1</c:v>
                </c:pt>
              </c:numCache>
            </c:numRef>
          </c:val>
          <c:smooth val="0"/>
          <c:extLst>
            <c:ext xmlns:c16="http://schemas.microsoft.com/office/drawing/2014/chart" uri="{C3380CC4-5D6E-409C-BE32-E72D297353CC}">
              <c16:uniqueId val="{00000001-4CAE-4469-992F-D424DE66328F}"/>
            </c:ext>
          </c:extLst>
        </c:ser>
        <c:dLbls>
          <c:dLblPos val="ctr"/>
          <c:showLegendKey val="0"/>
          <c:showVal val="1"/>
          <c:showCatName val="0"/>
          <c:showSerName val="0"/>
          <c:showPercent val="0"/>
          <c:showBubbleSize val="0"/>
        </c:dLbls>
        <c:marker val="1"/>
        <c:smooth val="0"/>
        <c:axId val="1332332288"/>
        <c:axId val="1332331040"/>
      </c:lineChart>
      <c:catAx>
        <c:axId val="133233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040"/>
        <c:crosses val="autoZero"/>
        <c:auto val="1"/>
        <c:lblAlgn val="ctr"/>
        <c:lblOffset val="100"/>
        <c:noMultiLvlLbl val="0"/>
      </c:catAx>
      <c:valAx>
        <c:axId val="13323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Data.xlsx]Employee Salary Data!PivotTable2</c:name>
    <c:fmtId val="1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'Employee Salary Data'!$V$26:$V$27</c:f>
              <c:strCache>
                <c:ptCount val="1"/>
                <c:pt idx="0">
                  <c:v>CXO</c:v>
                </c:pt>
              </c:strCache>
            </c:strRef>
          </c:tx>
          <c:spPr>
            <a:solidFill>
              <a:schemeClr val="accent1"/>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Data'!$V$28:$V$34</c:f>
              <c:numCache>
                <c:formatCode>General</c:formatCode>
                <c:ptCount val="6"/>
                <c:pt idx="0">
                  <c:v>3100008</c:v>
                </c:pt>
              </c:numCache>
            </c:numRef>
          </c:val>
          <c:extLst>
            <c:ext xmlns:c16="http://schemas.microsoft.com/office/drawing/2014/chart" uri="{C3380CC4-5D6E-409C-BE32-E72D297353CC}">
              <c16:uniqueId val="{00000000-2D24-4699-86EC-522A64210513}"/>
            </c:ext>
          </c:extLst>
        </c:ser>
        <c:ser>
          <c:idx val="1"/>
          <c:order val="1"/>
          <c:tx>
            <c:strRef>
              <c:f>'Employee Salary Data'!$W$26:$W$27</c:f>
              <c:strCache>
                <c:ptCount val="1"/>
                <c:pt idx="0">
                  <c:v>Executive</c:v>
                </c:pt>
              </c:strCache>
            </c:strRef>
          </c:tx>
          <c:spPr>
            <a:solidFill>
              <a:schemeClr val="accent2"/>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Data'!$W$28:$W$34</c:f>
              <c:numCache>
                <c:formatCode>General</c:formatCode>
                <c:ptCount val="6"/>
                <c:pt idx="0">
                  <c:v>420000</c:v>
                </c:pt>
                <c:pt idx="1">
                  <c:v>300006</c:v>
                </c:pt>
                <c:pt idx="2">
                  <c:v>324000</c:v>
                </c:pt>
                <c:pt idx="3">
                  <c:v>334584</c:v>
                </c:pt>
                <c:pt idx="4">
                  <c:v>273084</c:v>
                </c:pt>
              </c:numCache>
            </c:numRef>
          </c:val>
          <c:extLst>
            <c:ext xmlns:c16="http://schemas.microsoft.com/office/drawing/2014/chart" uri="{C3380CC4-5D6E-409C-BE32-E72D297353CC}">
              <c16:uniqueId val="{00000000-3662-4354-9B1C-0DCC202B8EC8}"/>
            </c:ext>
          </c:extLst>
        </c:ser>
        <c:ser>
          <c:idx val="2"/>
          <c:order val="2"/>
          <c:tx>
            <c:strRef>
              <c:f>'Employee Salary Data'!$X$26:$X$27</c:f>
              <c:strCache>
                <c:ptCount val="1"/>
                <c:pt idx="0">
                  <c:v>General Manager</c:v>
                </c:pt>
              </c:strCache>
            </c:strRef>
          </c:tx>
          <c:spPr>
            <a:solidFill>
              <a:schemeClr val="accent3"/>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Data'!$X$28:$X$34</c:f>
              <c:numCache>
                <c:formatCode>General</c:formatCode>
                <c:ptCount val="6"/>
                <c:pt idx="5">
                  <c:v>2350008</c:v>
                </c:pt>
              </c:numCache>
            </c:numRef>
          </c:val>
          <c:extLst>
            <c:ext xmlns:c16="http://schemas.microsoft.com/office/drawing/2014/chart" uri="{C3380CC4-5D6E-409C-BE32-E72D297353CC}">
              <c16:uniqueId val="{00000001-3662-4354-9B1C-0DCC202B8EC8}"/>
            </c:ext>
          </c:extLst>
        </c:ser>
        <c:ser>
          <c:idx val="3"/>
          <c:order val="3"/>
          <c:tx>
            <c:strRef>
              <c:f>'Employee Salary Data'!$Y$26:$Y$27</c:f>
              <c:strCache>
                <c:ptCount val="1"/>
                <c:pt idx="0">
                  <c:v>Junior Manager</c:v>
                </c:pt>
              </c:strCache>
            </c:strRef>
          </c:tx>
          <c:spPr>
            <a:solidFill>
              <a:schemeClr val="accent4"/>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Data'!$Y$28:$Y$34</c:f>
              <c:numCache>
                <c:formatCode>General</c:formatCode>
                <c:ptCount val="6"/>
                <c:pt idx="4">
                  <c:v>510180</c:v>
                </c:pt>
              </c:numCache>
            </c:numRef>
          </c:val>
          <c:extLst>
            <c:ext xmlns:c16="http://schemas.microsoft.com/office/drawing/2014/chart" uri="{C3380CC4-5D6E-409C-BE32-E72D297353CC}">
              <c16:uniqueId val="{00000002-3662-4354-9B1C-0DCC202B8EC8}"/>
            </c:ext>
          </c:extLst>
        </c:ser>
        <c:ser>
          <c:idx val="4"/>
          <c:order val="4"/>
          <c:tx>
            <c:strRef>
              <c:f>'Employee Salary Data'!$Z$26:$Z$27</c:f>
              <c:strCache>
                <c:ptCount val="1"/>
                <c:pt idx="0">
                  <c:v>Manager</c:v>
                </c:pt>
              </c:strCache>
            </c:strRef>
          </c:tx>
          <c:spPr>
            <a:solidFill>
              <a:schemeClr val="accent5"/>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Data'!$Z$28:$Z$34</c:f>
              <c:numCache>
                <c:formatCode>General</c:formatCode>
                <c:ptCount val="6"/>
                <c:pt idx="0">
                  <c:v>550020</c:v>
                </c:pt>
                <c:pt idx="3">
                  <c:v>1700004</c:v>
                </c:pt>
              </c:numCache>
            </c:numRef>
          </c:val>
          <c:extLst>
            <c:ext xmlns:c16="http://schemas.microsoft.com/office/drawing/2014/chart" uri="{C3380CC4-5D6E-409C-BE32-E72D297353CC}">
              <c16:uniqueId val="{00000003-3662-4354-9B1C-0DCC202B8EC8}"/>
            </c:ext>
          </c:extLst>
        </c:ser>
        <c:ser>
          <c:idx val="5"/>
          <c:order val="5"/>
          <c:tx>
            <c:strRef>
              <c:f>'Employee Salary Data'!$AA$26:$AA$27</c:f>
              <c:strCache>
                <c:ptCount val="1"/>
                <c:pt idx="0">
                  <c:v>Senior Executive</c:v>
                </c:pt>
              </c:strCache>
            </c:strRef>
          </c:tx>
          <c:spPr>
            <a:solidFill>
              <a:schemeClr val="accent6"/>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Data'!$AA$28:$AA$34</c:f>
              <c:numCache>
                <c:formatCode>General</c:formatCode>
                <c:ptCount val="6"/>
                <c:pt idx="4">
                  <c:v>515700</c:v>
                </c:pt>
              </c:numCache>
            </c:numRef>
          </c:val>
          <c:extLst>
            <c:ext xmlns:c16="http://schemas.microsoft.com/office/drawing/2014/chart" uri="{C3380CC4-5D6E-409C-BE32-E72D297353CC}">
              <c16:uniqueId val="{00000004-3662-4354-9B1C-0DCC202B8EC8}"/>
            </c:ext>
          </c:extLst>
        </c:ser>
        <c:ser>
          <c:idx val="6"/>
          <c:order val="6"/>
          <c:tx>
            <c:strRef>
              <c:f>'Employee Salary Data'!$AB$26:$AB$27</c:f>
              <c:strCache>
                <c:ptCount val="1"/>
                <c:pt idx="0">
                  <c:v>Senior Manager</c:v>
                </c:pt>
              </c:strCache>
            </c:strRef>
          </c:tx>
          <c:spPr>
            <a:solidFill>
              <a:schemeClr val="accent1">
                <a:lumMod val="60000"/>
              </a:schemeClr>
            </a:solidFill>
            <a:ln>
              <a:noFill/>
            </a:ln>
            <a:effectLst/>
          </c:spPr>
          <c:invertIfNegative val="0"/>
          <c:cat>
            <c:strRef>
              <c:f>'Employee Salary Data'!$U$28:$U$34</c:f>
              <c:strCache>
                <c:ptCount val="6"/>
                <c:pt idx="0">
                  <c:v>D2C</c:v>
                </c:pt>
                <c:pt idx="1">
                  <c:v>Finance &amp; Admin</c:v>
                </c:pt>
                <c:pt idx="2">
                  <c:v>Marketing</c:v>
                </c:pt>
                <c:pt idx="3">
                  <c:v>Marketplace</c:v>
                </c:pt>
                <c:pt idx="4">
                  <c:v>Operations</c:v>
                </c:pt>
                <c:pt idx="5">
                  <c:v>Product</c:v>
                </c:pt>
              </c:strCache>
            </c:strRef>
          </c:cat>
          <c:val>
            <c:numRef>
              <c:f>'Employee Salary Data'!$AB$28:$AB$34</c:f>
              <c:numCache>
                <c:formatCode>General</c:formatCode>
                <c:ptCount val="6"/>
                <c:pt idx="1">
                  <c:v>1900008</c:v>
                </c:pt>
                <c:pt idx="2">
                  <c:v>1050000</c:v>
                </c:pt>
                <c:pt idx="5">
                  <c:v>1700004</c:v>
                </c:pt>
              </c:numCache>
            </c:numRef>
          </c:val>
          <c:extLst>
            <c:ext xmlns:c16="http://schemas.microsoft.com/office/drawing/2014/chart" uri="{C3380CC4-5D6E-409C-BE32-E72D297353CC}">
              <c16:uniqueId val="{00000005-3662-4354-9B1C-0DCC202B8EC8}"/>
            </c:ext>
          </c:extLst>
        </c:ser>
        <c:dLbls>
          <c:showLegendKey val="0"/>
          <c:showVal val="0"/>
          <c:showCatName val="0"/>
          <c:showSerName val="0"/>
          <c:showPercent val="0"/>
          <c:showBubbleSize val="0"/>
        </c:dLbls>
        <c:gapWidth val="150"/>
        <c:overlap val="100"/>
        <c:axId val="1323440400"/>
        <c:axId val="1323443728"/>
      </c:barChart>
      <c:catAx>
        <c:axId val="13234404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3443728"/>
        <c:crosses val="autoZero"/>
        <c:auto val="1"/>
        <c:lblAlgn val="ctr"/>
        <c:lblOffset val="100"/>
        <c:noMultiLvlLbl val="0"/>
      </c:catAx>
      <c:valAx>
        <c:axId val="13234437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234404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Data.xlsx]Employee Salary Data!PivotTable1</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'Employee Salary Data'!$V$13:$V$14</c:f>
              <c:strCache>
                <c:ptCount val="1"/>
                <c:pt idx="0">
                  <c:v>D2C</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F2-4C46-AEEF-CD5B22CA80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A2D-4D73-B367-1B3479ACD4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F2-4C46-AEEF-CD5B22CA80B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0F2-4C46-AEEF-CD5B22CA80B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0F2-4C46-AEEF-CD5B22CA80B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0F2-4C46-AEEF-CD5B22CA80B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176-4D6A-A43F-08EFF46DE5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D6A-4C38-97B3-B916E423158C}"/>
              </c:ext>
            </c:extLst>
          </c:dPt>
          <c:dLbls>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A2D-4D73-B367-1B3479ACD44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Data'!$V$15:$V$23</c:f>
              <c:numCache>
                <c:formatCode>General</c:formatCode>
                <c:ptCount val="8"/>
                <c:pt idx="0">
                  <c:v>2</c:v>
                </c:pt>
                <c:pt idx="1">
                  <c:v>20</c:v>
                </c:pt>
                <c:pt idx="2">
                  <c:v>1</c:v>
                </c:pt>
                <c:pt idx="3">
                  <c:v>2</c:v>
                </c:pt>
                <c:pt idx="4">
                  <c:v>5</c:v>
                </c:pt>
                <c:pt idx="5">
                  <c:v>3</c:v>
                </c:pt>
                <c:pt idx="6">
                  <c:v>3</c:v>
                </c:pt>
              </c:numCache>
            </c:numRef>
          </c:val>
          <c:extLst>
            <c:ext xmlns:c16="http://schemas.microsoft.com/office/drawing/2014/chart" uri="{C3380CC4-5D6E-409C-BE32-E72D297353CC}">
              <c16:uniqueId val="{00000000-3A2D-4D73-B367-1B3479ACD446}"/>
            </c:ext>
          </c:extLst>
        </c:ser>
        <c:ser>
          <c:idx val="1"/>
          <c:order val="1"/>
          <c:tx>
            <c:strRef>
              <c:f>'Employee Salary Data'!$W$13:$W$14</c:f>
              <c:strCache>
                <c:ptCount val="1"/>
                <c:pt idx="0">
                  <c:v>Finance &amp; Admin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D95-48ED-87D5-B79D78CF8331}"/>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Data'!$W$15:$W$23</c:f>
              <c:numCache>
                <c:formatCode>General</c:formatCode>
                <c:ptCount val="8"/>
                <c:pt idx="1">
                  <c:v>5</c:v>
                </c:pt>
                <c:pt idx="4">
                  <c:v>3</c:v>
                </c:pt>
                <c:pt idx="6">
                  <c:v>3</c:v>
                </c:pt>
                <c:pt idx="7">
                  <c:v>1</c:v>
                </c:pt>
              </c:numCache>
            </c:numRef>
          </c:val>
          <c:extLst>
            <c:ext xmlns:c16="http://schemas.microsoft.com/office/drawing/2014/chart" uri="{C3380CC4-5D6E-409C-BE32-E72D297353CC}">
              <c16:uniqueId val="{00000018-8E57-491E-9B1E-488FDA2C9136}"/>
            </c:ext>
          </c:extLst>
        </c:ser>
        <c:ser>
          <c:idx val="2"/>
          <c:order val="2"/>
          <c:tx>
            <c:strRef>
              <c:f>'Employee Salary Data'!$X$13:$X$14</c:f>
              <c:strCache>
                <c:ptCount val="1"/>
                <c:pt idx="0">
                  <c:v>Management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D95-48ED-87D5-B79D78CF8331}"/>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Data'!$X$15:$X$23</c:f>
              <c:numCache>
                <c:formatCode>General</c:formatCode>
                <c:ptCount val="8"/>
                <c:pt idx="2">
                  <c:v>2</c:v>
                </c:pt>
              </c:numCache>
            </c:numRef>
          </c:val>
          <c:extLst>
            <c:ext xmlns:c16="http://schemas.microsoft.com/office/drawing/2014/chart" uri="{C3380CC4-5D6E-409C-BE32-E72D297353CC}">
              <c16:uniqueId val="{00000019-8E57-491E-9B1E-488FDA2C9136}"/>
            </c:ext>
          </c:extLst>
        </c:ser>
        <c:ser>
          <c:idx val="3"/>
          <c:order val="3"/>
          <c:tx>
            <c:strRef>
              <c:f>'Employee Salary Data'!$Y$13:$Y$14</c:f>
              <c:strCache>
                <c:ptCount val="1"/>
                <c:pt idx="0">
                  <c:v>Marketing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D95-48ED-87D5-B79D78CF8331}"/>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Data'!$Y$15:$Y$23</c:f>
              <c:numCache>
                <c:formatCode>General</c:formatCode>
                <c:ptCount val="8"/>
                <c:pt idx="1">
                  <c:v>5</c:v>
                </c:pt>
                <c:pt idx="2">
                  <c:v>2</c:v>
                </c:pt>
                <c:pt idx="3">
                  <c:v>2</c:v>
                </c:pt>
                <c:pt idx="4">
                  <c:v>4</c:v>
                </c:pt>
                <c:pt idx="5">
                  <c:v>4</c:v>
                </c:pt>
                <c:pt idx="6">
                  <c:v>3</c:v>
                </c:pt>
                <c:pt idx="7">
                  <c:v>1</c:v>
                </c:pt>
              </c:numCache>
            </c:numRef>
          </c:val>
          <c:extLst>
            <c:ext xmlns:c16="http://schemas.microsoft.com/office/drawing/2014/chart" uri="{C3380CC4-5D6E-409C-BE32-E72D297353CC}">
              <c16:uniqueId val="{0000001A-8E57-491E-9B1E-488FDA2C9136}"/>
            </c:ext>
          </c:extLst>
        </c:ser>
        <c:ser>
          <c:idx val="4"/>
          <c:order val="4"/>
          <c:tx>
            <c:strRef>
              <c:f>'Employee Salary Data'!$Z$13:$Z$14</c:f>
              <c:strCache>
                <c:ptCount val="1"/>
                <c:pt idx="0">
                  <c:v>Marketplace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D95-48ED-87D5-B79D78CF8331}"/>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Data'!$Z$15:$Z$23</c:f>
              <c:numCache>
                <c:formatCode>General</c:formatCode>
                <c:ptCount val="8"/>
                <c:pt idx="1">
                  <c:v>3</c:v>
                </c:pt>
                <c:pt idx="4">
                  <c:v>4</c:v>
                </c:pt>
                <c:pt idx="7">
                  <c:v>1</c:v>
                </c:pt>
              </c:numCache>
            </c:numRef>
          </c:val>
          <c:extLst>
            <c:ext xmlns:c16="http://schemas.microsoft.com/office/drawing/2014/chart" uri="{C3380CC4-5D6E-409C-BE32-E72D297353CC}">
              <c16:uniqueId val="{0000001B-8E57-491E-9B1E-488FDA2C9136}"/>
            </c:ext>
          </c:extLst>
        </c:ser>
        <c:ser>
          <c:idx val="5"/>
          <c:order val="5"/>
          <c:tx>
            <c:strRef>
              <c:f>'Employee Salary Data'!$AA$13:$AA$14</c:f>
              <c:strCache>
                <c:ptCount val="1"/>
                <c:pt idx="0">
                  <c:v>Operations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Data'!$AA$15:$AA$23</c:f>
              <c:numCache>
                <c:formatCode>General</c:formatCode>
                <c:ptCount val="8"/>
                <c:pt idx="1">
                  <c:v>5</c:v>
                </c:pt>
                <c:pt idx="2">
                  <c:v>1</c:v>
                </c:pt>
                <c:pt idx="3">
                  <c:v>2</c:v>
                </c:pt>
                <c:pt idx="4">
                  <c:v>1</c:v>
                </c:pt>
                <c:pt idx="5">
                  <c:v>7</c:v>
                </c:pt>
                <c:pt idx="6">
                  <c:v>2</c:v>
                </c:pt>
                <c:pt idx="7">
                  <c:v>1</c:v>
                </c:pt>
              </c:numCache>
            </c:numRef>
          </c:val>
          <c:extLst>
            <c:ext xmlns:c16="http://schemas.microsoft.com/office/drawing/2014/chart" uri="{C3380CC4-5D6E-409C-BE32-E72D297353CC}">
              <c16:uniqueId val="{00000018-BD95-48ED-87D5-B79D78CF8331}"/>
            </c:ext>
          </c:extLst>
        </c:ser>
        <c:ser>
          <c:idx val="6"/>
          <c:order val="6"/>
          <c:tx>
            <c:strRef>
              <c:f>'Employee Salary Data'!$AB$13:$AB$14</c:f>
              <c:strCache>
                <c:ptCount val="1"/>
                <c:pt idx="0">
                  <c:v>Product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Salary Data'!$U$15:$U$23</c:f>
              <c:strCache>
                <c:ptCount val="8"/>
                <c:pt idx="0">
                  <c:v>CXO</c:v>
                </c:pt>
                <c:pt idx="1">
                  <c:v>Executive</c:v>
                </c:pt>
                <c:pt idx="2">
                  <c:v>General Manager</c:v>
                </c:pt>
                <c:pt idx="3">
                  <c:v>Junior Manager</c:v>
                </c:pt>
                <c:pt idx="4">
                  <c:v>Manager</c:v>
                </c:pt>
                <c:pt idx="5">
                  <c:v>Senior Executive</c:v>
                </c:pt>
                <c:pt idx="6">
                  <c:v>Senior Manager</c:v>
                </c:pt>
                <c:pt idx="7">
                  <c:v>VP</c:v>
                </c:pt>
              </c:strCache>
            </c:strRef>
          </c:cat>
          <c:val>
            <c:numRef>
              <c:f>'Employee Salary Data'!$AB$15:$AB$23</c:f>
              <c:numCache>
                <c:formatCode>General</c:formatCode>
                <c:ptCount val="8"/>
                <c:pt idx="1">
                  <c:v>2</c:v>
                </c:pt>
                <c:pt idx="2">
                  <c:v>2</c:v>
                </c:pt>
                <c:pt idx="6">
                  <c:v>3</c:v>
                </c:pt>
                <c:pt idx="7">
                  <c:v>1</c:v>
                </c:pt>
              </c:numCache>
            </c:numRef>
          </c:val>
          <c:extLst>
            <c:ext xmlns:c16="http://schemas.microsoft.com/office/drawing/2014/chart" uri="{C3380CC4-5D6E-409C-BE32-E72D297353CC}">
              <c16:uniqueId val="{00000019-BD95-48ED-87D5-B79D78CF83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435792448638665"/>
          <c:y val="0.30910223633125206"/>
          <c:w val="0.19567075896329836"/>
          <c:h val="0.521707275188968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20</xdr:col>
      <xdr:colOff>123169</xdr:colOff>
      <xdr:row>37</xdr:row>
      <xdr:rowOff>48936</xdr:rowOff>
    </xdr:from>
    <xdr:to>
      <xdr:col>21</xdr:col>
      <xdr:colOff>662658</xdr:colOff>
      <xdr:row>44</xdr:row>
      <xdr:rowOff>147961</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F27EB741-43F6-1E41-81F9-1713B60EF56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371912" y="6761793"/>
              <a:ext cx="1882859" cy="1369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986030</xdr:colOff>
      <xdr:row>43</xdr:row>
      <xdr:rowOff>97291</xdr:rowOff>
    </xdr:from>
    <xdr:to>
      <xdr:col>26</xdr:col>
      <xdr:colOff>579957</xdr:colOff>
      <xdr:row>60</xdr:row>
      <xdr:rowOff>125690</xdr:rowOff>
    </xdr:to>
    <xdr:graphicFrame macro="">
      <xdr:nvGraphicFramePr>
        <xdr:cNvPr id="5" name="Chart 4">
          <a:extLst>
            <a:ext uri="{FF2B5EF4-FFF2-40B4-BE49-F238E27FC236}">
              <a16:creationId xmlns:a16="http://schemas.microsoft.com/office/drawing/2014/main" id="{89A13343-EC7D-2500-795C-CCE16CC90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153798</xdr:colOff>
      <xdr:row>45</xdr:row>
      <xdr:rowOff>4336</xdr:rowOff>
    </xdr:from>
    <xdr:to>
      <xdr:col>21</xdr:col>
      <xdr:colOff>669649</xdr:colOff>
      <xdr:row>52</xdr:row>
      <xdr:rowOff>153798</xdr:rowOff>
    </xdr:to>
    <mc:AlternateContent xmlns:mc="http://schemas.openxmlformats.org/markup-compatibility/2006" xmlns:a14="http://schemas.microsoft.com/office/drawing/2010/main">
      <mc:Choice Requires="a14">
        <xdr:graphicFrame macro="">
          <xdr:nvGraphicFramePr>
            <xdr:cNvPr id="6" name="Designation">
              <a:extLst>
                <a:ext uri="{FF2B5EF4-FFF2-40B4-BE49-F238E27FC236}">
                  <a16:creationId xmlns:a16="http://schemas.microsoft.com/office/drawing/2014/main" id="{623FED0A-5F15-433A-E0EC-2AED33843657}"/>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16402541" y="8168622"/>
              <a:ext cx="1859221" cy="1419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199581</xdr:colOff>
      <xdr:row>53</xdr:row>
      <xdr:rowOff>66867</xdr:rowOff>
    </xdr:from>
    <xdr:to>
      <xdr:col>21</xdr:col>
      <xdr:colOff>677683</xdr:colOff>
      <xdr:row>58</xdr:row>
      <xdr:rowOff>43544</xdr:rowOff>
    </xdr:to>
    <mc:AlternateContent xmlns:mc="http://schemas.openxmlformats.org/markup-compatibility/2006" xmlns:a14="http://schemas.microsoft.com/office/drawing/2010/main">
      <mc:Choice Requires="a14">
        <xdr:graphicFrame macro="">
          <xdr:nvGraphicFramePr>
            <xdr:cNvPr id="7" name="Quarters">
              <a:extLst>
                <a:ext uri="{FF2B5EF4-FFF2-40B4-BE49-F238E27FC236}">
                  <a16:creationId xmlns:a16="http://schemas.microsoft.com/office/drawing/2014/main" id="{D5692C01-E40C-AD0E-8202-D4513D9E02C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6448324" y="9682581"/>
              <a:ext cx="1821472" cy="88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777713</xdr:colOff>
      <xdr:row>43</xdr:row>
      <xdr:rowOff>144544</xdr:rowOff>
    </xdr:from>
    <xdr:to>
      <xdr:col>31</xdr:col>
      <xdr:colOff>620600</xdr:colOff>
      <xdr:row>60</xdr:row>
      <xdr:rowOff>109979</xdr:rowOff>
    </xdr:to>
    <xdr:graphicFrame macro="">
      <xdr:nvGraphicFramePr>
        <xdr:cNvPr id="8" name="Chart 7">
          <a:extLst>
            <a:ext uri="{FF2B5EF4-FFF2-40B4-BE49-F238E27FC236}">
              <a16:creationId xmlns:a16="http://schemas.microsoft.com/office/drawing/2014/main" id="{688FC958-5D48-152D-DA87-09E456391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958393</xdr:colOff>
      <xdr:row>61</xdr:row>
      <xdr:rowOff>109456</xdr:rowOff>
    </xdr:from>
    <xdr:to>
      <xdr:col>28</xdr:col>
      <xdr:colOff>4052</xdr:colOff>
      <xdr:row>73</xdr:row>
      <xdr:rowOff>92997</xdr:rowOff>
    </xdr:to>
    <xdr:graphicFrame macro="">
      <xdr:nvGraphicFramePr>
        <xdr:cNvPr id="10" name="Chart 9">
          <a:extLst>
            <a:ext uri="{FF2B5EF4-FFF2-40B4-BE49-F238E27FC236}">
              <a16:creationId xmlns:a16="http://schemas.microsoft.com/office/drawing/2014/main" id="{821E09B5-B73B-14A5-1C58-FCF2AF975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1087823</xdr:colOff>
      <xdr:row>75</xdr:row>
      <xdr:rowOff>23044</xdr:rowOff>
    </xdr:from>
    <xdr:to>
      <xdr:col>27</xdr:col>
      <xdr:colOff>217715</xdr:colOff>
      <xdr:row>90</xdr:row>
      <xdr:rowOff>56038</xdr:rowOff>
    </xdr:to>
    <xdr:graphicFrame macro="">
      <xdr:nvGraphicFramePr>
        <xdr:cNvPr id="11" name="Chart 10">
          <a:extLst>
            <a:ext uri="{FF2B5EF4-FFF2-40B4-BE49-F238E27FC236}">
              <a16:creationId xmlns:a16="http://schemas.microsoft.com/office/drawing/2014/main" id="{EB17E203-5816-A08B-C31F-8DCA3BF67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3.%20Employee%20Salary%20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0.362275462961" createdVersion="8" refreshedVersion="8" minRefreshableVersion="3" recordCount="106" xr:uid="{A5EB942A-F904-41E7-A004-BAF874810C2E}">
  <cacheSource type="worksheet">
    <worksheetSource ref="A1:H107" sheet="Employee Salary Data" r:id="rId2"/>
  </cacheSource>
  <cacheFields count="9">
    <cacheField name="Sr. No" numFmtId="0">
      <sharedItems containsSemiMixedTypes="0" containsString="0" containsNumber="1" containsInteger="1" minValue="1" maxValue="106"/>
    </cacheField>
    <cacheField name="Code" numFmtId="0">
      <sharedItems count="106">
        <s v="BOM043"/>
        <s v="BOM063"/>
        <s v="BOM069"/>
        <s v="BOM056"/>
        <s v="BOM145"/>
        <s v="BOM149"/>
        <s v="BOM187"/>
        <s v="BOM190"/>
        <s v="BOM198"/>
        <s v="BOM203"/>
        <s v="BOM207"/>
        <s v="BOM208"/>
        <s v="BOM216"/>
        <s v="BOM217"/>
        <s v="BOM220"/>
        <s v="BOM225"/>
        <s v="BOM227"/>
        <s v="BOM228"/>
        <s v="BOM232"/>
        <s v="BOM237"/>
        <s v="BOM246"/>
        <s v="BOM256"/>
        <s v="BOM267"/>
        <s v="BOM270"/>
        <s v="BOM272"/>
        <s v="BOM273"/>
        <s v="BOM277"/>
        <s v="BOM281"/>
        <s v="BOM287"/>
        <s v="BOM290"/>
        <s v="BOM294"/>
        <s v="BOM295"/>
        <s v="BOM296"/>
        <s v="BOM298"/>
        <s v="BOM299"/>
        <s v="BOM301"/>
        <s v="BOM302"/>
        <s v="BOM303"/>
        <s v="BOM304"/>
        <s v="BOM305"/>
        <s v="BOM306"/>
        <s v="BOM308"/>
        <s v="BOM309"/>
        <s v="BOM311"/>
        <s v="BOM312"/>
        <s v="BOM313"/>
        <s v="BOM316"/>
        <s v="BOM318"/>
        <s v="BOM320"/>
        <s v="BOM321"/>
        <s v="BOM322"/>
        <s v="BOM325"/>
        <s v="BOM329"/>
        <s v="BOM330"/>
        <s v="BOM333"/>
        <s v="BOM334"/>
        <s v="BOM338"/>
        <s v="BOM340"/>
        <s v="BOM342"/>
        <s v="BOM343"/>
        <s v="BOM344"/>
        <s v="BOM345"/>
        <s v="BOM346"/>
        <s v="BOM347"/>
        <s v="BOM348"/>
        <s v="BOM352"/>
        <s v="BOM357"/>
        <s v="BOM358"/>
        <s v="BOM360"/>
        <s v="BOM361"/>
        <s v="BOM362"/>
        <s v="BOM363"/>
        <s v="BOM364"/>
        <s v="BOM365"/>
        <s v="BOM366"/>
        <s v="BOM368"/>
        <s v="BOM370"/>
        <s v="BOM373"/>
        <s v="BOM376"/>
        <s v="BOM379"/>
        <s v="BOM382"/>
        <s v="BOM383"/>
        <s v="BOM359"/>
        <s v="BOM375"/>
        <s v="BOM380"/>
        <s v="BOM381"/>
        <s v="BOM384"/>
        <s v="BOM386"/>
        <s v="BOM387"/>
        <s v="BOM388"/>
        <s v="BOM389"/>
        <s v="BOM391"/>
        <s v="BOM392"/>
        <s v="BOM393"/>
        <s v="BOM394"/>
        <s v="BOM395"/>
        <s v="BOM397"/>
        <s v="BOM398"/>
        <s v="BOM399"/>
        <s v="BOM400"/>
        <s v="BOM401"/>
        <s v="BOM402"/>
        <s v="BOM403"/>
        <s v="BOM404"/>
        <s v="BOM405"/>
        <s v="BOM406"/>
      </sharedItems>
    </cacheField>
    <cacheField name="Employee Name" numFmtId="0">
      <sharedItems count="106">
        <s v="Employee_1"/>
        <s v="Employee_3"/>
        <s v="Employee_4"/>
        <s v="Employee_10"/>
        <s v="Employee_13"/>
        <s v="Employee_15"/>
        <s v="Employee_20"/>
        <s v="Employee_21"/>
        <s v="Employee_25"/>
        <s v="Employee_26"/>
        <s v="Employee_27"/>
        <s v="Employee_28"/>
        <s v="Employee_31"/>
        <s v="Employee_32"/>
        <s v="Employee_33"/>
        <s v="Employee_35"/>
        <s v="Employee_36"/>
        <s v="Employee_37"/>
        <s v="Employee_38"/>
        <s v="Employee_39"/>
        <s v="Employee_42"/>
        <s v="Employee_46"/>
        <s v="Employee_51"/>
        <s v="Employee_52"/>
        <s v="Employee_54"/>
        <s v="Employee_55"/>
        <s v="Employee_56"/>
        <s v="Employee_57"/>
        <s v="Employee_58"/>
        <s v="Employee_60"/>
        <s v="Employee_63"/>
        <s v="Employee_64"/>
        <s v="Employee_65"/>
        <s v="Employee_66"/>
        <s v="Employee_67"/>
        <s v="Employee_69"/>
        <s v="Employee_70"/>
        <s v="Employee_71"/>
        <s v="Employee_72"/>
        <s v="Employee_73"/>
        <s v="Employee_74"/>
        <s v="Employee_76"/>
        <s v="Employee_77"/>
        <s v="Employee_78"/>
        <s v="Employee_79"/>
        <s v="Employee_80"/>
        <s v="Employee_81"/>
        <s v="Employee_82"/>
        <s v="Employee_84"/>
        <s v="Employee_85"/>
        <s v="Employee_86"/>
        <s v="Employee_87"/>
        <s v="Employee_89"/>
        <s v="Employee_90"/>
        <s v="Employee_91"/>
        <s v="Employee_92"/>
        <s v="Employee_95"/>
        <s v="Employee_97"/>
        <s v="Employee_98"/>
        <s v="Employee_99"/>
        <s v="Employee_100"/>
        <s v="Employee_101"/>
        <s v="Employee_102"/>
        <s v="Employee_103"/>
        <s v="Employee_104"/>
        <s v="Employee_105"/>
        <s v="Employee_109"/>
        <s v="Employee_110"/>
        <s v="Employee_111"/>
        <s v="Employee_112"/>
        <s v="Employee_113"/>
        <s v="Employee_114"/>
        <s v="Employee_115"/>
        <s v="Employee_116"/>
        <s v="Employee_117"/>
        <s v="Employee_118"/>
        <s v="Employee_120"/>
        <s v="Employee_123"/>
        <s v="Employee_125"/>
        <s v="Employee_128"/>
        <s v="Employee_150"/>
        <s v="Employee_151"/>
        <s v="Employee_153"/>
        <s v="Employee_154"/>
        <s v="Employee_155"/>
        <s v="Employee_156"/>
        <s v="Employee_159"/>
        <s v="Employee_161"/>
        <s v="Employee_162"/>
        <s v="Employee_163"/>
        <s v="Employee_164"/>
        <s v="Employee_166"/>
        <s v="Employee_167"/>
        <s v="Employee_170"/>
        <s v="Employee_172"/>
        <s v="Employee_173"/>
        <s v="Employee_175"/>
        <s v="Employee_177"/>
        <s v="Employee_178"/>
        <s v="Employee_179"/>
        <s v="Employee_181"/>
        <s v="Employee_183"/>
        <s v="Employee_185"/>
        <s v="Employee_186"/>
        <s v="Employee_187"/>
        <s v="Employee_188"/>
      </sharedItems>
    </cacheField>
    <cacheField name="Designation" numFmtId="0">
      <sharedItems count="8">
        <s v="Junior Manager"/>
        <s v="Senior Executive"/>
        <s v="Executive"/>
        <s v="General Manager"/>
        <s v="VP"/>
        <s v="Manager"/>
        <s v="Senior Manager"/>
        <s v="CXO"/>
      </sharedItems>
    </cacheField>
    <cacheField name="Department" numFmtId="0">
      <sharedItems count="7">
        <s v="Operations"/>
        <s v="Finance &amp; Admin"/>
        <s v="D2C"/>
        <s v="Management"/>
        <s v="Marketing"/>
        <s v="Marketplace"/>
        <s v="Product"/>
      </sharedItems>
    </cacheField>
    <cacheField name="Join Date" numFmtId="14">
      <sharedItems containsSemiMixedTypes="0" containsNonDate="0" containsDate="1" containsString="0" minDate="2017-09-02T00:00:00" maxDate="2021-05-18T00:00:00" count="82">
        <d v="2017-09-02T00:00:00"/>
        <d v="2017-12-11T00:00:00"/>
        <d v="2018-01-01T00:00:00"/>
        <d v="2018-03-13T00:00:00"/>
        <d v="2018-07-06T00:00:00"/>
        <d v="2018-07-01T00:00:00"/>
        <d v="2019-01-01T00:00:00"/>
        <d v="2019-02-11T00:00:00"/>
        <d v="2019-04-15T00:00:00"/>
        <d v="2019-05-02T00:00:00"/>
        <d v="2019-06-12T00:00:00"/>
        <d v="2019-06-01T00:00:00"/>
        <d v="2019-08-13T00:00:00"/>
        <d v="2019-08-19T00:00:00"/>
        <d v="2019-09-03T00:00:00"/>
        <d v="2019-10-29T00:00:00"/>
        <d v="2019-10-14T00:00:00"/>
        <d v="2019-10-17T00:00:00"/>
        <d v="2019-11-15T00:00:00"/>
        <d v="2019-12-24T00:00:00"/>
        <d v="2020-03-01T00:00:00"/>
        <d v="2020-03-30T00:00:00"/>
        <d v="2020-04-09T00:00:00"/>
        <d v="2020-05-06T00:00:00"/>
        <d v="2020-06-01T00:00:00"/>
        <d v="2020-06-29T00:00:00"/>
        <d v="2020-07-13T00:00:00"/>
        <d v="2020-08-03T00:00:00"/>
        <d v="2020-08-18T00:00:00"/>
        <d v="2020-08-17T00:00:00"/>
        <d v="2020-09-01T00:00:00"/>
        <d v="2020-09-04T00:00:00"/>
        <d v="2020-09-10T00:00:00"/>
        <d v="2020-09-16T00:00:00"/>
        <d v="2020-09-24T00:00:00"/>
        <d v="2020-10-05T00:00:00"/>
        <d v="2020-10-15T00:00:00"/>
        <d v="2020-10-19T00:00:00"/>
        <d v="2020-10-22T00:00:00"/>
        <d v="2020-10-26T00:00:00"/>
        <d v="2020-11-01T00:00:00"/>
        <d v="2020-11-05T00:00:00"/>
        <d v="2020-11-09T00:00:00"/>
        <d v="2020-11-23T00:00:00"/>
        <d v="2020-11-30T00:00:00"/>
        <d v="2020-12-02T00:00:00"/>
        <d v="2020-12-14T00:00:00"/>
        <d v="2020-12-15T00:00:00"/>
        <d v="2020-12-21T00:00:00"/>
        <d v="2021-01-02T00:00:00"/>
        <d v="2021-01-04T00:00:00"/>
        <d v="2021-01-05T00:00:00"/>
        <d v="2021-01-01T00:00:00"/>
        <d v="2021-01-11T00:00:00"/>
        <d v="2021-01-27T00:00:00"/>
        <d v="2021-02-01T00:00:00"/>
        <d v="2021-02-15T00:00:00"/>
        <d v="2021-02-16T00:00:00"/>
        <d v="2021-02-24T00:00:00"/>
        <d v="2021-02-25T00:00:00"/>
        <d v="2021-02-22T00:00:00"/>
        <d v="2021-03-01T00:00:00"/>
        <d v="2021-03-15T00:00:00"/>
        <d v="2021-04-01T00:00:00"/>
        <d v="2021-03-31T00:00:00"/>
        <d v="2021-04-12T00:00:00"/>
        <d v="2021-02-05T00:00:00"/>
        <d v="2021-03-18T00:00:00"/>
        <d v="2021-04-05T00:00:00"/>
        <d v="2021-04-15T00:00:00"/>
        <d v="2021-04-19T00:00:00"/>
        <d v="2021-04-17T00:00:00"/>
        <d v="2021-04-21T00:00:00"/>
        <d v="2021-04-23T00:00:00"/>
        <d v="2021-04-26T00:00:00"/>
        <d v="2021-04-27T00:00:00"/>
        <d v="2021-05-03T00:00:00"/>
        <d v="2021-05-04T00:00:00"/>
        <d v="2021-05-10T00:00:00"/>
        <d v="2021-05-12T00:00:00"/>
        <d v="2021-05-14T00:00:00"/>
        <d v="2021-05-17T00:00:00"/>
      </sharedItems>
      <fieldGroup par="8" base="5">
        <rangePr groupBy="months" startDate="2017-09-02T00:00:00" endDate="2021-05-18T00:00:00"/>
        <groupItems count="14">
          <s v="&lt;02-09-2017"/>
          <s v="Jan"/>
          <s v="Feb"/>
          <s v="Mar"/>
          <s v="Apr"/>
          <s v="May"/>
          <s v="Jun"/>
          <s v="Jul"/>
          <s v="Aug"/>
          <s v="Sep"/>
          <s v="Oct"/>
          <s v="Nov"/>
          <s v="Dec"/>
          <s v="&gt;18-05-2021"/>
        </groupItems>
      </fieldGroup>
    </cacheField>
    <cacheField name="Annual CTC" numFmtId="0">
      <sharedItems containsSemiMixedTypes="0" containsString="0" containsNumber="1" containsInteger="1" minValue="210636" maxValue="7500000"/>
    </cacheField>
    <cacheField name="Quarters" numFmtId="0" databaseField="0">
      <fieldGroup base="5">
        <rangePr groupBy="quarters" startDate="2017-09-02T00:00:00" endDate="2021-05-18T00:00:00"/>
        <groupItems count="6">
          <s v="&lt;02-09-2017"/>
          <s v="Qtr1"/>
          <s v="Qtr2"/>
          <s v="Qtr3"/>
          <s v="Qtr4"/>
          <s v="&gt;18-05-2021"/>
        </groupItems>
      </fieldGroup>
    </cacheField>
    <cacheField name="Years" numFmtId="0" databaseField="0">
      <fieldGroup base="5">
        <rangePr groupBy="years" startDate="2017-09-02T00:00:00" endDate="2021-05-18T00:00:00"/>
        <groupItems count="7">
          <s v="&lt;02-09-2017"/>
          <s v="2017"/>
          <s v="2018"/>
          <s v="2019"/>
          <s v="2020"/>
          <s v="2021"/>
          <s v="&gt;18-05-2021"/>
        </groupItems>
      </fieldGroup>
    </cacheField>
  </cacheFields>
  <extLst>
    <ext xmlns:x14="http://schemas.microsoft.com/office/spreadsheetml/2009/9/main" uri="{725AE2AE-9491-48be-B2B4-4EB974FC3084}">
      <x14:pivotCacheDefinition pivotCacheId="4098767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4.167893981481" createdVersion="8" refreshedVersion="8" minRefreshableVersion="3" recordCount="106" xr:uid="{E5179A0A-6A8F-477D-9757-FE1CAACAEE6B}">
  <cacheSource type="worksheet">
    <worksheetSource ref="A1:H107" sheet="Employee Salary Data"/>
  </cacheSource>
  <cacheFields count="10">
    <cacheField name="Sr. No" numFmtId="0">
      <sharedItems containsSemiMixedTypes="0" containsString="0" containsNumber="1" containsInteger="1" minValue="1" maxValue="106"/>
    </cacheField>
    <cacheField name="Code" numFmtId="0">
      <sharedItems/>
    </cacheField>
    <cacheField name="Employee Name" numFmtId="0">
      <sharedItems/>
    </cacheField>
    <cacheField name="Designation" numFmtId="0">
      <sharedItems count="8">
        <s v="Junior Manager"/>
        <s v="Senior Executive"/>
        <s v="Executive"/>
        <s v="General Manager"/>
        <s v="VP"/>
        <s v="Manager"/>
        <s v="Senior Manager"/>
        <s v="CXO"/>
      </sharedItems>
    </cacheField>
    <cacheField name="Department" numFmtId="0">
      <sharedItems count="7">
        <s v="Operations"/>
        <s v="Finance &amp; Admin"/>
        <s v="D2C"/>
        <s v="Management"/>
        <s v="Marketing"/>
        <s v="Marketplace"/>
        <s v="Product"/>
      </sharedItems>
    </cacheField>
    <cacheField name="Join Date" numFmtId="14">
      <sharedItems containsSemiMixedTypes="0" containsNonDate="0" containsDate="1" containsString="0" minDate="2017-09-02T00:00:00" maxDate="2021-05-18T00:00:00" count="82">
        <d v="2017-09-02T00:00:00"/>
        <d v="2017-12-11T00:00:00"/>
        <d v="2018-01-01T00:00:00"/>
        <d v="2018-03-13T00:00:00"/>
        <d v="2018-07-06T00:00:00"/>
        <d v="2018-07-01T00:00:00"/>
        <d v="2019-01-01T00:00:00"/>
        <d v="2019-02-11T00:00:00"/>
        <d v="2019-04-15T00:00:00"/>
        <d v="2019-05-02T00:00:00"/>
        <d v="2019-06-12T00:00:00"/>
        <d v="2019-06-01T00:00:00"/>
        <d v="2019-08-13T00:00:00"/>
        <d v="2019-08-19T00:00:00"/>
        <d v="2019-09-03T00:00:00"/>
        <d v="2019-10-29T00:00:00"/>
        <d v="2019-10-14T00:00:00"/>
        <d v="2019-10-17T00:00:00"/>
        <d v="2019-11-15T00:00:00"/>
        <d v="2019-12-24T00:00:00"/>
        <d v="2020-03-01T00:00:00"/>
        <d v="2020-03-30T00:00:00"/>
        <d v="2020-04-09T00:00:00"/>
        <d v="2020-05-06T00:00:00"/>
        <d v="2020-06-01T00:00:00"/>
        <d v="2020-06-29T00:00:00"/>
        <d v="2020-07-13T00:00:00"/>
        <d v="2020-08-03T00:00:00"/>
        <d v="2020-08-18T00:00:00"/>
        <d v="2020-08-17T00:00:00"/>
        <d v="2020-09-01T00:00:00"/>
        <d v="2020-09-04T00:00:00"/>
        <d v="2020-09-10T00:00:00"/>
        <d v="2020-09-16T00:00:00"/>
        <d v="2020-09-24T00:00:00"/>
        <d v="2020-10-05T00:00:00"/>
        <d v="2020-10-15T00:00:00"/>
        <d v="2020-10-19T00:00:00"/>
        <d v="2020-10-22T00:00:00"/>
        <d v="2020-10-26T00:00:00"/>
        <d v="2020-11-01T00:00:00"/>
        <d v="2020-11-05T00:00:00"/>
        <d v="2020-11-09T00:00:00"/>
        <d v="2020-11-23T00:00:00"/>
        <d v="2020-11-30T00:00:00"/>
        <d v="2020-12-02T00:00:00"/>
        <d v="2020-12-14T00:00:00"/>
        <d v="2020-12-15T00:00:00"/>
        <d v="2020-12-21T00:00:00"/>
        <d v="2021-01-02T00:00:00"/>
        <d v="2021-01-04T00:00:00"/>
        <d v="2021-01-05T00:00:00"/>
        <d v="2021-01-01T00:00:00"/>
        <d v="2021-01-11T00:00:00"/>
        <d v="2021-01-27T00:00:00"/>
        <d v="2021-02-01T00:00:00"/>
        <d v="2021-02-15T00:00:00"/>
        <d v="2021-02-16T00:00:00"/>
        <d v="2021-02-24T00:00:00"/>
        <d v="2021-02-25T00:00:00"/>
        <d v="2021-02-22T00:00:00"/>
        <d v="2021-03-01T00:00:00"/>
        <d v="2021-03-15T00:00:00"/>
        <d v="2021-04-01T00:00:00"/>
        <d v="2021-03-31T00:00:00"/>
        <d v="2021-04-12T00:00:00"/>
        <d v="2021-02-05T00:00:00"/>
        <d v="2021-03-18T00:00:00"/>
        <d v="2021-04-05T00:00:00"/>
        <d v="2021-04-15T00:00:00"/>
        <d v="2021-04-19T00:00:00"/>
        <d v="2021-04-17T00:00:00"/>
        <d v="2021-04-21T00:00:00"/>
        <d v="2021-04-23T00:00:00"/>
        <d v="2021-04-26T00:00:00"/>
        <d v="2021-04-27T00:00:00"/>
        <d v="2021-05-03T00:00:00"/>
        <d v="2021-05-04T00:00:00"/>
        <d v="2021-05-10T00:00:00"/>
        <d v="2021-05-12T00:00:00"/>
        <d v="2021-05-14T00:00:00"/>
        <d v="2021-05-17T00:00:00"/>
      </sharedItems>
      <fieldGroup par="9" base="5">
        <rangePr groupBy="months" startDate="2017-09-02T00:00:00" endDate="2021-05-18T00:00:00"/>
        <groupItems count="14">
          <s v="&lt;02-09-2017"/>
          <s v="Jan"/>
          <s v="Feb"/>
          <s v="Mar"/>
          <s v="Apr"/>
          <s v="May"/>
          <s v="Jun"/>
          <s v="Jul"/>
          <s v="Aug"/>
          <s v="Sep"/>
          <s v="Oct"/>
          <s v="Nov"/>
          <s v="Dec"/>
          <s v="&gt;18-05-2021"/>
        </groupItems>
      </fieldGroup>
    </cacheField>
    <cacheField name="Annual CTC" numFmtId="2">
      <sharedItems containsSemiMixedTypes="0" containsString="0" containsNumber="1" containsInteger="1" minValue="210636" maxValue="7500000"/>
    </cacheField>
    <cacheField name=" " numFmtId="2">
      <sharedItems containsSemiMixedTypes="0" containsString="0" containsNumber="1" minValue="2.10636" maxValue="75"/>
    </cacheField>
    <cacheField name="Quarters" numFmtId="0" databaseField="0">
      <fieldGroup base="5">
        <rangePr groupBy="quarters" startDate="2017-09-02T00:00:00" endDate="2021-05-18T00:00:00"/>
        <groupItems count="6">
          <s v="&lt;02-09-2017"/>
          <s v="Qtr1"/>
          <s v="Qtr2"/>
          <s v="Qtr3"/>
          <s v="Qtr4"/>
          <s v="&gt;18-05-2021"/>
        </groupItems>
      </fieldGroup>
    </cacheField>
    <cacheField name="Years" numFmtId="0" databaseField="0">
      <fieldGroup base="5">
        <rangePr groupBy="years" startDate="2017-09-02T00:00:00" endDate="2021-05-18T00:00:00"/>
        <groupItems count="7">
          <s v="&lt;02-09-2017"/>
          <s v="2017"/>
          <s v="2018"/>
          <s v="2019"/>
          <s v="2020"/>
          <s v="2021"/>
          <s v="&gt;18-05-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x v="0"/>
    <x v="0"/>
    <x v="0"/>
    <x v="0"/>
    <x v="0"/>
    <n v="420360"/>
  </r>
  <r>
    <n v="2"/>
    <x v="1"/>
    <x v="1"/>
    <x v="1"/>
    <x v="0"/>
    <x v="1"/>
    <n v="408504"/>
  </r>
  <r>
    <n v="3"/>
    <x v="2"/>
    <x v="2"/>
    <x v="1"/>
    <x v="0"/>
    <x v="2"/>
    <n v="505800"/>
  </r>
  <r>
    <n v="4"/>
    <x v="3"/>
    <x v="3"/>
    <x v="2"/>
    <x v="1"/>
    <x v="3"/>
    <n v="214272"/>
  </r>
  <r>
    <n v="5"/>
    <x v="4"/>
    <x v="4"/>
    <x v="1"/>
    <x v="0"/>
    <x v="4"/>
    <n v="576000"/>
  </r>
  <r>
    <n v="6"/>
    <x v="5"/>
    <x v="5"/>
    <x v="2"/>
    <x v="2"/>
    <x v="5"/>
    <n v="420000"/>
  </r>
  <r>
    <n v="7"/>
    <x v="6"/>
    <x v="6"/>
    <x v="2"/>
    <x v="0"/>
    <x v="6"/>
    <n v="275760"/>
  </r>
  <r>
    <n v="8"/>
    <x v="7"/>
    <x v="7"/>
    <x v="3"/>
    <x v="3"/>
    <x v="7"/>
    <n v="2600004"/>
  </r>
  <r>
    <n v="9"/>
    <x v="8"/>
    <x v="8"/>
    <x v="4"/>
    <x v="4"/>
    <x v="8"/>
    <n v="5000004"/>
  </r>
  <r>
    <n v="10"/>
    <x v="9"/>
    <x v="9"/>
    <x v="5"/>
    <x v="4"/>
    <x v="9"/>
    <n v="660000"/>
  </r>
  <r>
    <n v="11"/>
    <x v="10"/>
    <x v="10"/>
    <x v="2"/>
    <x v="5"/>
    <x v="10"/>
    <n v="365064"/>
  </r>
  <r>
    <n v="12"/>
    <x v="11"/>
    <x v="11"/>
    <x v="6"/>
    <x v="1"/>
    <x v="11"/>
    <n v="1006128"/>
  </r>
  <r>
    <n v="13"/>
    <x v="12"/>
    <x v="12"/>
    <x v="2"/>
    <x v="4"/>
    <x v="12"/>
    <n v="324000"/>
  </r>
  <r>
    <n v="14"/>
    <x v="13"/>
    <x v="13"/>
    <x v="2"/>
    <x v="5"/>
    <x v="13"/>
    <n v="334584"/>
  </r>
  <r>
    <n v="15"/>
    <x v="14"/>
    <x v="14"/>
    <x v="6"/>
    <x v="6"/>
    <x v="14"/>
    <n v="1700004"/>
  </r>
  <r>
    <n v="16"/>
    <x v="15"/>
    <x v="15"/>
    <x v="2"/>
    <x v="2"/>
    <x v="15"/>
    <n v="288000"/>
  </r>
  <r>
    <n v="17"/>
    <x v="16"/>
    <x v="16"/>
    <x v="2"/>
    <x v="2"/>
    <x v="16"/>
    <n v="318096"/>
  </r>
  <r>
    <n v="18"/>
    <x v="17"/>
    <x v="17"/>
    <x v="6"/>
    <x v="2"/>
    <x v="16"/>
    <n v="1700004"/>
  </r>
  <r>
    <n v="19"/>
    <x v="18"/>
    <x v="18"/>
    <x v="6"/>
    <x v="2"/>
    <x v="17"/>
    <n v="1375008"/>
  </r>
  <r>
    <n v="20"/>
    <x v="19"/>
    <x v="19"/>
    <x v="2"/>
    <x v="0"/>
    <x v="18"/>
    <n v="224544"/>
  </r>
  <r>
    <n v="21"/>
    <x v="20"/>
    <x v="20"/>
    <x v="6"/>
    <x v="2"/>
    <x v="19"/>
    <n v="1450008"/>
  </r>
  <r>
    <n v="22"/>
    <x v="21"/>
    <x v="21"/>
    <x v="6"/>
    <x v="6"/>
    <x v="20"/>
    <n v="1200000"/>
  </r>
  <r>
    <n v="23"/>
    <x v="22"/>
    <x v="22"/>
    <x v="2"/>
    <x v="2"/>
    <x v="21"/>
    <n v="323400"/>
  </r>
  <r>
    <n v="24"/>
    <x v="23"/>
    <x v="23"/>
    <x v="4"/>
    <x v="5"/>
    <x v="22"/>
    <n v="4150008"/>
  </r>
  <r>
    <n v="25"/>
    <x v="24"/>
    <x v="24"/>
    <x v="2"/>
    <x v="2"/>
    <x v="23"/>
    <n v="395400"/>
  </r>
  <r>
    <n v="26"/>
    <x v="25"/>
    <x v="25"/>
    <x v="2"/>
    <x v="2"/>
    <x v="23"/>
    <n v="287676"/>
  </r>
  <r>
    <n v="27"/>
    <x v="26"/>
    <x v="26"/>
    <x v="0"/>
    <x v="4"/>
    <x v="24"/>
    <n v="540000"/>
  </r>
  <r>
    <n v="28"/>
    <x v="27"/>
    <x v="27"/>
    <x v="3"/>
    <x v="4"/>
    <x v="25"/>
    <n v="2500020"/>
  </r>
  <r>
    <n v="29"/>
    <x v="28"/>
    <x v="28"/>
    <x v="2"/>
    <x v="1"/>
    <x v="26"/>
    <n v="360000"/>
  </r>
  <r>
    <n v="30"/>
    <x v="29"/>
    <x v="29"/>
    <x v="6"/>
    <x v="1"/>
    <x v="27"/>
    <n v="1900008"/>
  </r>
  <r>
    <n v="31"/>
    <x v="30"/>
    <x v="30"/>
    <x v="5"/>
    <x v="5"/>
    <x v="28"/>
    <n v="1700004"/>
  </r>
  <r>
    <n v="32"/>
    <x v="31"/>
    <x v="31"/>
    <x v="3"/>
    <x v="6"/>
    <x v="29"/>
    <n v="2350008"/>
  </r>
  <r>
    <n v="33"/>
    <x v="32"/>
    <x v="32"/>
    <x v="0"/>
    <x v="0"/>
    <x v="30"/>
    <n v="600000"/>
  </r>
  <r>
    <n v="34"/>
    <x v="33"/>
    <x v="33"/>
    <x v="5"/>
    <x v="2"/>
    <x v="31"/>
    <n v="550020"/>
  </r>
  <r>
    <n v="35"/>
    <x v="34"/>
    <x v="34"/>
    <x v="7"/>
    <x v="2"/>
    <x v="31"/>
    <n v="3100008"/>
  </r>
  <r>
    <n v="36"/>
    <x v="35"/>
    <x v="35"/>
    <x v="2"/>
    <x v="0"/>
    <x v="32"/>
    <n v="273084"/>
  </r>
  <r>
    <n v="37"/>
    <x v="36"/>
    <x v="36"/>
    <x v="6"/>
    <x v="4"/>
    <x v="33"/>
    <n v="1050000"/>
  </r>
  <r>
    <n v="38"/>
    <x v="37"/>
    <x v="37"/>
    <x v="2"/>
    <x v="1"/>
    <x v="34"/>
    <n v="240012"/>
  </r>
  <r>
    <n v="39"/>
    <x v="38"/>
    <x v="38"/>
    <x v="1"/>
    <x v="0"/>
    <x v="30"/>
    <n v="455400"/>
  </r>
  <r>
    <n v="40"/>
    <x v="39"/>
    <x v="39"/>
    <x v="2"/>
    <x v="0"/>
    <x v="35"/>
    <n v="360000"/>
  </r>
  <r>
    <n v="41"/>
    <x v="40"/>
    <x v="40"/>
    <x v="4"/>
    <x v="6"/>
    <x v="35"/>
    <n v="4500000"/>
  </r>
  <r>
    <n v="42"/>
    <x v="41"/>
    <x v="41"/>
    <x v="1"/>
    <x v="4"/>
    <x v="36"/>
    <n v="480000"/>
  </r>
  <r>
    <n v="43"/>
    <x v="42"/>
    <x v="42"/>
    <x v="2"/>
    <x v="2"/>
    <x v="37"/>
    <n v="342600"/>
  </r>
  <r>
    <n v="44"/>
    <x v="43"/>
    <x v="43"/>
    <x v="5"/>
    <x v="2"/>
    <x v="38"/>
    <n v="320004"/>
  </r>
  <r>
    <n v="45"/>
    <x v="44"/>
    <x v="44"/>
    <x v="6"/>
    <x v="4"/>
    <x v="39"/>
    <n v="1200000"/>
  </r>
  <r>
    <n v="46"/>
    <x v="45"/>
    <x v="45"/>
    <x v="1"/>
    <x v="0"/>
    <x v="40"/>
    <n v="384276"/>
  </r>
  <r>
    <n v="47"/>
    <x v="46"/>
    <x v="46"/>
    <x v="5"/>
    <x v="4"/>
    <x v="41"/>
    <n v="425004"/>
  </r>
  <r>
    <n v="48"/>
    <x v="47"/>
    <x v="47"/>
    <x v="2"/>
    <x v="4"/>
    <x v="42"/>
    <n v="360000"/>
  </r>
  <r>
    <n v="49"/>
    <x v="48"/>
    <x v="48"/>
    <x v="1"/>
    <x v="4"/>
    <x v="43"/>
    <n v="480000"/>
  </r>
  <r>
    <n v="50"/>
    <x v="49"/>
    <x v="49"/>
    <x v="5"/>
    <x v="4"/>
    <x v="44"/>
    <n v="840000"/>
  </r>
  <r>
    <n v="51"/>
    <x v="50"/>
    <x v="50"/>
    <x v="7"/>
    <x v="2"/>
    <x v="44"/>
    <n v="7500000"/>
  </r>
  <r>
    <n v="52"/>
    <x v="51"/>
    <x v="51"/>
    <x v="2"/>
    <x v="6"/>
    <x v="45"/>
    <n v="475008"/>
  </r>
  <r>
    <n v="53"/>
    <x v="52"/>
    <x v="52"/>
    <x v="0"/>
    <x v="4"/>
    <x v="46"/>
    <n v="550008"/>
  </r>
  <r>
    <n v="54"/>
    <x v="53"/>
    <x v="53"/>
    <x v="1"/>
    <x v="4"/>
    <x v="47"/>
    <n v="350004"/>
  </r>
  <r>
    <n v="55"/>
    <x v="54"/>
    <x v="54"/>
    <x v="2"/>
    <x v="1"/>
    <x v="48"/>
    <n v="226872"/>
  </r>
  <r>
    <n v="56"/>
    <x v="55"/>
    <x v="55"/>
    <x v="2"/>
    <x v="2"/>
    <x v="48"/>
    <n v="311400"/>
  </r>
  <r>
    <n v="57"/>
    <x v="56"/>
    <x v="56"/>
    <x v="5"/>
    <x v="5"/>
    <x v="49"/>
    <n v="1400004"/>
  </r>
  <r>
    <n v="58"/>
    <x v="57"/>
    <x v="57"/>
    <x v="4"/>
    <x v="0"/>
    <x v="50"/>
    <n v="4500000"/>
  </r>
  <r>
    <n v="59"/>
    <x v="58"/>
    <x v="58"/>
    <x v="3"/>
    <x v="2"/>
    <x v="51"/>
    <n v="1900008"/>
  </r>
  <r>
    <n v="60"/>
    <x v="59"/>
    <x v="59"/>
    <x v="2"/>
    <x v="2"/>
    <x v="52"/>
    <n v="327000"/>
  </r>
  <r>
    <n v="61"/>
    <x v="60"/>
    <x v="60"/>
    <x v="0"/>
    <x v="2"/>
    <x v="53"/>
    <n v="400008"/>
  </r>
  <r>
    <n v="62"/>
    <x v="61"/>
    <x v="61"/>
    <x v="6"/>
    <x v="6"/>
    <x v="53"/>
    <n v="1000008"/>
  </r>
  <r>
    <n v="63"/>
    <x v="62"/>
    <x v="62"/>
    <x v="2"/>
    <x v="6"/>
    <x v="53"/>
    <n v="475008"/>
  </r>
  <r>
    <n v="64"/>
    <x v="63"/>
    <x v="63"/>
    <x v="2"/>
    <x v="2"/>
    <x v="53"/>
    <n v="407400"/>
  </r>
  <r>
    <n v="65"/>
    <x v="64"/>
    <x v="64"/>
    <x v="2"/>
    <x v="2"/>
    <x v="53"/>
    <n v="347400"/>
  </r>
  <r>
    <n v="66"/>
    <x v="65"/>
    <x v="65"/>
    <x v="2"/>
    <x v="2"/>
    <x v="54"/>
    <n v="345000"/>
  </r>
  <r>
    <n v="67"/>
    <x v="66"/>
    <x v="66"/>
    <x v="3"/>
    <x v="6"/>
    <x v="55"/>
    <n v="3600000"/>
  </r>
  <r>
    <n v="68"/>
    <x v="67"/>
    <x v="67"/>
    <x v="5"/>
    <x v="1"/>
    <x v="55"/>
    <n v="610008"/>
  </r>
  <r>
    <n v="69"/>
    <x v="68"/>
    <x v="68"/>
    <x v="4"/>
    <x v="1"/>
    <x v="56"/>
    <n v="4850004"/>
  </r>
  <r>
    <n v="70"/>
    <x v="69"/>
    <x v="69"/>
    <x v="2"/>
    <x v="0"/>
    <x v="56"/>
    <n v="335400"/>
  </r>
  <r>
    <n v="71"/>
    <x v="70"/>
    <x v="70"/>
    <x v="1"/>
    <x v="0"/>
    <x v="57"/>
    <n v="500004"/>
  </r>
  <r>
    <n v="72"/>
    <x v="71"/>
    <x v="71"/>
    <x v="6"/>
    <x v="0"/>
    <x v="58"/>
    <n v="1400004"/>
  </r>
  <r>
    <n v="73"/>
    <x v="72"/>
    <x v="72"/>
    <x v="2"/>
    <x v="1"/>
    <x v="59"/>
    <n v="210636"/>
  </r>
  <r>
    <n v="74"/>
    <x v="73"/>
    <x v="73"/>
    <x v="2"/>
    <x v="2"/>
    <x v="59"/>
    <n v="311400"/>
  </r>
  <r>
    <n v="75"/>
    <x v="74"/>
    <x v="74"/>
    <x v="5"/>
    <x v="2"/>
    <x v="59"/>
    <n v="825000"/>
  </r>
  <r>
    <n v="76"/>
    <x v="75"/>
    <x v="75"/>
    <x v="2"/>
    <x v="4"/>
    <x v="60"/>
    <n v="293160"/>
  </r>
  <r>
    <n v="77"/>
    <x v="76"/>
    <x v="76"/>
    <x v="5"/>
    <x v="0"/>
    <x v="61"/>
    <n v="800004"/>
  </r>
  <r>
    <n v="78"/>
    <x v="77"/>
    <x v="77"/>
    <x v="1"/>
    <x v="0"/>
    <x v="62"/>
    <n v="440004"/>
  </r>
  <r>
    <n v="79"/>
    <x v="78"/>
    <x v="78"/>
    <x v="5"/>
    <x v="1"/>
    <x v="63"/>
    <n v="1350000"/>
  </r>
  <r>
    <n v="80"/>
    <x v="79"/>
    <x v="79"/>
    <x v="5"/>
    <x v="2"/>
    <x v="64"/>
    <n v="1200000"/>
  </r>
  <r>
    <n v="81"/>
    <x v="80"/>
    <x v="80"/>
    <x v="5"/>
    <x v="5"/>
    <x v="65"/>
    <n v="1450008"/>
  </r>
  <r>
    <n v="82"/>
    <x v="81"/>
    <x v="81"/>
    <x v="3"/>
    <x v="4"/>
    <x v="65"/>
    <n v="1500000"/>
  </r>
  <r>
    <n v="83"/>
    <x v="82"/>
    <x v="82"/>
    <x v="0"/>
    <x v="2"/>
    <x v="66"/>
    <n v="450000"/>
  </r>
  <r>
    <n v="84"/>
    <x v="83"/>
    <x v="83"/>
    <x v="2"/>
    <x v="2"/>
    <x v="67"/>
    <n v="325080"/>
  </r>
  <r>
    <n v="85"/>
    <x v="84"/>
    <x v="84"/>
    <x v="2"/>
    <x v="5"/>
    <x v="68"/>
    <n v="443400"/>
  </r>
  <r>
    <n v="86"/>
    <x v="85"/>
    <x v="85"/>
    <x v="5"/>
    <x v="5"/>
    <x v="68"/>
    <n v="1100004"/>
  </r>
  <r>
    <n v="87"/>
    <x v="86"/>
    <x v="86"/>
    <x v="2"/>
    <x v="2"/>
    <x v="68"/>
    <n v="347400"/>
  </r>
  <r>
    <n v="88"/>
    <x v="87"/>
    <x v="87"/>
    <x v="2"/>
    <x v="2"/>
    <x v="69"/>
    <n v="371400"/>
  </r>
  <r>
    <n v="89"/>
    <x v="88"/>
    <x v="88"/>
    <x v="6"/>
    <x v="1"/>
    <x v="70"/>
    <n v="2160000"/>
  </r>
  <r>
    <n v="90"/>
    <x v="89"/>
    <x v="89"/>
    <x v="1"/>
    <x v="2"/>
    <x v="71"/>
    <n v="407400"/>
  </r>
  <r>
    <n v="91"/>
    <x v="90"/>
    <x v="90"/>
    <x v="2"/>
    <x v="2"/>
    <x v="72"/>
    <n v="347400"/>
  </r>
  <r>
    <n v="92"/>
    <x v="91"/>
    <x v="91"/>
    <x v="1"/>
    <x v="2"/>
    <x v="73"/>
    <n v="384000"/>
  </r>
  <r>
    <n v="93"/>
    <x v="92"/>
    <x v="92"/>
    <x v="6"/>
    <x v="0"/>
    <x v="74"/>
    <n v="1450008"/>
  </r>
  <r>
    <n v="94"/>
    <x v="93"/>
    <x v="93"/>
    <x v="2"/>
    <x v="4"/>
    <x v="75"/>
    <n v="359400"/>
  </r>
  <r>
    <n v="95"/>
    <x v="94"/>
    <x v="94"/>
    <x v="2"/>
    <x v="2"/>
    <x v="76"/>
    <n v="347400"/>
  </r>
  <r>
    <n v="96"/>
    <x v="95"/>
    <x v="95"/>
    <x v="5"/>
    <x v="4"/>
    <x v="76"/>
    <n v="970008"/>
  </r>
  <r>
    <n v="97"/>
    <x v="96"/>
    <x v="96"/>
    <x v="2"/>
    <x v="2"/>
    <x v="77"/>
    <n v="389400"/>
  </r>
  <r>
    <n v="98"/>
    <x v="97"/>
    <x v="97"/>
    <x v="3"/>
    <x v="3"/>
    <x v="78"/>
    <n v="2600004"/>
  </r>
  <r>
    <n v="99"/>
    <x v="98"/>
    <x v="98"/>
    <x v="5"/>
    <x v="2"/>
    <x v="78"/>
    <n v="1500000"/>
  </r>
  <r>
    <n v="100"/>
    <x v="99"/>
    <x v="99"/>
    <x v="2"/>
    <x v="2"/>
    <x v="79"/>
    <n v="267924"/>
  </r>
  <r>
    <n v="101"/>
    <x v="100"/>
    <x v="100"/>
    <x v="3"/>
    <x v="0"/>
    <x v="80"/>
    <n v="3050004"/>
  </r>
  <r>
    <n v="102"/>
    <x v="101"/>
    <x v="101"/>
    <x v="2"/>
    <x v="4"/>
    <x v="81"/>
    <n v="359400"/>
  </r>
  <r>
    <n v="103"/>
    <x v="102"/>
    <x v="102"/>
    <x v="5"/>
    <x v="1"/>
    <x v="81"/>
    <n v="1500000"/>
  </r>
  <r>
    <n v="104"/>
    <x v="103"/>
    <x v="103"/>
    <x v="1"/>
    <x v="4"/>
    <x v="81"/>
    <n v="480000"/>
  </r>
  <r>
    <n v="105"/>
    <x v="104"/>
    <x v="104"/>
    <x v="6"/>
    <x v="4"/>
    <x v="81"/>
    <n v="1910004"/>
  </r>
  <r>
    <n v="106"/>
    <x v="105"/>
    <x v="105"/>
    <x v="1"/>
    <x v="2"/>
    <x v="81"/>
    <n v="3474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s v="BOM043"/>
    <s v="Employee_1"/>
    <x v="0"/>
    <x v="0"/>
    <x v="0"/>
    <n v="420360"/>
    <n v="4.2035999999999998"/>
  </r>
  <r>
    <n v="2"/>
    <s v="BOM063"/>
    <s v="Employee_3"/>
    <x v="1"/>
    <x v="0"/>
    <x v="1"/>
    <n v="408504"/>
    <n v="4.0850400000000002"/>
  </r>
  <r>
    <n v="3"/>
    <s v="BOM069"/>
    <s v="Employee_4"/>
    <x v="1"/>
    <x v="0"/>
    <x v="2"/>
    <n v="505800"/>
    <n v="5.0579999999999998"/>
  </r>
  <r>
    <n v="4"/>
    <s v="BOM056"/>
    <s v="Employee_10"/>
    <x v="2"/>
    <x v="1"/>
    <x v="3"/>
    <n v="214272"/>
    <n v="2.1427200000000002"/>
  </r>
  <r>
    <n v="5"/>
    <s v="BOM145"/>
    <s v="Employee_13"/>
    <x v="1"/>
    <x v="0"/>
    <x v="4"/>
    <n v="576000"/>
    <n v="5.76"/>
  </r>
  <r>
    <n v="6"/>
    <s v="BOM149"/>
    <s v="Employee_15"/>
    <x v="2"/>
    <x v="2"/>
    <x v="5"/>
    <n v="420000"/>
    <n v="4.2"/>
  </r>
  <r>
    <n v="7"/>
    <s v="BOM187"/>
    <s v="Employee_20"/>
    <x v="2"/>
    <x v="0"/>
    <x v="6"/>
    <n v="275760"/>
    <n v="2.7576000000000001"/>
  </r>
  <r>
    <n v="8"/>
    <s v="BOM190"/>
    <s v="Employee_21"/>
    <x v="3"/>
    <x v="3"/>
    <x v="7"/>
    <n v="2600004"/>
    <n v="26.000039999999998"/>
  </r>
  <r>
    <n v="9"/>
    <s v="BOM198"/>
    <s v="Employee_25"/>
    <x v="4"/>
    <x v="4"/>
    <x v="8"/>
    <n v="5000004"/>
    <n v="50.000039999999998"/>
  </r>
  <r>
    <n v="10"/>
    <s v="BOM203"/>
    <s v="Employee_26"/>
    <x v="5"/>
    <x v="4"/>
    <x v="9"/>
    <n v="660000"/>
    <n v="6.6"/>
  </r>
  <r>
    <n v="11"/>
    <s v="BOM207"/>
    <s v="Employee_27"/>
    <x v="2"/>
    <x v="5"/>
    <x v="10"/>
    <n v="365064"/>
    <n v="3.6506400000000001"/>
  </r>
  <r>
    <n v="12"/>
    <s v="BOM208"/>
    <s v="Employee_28"/>
    <x v="6"/>
    <x v="1"/>
    <x v="11"/>
    <n v="1006128"/>
    <n v="10.06128"/>
  </r>
  <r>
    <n v="13"/>
    <s v="BOM216"/>
    <s v="Employee_31"/>
    <x v="2"/>
    <x v="4"/>
    <x v="12"/>
    <n v="324000"/>
    <n v="3.24"/>
  </r>
  <r>
    <n v="14"/>
    <s v="BOM217"/>
    <s v="Employee_32"/>
    <x v="2"/>
    <x v="5"/>
    <x v="13"/>
    <n v="334584"/>
    <n v="3.3458399999999999"/>
  </r>
  <r>
    <n v="15"/>
    <s v="BOM220"/>
    <s v="Employee_33"/>
    <x v="6"/>
    <x v="6"/>
    <x v="14"/>
    <n v="1700004"/>
    <n v="17.000039999999998"/>
  </r>
  <r>
    <n v="16"/>
    <s v="BOM225"/>
    <s v="Employee_35"/>
    <x v="2"/>
    <x v="2"/>
    <x v="15"/>
    <n v="288000"/>
    <n v="2.88"/>
  </r>
  <r>
    <n v="17"/>
    <s v="BOM227"/>
    <s v="Employee_36"/>
    <x v="2"/>
    <x v="2"/>
    <x v="16"/>
    <n v="318096"/>
    <n v="3.1809599999999998"/>
  </r>
  <r>
    <n v="18"/>
    <s v="BOM228"/>
    <s v="Employee_37"/>
    <x v="6"/>
    <x v="2"/>
    <x v="16"/>
    <n v="1700004"/>
    <n v="17.000039999999998"/>
  </r>
  <r>
    <n v="19"/>
    <s v="BOM232"/>
    <s v="Employee_38"/>
    <x v="6"/>
    <x v="2"/>
    <x v="17"/>
    <n v="1375008"/>
    <n v="13.750080000000001"/>
  </r>
  <r>
    <n v="20"/>
    <s v="BOM237"/>
    <s v="Employee_39"/>
    <x v="2"/>
    <x v="0"/>
    <x v="18"/>
    <n v="224544"/>
    <n v="2.2454399999999999"/>
  </r>
  <r>
    <n v="21"/>
    <s v="BOM246"/>
    <s v="Employee_42"/>
    <x v="6"/>
    <x v="2"/>
    <x v="19"/>
    <n v="1450008"/>
    <n v="14.500080000000001"/>
  </r>
  <r>
    <n v="22"/>
    <s v="BOM256"/>
    <s v="Employee_46"/>
    <x v="6"/>
    <x v="6"/>
    <x v="20"/>
    <n v="1200000"/>
    <n v="12"/>
  </r>
  <r>
    <n v="23"/>
    <s v="BOM267"/>
    <s v="Employee_51"/>
    <x v="2"/>
    <x v="2"/>
    <x v="21"/>
    <n v="323400"/>
    <n v="3.234"/>
  </r>
  <r>
    <n v="24"/>
    <s v="BOM270"/>
    <s v="Employee_52"/>
    <x v="4"/>
    <x v="5"/>
    <x v="22"/>
    <n v="4150008"/>
    <n v="41.500079999999997"/>
  </r>
  <r>
    <n v="25"/>
    <s v="BOM272"/>
    <s v="Employee_54"/>
    <x v="2"/>
    <x v="2"/>
    <x v="23"/>
    <n v="395400"/>
    <n v="3.9540000000000002"/>
  </r>
  <r>
    <n v="26"/>
    <s v="BOM273"/>
    <s v="Employee_55"/>
    <x v="2"/>
    <x v="2"/>
    <x v="23"/>
    <n v="287676"/>
    <n v="2.87676"/>
  </r>
  <r>
    <n v="27"/>
    <s v="BOM277"/>
    <s v="Employee_56"/>
    <x v="0"/>
    <x v="4"/>
    <x v="24"/>
    <n v="540000"/>
    <n v="5.4"/>
  </r>
  <r>
    <n v="28"/>
    <s v="BOM281"/>
    <s v="Employee_57"/>
    <x v="3"/>
    <x v="4"/>
    <x v="25"/>
    <n v="2500020"/>
    <n v="25.0002"/>
  </r>
  <r>
    <n v="29"/>
    <s v="BOM287"/>
    <s v="Employee_58"/>
    <x v="2"/>
    <x v="1"/>
    <x v="26"/>
    <n v="360000"/>
    <n v="3.6"/>
  </r>
  <r>
    <n v="30"/>
    <s v="BOM290"/>
    <s v="Employee_60"/>
    <x v="6"/>
    <x v="1"/>
    <x v="27"/>
    <n v="1900008"/>
    <n v="19.000080000000001"/>
  </r>
  <r>
    <n v="31"/>
    <s v="BOM294"/>
    <s v="Employee_63"/>
    <x v="5"/>
    <x v="5"/>
    <x v="28"/>
    <n v="1700004"/>
    <n v="17.000039999999998"/>
  </r>
  <r>
    <n v="32"/>
    <s v="BOM295"/>
    <s v="Employee_64"/>
    <x v="3"/>
    <x v="6"/>
    <x v="29"/>
    <n v="2350008"/>
    <n v="23.500080000000001"/>
  </r>
  <r>
    <n v="33"/>
    <s v="BOM296"/>
    <s v="Employee_65"/>
    <x v="0"/>
    <x v="0"/>
    <x v="30"/>
    <n v="600000"/>
    <n v="6"/>
  </r>
  <r>
    <n v="34"/>
    <s v="BOM298"/>
    <s v="Employee_66"/>
    <x v="5"/>
    <x v="2"/>
    <x v="31"/>
    <n v="550020"/>
    <n v="5.5002000000000004"/>
  </r>
  <r>
    <n v="35"/>
    <s v="BOM299"/>
    <s v="Employee_67"/>
    <x v="7"/>
    <x v="2"/>
    <x v="31"/>
    <n v="3100008"/>
    <n v="31.000080000000001"/>
  </r>
  <r>
    <n v="36"/>
    <s v="BOM301"/>
    <s v="Employee_69"/>
    <x v="2"/>
    <x v="0"/>
    <x v="32"/>
    <n v="273084"/>
    <n v="2.7308400000000002"/>
  </r>
  <r>
    <n v="37"/>
    <s v="BOM302"/>
    <s v="Employee_70"/>
    <x v="6"/>
    <x v="4"/>
    <x v="33"/>
    <n v="1050000"/>
    <n v="10.5"/>
  </r>
  <r>
    <n v="38"/>
    <s v="BOM303"/>
    <s v="Employee_71"/>
    <x v="2"/>
    <x v="1"/>
    <x v="34"/>
    <n v="240012"/>
    <n v="2.4001199999999998"/>
  </r>
  <r>
    <n v="39"/>
    <s v="BOM304"/>
    <s v="Employee_72"/>
    <x v="1"/>
    <x v="0"/>
    <x v="30"/>
    <n v="455400"/>
    <n v="4.5540000000000003"/>
  </r>
  <r>
    <n v="40"/>
    <s v="BOM305"/>
    <s v="Employee_73"/>
    <x v="2"/>
    <x v="0"/>
    <x v="35"/>
    <n v="360000"/>
    <n v="3.6"/>
  </r>
  <r>
    <n v="41"/>
    <s v="BOM306"/>
    <s v="Employee_74"/>
    <x v="4"/>
    <x v="6"/>
    <x v="35"/>
    <n v="4500000"/>
    <n v="45"/>
  </r>
  <r>
    <n v="42"/>
    <s v="BOM308"/>
    <s v="Employee_76"/>
    <x v="1"/>
    <x v="4"/>
    <x v="36"/>
    <n v="480000"/>
    <n v="4.8"/>
  </r>
  <r>
    <n v="43"/>
    <s v="BOM309"/>
    <s v="Employee_77"/>
    <x v="2"/>
    <x v="2"/>
    <x v="37"/>
    <n v="342600"/>
    <n v="3.4260000000000002"/>
  </r>
  <r>
    <n v="44"/>
    <s v="BOM311"/>
    <s v="Employee_78"/>
    <x v="5"/>
    <x v="2"/>
    <x v="38"/>
    <n v="320004"/>
    <n v="3.20004"/>
  </r>
  <r>
    <n v="45"/>
    <s v="BOM312"/>
    <s v="Employee_79"/>
    <x v="6"/>
    <x v="4"/>
    <x v="39"/>
    <n v="1200000"/>
    <n v="12"/>
  </r>
  <r>
    <n v="46"/>
    <s v="BOM313"/>
    <s v="Employee_80"/>
    <x v="1"/>
    <x v="0"/>
    <x v="40"/>
    <n v="384276"/>
    <n v="3.8427600000000002"/>
  </r>
  <r>
    <n v="47"/>
    <s v="BOM316"/>
    <s v="Employee_81"/>
    <x v="5"/>
    <x v="4"/>
    <x v="41"/>
    <n v="425004"/>
    <n v="4.2500400000000003"/>
  </r>
  <r>
    <n v="48"/>
    <s v="BOM318"/>
    <s v="Employee_82"/>
    <x v="2"/>
    <x v="4"/>
    <x v="42"/>
    <n v="360000"/>
    <n v="3.6"/>
  </r>
  <r>
    <n v="49"/>
    <s v="BOM320"/>
    <s v="Employee_84"/>
    <x v="1"/>
    <x v="4"/>
    <x v="43"/>
    <n v="480000"/>
    <n v="4.8"/>
  </r>
  <r>
    <n v="50"/>
    <s v="BOM321"/>
    <s v="Employee_85"/>
    <x v="5"/>
    <x v="4"/>
    <x v="44"/>
    <n v="840000"/>
    <n v="8.4"/>
  </r>
  <r>
    <n v="51"/>
    <s v="BOM322"/>
    <s v="Employee_86"/>
    <x v="7"/>
    <x v="2"/>
    <x v="44"/>
    <n v="7500000"/>
    <n v="75"/>
  </r>
  <r>
    <n v="52"/>
    <s v="BOM325"/>
    <s v="Employee_87"/>
    <x v="2"/>
    <x v="6"/>
    <x v="45"/>
    <n v="475008"/>
    <n v="4.7500799999999996"/>
  </r>
  <r>
    <n v="53"/>
    <s v="BOM329"/>
    <s v="Employee_89"/>
    <x v="0"/>
    <x v="4"/>
    <x v="46"/>
    <n v="550008"/>
    <n v="5.5000799999999996"/>
  </r>
  <r>
    <n v="54"/>
    <s v="BOM330"/>
    <s v="Employee_90"/>
    <x v="1"/>
    <x v="4"/>
    <x v="47"/>
    <n v="350004"/>
    <n v="3.5000399999999998"/>
  </r>
  <r>
    <n v="55"/>
    <s v="BOM333"/>
    <s v="Employee_91"/>
    <x v="2"/>
    <x v="1"/>
    <x v="48"/>
    <n v="226872"/>
    <n v="2.2687200000000001"/>
  </r>
  <r>
    <n v="56"/>
    <s v="BOM334"/>
    <s v="Employee_92"/>
    <x v="2"/>
    <x v="2"/>
    <x v="48"/>
    <n v="311400"/>
    <n v="3.1139999999999999"/>
  </r>
  <r>
    <n v="57"/>
    <s v="BOM338"/>
    <s v="Employee_95"/>
    <x v="5"/>
    <x v="5"/>
    <x v="49"/>
    <n v="1400004"/>
    <n v="14.00004"/>
  </r>
  <r>
    <n v="58"/>
    <s v="BOM340"/>
    <s v="Employee_97"/>
    <x v="4"/>
    <x v="0"/>
    <x v="50"/>
    <n v="4500000"/>
    <n v="45"/>
  </r>
  <r>
    <n v="59"/>
    <s v="BOM342"/>
    <s v="Employee_98"/>
    <x v="3"/>
    <x v="2"/>
    <x v="51"/>
    <n v="1900008"/>
    <n v="19.000080000000001"/>
  </r>
  <r>
    <n v="60"/>
    <s v="BOM343"/>
    <s v="Employee_99"/>
    <x v="2"/>
    <x v="2"/>
    <x v="52"/>
    <n v="327000"/>
    <n v="3.27"/>
  </r>
  <r>
    <n v="61"/>
    <s v="BOM344"/>
    <s v="Employee_100"/>
    <x v="0"/>
    <x v="2"/>
    <x v="53"/>
    <n v="400008"/>
    <n v="4.0000799999999996"/>
  </r>
  <r>
    <n v="62"/>
    <s v="BOM345"/>
    <s v="Employee_101"/>
    <x v="6"/>
    <x v="6"/>
    <x v="53"/>
    <n v="1000008"/>
    <n v="10.000080000000001"/>
  </r>
  <r>
    <n v="63"/>
    <s v="BOM346"/>
    <s v="Employee_102"/>
    <x v="2"/>
    <x v="6"/>
    <x v="53"/>
    <n v="475008"/>
    <n v="4.7500799999999996"/>
  </r>
  <r>
    <n v="64"/>
    <s v="BOM347"/>
    <s v="Employee_103"/>
    <x v="2"/>
    <x v="2"/>
    <x v="53"/>
    <n v="407400"/>
    <n v="4.0739999999999998"/>
  </r>
  <r>
    <n v="65"/>
    <s v="BOM348"/>
    <s v="Employee_104"/>
    <x v="2"/>
    <x v="2"/>
    <x v="53"/>
    <n v="347400"/>
    <n v="3.4740000000000002"/>
  </r>
  <r>
    <n v="66"/>
    <s v="BOM352"/>
    <s v="Employee_105"/>
    <x v="2"/>
    <x v="2"/>
    <x v="54"/>
    <n v="345000"/>
    <n v="3.45"/>
  </r>
  <r>
    <n v="67"/>
    <s v="BOM357"/>
    <s v="Employee_109"/>
    <x v="3"/>
    <x v="6"/>
    <x v="55"/>
    <n v="3600000"/>
    <n v="36"/>
  </r>
  <r>
    <n v="68"/>
    <s v="BOM358"/>
    <s v="Employee_110"/>
    <x v="5"/>
    <x v="1"/>
    <x v="55"/>
    <n v="610008"/>
    <n v="6.1000800000000002"/>
  </r>
  <r>
    <n v="69"/>
    <s v="BOM360"/>
    <s v="Employee_111"/>
    <x v="4"/>
    <x v="1"/>
    <x v="56"/>
    <n v="4850004"/>
    <n v="48.500039999999998"/>
  </r>
  <r>
    <n v="70"/>
    <s v="BOM361"/>
    <s v="Employee_112"/>
    <x v="2"/>
    <x v="0"/>
    <x v="56"/>
    <n v="335400"/>
    <n v="3.3540000000000001"/>
  </r>
  <r>
    <n v="71"/>
    <s v="BOM362"/>
    <s v="Employee_113"/>
    <x v="1"/>
    <x v="0"/>
    <x v="57"/>
    <n v="500004"/>
    <n v="5.0000400000000003"/>
  </r>
  <r>
    <n v="72"/>
    <s v="BOM363"/>
    <s v="Employee_114"/>
    <x v="6"/>
    <x v="0"/>
    <x v="58"/>
    <n v="1400004"/>
    <n v="14.00004"/>
  </r>
  <r>
    <n v="73"/>
    <s v="BOM364"/>
    <s v="Employee_115"/>
    <x v="2"/>
    <x v="1"/>
    <x v="59"/>
    <n v="210636"/>
    <n v="2.10636"/>
  </r>
  <r>
    <n v="74"/>
    <s v="BOM365"/>
    <s v="Employee_116"/>
    <x v="2"/>
    <x v="2"/>
    <x v="59"/>
    <n v="311400"/>
    <n v="3.1139999999999999"/>
  </r>
  <r>
    <n v="75"/>
    <s v="BOM366"/>
    <s v="Employee_117"/>
    <x v="5"/>
    <x v="2"/>
    <x v="59"/>
    <n v="825000"/>
    <n v="8.25"/>
  </r>
  <r>
    <n v="76"/>
    <s v="BOM368"/>
    <s v="Employee_118"/>
    <x v="2"/>
    <x v="4"/>
    <x v="60"/>
    <n v="293160"/>
    <n v="2.9316"/>
  </r>
  <r>
    <n v="77"/>
    <s v="BOM370"/>
    <s v="Employee_120"/>
    <x v="5"/>
    <x v="0"/>
    <x v="61"/>
    <n v="800004"/>
    <n v="8.0000400000000003"/>
  </r>
  <r>
    <n v="78"/>
    <s v="BOM373"/>
    <s v="Employee_123"/>
    <x v="1"/>
    <x v="0"/>
    <x v="62"/>
    <n v="440004"/>
    <n v="4.4000399999999997"/>
  </r>
  <r>
    <n v="79"/>
    <s v="BOM376"/>
    <s v="Employee_125"/>
    <x v="5"/>
    <x v="1"/>
    <x v="63"/>
    <n v="1350000"/>
    <n v="13.5"/>
  </r>
  <r>
    <n v="80"/>
    <s v="BOM379"/>
    <s v="Employee_128"/>
    <x v="5"/>
    <x v="2"/>
    <x v="64"/>
    <n v="1200000"/>
    <n v="12"/>
  </r>
  <r>
    <n v="81"/>
    <s v="BOM382"/>
    <s v="Employee_150"/>
    <x v="5"/>
    <x v="5"/>
    <x v="65"/>
    <n v="1450008"/>
    <n v="14.500080000000001"/>
  </r>
  <r>
    <n v="82"/>
    <s v="BOM383"/>
    <s v="Employee_151"/>
    <x v="3"/>
    <x v="4"/>
    <x v="65"/>
    <n v="1500000"/>
    <n v="15"/>
  </r>
  <r>
    <n v="83"/>
    <s v="BOM359"/>
    <s v="Employee_153"/>
    <x v="0"/>
    <x v="2"/>
    <x v="66"/>
    <n v="450000"/>
    <n v="4.5"/>
  </r>
  <r>
    <n v="84"/>
    <s v="BOM375"/>
    <s v="Employee_154"/>
    <x v="2"/>
    <x v="2"/>
    <x v="67"/>
    <n v="325080"/>
    <n v="3.2507999999999999"/>
  </r>
  <r>
    <n v="85"/>
    <s v="BOM380"/>
    <s v="Employee_155"/>
    <x v="2"/>
    <x v="5"/>
    <x v="68"/>
    <n v="443400"/>
    <n v="4.4340000000000002"/>
  </r>
  <r>
    <n v="86"/>
    <s v="BOM381"/>
    <s v="Employee_156"/>
    <x v="5"/>
    <x v="5"/>
    <x v="68"/>
    <n v="1100004"/>
    <n v="11.00004"/>
  </r>
  <r>
    <n v="87"/>
    <s v="BOM384"/>
    <s v="Employee_159"/>
    <x v="2"/>
    <x v="2"/>
    <x v="68"/>
    <n v="347400"/>
    <n v="3.4740000000000002"/>
  </r>
  <r>
    <n v="88"/>
    <s v="BOM386"/>
    <s v="Employee_161"/>
    <x v="2"/>
    <x v="2"/>
    <x v="69"/>
    <n v="371400"/>
    <n v="3.714"/>
  </r>
  <r>
    <n v="89"/>
    <s v="BOM387"/>
    <s v="Employee_162"/>
    <x v="6"/>
    <x v="1"/>
    <x v="70"/>
    <n v="2160000"/>
    <n v="21.6"/>
  </r>
  <r>
    <n v="90"/>
    <s v="BOM388"/>
    <s v="Employee_163"/>
    <x v="1"/>
    <x v="2"/>
    <x v="71"/>
    <n v="407400"/>
    <n v="4.0739999999999998"/>
  </r>
  <r>
    <n v="91"/>
    <s v="BOM389"/>
    <s v="Employee_164"/>
    <x v="2"/>
    <x v="2"/>
    <x v="72"/>
    <n v="347400"/>
    <n v="3.4740000000000002"/>
  </r>
  <r>
    <n v="92"/>
    <s v="BOM391"/>
    <s v="Employee_166"/>
    <x v="1"/>
    <x v="2"/>
    <x v="73"/>
    <n v="384000"/>
    <n v="3.84"/>
  </r>
  <r>
    <n v="93"/>
    <s v="BOM392"/>
    <s v="Employee_167"/>
    <x v="6"/>
    <x v="0"/>
    <x v="74"/>
    <n v="1450008"/>
    <n v="14.500080000000001"/>
  </r>
  <r>
    <n v="94"/>
    <s v="BOM393"/>
    <s v="Employee_170"/>
    <x v="2"/>
    <x v="4"/>
    <x v="75"/>
    <n v="359400"/>
    <n v="3.5939999999999999"/>
  </r>
  <r>
    <n v="95"/>
    <s v="BOM394"/>
    <s v="Employee_172"/>
    <x v="2"/>
    <x v="2"/>
    <x v="76"/>
    <n v="347400"/>
    <n v="3.4740000000000002"/>
  </r>
  <r>
    <n v="96"/>
    <s v="BOM395"/>
    <s v="Employee_173"/>
    <x v="5"/>
    <x v="4"/>
    <x v="76"/>
    <n v="970008"/>
    <n v="9.7000799999999998"/>
  </r>
  <r>
    <n v="97"/>
    <s v="BOM397"/>
    <s v="Employee_175"/>
    <x v="2"/>
    <x v="2"/>
    <x v="77"/>
    <n v="389400"/>
    <n v="3.8940000000000001"/>
  </r>
  <r>
    <n v="98"/>
    <s v="BOM398"/>
    <s v="Employee_177"/>
    <x v="3"/>
    <x v="3"/>
    <x v="78"/>
    <n v="2600004"/>
    <n v="26.000039999999998"/>
  </r>
  <r>
    <n v="99"/>
    <s v="BOM399"/>
    <s v="Employee_178"/>
    <x v="5"/>
    <x v="2"/>
    <x v="78"/>
    <n v="1500000"/>
    <n v="15"/>
  </r>
  <r>
    <n v="100"/>
    <s v="BOM400"/>
    <s v="Employee_179"/>
    <x v="2"/>
    <x v="2"/>
    <x v="79"/>
    <n v="267924"/>
    <n v="2.6792400000000001"/>
  </r>
  <r>
    <n v="101"/>
    <s v="BOM401"/>
    <s v="Employee_181"/>
    <x v="3"/>
    <x v="0"/>
    <x v="80"/>
    <n v="3050004"/>
    <n v="30.500039999999998"/>
  </r>
  <r>
    <n v="102"/>
    <s v="BOM402"/>
    <s v="Employee_183"/>
    <x v="2"/>
    <x v="4"/>
    <x v="81"/>
    <n v="359400"/>
    <n v="3.5939999999999999"/>
  </r>
  <r>
    <n v="103"/>
    <s v="BOM403"/>
    <s v="Employee_185"/>
    <x v="5"/>
    <x v="1"/>
    <x v="81"/>
    <n v="1500000"/>
    <n v="15"/>
  </r>
  <r>
    <n v="104"/>
    <s v="BOM404"/>
    <s v="Employee_186"/>
    <x v="1"/>
    <x v="4"/>
    <x v="81"/>
    <n v="480000"/>
    <n v="4.8"/>
  </r>
  <r>
    <n v="105"/>
    <s v="BOM405"/>
    <s v="Employee_187"/>
    <x v="6"/>
    <x v="4"/>
    <x v="81"/>
    <n v="1910004"/>
    <n v="19.10004"/>
  </r>
  <r>
    <n v="106"/>
    <s v="BOM406"/>
    <s v="Employee_188"/>
    <x v="1"/>
    <x v="2"/>
    <x v="81"/>
    <n v="347400"/>
    <n v="3.474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425D6-D24E-4811-A956-E0E21E2A4A8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signation">
  <location ref="K37:L46" firstHeaderRow="1" firstDataRow="1" firstDataCol="1"/>
  <pivotFields count="10">
    <pivotField showAll="0"/>
    <pivotField showAll="0"/>
    <pivotField dataField="1" showAll="0"/>
    <pivotField axis="axisRow" showAll="0">
      <items count="9">
        <item x="7"/>
        <item x="2"/>
        <item x="3"/>
        <item x="0"/>
        <item x="5"/>
        <item x="1"/>
        <item x="6"/>
        <item x="4"/>
        <item t="default"/>
      </items>
    </pivotField>
    <pivotField showAll="0"/>
    <pivotField numFmtId="14" showAll="0">
      <items count="15">
        <item x="0"/>
        <item x="1"/>
        <item x="2"/>
        <item x="3"/>
        <item x="4"/>
        <item x="5"/>
        <item x="6"/>
        <item x="7"/>
        <item x="8"/>
        <item x="9"/>
        <item x="10"/>
        <item x="11"/>
        <item x="12"/>
        <item x="13"/>
        <item t="default"/>
      </items>
    </pivotField>
    <pivotField numFmtId="2" showAll="0"/>
    <pivotField numFmtId="2"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9">
    <i>
      <x/>
    </i>
    <i>
      <x v="1"/>
    </i>
    <i>
      <x v="2"/>
    </i>
    <i>
      <x v="3"/>
    </i>
    <i>
      <x v="4"/>
    </i>
    <i>
      <x v="5"/>
    </i>
    <i>
      <x v="6"/>
    </i>
    <i>
      <x v="7"/>
    </i>
    <i t="grand">
      <x/>
    </i>
  </rowItems>
  <colItems count="1">
    <i/>
  </colItems>
  <dataFields count="1">
    <dataField name="Count of Employee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9B10C-E95D-4B6D-85BA-6F612AA36D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U26:AC34" firstHeaderRow="1" firstDataRow="2" firstDataCol="1"/>
  <pivotFields count="9">
    <pivotField showAll="0"/>
    <pivotField showAll="0"/>
    <pivotField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dataField="1" showAll="0"/>
    <pivotField showAll="0" defaultSubtotal="0">
      <items count="6">
        <item h="1" x="0"/>
        <item h="1" x="1"/>
        <item h="1" x="2"/>
        <item x="3"/>
        <item h="1" x="4"/>
        <item h="1" x="5"/>
      </items>
    </pivotField>
    <pivotField showAll="0" defaultSubtotal="0"/>
  </pivotFields>
  <rowFields count="1">
    <field x="4"/>
  </rowFields>
  <rowItems count="7">
    <i>
      <x/>
    </i>
    <i>
      <x v="1"/>
    </i>
    <i>
      <x v="3"/>
    </i>
    <i>
      <x v="4"/>
    </i>
    <i>
      <x v="5"/>
    </i>
    <i>
      <x v="6"/>
    </i>
    <i t="grand">
      <x/>
    </i>
  </rowItems>
  <colFields count="1">
    <field x="3"/>
  </colFields>
  <colItems count="8">
    <i>
      <x/>
    </i>
    <i>
      <x v="1"/>
    </i>
    <i>
      <x v="2"/>
    </i>
    <i>
      <x v="3"/>
    </i>
    <i>
      <x v="4"/>
    </i>
    <i>
      <x v="5"/>
    </i>
    <i>
      <x v="6"/>
    </i>
    <i t="grand">
      <x/>
    </i>
  </colItems>
  <dataFields count="1">
    <dataField name="Average of Annual CTC" fld="6" subtotal="average" baseField="4" baseItem="0"/>
  </dataFields>
  <formats count="9">
    <format dxfId="28">
      <pivotArea type="all" dataOnly="0" outline="0" fieldPosition="0"/>
    </format>
    <format dxfId="27">
      <pivotArea outline="0" collapsedLevelsAreSubtotals="1" fieldPosition="0"/>
    </format>
    <format dxfId="26">
      <pivotArea type="origin" dataOnly="0" labelOnly="1" outline="0" fieldPosition="0"/>
    </format>
    <format dxfId="25">
      <pivotArea field="3" type="button" dataOnly="0" labelOnly="1" outline="0" axis="axisCol" fieldPosition="0"/>
    </format>
    <format dxfId="24">
      <pivotArea type="topRight" dataOnly="0" labelOnly="1" outline="0" fieldPosition="0"/>
    </format>
    <format dxfId="23">
      <pivotArea field="4" type="button" dataOnly="0" labelOnly="1" outline="0" axis="axisRow" fieldPosition="0"/>
    </format>
    <format dxfId="22">
      <pivotArea dataOnly="0" labelOnly="1" fieldPosition="0">
        <references count="1">
          <reference field="4" count="0"/>
        </references>
      </pivotArea>
    </format>
    <format dxfId="21">
      <pivotArea dataOnly="0" labelOnly="1" grandRow="1" outline="0" fieldPosition="0"/>
    </format>
    <format dxfId="20">
      <pivotArea dataOnly="0" labelOnly="1" grandCol="1" outline="0" fieldPosition="0"/>
    </format>
  </formats>
  <chartFormats count="1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 chart="12" format="3" series="1">
      <pivotArea type="data" outline="0" fieldPosition="0">
        <references count="2">
          <reference field="4294967294" count="1" selected="0">
            <x v="0"/>
          </reference>
          <reference field="3" count="1" selected="0">
            <x v="4"/>
          </reference>
        </references>
      </pivotArea>
    </chartFormat>
    <chartFormat chart="12" format="4" series="1">
      <pivotArea type="data" outline="0" fieldPosition="0">
        <references count="2">
          <reference field="4294967294" count="1" selected="0">
            <x v="0"/>
          </reference>
          <reference field="3" count="1" selected="0">
            <x v="5"/>
          </reference>
        </references>
      </pivotArea>
    </chartFormat>
    <chartFormat chart="12" format="5" series="1">
      <pivotArea type="data" outline="0" fieldPosition="0">
        <references count="2">
          <reference field="4294967294" count="1" selected="0">
            <x v="0"/>
          </reference>
          <reference field="3" count="1" selected="0">
            <x v="6"/>
          </reference>
        </references>
      </pivotArea>
    </chartFormat>
    <chartFormat chart="12" format="6" series="1">
      <pivotArea type="data" outline="0" fieldPosition="0">
        <references count="2">
          <reference field="4294967294" count="1" selected="0">
            <x v="0"/>
          </reference>
          <reference field="3" count="1" selected="0">
            <x v="7"/>
          </reference>
        </references>
      </pivotArea>
    </chartFormat>
    <chartFormat chart="12" format="7" series="1">
      <pivotArea type="data" outline="0" fieldPosition="0">
        <references count="2">
          <reference field="4294967294" count="1" selected="0">
            <x v="0"/>
          </reference>
          <reference field="3" count="1" selected="0">
            <x v="3"/>
          </reference>
        </references>
      </pivotArea>
    </chartFormat>
    <chartFormat chart="12" format="8"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0078B-48A6-4797-9DED-53F538FECB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13:AC23" firstHeaderRow="1" firstDataRow="2" firstDataCol="1"/>
  <pivotFields count="9">
    <pivotField showAll="0"/>
    <pivotField showAll="0"/>
    <pivotField showAll="0"/>
    <pivotField axis="axisRow" showAll="0">
      <items count="9">
        <item x="7"/>
        <item x="2"/>
        <item x="3"/>
        <item x="0"/>
        <item x="5"/>
        <item x="1"/>
        <item x="6"/>
        <item x="4"/>
        <item t="default"/>
      </items>
    </pivotField>
    <pivotField axis="axisCol" dataField="1" showAll="0">
      <items count="8">
        <item x="2"/>
        <item x="1"/>
        <item x="3"/>
        <item x="4"/>
        <item x="5"/>
        <item x="0"/>
        <item x="6"/>
        <item t="default"/>
      </items>
    </pivotField>
    <pivotField numFmtId="14" showAll="0"/>
    <pivotField showAll="0"/>
    <pivotField showAll="0" defaultSubtotal="0"/>
    <pivotField showAll="0" defaultSubtotal="0"/>
  </pivotFields>
  <rowFields count="1">
    <field x="3"/>
  </rowFields>
  <rowItems count="9">
    <i>
      <x/>
    </i>
    <i>
      <x v="1"/>
    </i>
    <i>
      <x v="2"/>
    </i>
    <i>
      <x v="3"/>
    </i>
    <i>
      <x v="4"/>
    </i>
    <i>
      <x v="5"/>
    </i>
    <i>
      <x v="6"/>
    </i>
    <i>
      <x v="7"/>
    </i>
    <i t="grand">
      <x/>
    </i>
  </rowItems>
  <colFields count="1">
    <field x="4"/>
  </colFields>
  <colItems count="8">
    <i>
      <x/>
    </i>
    <i>
      <x v="1"/>
    </i>
    <i>
      <x v="2"/>
    </i>
    <i>
      <x v="3"/>
    </i>
    <i>
      <x v="4"/>
    </i>
    <i>
      <x v="5"/>
    </i>
    <i>
      <x v="6"/>
    </i>
    <i t="grand">
      <x/>
    </i>
  </colItems>
  <dataFields count="1">
    <dataField name="Count of Department" fld="4" subtotal="count" baseField="0" baseItem="0"/>
  </dataFields>
  <formats count="11">
    <format dxfId="39">
      <pivotArea type="all" dataOnly="0" outline="0" fieldPosition="0"/>
    </format>
    <format dxfId="38">
      <pivotArea outline="0" collapsedLevelsAreSubtotals="1" fieldPosition="0"/>
    </format>
    <format dxfId="37">
      <pivotArea type="origin" dataOnly="0" labelOnly="1" outline="0" fieldPosition="0"/>
    </format>
    <format dxfId="36">
      <pivotArea field="4" type="button" dataOnly="0" labelOnly="1" outline="0" axis="axisCol" fieldPosition="0"/>
    </format>
    <format dxfId="35">
      <pivotArea type="topRight" dataOnly="0" labelOnly="1" outline="0" fieldPosition="0"/>
    </format>
    <format dxfId="34">
      <pivotArea field="3" type="button" dataOnly="0" labelOnly="1" outline="0" axis="axisRow" fieldPosition="0"/>
    </format>
    <format dxfId="33">
      <pivotArea dataOnly="0" labelOnly="1" fieldPosition="0">
        <references count="1">
          <reference field="3" count="0"/>
        </references>
      </pivotArea>
    </format>
    <format dxfId="32">
      <pivotArea dataOnly="0" labelOnly="1" grandRow="1" outline="0" fieldPosition="0"/>
    </format>
    <format dxfId="31">
      <pivotArea dataOnly="0" labelOnly="1" fieldPosition="0">
        <references count="1">
          <reference field="4" count="0"/>
        </references>
      </pivotArea>
    </format>
    <format dxfId="30">
      <pivotArea dataOnly="0" labelOnly="1" grandCol="1" outline="0" fieldPosition="0"/>
    </format>
    <format dxfId="29">
      <pivotArea field="3" grandCol="1" collapsedLevelsAreSubtotals="1" axis="axisRow" fieldPosition="0">
        <references count="1">
          <reference field="3" count="0"/>
        </references>
      </pivotArea>
    </format>
  </formats>
  <chartFormats count="70">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 chart="7" format="4" series="1">
      <pivotArea type="data" outline="0" fieldPosition="0">
        <references count="2">
          <reference field="4294967294" count="1" selected="0">
            <x v="0"/>
          </reference>
          <reference field="4" count="1" selected="0">
            <x v="4"/>
          </reference>
        </references>
      </pivotArea>
    </chartFormat>
    <chartFormat chart="7" format="5" series="1">
      <pivotArea type="data" outline="0" fieldPosition="0">
        <references count="2">
          <reference field="4294967294" count="1" selected="0">
            <x v="0"/>
          </reference>
          <reference field="4" count="1" selected="0">
            <x v="5"/>
          </reference>
        </references>
      </pivotArea>
    </chartFormat>
    <chartFormat chart="7" format="6" series="1">
      <pivotArea type="data" outline="0" fieldPosition="0">
        <references count="2">
          <reference field="4294967294" count="1" selected="0">
            <x v="0"/>
          </reference>
          <reference field="4" count="1" selected="0">
            <x v="6"/>
          </reference>
        </references>
      </pivotArea>
    </chartFormat>
    <chartFormat chart="7" format="7">
      <pivotArea type="data" outline="0" fieldPosition="0">
        <references count="3">
          <reference field="4294967294" count="1" selected="0">
            <x v="0"/>
          </reference>
          <reference field="3" count="1" selected="0">
            <x v="1"/>
          </reference>
          <reference field="4" count="1" selected="0">
            <x v="0"/>
          </reference>
        </references>
      </pivotArea>
    </chartFormat>
    <chartFormat chart="7" format="8">
      <pivotArea type="data" outline="0" fieldPosition="0">
        <references count="3">
          <reference field="4294967294" count="1" selected="0">
            <x v="0"/>
          </reference>
          <reference field="3" count="1" selected="0">
            <x v="0"/>
          </reference>
          <reference field="4" count="1" selected="0">
            <x v="0"/>
          </reference>
        </references>
      </pivotArea>
    </chartFormat>
    <chartFormat chart="7" format="9">
      <pivotArea type="data" outline="0" fieldPosition="0">
        <references count="3">
          <reference field="4294967294" count="1" selected="0">
            <x v="0"/>
          </reference>
          <reference field="3" count="1" selected="0">
            <x v="2"/>
          </reference>
          <reference field="4" count="1" selected="0">
            <x v="0"/>
          </reference>
        </references>
      </pivotArea>
    </chartFormat>
    <chartFormat chart="7" format="10">
      <pivotArea type="data" outline="0" fieldPosition="0">
        <references count="3">
          <reference field="4294967294" count="1" selected="0">
            <x v="0"/>
          </reference>
          <reference field="3" count="1" selected="0">
            <x v="4"/>
          </reference>
          <reference field="4" count="1" selected="0">
            <x v="0"/>
          </reference>
        </references>
      </pivotArea>
    </chartFormat>
    <chartFormat chart="7" format="11">
      <pivotArea type="data" outline="0" fieldPosition="0">
        <references count="3">
          <reference field="4294967294" count="1" selected="0">
            <x v="0"/>
          </reference>
          <reference field="3" count="1" selected="0">
            <x v="5"/>
          </reference>
          <reference field="4" count="1" selected="0">
            <x v="0"/>
          </reference>
        </references>
      </pivotArea>
    </chartFormat>
    <chartFormat chart="7" format="12">
      <pivotArea type="data" outline="0" fieldPosition="0">
        <references count="3">
          <reference field="4294967294" count="1" selected="0">
            <x v="0"/>
          </reference>
          <reference field="3" count="1" selected="0">
            <x v="6"/>
          </reference>
          <reference field="4" count="1" selected="0">
            <x v="0"/>
          </reference>
        </references>
      </pivotArea>
    </chartFormat>
    <chartFormat chart="7" format="13">
      <pivotArea type="data" outline="0" fieldPosition="0">
        <references count="3">
          <reference field="4294967294" count="1" selected="0">
            <x v="0"/>
          </reference>
          <reference field="3" count="1" selected="0">
            <x v="7"/>
          </reference>
          <reference field="4" count="1" selected="0">
            <x v="0"/>
          </reference>
        </references>
      </pivotArea>
    </chartFormat>
    <chartFormat chart="7" format="14">
      <pivotArea type="data" outline="0" fieldPosition="0">
        <references count="3">
          <reference field="4294967294" count="1" selected="0">
            <x v="0"/>
          </reference>
          <reference field="3" count="1" selected="0">
            <x v="0"/>
          </reference>
          <reference field="4" count="1" selected="0">
            <x v="1"/>
          </reference>
        </references>
      </pivotArea>
    </chartFormat>
    <chartFormat chart="7" format="15">
      <pivotArea type="data" outline="0" fieldPosition="0">
        <references count="3">
          <reference field="4294967294" count="1" selected="0">
            <x v="0"/>
          </reference>
          <reference field="3" count="1" selected="0">
            <x v="2"/>
          </reference>
          <reference field="4" count="1" selected="0">
            <x v="1"/>
          </reference>
        </references>
      </pivotArea>
    </chartFormat>
    <chartFormat chart="7" format="16">
      <pivotArea type="data" outline="0" fieldPosition="0">
        <references count="3">
          <reference field="4294967294" count="1" selected="0">
            <x v="0"/>
          </reference>
          <reference field="3" count="1" selected="0">
            <x v="4"/>
          </reference>
          <reference field="4" count="1" selected="0">
            <x v="1"/>
          </reference>
        </references>
      </pivotArea>
    </chartFormat>
    <chartFormat chart="7" format="17">
      <pivotArea type="data" outline="0" fieldPosition="0">
        <references count="3">
          <reference field="4294967294" count="1" selected="0">
            <x v="0"/>
          </reference>
          <reference field="3" count="1" selected="0">
            <x v="5"/>
          </reference>
          <reference field="4" count="1" selected="0">
            <x v="1"/>
          </reference>
        </references>
      </pivotArea>
    </chartFormat>
    <chartFormat chart="7" format="18">
      <pivotArea type="data" outline="0" fieldPosition="0">
        <references count="3">
          <reference field="4294967294" count="1" selected="0">
            <x v="0"/>
          </reference>
          <reference field="3" count="1" selected="0">
            <x v="6"/>
          </reference>
          <reference field="4" count="1" selected="0">
            <x v="1"/>
          </reference>
        </references>
      </pivotArea>
    </chartFormat>
    <chartFormat chart="7" format="19">
      <pivotArea type="data" outline="0" fieldPosition="0">
        <references count="3">
          <reference field="4294967294" count="1" selected="0">
            <x v="0"/>
          </reference>
          <reference field="3" count="1" selected="0">
            <x v="7"/>
          </reference>
          <reference field="4" count="1" selected="0">
            <x v="1"/>
          </reference>
        </references>
      </pivotArea>
    </chartFormat>
    <chartFormat chart="7" format="20">
      <pivotArea type="data" outline="0" fieldPosition="0">
        <references count="3">
          <reference field="4294967294" count="1" selected="0">
            <x v="0"/>
          </reference>
          <reference field="3" count="1" selected="0">
            <x v="0"/>
          </reference>
          <reference field="4" count="1" selected="0">
            <x v="2"/>
          </reference>
        </references>
      </pivotArea>
    </chartFormat>
    <chartFormat chart="7" format="21">
      <pivotArea type="data" outline="0" fieldPosition="0">
        <references count="3">
          <reference field="4294967294" count="1" selected="0">
            <x v="0"/>
          </reference>
          <reference field="3" count="1" selected="0">
            <x v="2"/>
          </reference>
          <reference field="4" count="1" selected="0">
            <x v="2"/>
          </reference>
        </references>
      </pivotArea>
    </chartFormat>
    <chartFormat chart="7" format="22">
      <pivotArea type="data" outline="0" fieldPosition="0">
        <references count="3">
          <reference field="4294967294" count="1" selected="0">
            <x v="0"/>
          </reference>
          <reference field="3" count="1" selected="0">
            <x v="4"/>
          </reference>
          <reference field="4" count="1" selected="0">
            <x v="2"/>
          </reference>
        </references>
      </pivotArea>
    </chartFormat>
    <chartFormat chart="7" format="23">
      <pivotArea type="data" outline="0" fieldPosition="0">
        <references count="3">
          <reference field="4294967294" count="1" selected="0">
            <x v="0"/>
          </reference>
          <reference field="3" count="1" selected="0">
            <x v="5"/>
          </reference>
          <reference field="4" count="1" selected="0">
            <x v="2"/>
          </reference>
        </references>
      </pivotArea>
    </chartFormat>
    <chartFormat chart="7" format="24">
      <pivotArea type="data" outline="0" fieldPosition="0">
        <references count="3">
          <reference field="4294967294" count="1" selected="0">
            <x v="0"/>
          </reference>
          <reference field="3" count="1" selected="0">
            <x v="6"/>
          </reference>
          <reference field="4" count="1" selected="0">
            <x v="2"/>
          </reference>
        </references>
      </pivotArea>
    </chartFormat>
    <chartFormat chart="7" format="25">
      <pivotArea type="data" outline="0" fieldPosition="0">
        <references count="3">
          <reference field="4294967294" count="1" selected="0">
            <x v="0"/>
          </reference>
          <reference field="3" count="1" selected="0">
            <x v="7"/>
          </reference>
          <reference field="4" count="1" selected="0">
            <x v="2"/>
          </reference>
        </references>
      </pivotArea>
    </chartFormat>
    <chartFormat chart="7" format="26">
      <pivotArea type="data" outline="0" fieldPosition="0">
        <references count="3">
          <reference field="4294967294" count="1" selected="0">
            <x v="0"/>
          </reference>
          <reference field="3" count="1" selected="0">
            <x v="0"/>
          </reference>
          <reference field="4" count="1" selected="0">
            <x v="3"/>
          </reference>
        </references>
      </pivotArea>
    </chartFormat>
    <chartFormat chart="7" format="27">
      <pivotArea type="data" outline="0" fieldPosition="0">
        <references count="3">
          <reference field="4294967294" count="1" selected="0">
            <x v="0"/>
          </reference>
          <reference field="3" count="1" selected="0">
            <x v="2"/>
          </reference>
          <reference field="4" count="1" selected="0">
            <x v="3"/>
          </reference>
        </references>
      </pivotArea>
    </chartFormat>
    <chartFormat chart="7" format="28">
      <pivotArea type="data" outline="0" fieldPosition="0">
        <references count="3">
          <reference field="4294967294" count="1" selected="0">
            <x v="0"/>
          </reference>
          <reference field="3" count="1" selected="0">
            <x v="4"/>
          </reference>
          <reference field="4" count="1" selected="0">
            <x v="3"/>
          </reference>
        </references>
      </pivotArea>
    </chartFormat>
    <chartFormat chart="7" format="29">
      <pivotArea type="data" outline="0" fieldPosition="0">
        <references count="3">
          <reference field="4294967294" count="1" selected="0">
            <x v="0"/>
          </reference>
          <reference field="3" count="1" selected="0">
            <x v="5"/>
          </reference>
          <reference field="4" count="1" selected="0">
            <x v="3"/>
          </reference>
        </references>
      </pivotArea>
    </chartFormat>
    <chartFormat chart="7" format="30">
      <pivotArea type="data" outline="0" fieldPosition="0">
        <references count="3">
          <reference field="4294967294" count="1" selected="0">
            <x v="0"/>
          </reference>
          <reference field="3" count="1" selected="0">
            <x v="6"/>
          </reference>
          <reference field="4" count="1" selected="0">
            <x v="3"/>
          </reference>
        </references>
      </pivotArea>
    </chartFormat>
    <chartFormat chart="7" format="31">
      <pivotArea type="data" outline="0" fieldPosition="0">
        <references count="3">
          <reference field="4294967294" count="1" selected="0">
            <x v="0"/>
          </reference>
          <reference field="3" count="1" selected="0">
            <x v="7"/>
          </reference>
          <reference field="4" count="1" selected="0">
            <x v="3"/>
          </reference>
        </references>
      </pivotArea>
    </chartFormat>
    <chartFormat chart="7" format="32">
      <pivotArea type="data" outline="0" fieldPosition="0">
        <references count="3">
          <reference field="4294967294" count="1" selected="0">
            <x v="0"/>
          </reference>
          <reference field="3" count="1" selected="0">
            <x v="0"/>
          </reference>
          <reference field="4" count="1" selected="0">
            <x v="4"/>
          </reference>
        </references>
      </pivotArea>
    </chartFormat>
    <chartFormat chart="7" format="33">
      <pivotArea type="data" outline="0" fieldPosition="0">
        <references count="3">
          <reference field="4294967294" count="1" selected="0">
            <x v="0"/>
          </reference>
          <reference field="3" count="1" selected="0">
            <x v="2"/>
          </reference>
          <reference field="4" count="1" selected="0">
            <x v="4"/>
          </reference>
        </references>
      </pivotArea>
    </chartFormat>
    <chartFormat chart="7" format="34">
      <pivotArea type="data" outline="0" fieldPosition="0">
        <references count="3">
          <reference field="4294967294" count="1" selected="0">
            <x v="0"/>
          </reference>
          <reference field="3" count="1" selected="0">
            <x v="4"/>
          </reference>
          <reference field="4" count="1" selected="0">
            <x v="4"/>
          </reference>
        </references>
      </pivotArea>
    </chartFormat>
    <chartFormat chart="7" format="35">
      <pivotArea type="data" outline="0" fieldPosition="0">
        <references count="3">
          <reference field="4294967294" count="1" selected="0">
            <x v="0"/>
          </reference>
          <reference field="3" count="1" selected="0">
            <x v="5"/>
          </reference>
          <reference field="4" count="1" selected="0">
            <x v="4"/>
          </reference>
        </references>
      </pivotArea>
    </chartFormat>
    <chartFormat chart="7" format="36">
      <pivotArea type="data" outline="0" fieldPosition="0">
        <references count="3">
          <reference field="4294967294" count="1" selected="0">
            <x v="0"/>
          </reference>
          <reference field="3" count="1" selected="0">
            <x v="6"/>
          </reference>
          <reference field="4" count="1" selected="0">
            <x v="4"/>
          </reference>
        </references>
      </pivotArea>
    </chartFormat>
    <chartFormat chart="7" format="37">
      <pivotArea type="data" outline="0" fieldPosition="0">
        <references count="3">
          <reference field="4294967294" count="1" selected="0">
            <x v="0"/>
          </reference>
          <reference field="3" count="1" selected="0">
            <x v="7"/>
          </reference>
          <reference field="4" count="1" selected="0">
            <x v="4"/>
          </reference>
        </references>
      </pivotArea>
    </chartFormat>
    <chartFormat chart="7" format="38">
      <pivotArea type="data" outline="0" fieldPosition="0">
        <references count="3">
          <reference field="4294967294" count="1" selected="0">
            <x v="0"/>
          </reference>
          <reference field="3" count="1" selected="0">
            <x v="0"/>
          </reference>
          <reference field="4" count="1" selected="0">
            <x v="5"/>
          </reference>
        </references>
      </pivotArea>
    </chartFormat>
    <chartFormat chart="7" format="39">
      <pivotArea type="data" outline="0" fieldPosition="0">
        <references count="3">
          <reference field="4294967294" count="1" selected="0">
            <x v="0"/>
          </reference>
          <reference field="3" count="1" selected="0">
            <x v="2"/>
          </reference>
          <reference field="4" count="1" selected="0">
            <x v="5"/>
          </reference>
        </references>
      </pivotArea>
    </chartFormat>
    <chartFormat chart="7" format="40">
      <pivotArea type="data" outline="0" fieldPosition="0">
        <references count="3">
          <reference field="4294967294" count="1" selected="0">
            <x v="0"/>
          </reference>
          <reference field="3" count="1" selected="0">
            <x v="4"/>
          </reference>
          <reference field="4" count="1" selected="0">
            <x v="5"/>
          </reference>
        </references>
      </pivotArea>
    </chartFormat>
    <chartFormat chart="7" format="41">
      <pivotArea type="data" outline="0" fieldPosition="0">
        <references count="3">
          <reference field="4294967294" count="1" selected="0">
            <x v="0"/>
          </reference>
          <reference field="3" count="1" selected="0">
            <x v="5"/>
          </reference>
          <reference field="4" count="1" selected="0">
            <x v="5"/>
          </reference>
        </references>
      </pivotArea>
    </chartFormat>
    <chartFormat chart="7" format="42">
      <pivotArea type="data" outline="0" fieldPosition="0">
        <references count="3">
          <reference field="4294967294" count="1" selected="0">
            <x v="0"/>
          </reference>
          <reference field="3" count="1" selected="0">
            <x v="6"/>
          </reference>
          <reference field="4" count="1" selected="0">
            <x v="5"/>
          </reference>
        </references>
      </pivotArea>
    </chartFormat>
    <chartFormat chart="7" format="43">
      <pivotArea type="data" outline="0" fieldPosition="0">
        <references count="3">
          <reference field="4294967294" count="1" selected="0">
            <x v="0"/>
          </reference>
          <reference field="3" count="1" selected="0">
            <x v="7"/>
          </reference>
          <reference field="4" count="1" selected="0">
            <x v="5"/>
          </reference>
        </references>
      </pivotArea>
    </chartFormat>
    <chartFormat chart="7" format="44">
      <pivotArea type="data" outline="0" fieldPosition="0">
        <references count="3">
          <reference field="4294967294" count="1" selected="0">
            <x v="0"/>
          </reference>
          <reference field="3" count="1" selected="0">
            <x v="0"/>
          </reference>
          <reference field="4" count="1" selected="0">
            <x v="6"/>
          </reference>
        </references>
      </pivotArea>
    </chartFormat>
    <chartFormat chart="7" format="45">
      <pivotArea type="data" outline="0" fieldPosition="0">
        <references count="3">
          <reference field="4294967294" count="1" selected="0">
            <x v="0"/>
          </reference>
          <reference field="3" count="1" selected="0">
            <x v="2"/>
          </reference>
          <reference field="4" count="1" selected="0">
            <x v="6"/>
          </reference>
        </references>
      </pivotArea>
    </chartFormat>
    <chartFormat chart="7" format="46">
      <pivotArea type="data" outline="0" fieldPosition="0">
        <references count="3">
          <reference field="4294967294" count="1" selected="0">
            <x v="0"/>
          </reference>
          <reference field="3" count="1" selected="0">
            <x v="4"/>
          </reference>
          <reference field="4" count="1" selected="0">
            <x v="6"/>
          </reference>
        </references>
      </pivotArea>
    </chartFormat>
    <chartFormat chart="7" format="47">
      <pivotArea type="data" outline="0" fieldPosition="0">
        <references count="3">
          <reference field="4294967294" count="1" selected="0">
            <x v="0"/>
          </reference>
          <reference field="3" count="1" selected="0">
            <x v="5"/>
          </reference>
          <reference field="4" count="1" selected="0">
            <x v="6"/>
          </reference>
        </references>
      </pivotArea>
    </chartFormat>
    <chartFormat chart="7" format="48">
      <pivotArea type="data" outline="0" fieldPosition="0">
        <references count="3">
          <reference field="4294967294" count="1" selected="0">
            <x v="0"/>
          </reference>
          <reference field="3" count="1" selected="0">
            <x v="6"/>
          </reference>
          <reference field="4" count="1" selected="0">
            <x v="6"/>
          </reference>
        </references>
      </pivotArea>
    </chartFormat>
    <chartFormat chart="7" format="49">
      <pivotArea type="data" outline="0" fieldPosition="0">
        <references count="3">
          <reference field="4294967294" count="1" selected="0">
            <x v="0"/>
          </reference>
          <reference field="3" count="1" selected="0">
            <x v="7"/>
          </reference>
          <reference field="4" count="1" selected="0">
            <x v="6"/>
          </reference>
        </references>
      </pivotArea>
    </chartFormat>
    <chartFormat chart="7" format="50">
      <pivotArea type="data" outline="0" fieldPosition="0">
        <references count="3">
          <reference field="4294967294" count="1" selected="0">
            <x v="0"/>
          </reference>
          <reference field="3" count="1" selected="0">
            <x v="3"/>
          </reference>
          <reference field="4" count="1" selected="0">
            <x v="0"/>
          </reference>
        </references>
      </pivotArea>
    </chartFormat>
    <chartFormat chart="7" format="51">
      <pivotArea type="data" outline="0" fieldPosition="0">
        <references count="3">
          <reference field="4294967294" count="1" selected="0">
            <x v="0"/>
          </reference>
          <reference field="3" count="1" selected="0">
            <x v="1"/>
          </reference>
          <reference field="4" count="1" selected="0">
            <x v="1"/>
          </reference>
        </references>
      </pivotArea>
    </chartFormat>
    <chartFormat chart="7" format="52">
      <pivotArea type="data" outline="0" fieldPosition="0">
        <references count="3">
          <reference field="4294967294" count="1" selected="0">
            <x v="0"/>
          </reference>
          <reference field="3" count="1" selected="0">
            <x v="3"/>
          </reference>
          <reference field="4" count="1" selected="0">
            <x v="1"/>
          </reference>
        </references>
      </pivotArea>
    </chartFormat>
    <chartFormat chart="7" format="53">
      <pivotArea type="data" outline="0" fieldPosition="0">
        <references count="3">
          <reference field="4294967294" count="1" selected="0">
            <x v="0"/>
          </reference>
          <reference field="3" count="1" selected="0">
            <x v="1"/>
          </reference>
          <reference field="4" count="1" selected="0">
            <x v="2"/>
          </reference>
        </references>
      </pivotArea>
    </chartFormat>
    <chartFormat chart="7" format="54">
      <pivotArea type="data" outline="0" fieldPosition="0">
        <references count="3">
          <reference field="4294967294" count="1" selected="0">
            <x v="0"/>
          </reference>
          <reference field="3" count="1" selected="0">
            <x v="3"/>
          </reference>
          <reference field="4" count="1" selected="0">
            <x v="2"/>
          </reference>
        </references>
      </pivotArea>
    </chartFormat>
    <chartFormat chart="7" format="55">
      <pivotArea type="data" outline="0" fieldPosition="0">
        <references count="3">
          <reference field="4294967294" count="1" selected="0">
            <x v="0"/>
          </reference>
          <reference field="3" count="1" selected="0">
            <x v="1"/>
          </reference>
          <reference field="4" count="1" selected="0">
            <x v="3"/>
          </reference>
        </references>
      </pivotArea>
    </chartFormat>
    <chartFormat chart="7" format="56">
      <pivotArea type="data" outline="0" fieldPosition="0">
        <references count="3">
          <reference field="4294967294" count="1" selected="0">
            <x v="0"/>
          </reference>
          <reference field="3" count="1" selected="0">
            <x v="3"/>
          </reference>
          <reference field="4" count="1" selected="0">
            <x v="3"/>
          </reference>
        </references>
      </pivotArea>
    </chartFormat>
    <chartFormat chart="7" format="57">
      <pivotArea type="data" outline="0" fieldPosition="0">
        <references count="3">
          <reference field="4294967294" count="1" selected="0">
            <x v="0"/>
          </reference>
          <reference field="3" count="1" selected="0">
            <x v="1"/>
          </reference>
          <reference field="4" count="1" selected="0">
            <x v="4"/>
          </reference>
        </references>
      </pivotArea>
    </chartFormat>
    <chartFormat chart="7" format="58">
      <pivotArea type="data" outline="0" fieldPosition="0">
        <references count="3">
          <reference field="4294967294" count="1" selected="0">
            <x v="0"/>
          </reference>
          <reference field="3" count="1" selected="0">
            <x v="3"/>
          </reference>
          <reference field="4" count="1" selected="0">
            <x v="4"/>
          </reference>
        </references>
      </pivotArea>
    </chartFormat>
    <chartFormat chart="7" format="59">
      <pivotArea type="data" outline="0" fieldPosition="0">
        <references count="3">
          <reference field="4294967294" count="1" selected="0">
            <x v="0"/>
          </reference>
          <reference field="3" count="1" selected="0">
            <x v="1"/>
          </reference>
          <reference field="4" count="1" selected="0">
            <x v="5"/>
          </reference>
        </references>
      </pivotArea>
    </chartFormat>
    <chartFormat chart="7" format="60">
      <pivotArea type="data" outline="0" fieldPosition="0">
        <references count="3">
          <reference field="4294967294" count="1" selected="0">
            <x v="0"/>
          </reference>
          <reference field="3" count="1" selected="0">
            <x v="3"/>
          </reference>
          <reference field="4" count="1" selected="0">
            <x v="5"/>
          </reference>
        </references>
      </pivotArea>
    </chartFormat>
    <chartFormat chart="7" format="61">
      <pivotArea type="data" outline="0" fieldPosition="0">
        <references count="3">
          <reference field="4294967294" count="1" selected="0">
            <x v="0"/>
          </reference>
          <reference field="3" count="1" selected="0">
            <x v="1"/>
          </reference>
          <reference field="4" count="1" selected="0">
            <x v="6"/>
          </reference>
        </references>
      </pivotArea>
    </chartFormat>
    <chartFormat chart="7" format="62">
      <pivotArea type="data" outline="0" fieldPosition="0">
        <references count="3">
          <reference field="4294967294" count="1" selected="0">
            <x v="0"/>
          </reference>
          <reference field="3" count="1" selected="0">
            <x v="3"/>
          </reference>
          <reference field="4" count="1" selected="0">
            <x v="6"/>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FE775-DAF5-438B-9B4E-E91332BE5D0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8:L67" firstHeaderRow="1" firstDataRow="1" firstDataCol="1"/>
  <pivotFields count="10">
    <pivotField showAll="0"/>
    <pivotField showAll="0"/>
    <pivotField showAll="0"/>
    <pivotField axis="axisRow" showAll="0">
      <items count="9">
        <item x="7"/>
        <item x="2"/>
        <item x="3"/>
        <item x="0"/>
        <item x="5"/>
        <item x="1"/>
        <item x="6"/>
        <item x="4"/>
        <item t="default"/>
      </items>
    </pivotField>
    <pivotField showAll="0"/>
    <pivotField numFmtId="14" showAll="0"/>
    <pivotField dataField="1" numFmtId="2" showAll="0"/>
    <pivotField numFmtId="2" showAll="0"/>
    <pivotField showAll="0" defaultSubtotal="0"/>
    <pivotField showAll="0" defaultSubtotal="0"/>
  </pivotFields>
  <rowFields count="1">
    <field x="3"/>
  </rowFields>
  <rowItems count="9">
    <i>
      <x/>
    </i>
    <i>
      <x v="1"/>
    </i>
    <i>
      <x v="2"/>
    </i>
    <i>
      <x v="3"/>
    </i>
    <i>
      <x v="4"/>
    </i>
    <i>
      <x v="5"/>
    </i>
    <i>
      <x v="6"/>
    </i>
    <i>
      <x v="7"/>
    </i>
    <i t="grand">
      <x/>
    </i>
  </rowItems>
  <colItems count="1">
    <i/>
  </colItems>
  <dataFields count="1">
    <dataField name="Max of Annual CTC" fld="6" subtotal="max"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E3CB21-4EFC-4814-8E07-7123A894733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8:S55" firstHeaderRow="1" firstDataRow="2" firstDataCol="1"/>
  <pivotFields count="10">
    <pivotField showAll="0"/>
    <pivotField showAll="0"/>
    <pivotField showAll="0"/>
    <pivotField showAll="0"/>
    <pivotField axis="axisCol" showAll="0">
      <items count="8">
        <item x="2"/>
        <item x="1"/>
        <item x="3"/>
        <item x="4"/>
        <item x="5"/>
        <item x="0"/>
        <item x="6"/>
        <item t="default"/>
      </items>
    </pivotField>
    <pivotField numFmtId="14" showAll="0">
      <items count="15">
        <item x="0"/>
        <item x="1"/>
        <item x="2"/>
        <item x="3"/>
        <item x="4"/>
        <item x="5"/>
        <item x="6"/>
        <item x="7"/>
        <item x="8"/>
        <item x="9"/>
        <item x="10"/>
        <item x="11"/>
        <item x="12"/>
        <item x="13"/>
        <item t="default"/>
      </items>
    </pivotField>
    <pivotField dataField="1" numFmtId="2" showAll="0"/>
    <pivotField numFmtId="2"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9"/>
  </rowFields>
  <rowItems count="6">
    <i>
      <x v="1"/>
    </i>
    <i>
      <x v="2"/>
    </i>
    <i>
      <x v="3"/>
    </i>
    <i>
      <x v="4"/>
    </i>
    <i>
      <x v="5"/>
    </i>
    <i t="grand">
      <x/>
    </i>
  </rowItems>
  <colFields count="1">
    <field x="4"/>
  </colFields>
  <colItems count="8">
    <i>
      <x/>
    </i>
    <i>
      <x v="1"/>
    </i>
    <i>
      <x v="2"/>
    </i>
    <i>
      <x v="3"/>
    </i>
    <i>
      <x v="4"/>
    </i>
    <i>
      <x v="5"/>
    </i>
    <i>
      <x v="6"/>
    </i>
    <i t="grand">
      <x/>
    </i>
  </colItems>
  <dataFields count="1">
    <dataField name="Sum of Annual CTC" fld="6" baseField="4" baseItem="0"/>
  </dataFields>
  <conditionalFormats count="2">
    <conditionalFormat priority="3">
      <pivotAreas count="1">
        <pivotArea type="data" collapsedLevelsAreSubtotals="1" fieldPosition="0">
          <references count="3">
            <reference field="4294967294" count="1" selected="0">
              <x v="0"/>
            </reference>
            <reference field="4" count="1" selected="0">
              <x v="5"/>
            </reference>
            <reference field="9" count="1">
              <x v="4"/>
            </reference>
          </references>
        </pivotArea>
      </pivotAreas>
    </conditionalFormat>
    <conditionalFormat priority="2">
      <pivotAreas count="1">
        <pivotArea type="data" collapsedLevelsAreSubtotals="1" fieldPosition="0">
          <references count="3">
            <reference field="4294967294" count="1" selected="0">
              <x v="0"/>
            </reference>
            <reference field="4" count="1" selected="0">
              <x v="5"/>
            </reference>
            <reference field="9" count="1">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C09B76-6F7C-41BC-BDDB-9B329FEE23A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N37:O45" firstHeaderRow="1" firstDataRow="1" firstDataCol="1"/>
  <pivotFields count="10">
    <pivotField showAll="0"/>
    <pivotField showAll="0"/>
    <pivotField dataField="1" showAll="0"/>
    <pivotField showAll="0"/>
    <pivotField axis="axisRow" showAll="0">
      <items count="8">
        <item x="2"/>
        <item x="1"/>
        <item x="3"/>
        <item x="4"/>
        <item x="5"/>
        <item x="0"/>
        <item x="6"/>
        <item t="default"/>
      </items>
    </pivotField>
    <pivotField numFmtId="14" showAll="0">
      <items count="15">
        <item x="0"/>
        <item x="1"/>
        <item x="2"/>
        <item x="3"/>
        <item x="4"/>
        <item x="5"/>
        <item x="6"/>
        <item x="7"/>
        <item x="8"/>
        <item x="9"/>
        <item x="10"/>
        <item x="11"/>
        <item x="12"/>
        <item x="13"/>
        <item t="default"/>
      </items>
    </pivotField>
    <pivotField numFmtId="2" showAll="0"/>
    <pivotField numFmtId="2"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8">
    <i>
      <x/>
    </i>
    <i>
      <x v="1"/>
    </i>
    <i>
      <x v="2"/>
    </i>
    <i>
      <x v="3"/>
    </i>
    <i>
      <x v="4"/>
    </i>
    <i>
      <x v="5"/>
    </i>
    <i>
      <x v="6"/>
    </i>
    <i t="grand">
      <x/>
    </i>
  </rowItems>
  <colItems count="1">
    <i/>
  </colItems>
  <dataFields count="1">
    <dataField name="Count of Employee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6850455-5220-4551-B78A-81D263A8B979}" sourceName="Department">
  <pivotTables>
    <pivotTable tabId="1" name="PivotTable1"/>
    <pivotTable tabId="1" name="PivotTable2"/>
  </pivotTables>
  <data>
    <tabular pivotCacheId="409876777">
      <items count="7">
        <i x="2" s="1"/>
        <i x="1" s="1"/>
        <i x="3" s="1"/>
        <i x="4" s="1"/>
        <i x="5"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5DB2BC4C-8554-40BC-BF57-48E7567BDB53}" sourceName="Designation">
  <pivotTables>
    <pivotTable tabId="1" name="PivotTable2"/>
    <pivotTable tabId="1" name="PivotTable1"/>
  </pivotTables>
  <data>
    <tabular pivotCacheId="409876777">
      <items count="8">
        <i x="7" s="1"/>
        <i x="2" s="1"/>
        <i x="3" s="1"/>
        <i x="0" s="1"/>
        <i x="5" s="1"/>
        <i x="1"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4CD1C1B3-A434-4F9B-AE2E-5DA727D0DA6E}" sourceName="Quarters">
  <pivotTables>
    <pivotTable tabId="1" name="PivotTable2"/>
  </pivotTables>
  <data>
    <tabular pivotCacheId="409876777">
      <items count="6">
        <i x="1"/>
        <i x="2"/>
        <i x="3" s="1"/>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C285315-B974-4F44-8580-092E21252A01}" cache="Slicer_Department" caption="Department" columnCount="2" style="SlicerStyleLight3" rowHeight="234950"/>
  <slicer name="Designation" xr10:uid="{73FA3B24-DC96-4DF4-AD9A-3DEA3BE30E8E}" cache="Slicer_Designation" caption="Designation" columnCount="2" style="SlicerStyleLight5" rowHeight="234950"/>
  <slicer name="Quarters" xr10:uid="{9DF819E7-D2E9-46F2-A378-895957C43936}" cache="Slicer_Quarters" caption="Quarter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7E7500-93E9-4AA4-A1E9-521B0E71BBC5}" name="Table4" displayName="Table4" ref="K1:L9" totalsRowShown="0">
  <autoFilter ref="K1:L9" xr:uid="{977E7500-93E9-4AA4-A1E9-521B0E71BBC5}"/>
  <sortState xmlns:xlrd2="http://schemas.microsoft.com/office/spreadsheetml/2017/richdata2" ref="K2:L9">
    <sortCondition descending="1" ref="K1:K9"/>
  </sortState>
  <tableColumns count="2">
    <tableColumn id="1" xr3:uid="{65B603E1-2A50-450B-A1D1-35B24D791763}" name="Designation"/>
    <tableColumn id="2" xr3:uid="{F50FCFE0-28DC-4164-AE80-A01AC6E304E7}"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9F8D-DF22-43AA-B5D8-5FFAAAA2EA62}">
  <dimension ref="A1:AC108"/>
  <sheetViews>
    <sheetView tabSelected="1" topLeftCell="P25" zoomScale="119" zoomScaleNormal="166" workbookViewId="0">
      <selection activeCell="T34" sqref="T34"/>
    </sheetView>
  </sheetViews>
  <sheetFormatPr defaultRowHeight="14.4" x14ac:dyDescent="0.3"/>
  <cols>
    <col min="1" max="1" width="7.6640625" customWidth="1"/>
    <col min="2" max="2" width="8.44140625" bestFit="1" customWidth="1"/>
    <col min="3" max="3" width="16.33203125" customWidth="1"/>
    <col min="4" max="4" width="15.33203125" bestFit="1" customWidth="1"/>
    <col min="5" max="5" width="15" bestFit="1" customWidth="1"/>
    <col min="6" max="6" width="10.88671875" bestFit="1" customWidth="1"/>
    <col min="7" max="7" width="11.21875" style="6" bestFit="1" customWidth="1"/>
    <col min="8" max="8" width="11.109375" style="6" bestFit="1" customWidth="1"/>
    <col min="9" max="9" width="9.21875" bestFit="1" customWidth="1"/>
    <col min="10" max="10" width="8.21875" bestFit="1" customWidth="1"/>
    <col min="11" max="11" width="15.5546875" bestFit="1" customWidth="1"/>
    <col min="12" max="12" width="17.88671875" bestFit="1" customWidth="1"/>
    <col min="13" max="13" width="16" bestFit="1" customWidth="1"/>
    <col min="14" max="14" width="12.77734375" bestFit="1" customWidth="1"/>
    <col min="15" max="15" width="10.21875" bestFit="1" customWidth="1"/>
    <col min="16" max="16" width="12.109375" bestFit="1" customWidth="1"/>
    <col min="17" max="17" width="10.77734375" bestFit="1" customWidth="1"/>
    <col min="18" max="18" width="9.44140625" bestFit="1" customWidth="1"/>
    <col min="19" max="19" width="11.44140625" bestFit="1" customWidth="1"/>
    <col min="20" max="20" width="10.88671875" bestFit="1" customWidth="1"/>
    <col min="21" max="21" width="19.5546875" bestFit="1" customWidth="1"/>
    <col min="22" max="23" width="15.5546875" bestFit="1" customWidth="1"/>
    <col min="24" max="24" width="12.33203125" bestFit="1" customWidth="1"/>
    <col min="25" max="25" width="9.77734375" bestFit="1" customWidth="1"/>
    <col min="26" max="26" width="11.6640625" bestFit="1" customWidth="1"/>
    <col min="27" max="27" width="10.44140625" bestFit="1" customWidth="1"/>
    <col min="28" max="28" width="7.6640625" bestFit="1" customWidth="1"/>
    <col min="29" max="29" width="11" bestFit="1" customWidth="1"/>
    <col min="30" max="30" width="12.33203125" bestFit="1" customWidth="1"/>
    <col min="31" max="31" width="17.33203125" bestFit="1" customWidth="1"/>
    <col min="32" max="32" width="19.33203125" bestFit="1" customWidth="1"/>
    <col min="33" max="33" width="17.33203125" bestFit="1" customWidth="1"/>
    <col min="34" max="34" width="19.33203125" bestFit="1" customWidth="1"/>
    <col min="35" max="35" width="17.33203125" bestFit="1" customWidth="1"/>
    <col min="36" max="36" width="19.33203125" bestFit="1" customWidth="1"/>
    <col min="37" max="37" width="17.33203125" bestFit="1" customWidth="1"/>
    <col min="38" max="38" width="24.109375" bestFit="1" customWidth="1"/>
    <col min="39" max="39" width="22.21875" bestFit="1" customWidth="1"/>
  </cols>
  <sheetData>
    <row r="1" spans="1:29" x14ac:dyDescent="0.3">
      <c r="A1" s="11" t="s">
        <v>247</v>
      </c>
      <c r="B1" s="12" t="s">
        <v>0</v>
      </c>
      <c r="C1" s="12" t="s">
        <v>1</v>
      </c>
      <c r="D1" s="12" t="s">
        <v>2</v>
      </c>
      <c r="E1" s="12" t="s">
        <v>3</v>
      </c>
      <c r="F1" s="12" t="s">
        <v>4</v>
      </c>
      <c r="G1" s="13" t="s">
        <v>5</v>
      </c>
      <c r="H1" s="14" t="s">
        <v>248</v>
      </c>
      <c r="K1" t="s">
        <v>2</v>
      </c>
      <c r="L1" t="s">
        <v>3</v>
      </c>
    </row>
    <row r="2" spans="1:29" x14ac:dyDescent="0.3">
      <c r="A2" s="15">
        <v>1</v>
      </c>
      <c r="B2" s="16" t="s">
        <v>6</v>
      </c>
      <c r="C2" s="16" t="s">
        <v>126</v>
      </c>
      <c r="D2" s="16" t="s">
        <v>7</v>
      </c>
      <c r="E2" s="16" t="s">
        <v>8</v>
      </c>
      <c r="F2" s="17">
        <v>42980</v>
      </c>
      <c r="G2" s="18">
        <v>420360</v>
      </c>
      <c r="H2" s="19">
        <f>G2/100000</f>
        <v>4.2035999999999998</v>
      </c>
      <c r="K2" t="s">
        <v>21</v>
      </c>
      <c r="L2" t="s">
        <v>22</v>
      </c>
    </row>
    <row r="3" spans="1:29" x14ac:dyDescent="0.3">
      <c r="A3" s="20">
        <f>A2+1</f>
        <v>2</v>
      </c>
      <c r="B3" s="21" t="s">
        <v>9</v>
      </c>
      <c r="C3" s="21" t="s">
        <v>127</v>
      </c>
      <c r="D3" s="21" t="s">
        <v>10</v>
      </c>
      <c r="E3" s="21" t="s">
        <v>8</v>
      </c>
      <c r="F3" s="22">
        <v>43080</v>
      </c>
      <c r="G3" s="23">
        <v>408504</v>
      </c>
      <c r="H3" s="24">
        <f t="shared" ref="H3:H33" si="0">G3/100000</f>
        <v>4.0850400000000002</v>
      </c>
      <c r="K3" t="s">
        <v>31</v>
      </c>
      <c r="L3" t="s">
        <v>32</v>
      </c>
    </row>
    <row r="4" spans="1:29" x14ac:dyDescent="0.3">
      <c r="A4" s="15">
        <f>A3+1</f>
        <v>3</v>
      </c>
      <c r="B4" s="16" t="s">
        <v>11</v>
      </c>
      <c r="C4" s="16" t="s">
        <v>128</v>
      </c>
      <c r="D4" s="16" t="s">
        <v>10</v>
      </c>
      <c r="E4" s="16" t="s">
        <v>8</v>
      </c>
      <c r="F4" s="17">
        <v>43101</v>
      </c>
      <c r="G4" s="18">
        <v>505800</v>
      </c>
      <c r="H4" s="19">
        <f t="shared" si="0"/>
        <v>5.0579999999999998</v>
      </c>
      <c r="K4" t="s">
        <v>10</v>
      </c>
      <c r="L4" t="s">
        <v>13</v>
      </c>
    </row>
    <row r="5" spans="1:29" x14ac:dyDescent="0.3">
      <c r="A5" s="20">
        <f t="shared" ref="A5:A67" si="1">A4+1</f>
        <v>4</v>
      </c>
      <c r="B5" s="21" t="s">
        <v>232</v>
      </c>
      <c r="C5" s="21" t="s">
        <v>129</v>
      </c>
      <c r="D5" s="21" t="s">
        <v>12</v>
      </c>
      <c r="E5" s="21" t="s">
        <v>13</v>
      </c>
      <c r="F5" s="22">
        <v>43172</v>
      </c>
      <c r="G5" s="23">
        <v>214272</v>
      </c>
      <c r="H5" s="24">
        <f t="shared" si="0"/>
        <v>2.1427200000000002</v>
      </c>
      <c r="K5" t="s">
        <v>24</v>
      </c>
      <c r="L5" t="s">
        <v>26</v>
      </c>
    </row>
    <row r="6" spans="1:29" x14ac:dyDescent="0.3">
      <c r="A6" s="15">
        <f>A5+1</f>
        <v>5</v>
      </c>
      <c r="B6" s="16" t="s">
        <v>14</v>
      </c>
      <c r="C6" s="16" t="s">
        <v>130</v>
      </c>
      <c r="D6" s="16" t="s">
        <v>10</v>
      </c>
      <c r="E6" s="16" t="s">
        <v>8</v>
      </c>
      <c r="F6" s="17">
        <v>43287</v>
      </c>
      <c r="G6" s="18">
        <v>576000</v>
      </c>
      <c r="H6" s="19">
        <f t="shared" si="0"/>
        <v>5.76</v>
      </c>
      <c r="K6" t="s">
        <v>7</v>
      </c>
      <c r="L6" t="s">
        <v>8</v>
      </c>
    </row>
    <row r="7" spans="1:29" x14ac:dyDescent="0.3">
      <c r="A7" s="20">
        <f>A6+1</f>
        <v>6</v>
      </c>
      <c r="B7" s="21" t="s">
        <v>15</v>
      </c>
      <c r="C7" s="21" t="s">
        <v>131</v>
      </c>
      <c r="D7" s="21" t="s">
        <v>12</v>
      </c>
      <c r="E7" s="21" t="s">
        <v>16</v>
      </c>
      <c r="F7" s="22">
        <v>43282</v>
      </c>
      <c r="G7" s="23">
        <v>420000</v>
      </c>
      <c r="H7" s="24">
        <f t="shared" si="0"/>
        <v>4.2</v>
      </c>
      <c r="K7" t="s">
        <v>19</v>
      </c>
      <c r="L7" t="s">
        <v>99</v>
      </c>
    </row>
    <row r="8" spans="1:29" x14ac:dyDescent="0.3">
      <c r="A8" s="15">
        <f t="shared" si="1"/>
        <v>7</v>
      </c>
      <c r="B8" s="16" t="s">
        <v>17</v>
      </c>
      <c r="C8" s="16" t="s">
        <v>132</v>
      </c>
      <c r="D8" s="16" t="s">
        <v>12</v>
      </c>
      <c r="E8" s="16" t="s">
        <v>8</v>
      </c>
      <c r="F8" s="17">
        <v>43466</v>
      </c>
      <c r="G8" s="18">
        <v>275760</v>
      </c>
      <c r="H8" s="19">
        <f t="shared" si="0"/>
        <v>2.7576000000000001</v>
      </c>
      <c r="K8" t="s">
        <v>12</v>
      </c>
      <c r="L8" t="s">
        <v>16</v>
      </c>
    </row>
    <row r="9" spans="1:29" x14ac:dyDescent="0.3">
      <c r="A9" s="20">
        <f t="shared" si="1"/>
        <v>8</v>
      </c>
      <c r="B9" s="21" t="s">
        <v>18</v>
      </c>
      <c r="C9" s="21" t="s">
        <v>133</v>
      </c>
      <c r="D9" s="21" t="s">
        <v>19</v>
      </c>
      <c r="E9" s="21" t="s">
        <v>99</v>
      </c>
      <c r="F9" s="22">
        <v>43507</v>
      </c>
      <c r="G9" s="23">
        <v>2600004</v>
      </c>
      <c r="H9" s="24">
        <f t="shared" si="0"/>
        <v>26.000039999999998</v>
      </c>
      <c r="K9" t="s">
        <v>69</v>
      </c>
    </row>
    <row r="10" spans="1:29" x14ac:dyDescent="0.3">
      <c r="A10" s="15">
        <f t="shared" si="1"/>
        <v>9</v>
      </c>
      <c r="B10" s="16" t="s">
        <v>20</v>
      </c>
      <c r="C10" s="16" t="s">
        <v>134</v>
      </c>
      <c r="D10" s="16" t="s">
        <v>21</v>
      </c>
      <c r="E10" s="16" t="s">
        <v>22</v>
      </c>
      <c r="F10" s="17">
        <v>43570</v>
      </c>
      <c r="G10" s="18">
        <v>5000004</v>
      </c>
      <c r="H10" s="19">
        <f t="shared" si="0"/>
        <v>50.000039999999998</v>
      </c>
    </row>
    <row r="11" spans="1:29" x14ac:dyDescent="0.3">
      <c r="A11" s="20">
        <f t="shared" si="1"/>
        <v>10</v>
      </c>
      <c r="B11" s="21" t="s">
        <v>23</v>
      </c>
      <c r="C11" s="21" t="s">
        <v>135</v>
      </c>
      <c r="D11" s="21" t="s">
        <v>24</v>
      </c>
      <c r="E11" s="21" t="s">
        <v>22</v>
      </c>
      <c r="F11" s="22">
        <v>43587</v>
      </c>
      <c r="G11" s="23">
        <v>660000</v>
      </c>
      <c r="H11" s="24">
        <f t="shared" si="0"/>
        <v>6.6</v>
      </c>
    </row>
    <row r="12" spans="1:29" x14ac:dyDescent="0.3">
      <c r="A12" s="15">
        <f t="shared" si="1"/>
        <v>11</v>
      </c>
      <c r="B12" s="16" t="s">
        <v>25</v>
      </c>
      <c r="C12" s="16" t="s">
        <v>136</v>
      </c>
      <c r="D12" s="16" t="s">
        <v>12</v>
      </c>
      <c r="E12" s="16" t="s">
        <v>26</v>
      </c>
      <c r="F12" s="17">
        <v>43628</v>
      </c>
      <c r="G12" s="18">
        <v>365064</v>
      </c>
      <c r="H12" s="19">
        <f t="shared" si="0"/>
        <v>3.6506400000000001</v>
      </c>
    </row>
    <row r="13" spans="1:29" x14ac:dyDescent="0.3">
      <c r="A13" s="20">
        <f t="shared" si="1"/>
        <v>12</v>
      </c>
      <c r="B13" s="21" t="s">
        <v>27</v>
      </c>
      <c r="C13" s="21" t="s">
        <v>137</v>
      </c>
      <c r="D13" s="21" t="s">
        <v>31</v>
      </c>
      <c r="E13" s="21" t="s">
        <v>13</v>
      </c>
      <c r="F13" s="22">
        <v>43617</v>
      </c>
      <c r="G13" s="23">
        <v>1006128</v>
      </c>
      <c r="H13" s="24">
        <f t="shared" si="0"/>
        <v>10.06128</v>
      </c>
      <c r="K13" s="29" t="s">
        <v>2</v>
      </c>
      <c r="L13" s="30" t="s">
        <v>8</v>
      </c>
      <c r="M13" s="29" t="s">
        <v>13</v>
      </c>
      <c r="N13" s="30" t="s">
        <v>16</v>
      </c>
      <c r="O13" s="29" t="s">
        <v>99</v>
      </c>
      <c r="P13" s="30" t="s">
        <v>22</v>
      </c>
      <c r="Q13" s="29" t="s">
        <v>26</v>
      </c>
      <c r="R13" s="30" t="s">
        <v>32</v>
      </c>
      <c r="S13" s="31" t="s">
        <v>246</v>
      </c>
      <c r="U13" s="1" t="s">
        <v>239</v>
      </c>
      <c r="V13" s="1" t="s">
        <v>238</v>
      </c>
      <c r="W13" s="2"/>
      <c r="X13" s="2"/>
      <c r="Y13" s="2"/>
      <c r="Z13" s="2"/>
      <c r="AA13" s="2"/>
      <c r="AB13" s="2"/>
      <c r="AC13" s="2"/>
    </row>
    <row r="14" spans="1:29" x14ac:dyDescent="0.3">
      <c r="A14" s="15">
        <f t="shared" si="1"/>
        <v>13</v>
      </c>
      <c r="B14" s="16" t="s">
        <v>28</v>
      </c>
      <c r="C14" s="16" t="s">
        <v>138</v>
      </c>
      <c r="D14" s="16" t="s">
        <v>12</v>
      </c>
      <c r="E14" s="16" t="s">
        <v>22</v>
      </c>
      <c r="F14" s="17">
        <v>43690</v>
      </c>
      <c r="G14" s="18">
        <v>324000</v>
      </c>
      <c r="H14" s="19">
        <f t="shared" si="0"/>
        <v>3.24</v>
      </c>
      <c r="K14" s="32" t="s">
        <v>7</v>
      </c>
      <c r="L14" s="33">
        <f>COUNTIFS($D$2:$D$107,K$14,$E$2:$E$107,E$2)</f>
        <v>2</v>
      </c>
      <c r="M14" s="33">
        <f t="shared" ref="M14:R14" si="2">COUNTIFS($D$2:$D$107,$K14,$E$2:$E$107,M$13)</f>
        <v>0</v>
      </c>
      <c r="N14" s="33">
        <f t="shared" si="2"/>
        <v>2</v>
      </c>
      <c r="O14" s="33">
        <f t="shared" si="2"/>
        <v>0</v>
      </c>
      <c r="P14" s="33">
        <f t="shared" si="2"/>
        <v>2</v>
      </c>
      <c r="Q14" s="33">
        <f t="shared" si="2"/>
        <v>0</v>
      </c>
      <c r="R14" s="33">
        <f t="shared" si="2"/>
        <v>0</v>
      </c>
      <c r="S14" s="8">
        <f>SUM('Employee Salary Data'!$L14:$R14)</f>
        <v>6</v>
      </c>
      <c r="U14" s="1" t="s">
        <v>233</v>
      </c>
      <c r="V14" s="2" t="s">
        <v>16</v>
      </c>
      <c r="W14" s="2" t="s">
        <v>13</v>
      </c>
      <c r="X14" s="2" t="s">
        <v>99</v>
      </c>
      <c r="Y14" s="2" t="s">
        <v>22</v>
      </c>
      <c r="Z14" s="2" t="s">
        <v>26</v>
      </c>
      <c r="AA14" s="2" t="s">
        <v>8</v>
      </c>
      <c r="AB14" s="2" t="s">
        <v>32</v>
      </c>
      <c r="AC14" s="2" t="s">
        <v>234</v>
      </c>
    </row>
    <row r="15" spans="1:29" x14ac:dyDescent="0.3">
      <c r="A15" s="20">
        <f t="shared" si="1"/>
        <v>14</v>
      </c>
      <c r="B15" s="21" t="s">
        <v>29</v>
      </c>
      <c r="C15" s="21" t="s">
        <v>139</v>
      </c>
      <c r="D15" s="21" t="s">
        <v>12</v>
      </c>
      <c r="E15" s="21" t="s">
        <v>26</v>
      </c>
      <c r="F15" s="22">
        <v>43696</v>
      </c>
      <c r="G15" s="23">
        <v>334584</v>
      </c>
      <c r="H15" s="24">
        <f t="shared" si="0"/>
        <v>3.3458399999999999</v>
      </c>
      <c r="K15" s="33" t="s">
        <v>10</v>
      </c>
      <c r="L15" s="33">
        <f t="shared" ref="L15:Q21" si="3">COUNTIFS($D$2:$D$107,$K15,$E$2:$E$107,L$13)</f>
        <v>7</v>
      </c>
      <c r="M15" s="33">
        <f t="shared" si="3"/>
        <v>0</v>
      </c>
      <c r="N15" s="33">
        <f t="shared" si="3"/>
        <v>3</v>
      </c>
      <c r="O15" s="33">
        <f t="shared" si="3"/>
        <v>0</v>
      </c>
      <c r="P15" s="33">
        <f t="shared" si="3"/>
        <v>4</v>
      </c>
      <c r="Q15" s="33">
        <f t="shared" si="3"/>
        <v>0</v>
      </c>
      <c r="R15" s="33">
        <f t="shared" ref="R15:R21" si="4">COUNTIFS($D$2:$D$107,$K15,$E$2:$E$107,E$23)</f>
        <v>0</v>
      </c>
      <c r="S15" s="8">
        <f>SUM('Employee Salary Data'!$L15:$R15)</f>
        <v>14</v>
      </c>
      <c r="U15" s="3" t="s">
        <v>69</v>
      </c>
      <c r="V15" s="38">
        <v>2</v>
      </c>
      <c r="W15" s="38"/>
      <c r="X15" s="38"/>
      <c r="Y15" s="38"/>
      <c r="Z15" s="38"/>
      <c r="AA15" s="38"/>
      <c r="AB15" s="38"/>
      <c r="AC15" s="39">
        <v>2</v>
      </c>
    </row>
    <row r="16" spans="1:29" x14ac:dyDescent="0.3">
      <c r="A16" s="15">
        <f t="shared" si="1"/>
        <v>15</v>
      </c>
      <c r="B16" s="16" t="s">
        <v>30</v>
      </c>
      <c r="C16" s="16" t="s">
        <v>140</v>
      </c>
      <c r="D16" s="16" t="s">
        <v>31</v>
      </c>
      <c r="E16" s="16" t="s">
        <v>32</v>
      </c>
      <c r="F16" s="17">
        <v>43711</v>
      </c>
      <c r="G16" s="18">
        <v>1700004</v>
      </c>
      <c r="H16" s="19">
        <f t="shared" si="0"/>
        <v>17.000039999999998</v>
      </c>
      <c r="K16" s="32" t="s">
        <v>12</v>
      </c>
      <c r="L16" s="33">
        <f t="shared" si="3"/>
        <v>5</v>
      </c>
      <c r="M16" s="33">
        <f t="shared" si="3"/>
        <v>5</v>
      </c>
      <c r="N16" s="33">
        <f t="shared" si="3"/>
        <v>20</v>
      </c>
      <c r="O16" s="33">
        <f t="shared" si="3"/>
        <v>0</v>
      </c>
      <c r="P16" s="33">
        <f t="shared" si="3"/>
        <v>5</v>
      </c>
      <c r="Q16" s="33">
        <f t="shared" si="3"/>
        <v>3</v>
      </c>
      <c r="R16" s="33">
        <f t="shared" si="4"/>
        <v>2</v>
      </c>
      <c r="S16" s="8">
        <f>SUM('Employee Salary Data'!$L16:$R16)</f>
        <v>40</v>
      </c>
      <c r="U16" s="3" t="s">
        <v>12</v>
      </c>
      <c r="V16" s="38">
        <v>20</v>
      </c>
      <c r="W16" s="38">
        <v>5</v>
      </c>
      <c r="X16" s="38"/>
      <c r="Y16" s="38">
        <v>5</v>
      </c>
      <c r="Z16" s="38">
        <v>3</v>
      </c>
      <c r="AA16" s="38">
        <v>5</v>
      </c>
      <c r="AB16" s="38">
        <v>2</v>
      </c>
      <c r="AC16" s="39">
        <v>40</v>
      </c>
    </row>
    <row r="17" spans="1:29" x14ac:dyDescent="0.3">
      <c r="A17" s="20">
        <f t="shared" si="1"/>
        <v>16</v>
      </c>
      <c r="B17" s="21" t="s">
        <v>33</v>
      </c>
      <c r="C17" s="21" t="s">
        <v>141</v>
      </c>
      <c r="D17" s="21" t="s">
        <v>12</v>
      </c>
      <c r="E17" s="21" t="s">
        <v>16</v>
      </c>
      <c r="F17" s="22">
        <v>43767</v>
      </c>
      <c r="G17" s="23">
        <v>288000</v>
      </c>
      <c r="H17" s="24">
        <f t="shared" si="0"/>
        <v>2.88</v>
      </c>
      <c r="K17" s="33" t="s">
        <v>19</v>
      </c>
      <c r="L17" s="33">
        <f t="shared" si="3"/>
        <v>1</v>
      </c>
      <c r="M17" s="33">
        <f t="shared" si="3"/>
        <v>0</v>
      </c>
      <c r="N17" s="33">
        <f t="shared" si="3"/>
        <v>1</v>
      </c>
      <c r="O17" s="33">
        <f t="shared" si="3"/>
        <v>2</v>
      </c>
      <c r="P17" s="33">
        <f t="shared" si="3"/>
        <v>2</v>
      </c>
      <c r="Q17" s="33">
        <f t="shared" si="3"/>
        <v>0</v>
      </c>
      <c r="R17" s="33">
        <f t="shared" si="4"/>
        <v>2</v>
      </c>
      <c r="S17" s="8">
        <f>SUM('Employee Salary Data'!$L17:$R17)</f>
        <v>8</v>
      </c>
      <c r="U17" s="3" t="s">
        <v>19</v>
      </c>
      <c r="V17" s="38">
        <v>1</v>
      </c>
      <c r="W17" s="38"/>
      <c r="X17" s="38">
        <v>2</v>
      </c>
      <c r="Y17" s="38">
        <v>2</v>
      </c>
      <c r="Z17" s="38"/>
      <c r="AA17" s="38">
        <v>1</v>
      </c>
      <c r="AB17" s="38">
        <v>2</v>
      </c>
      <c r="AC17" s="39">
        <v>8</v>
      </c>
    </row>
    <row r="18" spans="1:29" x14ac:dyDescent="0.3">
      <c r="A18" s="15">
        <f t="shared" si="1"/>
        <v>17</v>
      </c>
      <c r="B18" s="16" t="s">
        <v>34</v>
      </c>
      <c r="C18" s="16" t="s">
        <v>142</v>
      </c>
      <c r="D18" s="16" t="s">
        <v>12</v>
      </c>
      <c r="E18" s="16" t="s">
        <v>16</v>
      </c>
      <c r="F18" s="17">
        <v>43752</v>
      </c>
      <c r="G18" s="18">
        <v>318096</v>
      </c>
      <c r="H18" s="19">
        <f t="shared" si="0"/>
        <v>3.1809599999999998</v>
      </c>
      <c r="K18" s="32" t="s">
        <v>21</v>
      </c>
      <c r="L18" s="33">
        <f t="shared" si="3"/>
        <v>1</v>
      </c>
      <c r="M18" s="33">
        <f t="shared" si="3"/>
        <v>1</v>
      </c>
      <c r="N18" s="33">
        <f t="shared" si="3"/>
        <v>0</v>
      </c>
      <c r="O18" s="33">
        <f t="shared" si="3"/>
        <v>0</v>
      </c>
      <c r="P18" s="33">
        <f t="shared" si="3"/>
        <v>1</v>
      </c>
      <c r="Q18" s="33">
        <f t="shared" si="3"/>
        <v>1</v>
      </c>
      <c r="R18" s="33">
        <f t="shared" si="4"/>
        <v>1</v>
      </c>
      <c r="S18" s="8">
        <f>SUM('Employee Salary Data'!$L18:$R18)</f>
        <v>5</v>
      </c>
      <c r="U18" s="3" t="s">
        <v>7</v>
      </c>
      <c r="V18" s="38">
        <v>2</v>
      </c>
      <c r="W18" s="38"/>
      <c r="X18" s="38"/>
      <c r="Y18" s="38">
        <v>2</v>
      </c>
      <c r="Z18" s="38"/>
      <c r="AA18" s="38">
        <v>2</v>
      </c>
      <c r="AB18" s="38"/>
      <c r="AC18" s="39">
        <v>6</v>
      </c>
    </row>
    <row r="19" spans="1:29" x14ac:dyDescent="0.3">
      <c r="A19" s="20">
        <f t="shared" si="1"/>
        <v>18</v>
      </c>
      <c r="B19" s="21" t="s">
        <v>35</v>
      </c>
      <c r="C19" s="21" t="s">
        <v>143</v>
      </c>
      <c r="D19" s="21" t="s">
        <v>31</v>
      </c>
      <c r="E19" s="21" t="s">
        <v>16</v>
      </c>
      <c r="F19" s="22">
        <v>43752</v>
      </c>
      <c r="G19" s="23">
        <v>1700004</v>
      </c>
      <c r="H19" s="24">
        <f t="shared" si="0"/>
        <v>17.000039999999998</v>
      </c>
      <c r="K19" s="33" t="s">
        <v>24</v>
      </c>
      <c r="L19" s="33">
        <f t="shared" si="3"/>
        <v>1</v>
      </c>
      <c r="M19" s="33">
        <f t="shared" si="3"/>
        <v>3</v>
      </c>
      <c r="N19" s="33">
        <f t="shared" si="3"/>
        <v>5</v>
      </c>
      <c r="O19" s="33">
        <f t="shared" si="3"/>
        <v>0</v>
      </c>
      <c r="P19" s="33">
        <f t="shared" si="3"/>
        <v>4</v>
      </c>
      <c r="Q19" s="33">
        <f t="shared" si="3"/>
        <v>4</v>
      </c>
      <c r="R19" s="33">
        <f t="shared" si="4"/>
        <v>0</v>
      </c>
      <c r="S19" s="8">
        <f>SUM('Employee Salary Data'!$L19:$R19)</f>
        <v>17</v>
      </c>
      <c r="U19" s="3" t="s">
        <v>24</v>
      </c>
      <c r="V19" s="38">
        <v>5</v>
      </c>
      <c r="W19" s="38">
        <v>3</v>
      </c>
      <c r="X19" s="38"/>
      <c r="Y19" s="38">
        <v>4</v>
      </c>
      <c r="Z19" s="38">
        <v>4</v>
      </c>
      <c r="AA19" s="38">
        <v>1</v>
      </c>
      <c r="AB19" s="38"/>
      <c r="AC19" s="39">
        <v>17</v>
      </c>
    </row>
    <row r="20" spans="1:29" x14ac:dyDescent="0.3">
      <c r="A20" s="15">
        <f t="shared" si="1"/>
        <v>19</v>
      </c>
      <c r="B20" s="16" t="s">
        <v>36</v>
      </c>
      <c r="C20" s="16" t="s">
        <v>144</v>
      </c>
      <c r="D20" s="16" t="s">
        <v>31</v>
      </c>
      <c r="E20" s="16" t="s">
        <v>16</v>
      </c>
      <c r="F20" s="17">
        <v>43755</v>
      </c>
      <c r="G20" s="18">
        <v>1375008</v>
      </c>
      <c r="H20" s="19">
        <f t="shared" si="0"/>
        <v>13.750080000000001</v>
      </c>
      <c r="K20" s="32" t="s">
        <v>31</v>
      </c>
      <c r="L20" s="33">
        <f t="shared" si="3"/>
        <v>2</v>
      </c>
      <c r="M20" s="33">
        <f t="shared" si="3"/>
        <v>3</v>
      </c>
      <c r="N20" s="33">
        <f t="shared" si="3"/>
        <v>3</v>
      </c>
      <c r="O20" s="33">
        <f t="shared" si="3"/>
        <v>0</v>
      </c>
      <c r="P20" s="33">
        <f t="shared" si="3"/>
        <v>3</v>
      </c>
      <c r="Q20" s="33">
        <f t="shared" si="3"/>
        <v>0</v>
      </c>
      <c r="R20" s="33">
        <f t="shared" si="4"/>
        <v>3</v>
      </c>
      <c r="S20" s="8">
        <f>SUM('Employee Salary Data'!$L20:$R20)</f>
        <v>14</v>
      </c>
      <c r="U20" s="3" t="s">
        <v>10</v>
      </c>
      <c r="V20" s="38">
        <v>3</v>
      </c>
      <c r="W20" s="38"/>
      <c r="X20" s="38"/>
      <c r="Y20" s="38">
        <v>4</v>
      </c>
      <c r="Z20" s="38"/>
      <c r="AA20" s="38">
        <v>7</v>
      </c>
      <c r="AB20" s="38"/>
      <c r="AC20" s="39">
        <v>14</v>
      </c>
    </row>
    <row r="21" spans="1:29" x14ac:dyDescent="0.3">
      <c r="A21" s="20">
        <f t="shared" si="1"/>
        <v>20</v>
      </c>
      <c r="B21" s="21" t="s">
        <v>37</v>
      </c>
      <c r="C21" s="21" t="s">
        <v>145</v>
      </c>
      <c r="D21" s="21" t="s">
        <v>12</v>
      </c>
      <c r="E21" s="21" t="s">
        <v>8</v>
      </c>
      <c r="F21" s="22">
        <v>43784</v>
      </c>
      <c r="G21" s="23">
        <v>224544</v>
      </c>
      <c r="H21" s="24">
        <f t="shared" si="0"/>
        <v>2.2454399999999999</v>
      </c>
      <c r="K21" s="33" t="s">
        <v>69</v>
      </c>
      <c r="L21" s="33">
        <f t="shared" si="3"/>
        <v>0</v>
      </c>
      <c r="M21" s="33">
        <f t="shared" si="3"/>
        <v>0</v>
      </c>
      <c r="N21" s="33">
        <f t="shared" si="3"/>
        <v>2</v>
      </c>
      <c r="O21" s="33">
        <f t="shared" si="3"/>
        <v>0</v>
      </c>
      <c r="P21" s="33">
        <f t="shared" si="3"/>
        <v>0</v>
      </c>
      <c r="Q21" s="33">
        <f t="shared" si="3"/>
        <v>0</v>
      </c>
      <c r="R21" s="33">
        <f t="shared" si="4"/>
        <v>0</v>
      </c>
      <c r="S21" s="8">
        <f>SUM('Employee Salary Data'!$L21:$R21)</f>
        <v>2</v>
      </c>
      <c r="U21" s="3" t="s">
        <v>31</v>
      </c>
      <c r="V21" s="38">
        <v>3</v>
      </c>
      <c r="W21" s="38">
        <v>3</v>
      </c>
      <c r="X21" s="38"/>
      <c r="Y21" s="38">
        <v>3</v>
      </c>
      <c r="Z21" s="38"/>
      <c r="AA21" s="38">
        <v>2</v>
      </c>
      <c r="AB21" s="38">
        <v>3</v>
      </c>
      <c r="AC21" s="39">
        <v>14</v>
      </c>
    </row>
    <row r="22" spans="1:29" x14ac:dyDescent="0.3">
      <c r="A22" s="15">
        <f t="shared" si="1"/>
        <v>21</v>
      </c>
      <c r="B22" s="16" t="s">
        <v>38</v>
      </c>
      <c r="C22" s="16" t="s">
        <v>146</v>
      </c>
      <c r="D22" s="16" t="s">
        <v>31</v>
      </c>
      <c r="E22" s="16" t="s">
        <v>16</v>
      </c>
      <c r="F22" s="17">
        <v>43823</v>
      </c>
      <c r="G22" s="18">
        <v>1450008</v>
      </c>
      <c r="H22" s="19">
        <f t="shared" si="0"/>
        <v>14.500080000000001</v>
      </c>
      <c r="K22" s="34"/>
      <c r="L22" s="34">
        <f>SUBTOTAL(109,'Employee Salary Data'!$L$14:$L$21)</f>
        <v>19</v>
      </c>
      <c r="M22" s="34">
        <f>SUBTOTAL(109,'Employee Salary Data'!$M$14:$M$21)</f>
        <v>12</v>
      </c>
      <c r="N22" s="34">
        <f>SUBTOTAL(109,'Employee Salary Data'!$N$14:$N$21)</f>
        <v>36</v>
      </c>
      <c r="O22" s="34">
        <f>SUBTOTAL(109,'Employee Salary Data'!$O$14:$O$21)</f>
        <v>2</v>
      </c>
      <c r="P22" s="34">
        <f>SUBTOTAL(109,'Employee Salary Data'!$P$14:$P$21)</f>
        <v>21</v>
      </c>
      <c r="Q22" s="34">
        <f>SUBTOTAL(109,'Employee Salary Data'!$Q$14:$Q$21)</f>
        <v>8</v>
      </c>
      <c r="R22" s="34">
        <f>SUBTOTAL(109,'Employee Salary Data'!$R$14:$R$21)</f>
        <v>8</v>
      </c>
      <c r="S22" s="7">
        <f>SUM('Employee Salary Data'!$L$22:$R$22)</f>
        <v>106</v>
      </c>
      <c r="U22" s="3" t="s">
        <v>21</v>
      </c>
      <c r="V22" s="38"/>
      <c r="W22" s="38">
        <v>1</v>
      </c>
      <c r="X22" s="38"/>
      <c r="Y22" s="38">
        <v>1</v>
      </c>
      <c r="Z22" s="38">
        <v>1</v>
      </c>
      <c r="AA22" s="38">
        <v>1</v>
      </c>
      <c r="AB22" s="38">
        <v>1</v>
      </c>
      <c r="AC22" s="39">
        <v>5</v>
      </c>
    </row>
    <row r="23" spans="1:29" x14ac:dyDescent="0.3">
      <c r="A23" s="20">
        <f t="shared" si="1"/>
        <v>22</v>
      </c>
      <c r="B23" s="21" t="s">
        <v>39</v>
      </c>
      <c r="C23" s="21" t="s">
        <v>147</v>
      </c>
      <c r="D23" s="21" t="s">
        <v>31</v>
      </c>
      <c r="E23" s="21" t="s">
        <v>32</v>
      </c>
      <c r="F23" s="22">
        <v>43891</v>
      </c>
      <c r="G23" s="23">
        <v>1200000</v>
      </c>
      <c r="H23" s="24">
        <f t="shared" si="0"/>
        <v>12</v>
      </c>
      <c r="S23" s="28"/>
      <c r="U23" s="3" t="s">
        <v>234</v>
      </c>
      <c r="V23" s="38">
        <v>36</v>
      </c>
      <c r="W23" s="38">
        <v>12</v>
      </c>
      <c r="X23" s="38">
        <v>2</v>
      </c>
      <c r="Y23" s="38">
        <v>21</v>
      </c>
      <c r="Z23" s="38">
        <v>8</v>
      </c>
      <c r="AA23" s="38">
        <v>19</v>
      </c>
      <c r="AB23" s="38">
        <v>8</v>
      </c>
      <c r="AC23" s="38">
        <v>106</v>
      </c>
    </row>
    <row r="24" spans="1:29" x14ac:dyDescent="0.3">
      <c r="A24" s="15">
        <f t="shared" si="1"/>
        <v>23</v>
      </c>
      <c r="B24" s="16" t="s">
        <v>40</v>
      </c>
      <c r="C24" s="16" t="s">
        <v>148</v>
      </c>
      <c r="D24" s="16" t="s">
        <v>12</v>
      </c>
      <c r="E24" s="16" t="s">
        <v>16</v>
      </c>
      <c r="F24" s="17">
        <v>43920</v>
      </c>
      <c r="G24" s="18">
        <v>323400</v>
      </c>
      <c r="H24" s="19">
        <f t="shared" si="0"/>
        <v>3.234</v>
      </c>
    </row>
    <row r="25" spans="1:29" x14ac:dyDescent="0.3">
      <c r="A25" s="20">
        <f t="shared" si="1"/>
        <v>24</v>
      </c>
      <c r="B25" s="21" t="s">
        <v>41</v>
      </c>
      <c r="C25" s="21" t="s">
        <v>149</v>
      </c>
      <c r="D25" s="21" t="s">
        <v>21</v>
      </c>
      <c r="E25" s="21" t="s">
        <v>26</v>
      </c>
      <c r="F25" s="22">
        <v>43930</v>
      </c>
      <c r="G25" s="23">
        <v>4150008</v>
      </c>
      <c r="H25" s="24">
        <f t="shared" si="0"/>
        <v>41.500079999999997</v>
      </c>
    </row>
    <row r="26" spans="1:29" x14ac:dyDescent="0.3">
      <c r="A26" s="15">
        <f t="shared" si="1"/>
        <v>25</v>
      </c>
      <c r="B26" s="16" t="s">
        <v>42</v>
      </c>
      <c r="C26" s="16" t="s">
        <v>150</v>
      </c>
      <c r="D26" s="16" t="s">
        <v>12</v>
      </c>
      <c r="E26" s="16" t="s">
        <v>16</v>
      </c>
      <c r="F26" s="17">
        <v>43957</v>
      </c>
      <c r="G26" s="18">
        <v>395400</v>
      </c>
      <c r="H26" s="19">
        <f t="shared" si="0"/>
        <v>3.9540000000000002</v>
      </c>
      <c r="K26" s="35" t="s">
        <v>3</v>
      </c>
      <c r="L26" s="36" t="s">
        <v>21</v>
      </c>
      <c r="M26" s="2" t="s">
        <v>31</v>
      </c>
      <c r="N26" s="36" t="s">
        <v>10</v>
      </c>
      <c r="O26" s="2" t="s">
        <v>24</v>
      </c>
      <c r="P26" s="36" t="s">
        <v>7</v>
      </c>
      <c r="Q26" s="2" t="s">
        <v>19</v>
      </c>
      <c r="R26" s="36" t="s">
        <v>12</v>
      </c>
      <c r="S26" s="2" t="s">
        <v>69</v>
      </c>
      <c r="U26" s="1" t="s">
        <v>235</v>
      </c>
      <c r="V26" s="1" t="s">
        <v>238</v>
      </c>
      <c r="W26" s="2"/>
      <c r="X26" s="2"/>
      <c r="Y26" s="2"/>
      <c r="Z26" s="2"/>
      <c r="AA26" s="2"/>
      <c r="AB26" s="2"/>
      <c r="AC26" s="2"/>
    </row>
    <row r="27" spans="1:29" x14ac:dyDescent="0.3">
      <c r="A27" s="20">
        <f t="shared" si="1"/>
        <v>26</v>
      </c>
      <c r="B27" s="21" t="s">
        <v>43</v>
      </c>
      <c r="C27" s="21" t="s">
        <v>151</v>
      </c>
      <c r="D27" s="21" t="s">
        <v>12</v>
      </c>
      <c r="E27" s="21" t="s">
        <v>16</v>
      </c>
      <c r="F27" s="22">
        <v>43957</v>
      </c>
      <c r="G27" s="23">
        <v>287676</v>
      </c>
      <c r="H27" s="24">
        <f t="shared" si="0"/>
        <v>2.87676</v>
      </c>
      <c r="K27" s="36" t="s">
        <v>22</v>
      </c>
      <c r="L27" s="2">
        <f>IFERROR(AVERAGEIFS($H$2:$H$107,$D$2:$D$107,L$26,$E$2:$E$107,$K27),0)</f>
        <v>50.000039999999998</v>
      </c>
      <c r="M27" s="2">
        <f t="shared" ref="M27:S27" si="5">IFERROR(AVERAGEIFS($H$2:$H$107,$D$2:$D$107,M$26,$E$2:$E$107,$K27),0)</f>
        <v>13.866680000000001</v>
      </c>
      <c r="N27" s="2">
        <f t="shared" si="5"/>
        <v>4.4750100000000002</v>
      </c>
      <c r="O27" s="2">
        <f t="shared" si="5"/>
        <v>7.2375299999999996</v>
      </c>
      <c r="P27" s="2">
        <f t="shared" si="5"/>
        <v>5.4500399999999996</v>
      </c>
      <c r="Q27" s="2">
        <f t="shared" si="5"/>
        <v>20.0001</v>
      </c>
      <c r="R27" s="2">
        <f t="shared" si="5"/>
        <v>3.3919199999999998</v>
      </c>
      <c r="S27" s="2">
        <f t="shared" si="5"/>
        <v>0</v>
      </c>
      <c r="U27" s="1" t="s">
        <v>233</v>
      </c>
      <c r="V27" s="2" t="s">
        <v>69</v>
      </c>
      <c r="W27" s="2" t="s">
        <v>12</v>
      </c>
      <c r="X27" s="2" t="s">
        <v>19</v>
      </c>
      <c r="Y27" s="2" t="s">
        <v>7</v>
      </c>
      <c r="Z27" s="2" t="s">
        <v>24</v>
      </c>
      <c r="AA27" s="2" t="s">
        <v>10</v>
      </c>
      <c r="AB27" s="2" t="s">
        <v>31</v>
      </c>
      <c r="AC27" s="2" t="s">
        <v>234</v>
      </c>
    </row>
    <row r="28" spans="1:29" x14ac:dyDescent="0.3">
      <c r="A28" s="15">
        <f t="shared" si="1"/>
        <v>27</v>
      </c>
      <c r="B28" s="16" t="s">
        <v>44</v>
      </c>
      <c r="C28" s="16" t="s">
        <v>152</v>
      </c>
      <c r="D28" s="16" t="s">
        <v>7</v>
      </c>
      <c r="E28" s="16" t="s">
        <v>22</v>
      </c>
      <c r="F28" s="17">
        <v>43983</v>
      </c>
      <c r="G28" s="18">
        <v>540000</v>
      </c>
      <c r="H28" s="19">
        <f t="shared" si="0"/>
        <v>5.4</v>
      </c>
      <c r="K28" s="2" t="s">
        <v>32</v>
      </c>
      <c r="L28" s="2">
        <f t="shared" ref="L28:S33" si="6">IFERROR(AVERAGEIFS($H$2:$H$107,$D$2:$D$107,L$26,$E$2:$E$107,$K28),0)</f>
        <v>45</v>
      </c>
      <c r="M28" s="2">
        <f t="shared" si="6"/>
        <v>13.000039999999998</v>
      </c>
      <c r="N28" s="2">
        <f t="shared" si="6"/>
        <v>0</v>
      </c>
      <c r="O28" s="2">
        <f t="shared" si="6"/>
        <v>0</v>
      </c>
      <c r="P28" s="2">
        <f t="shared" si="6"/>
        <v>0</v>
      </c>
      <c r="Q28" s="2">
        <f t="shared" si="6"/>
        <v>29.750039999999998</v>
      </c>
      <c r="R28" s="2">
        <f t="shared" si="6"/>
        <v>4.7500799999999996</v>
      </c>
      <c r="S28" s="2">
        <f t="shared" si="6"/>
        <v>0</v>
      </c>
      <c r="U28" s="3" t="s">
        <v>16</v>
      </c>
      <c r="V28" s="38">
        <v>3100008</v>
      </c>
      <c r="W28" s="38">
        <v>420000</v>
      </c>
      <c r="X28" s="38"/>
      <c r="Y28" s="38"/>
      <c r="Z28" s="38">
        <v>550020</v>
      </c>
      <c r="AA28" s="38"/>
      <c r="AB28" s="38"/>
      <c r="AC28" s="38">
        <v>1356676</v>
      </c>
    </row>
    <row r="29" spans="1:29" x14ac:dyDescent="0.3">
      <c r="A29" s="20">
        <f t="shared" si="1"/>
        <v>28</v>
      </c>
      <c r="B29" s="21" t="s">
        <v>45</v>
      </c>
      <c r="C29" s="21" t="s">
        <v>153</v>
      </c>
      <c r="D29" s="21" t="s">
        <v>19</v>
      </c>
      <c r="E29" s="21" t="s">
        <v>22</v>
      </c>
      <c r="F29" s="22">
        <v>44011</v>
      </c>
      <c r="G29" s="23">
        <v>2500020</v>
      </c>
      <c r="H29" s="24">
        <f t="shared" si="0"/>
        <v>25.0002</v>
      </c>
      <c r="K29" s="36" t="s">
        <v>13</v>
      </c>
      <c r="L29" s="2">
        <f t="shared" si="6"/>
        <v>48.500039999999998</v>
      </c>
      <c r="M29" s="2">
        <f t="shared" si="6"/>
        <v>16.887119999999999</v>
      </c>
      <c r="N29" s="2">
        <f t="shared" si="6"/>
        <v>0</v>
      </c>
      <c r="O29" s="2">
        <f t="shared" si="6"/>
        <v>11.53336</v>
      </c>
      <c r="P29" s="2">
        <f t="shared" si="6"/>
        <v>0</v>
      </c>
      <c r="Q29" s="2">
        <f t="shared" si="6"/>
        <v>0</v>
      </c>
      <c r="R29" s="2">
        <f t="shared" si="6"/>
        <v>2.503584</v>
      </c>
      <c r="S29" s="2">
        <f t="shared" si="6"/>
        <v>0</v>
      </c>
      <c r="U29" s="3" t="s">
        <v>13</v>
      </c>
      <c r="V29" s="38"/>
      <c r="W29" s="38">
        <v>300006</v>
      </c>
      <c r="X29" s="38"/>
      <c r="Y29" s="38"/>
      <c r="Z29" s="38"/>
      <c r="AA29" s="38"/>
      <c r="AB29" s="38">
        <v>1900008</v>
      </c>
      <c r="AC29" s="38">
        <v>833340</v>
      </c>
    </row>
    <row r="30" spans="1:29" x14ac:dyDescent="0.3">
      <c r="A30" s="15">
        <f t="shared" si="1"/>
        <v>29</v>
      </c>
      <c r="B30" s="16" t="s">
        <v>46</v>
      </c>
      <c r="C30" s="16" t="s">
        <v>154</v>
      </c>
      <c r="D30" s="16" t="s">
        <v>12</v>
      </c>
      <c r="E30" s="16" t="s">
        <v>13</v>
      </c>
      <c r="F30" s="17">
        <v>44025</v>
      </c>
      <c r="G30" s="18">
        <v>360000</v>
      </c>
      <c r="H30" s="19">
        <f t="shared" si="0"/>
        <v>3.6</v>
      </c>
      <c r="K30" s="2" t="s">
        <v>26</v>
      </c>
      <c r="L30" s="2">
        <f t="shared" si="6"/>
        <v>41.500079999999997</v>
      </c>
      <c r="M30" s="2">
        <f t="shared" si="6"/>
        <v>0</v>
      </c>
      <c r="N30" s="2">
        <f t="shared" si="6"/>
        <v>0</v>
      </c>
      <c r="O30" s="2">
        <f t="shared" si="6"/>
        <v>14.125049999999998</v>
      </c>
      <c r="P30" s="2">
        <f t="shared" si="6"/>
        <v>0</v>
      </c>
      <c r="Q30" s="2">
        <f t="shared" si="6"/>
        <v>0</v>
      </c>
      <c r="R30" s="2">
        <f t="shared" si="6"/>
        <v>3.8101599999999998</v>
      </c>
      <c r="S30" s="2">
        <f t="shared" si="6"/>
        <v>0</v>
      </c>
      <c r="U30" s="3" t="s">
        <v>22</v>
      </c>
      <c r="V30" s="38"/>
      <c r="W30" s="38">
        <v>324000</v>
      </c>
      <c r="X30" s="38"/>
      <c r="Y30" s="38"/>
      <c r="Z30" s="38"/>
      <c r="AA30" s="38"/>
      <c r="AB30" s="38">
        <v>1050000</v>
      </c>
      <c r="AC30" s="38">
        <v>687000</v>
      </c>
    </row>
    <row r="31" spans="1:29" x14ac:dyDescent="0.3">
      <c r="A31" s="20">
        <f t="shared" si="1"/>
        <v>30</v>
      </c>
      <c r="B31" s="21" t="s">
        <v>47</v>
      </c>
      <c r="C31" s="21" t="s">
        <v>155</v>
      </c>
      <c r="D31" s="21" t="s">
        <v>31</v>
      </c>
      <c r="E31" s="21" t="s">
        <v>13</v>
      </c>
      <c r="F31" s="22">
        <v>44046</v>
      </c>
      <c r="G31" s="23">
        <v>1900008</v>
      </c>
      <c r="H31" s="24">
        <f t="shared" si="0"/>
        <v>19.000080000000001</v>
      </c>
      <c r="K31" s="36" t="s">
        <v>8</v>
      </c>
      <c r="L31" s="2">
        <f t="shared" si="6"/>
        <v>45</v>
      </c>
      <c r="M31" s="2">
        <f t="shared" si="6"/>
        <v>14.250060000000001</v>
      </c>
      <c r="N31" s="2">
        <f t="shared" si="6"/>
        <v>4.6714114285714272</v>
      </c>
      <c r="O31" s="2">
        <f t="shared" si="6"/>
        <v>8.0000400000000003</v>
      </c>
      <c r="P31" s="2">
        <f t="shared" si="6"/>
        <v>5.1017999999999999</v>
      </c>
      <c r="Q31" s="2">
        <f t="shared" si="6"/>
        <v>30.500039999999998</v>
      </c>
      <c r="R31" s="2">
        <f t="shared" si="6"/>
        <v>2.937576</v>
      </c>
      <c r="S31" s="2">
        <f t="shared" si="6"/>
        <v>0</v>
      </c>
      <c r="U31" s="3" t="s">
        <v>26</v>
      </c>
      <c r="V31" s="38"/>
      <c r="W31" s="38">
        <v>334584</v>
      </c>
      <c r="X31" s="38"/>
      <c r="Y31" s="38"/>
      <c r="Z31" s="38">
        <v>1700004</v>
      </c>
      <c r="AA31" s="38"/>
      <c r="AB31" s="38"/>
      <c r="AC31" s="38">
        <v>1017294</v>
      </c>
    </row>
    <row r="32" spans="1:29" x14ac:dyDescent="0.3">
      <c r="A32" s="15">
        <f t="shared" si="1"/>
        <v>31</v>
      </c>
      <c r="B32" s="16" t="s">
        <v>48</v>
      </c>
      <c r="C32" s="16" t="s">
        <v>156</v>
      </c>
      <c r="D32" s="16" t="s">
        <v>24</v>
      </c>
      <c r="E32" s="16" t="s">
        <v>26</v>
      </c>
      <c r="F32" s="17">
        <v>44061</v>
      </c>
      <c r="G32" s="18">
        <v>1700004</v>
      </c>
      <c r="H32" s="19">
        <f t="shared" si="0"/>
        <v>17.000039999999998</v>
      </c>
      <c r="K32" s="2" t="s">
        <v>99</v>
      </c>
      <c r="L32" s="2">
        <f t="shared" si="6"/>
        <v>0</v>
      </c>
      <c r="M32" s="2">
        <f t="shared" si="6"/>
        <v>0</v>
      </c>
      <c r="N32" s="2">
        <f t="shared" si="6"/>
        <v>0</v>
      </c>
      <c r="O32" s="2">
        <f t="shared" si="6"/>
        <v>0</v>
      </c>
      <c r="P32" s="2">
        <f t="shared" si="6"/>
        <v>0</v>
      </c>
      <c r="Q32" s="2">
        <f t="shared" si="6"/>
        <v>26.000039999999998</v>
      </c>
      <c r="R32" s="2">
        <f t="shared" si="6"/>
        <v>0</v>
      </c>
      <c r="S32" s="2">
        <f t="shared" si="6"/>
        <v>0</v>
      </c>
      <c r="U32" s="3" t="s">
        <v>8</v>
      </c>
      <c r="V32" s="38"/>
      <c r="W32" s="38">
        <v>273084</v>
      </c>
      <c r="X32" s="38"/>
      <c r="Y32" s="38">
        <v>510180</v>
      </c>
      <c r="Z32" s="38"/>
      <c r="AA32" s="38">
        <v>515700</v>
      </c>
      <c r="AB32" s="38"/>
      <c r="AC32" s="38">
        <v>464968.8</v>
      </c>
    </row>
    <row r="33" spans="1:29" x14ac:dyDescent="0.3">
      <c r="A33" s="20">
        <f t="shared" si="1"/>
        <v>32</v>
      </c>
      <c r="B33" s="21" t="s">
        <v>49</v>
      </c>
      <c r="C33" s="21" t="s">
        <v>157</v>
      </c>
      <c r="D33" s="21" t="s">
        <v>19</v>
      </c>
      <c r="E33" s="21" t="s">
        <v>32</v>
      </c>
      <c r="F33" s="22">
        <v>44060</v>
      </c>
      <c r="G33" s="23">
        <v>2350008</v>
      </c>
      <c r="H33" s="24">
        <f t="shared" si="0"/>
        <v>23.500080000000001</v>
      </c>
      <c r="K33" s="36" t="s">
        <v>16</v>
      </c>
      <c r="L33" s="2">
        <f t="shared" si="6"/>
        <v>0</v>
      </c>
      <c r="M33" s="2">
        <f t="shared" si="6"/>
        <v>15.083399999999999</v>
      </c>
      <c r="N33" s="2">
        <f t="shared" si="6"/>
        <v>3.7959999999999998</v>
      </c>
      <c r="O33" s="2">
        <f t="shared" si="6"/>
        <v>8.7900480000000005</v>
      </c>
      <c r="P33" s="2">
        <f t="shared" si="6"/>
        <v>4.2500400000000003</v>
      </c>
      <c r="Q33" s="2">
        <f t="shared" si="6"/>
        <v>19.000080000000001</v>
      </c>
      <c r="R33" s="2">
        <f t="shared" si="6"/>
        <v>3.4103880000000002</v>
      </c>
      <c r="S33" s="2">
        <f t="shared" si="6"/>
        <v>53.000039999999998</v>
      </c>
      <c r="U33" s="3" t="s">
        <v>32</v>
      </c>
      <c r="V33" s="38"/>
      <c r="W33" s="38"/>
      <c r="X33" s="38">
        <v>2350008</v>
      </c>
      <c r="Y33" s="38"/>
      <c r="Z33" s="38"/>
      <c r="AA33" s="38"/>
      <c r="AB33" s="38">
        <v>1700004</v>
      </c>
      <c r="AC33" s="38">
        <v>2025006</v>
      </c>
    </row>
    <row r="34" spans="1:29" x14ac:dyDescent="0.3">
      <c r="A34" s="15">
        <f t="shared" si="1"/>
        <v>33</v>
      </c>
      <c r="B34" s="16" t="s">
        <v>50</v>
      </c>
      <c r="C34" s="16" t="s">
        <v>158</v>
      </c>
      <c r="D34" s="16" t="s">
        <v>7</v>
      </c>
      <c r="E34" s="16" t="s">
        <v>8</v>
      </c>
      <c r="F34" s="17">
        <v>44075</v>
      </c>
      <c r="G34" s="18">
        <v>600000</v>
      </c>
      <c r="H34" s="19">
        <f t="shared" ref="H34:H65" si="7">G34/100000</f>
        <v>6</v>
      </c>
      <c r="L34" s="37"/>
      <c r="U34" s="3" t="s">
        <v>234</v>
      </c>
      <c r="V34" s="38">
        <v>3100008</v>
      </c>
      <c r="W34" s="38">
        <v>325280</v>
      </c>
      <c r="X34" s="38">
        <v>2350008</v>
      </c>
      <c r="Y34" s="38">
        <v>510180</v>
      </c>
      <c r="Z34" s="38">
        <v>1125012</v>
      </c>
      <c r="AA34" s="38">
        <v>515700</v>
      </c>
      <c r="AB34" s="38">
        <v>1550004</v>
      </c>
      <c r="AC34" s="38">
        <v>961970.1176470588</v>
      </c>
    </row>
    <row r="35" spans="1:29" x14ac:dyDescent="0.3">
      <c r="A35" s="20">
        <f t="shared" si="1"/>
        <v>34</v>
      </c>
      <c r="B35" s="21" t="s">
        <v>51</v>
      </c>
      <c r="C35" s="21" t="s">
        <v>159</v>
      </c>
      <c r="D35" s="21" t="s">
        <v>24</v>
      </c>
      <c r="E35" s="21" t="s">
        <v>16</v>
      </c>
      <c r="F35" s="22">
        <v>44078</v>
      </c>
      <c r="G35" s="23">
        <v>550020</v>
      </c>
      <c r="H35" s="24">
        <f t="shared" si="7"/>
        <v>5.5002000000000004</v>
      </c>
    </row>
    <row r="36" spans="1:29" x14ac:dyDescent="0.3">
      <c r="A36" s="15">
        <f t="shared" si="1"/>
        <v>35</v>
      </c>
      <c r="B36" s="16" t="s">
        <v>52</v>
      </c>
      <c r="C36" s="16" t="s">
        <v>160</v>
      </c>
      <c r="D36" s="16" t="s">
        <v>69</v>
      </c>
      <c r="E36" s="16" t="s">
        <v>16</v>
      </c>
      <c r="F36" s="17">
        <v>44078</v>
      </c>
      <c r="G36" s="18">
        <v>3100008</v>
      </c>
      <c r="H36" s="19">
        <f t="shared" si="7"/>
        <v>31.000080000000001</v>
      </c>
    </row>
    <row r="37" spans="1:29" x14ac:dyDescent="0.3">
      <c r="A37" s="20">
        <f t="shared" si="1"/>
        <v>36</v>
      </c>
      <c r="B37" s="21" t="s">
        <v>53</v>
      </c>
      <c r="C37" s="21" t="s">
        <v>161</v>
      </c>
      <c r="D37" s="21" t="s">
        <v>12</v>
      </c>
      <c r="E37" s="21" t="s">
        <v>8</v>
      </c>
      <c r="F37" s="22">
        <v>44084</v>
      </c>
      <c r="G37" s="23">
        <v>273084</v>
      </c>
      <c r="H37" s="24">
        <f t="shared" si="7"/>
        <v>2.7308400000000002</v>
      </c>
      <c r="K37" s="4" t="s">
        <v>2</v>
      </c>
      <c r="L37" t="s">
        <v>237</v>
      </c>
      <c r="N37" s="4" t="s">
        <v>3</v>
      </c>
      <c r="O37" t="s">
        <v>237</v>
      </c>
    </row>
    <row r="38" spans="1:29" x14ac:dyDescent="0.3">
      <c r="A38" s="15">
        <f t="shared" si="1"/>
        <v>37</v>
      </c>
      <c r="B38" s="16" t="s">
        <v>54</v>
      </c>
      <c r="C38" s="16" t="s">
        <v>162</v>
      </c>
      <c r="D38" s="16" t="s">
        <v>31</v>
      </c>
      <c r="E38" s="16" t="s">
        <v>22</v>
      </c>
      <c r="F38" s="17">
        <v>44090</v>
      </c>
      <c r="G38" s="18">
        <v>1050000</v>
      </c>
      <c r="H38" s="19">
        <f t="shared" si="7"/>
        <v>10.5</v>
      </c>
      <c r="K38" s="5" t="s">
        <v>69</v>
      </c>
      <c r="L38">
        <v>2</v>
      </c>
      <c r="N38" s="5" t="s">
        <v>16</v>
      </c>
      <c r="O38">
        <v>36</v>
      </c>
    </row>
    <row r="39" spans="1:29" x14ac:dyDescent="0.3">
      <c r="A39" s="20">
        <f t="shared" si="1"/>
        <v>38</v>
      </c>
      <c r="B39" s="21" t="s">
        <v>55</v>
      </c>
      <c r="C39" s="21" t="s">
        <v>163</v>
      </c>
      <c r="D39" s="21" t="s">
        <v>12</v>
      </c>
      <c r="E39" s="21" t="s">
        <v>13</v>
      </c>
      <c r="F39" s="22">
        <v>44098</v>
      </c>
      <c r="G39" s="23">
        <v>240012</v>
      </c>
      <c r="H39" s="24">
        <f t="shared" si="7"/>
        <v>2.4001199999999998</v>
      </c>
      <c r="K39" s="5" t="s">
        <v>12</v>
      </c>
      <c r="L39">
        <v>40</v>
      </c>
      <c r="N39" s="5" t="s">
        <v>13</v>
      </c>
      <c r="O39">
        <v>12</v>
      </c>
    </row>
    <row r="40" spans="1:29" x14ac:dyDescent="0.3">
      <c r="A40" s="15">
        <f t="shared" si="1"/>
        <v>39</v>
      </c>
      <c r="B40" s="16" t="s">
        <v>56</v>
      </c>
      <c r="C40" s="16" t="s">
        <v>164</v>
      </c>
      <c r="D40" s="16" t="s">
        <v>10</v>
      </c>
      <c r="E40" s="16" t="s">
        <v>8</v>
      </c>
      <c r="F40" s="17">
        <v>44075</v>
      </c>
      <c r="G40" s="18">
        <v>455400</v>
      </c>
      <c r="H40" s="19">
        <f t="shared" si="7"/>
        <v>4.5540000000000003</v>
      </c>
      <c r="K40" s="5" t="s">
        <v>19</v>
      </c>
      <c r="L40">
        <v>8</v>
      </c>
      <c r="N40" s="5" t="s">
        <v>99</v>
      </c>
      <c r="O40">
        <v>2</v>
      </c>
    </row>
    <row r="41" spans="1:29" x14ac:dyDescent="0.3">
      <c r="A41" s="20">
        <f t="shared" si="1"/>
        <v>40</v>
      </c>
      <c r="B41" s="21" t="s">
        <v>57</v>
      </c>
      <c r="C41" s="21" t="s">
        <v>165</v>
      </c>
      <c r="D41" s="21" t="s">
        <v>12</v>
      </c>
      <c r="E41" s="21" t="s">
        <v>8</v>
      </c>
      <c r="F41" s="22">
        <v>44109</v>
      </c>
      <c r="G41" s="23">
        <v>360000</v>
      </c>
      <c r="H41" s="24">
        <f t="shared" si="7"/>
        <v>3.6</v>
      </c>
      <c r="K41" s="5" t="s">
        <v>7</v>
      </c>
      <c r="L41">
        <v>6</v>
      </c>
      <c r="N41" s="5" t="s">
        <v>22</v>
      </c>
      <c r="O41">
        <v>21</v>
      </c>
    </row>
    <row r="42" spans="1:29" x14ac:dyDescent="0.3">
      <c r="A42" s="15">
        <f t="shared" si="1"/>
        <v>41</v>
      </c>
      <c r="B42" s="16" t="s">
        <v>58</v>
      </c>
      <c r="C42" s="16" t="s">
        <v>166</v>
      </c>
      <c r="D42" s="16" t="s">
        <v>21</v>
      </c>
      <c r="E42" s="16" t="s">
        <v>32</v>
      </c>
      <c r="F42" s="17">
        <v>44109</v>
      </c>
      <c r="G42" s="18">
        <v>4500000</v>
      </c>
      <c r="H42" s="19">
        <f t="shared" si="7"/>
        <v>45</v>
      </c>
      <c r="K42" s="5" t="s">
        <v>24</v>
      </c>
      <c r="L42">
        <v>17</v>
      </c>
      <c r="N42" s="5" t="s">
        <v>26</v>
      </c>
      <c r="O42">
        <v>8</v>
      </c>
    </row>
    <row r="43" spans="1:29" x14ac:dyDescent="0.3">
      <c r="A43" s="20">
        <f t="shared" si="1"/>
        <v>42</v>
      </c>
      <c r="B43" s="21" t="s">
        <v>59</v>
      </c>
      <c r="C43" s="21" t="s">
        <v>167</v>
      </c>
      <c r="D43" s="21" t="s">
        <v>10</v>
      </c>
      <c r="E43" s="21" t="s">
        <v>22</v>
      </c>
      <c r="F43" s="22">
        <v>44119</v>
      </c>
      <c r="G43" s="23">
        <v>480000</v>
      </c>
      <c r="H43" s="24">
        <f t="shared" si="7"/>
        <v>4.8</v>
      </c>
      <c r="K43" s="5" t="s">
        <v>10</v>
      </c>
      <c r="L43">
        <v>14</v>
      </c>
      <c r="N43" s="5" t="s">
        <v>8</v>
      </c>
      <c r="O43">
        <v>19</v>
      </c>
    </row>
    <row r="44" spans="1:29" x14ac:dyDescent="0.3">
      <c r="A44" s="15">
        <f t="shared" si="1"/>
        <v>43</v>
      </c>
      <c r="B44" s="16" t="s">
        <v>60</v>
      </c>
      <c r="C44" s="16" t="s">
        <v>168</v>
      </c>
      <c r="D44" s="16" t="s">
        <v>12</v>
      </c>
      <c r="E44" s="16" t="s">
        <v>16</v>
      </c>
      <c r="F44" s="17">
        <v>44123</v>
      </c>
      <c r="G44" s="18">
        <v>342600</v>
      </c>
      <c r="H44" s="19">
        <f t="shared" si="7"/>
        <v>3.4260000000000002</v>
      </c>
      <c r="K44" s="5" t="s">
        <v>31</v>
      </c>
      <c r="L44">
        <v>14</v>
      </c>
      <c r="N44" s="5" t="s">
        <v>32</v>
      </c>
      <c r="O44">
        <v>8</v>
      </c>
    </row>
    <row r="45" spans="1:29" x14ac:dyDescent="0.3">
      <c r="A45" s="20">
        <f t="shared" si="1"/>
        <v>44</v>
      </c>
      <c r="B45" s="21" t="s">
        <v>61</v>
      </c>
      <c r="C45" s="21" t="s">
        <v>169</v>
      </c>
      <c r="D45" s="21" t="s">
        <v>24</v>
      </c>
      <c r="E45" s="21" t="s">
        <v>16</v>
      </c>
      <c r="F45" s="22">
        <v>44126</v>
      </c>
      <c r="G45" s="23">
        <v>320004</v>
      </c>
      <c r="H45" s="24">
        <f t="shared" si="7"/>
        <v>3.20004</v>
      </c>
      <c r="K45" s="5" t="s">
        <v>21</v>
      </c>
      <c r="L45">
        <v>5</v>
      </c>
      <c r="N45" s="5" t="s">
        <v>234</v>
      </c>
      <c r="O45">
        <v>106</v>
      </c>
    </row>
    <row r="46" spans="1:29" x14ac:dyDescent="0.3">
      <c r="A46" s="15">
        <f t="shared" si="1"/>
        <v>45</v>
      </c>
      <c r="B46" s="16" t="s">
        <v>62</v>
      </c>
      <c r="C46" s="16" t="s">
        <v>170</v>
      </c>
      <c r="D46" s="16" t="s">
        <v>31</v>
      </c>
      <c r="E46" s="16" t="s">
        <v>22</v>
      </c>
      <c r="F46" s="17">
        <v>44130</v>
      </c>
      <c r="G46" s="18">
        <v>1200000</v>
      </c>
      <c r="H46" s="19">
        <f t="shared" si="7"/>
        <v>12</v>
      </c>
      <c r="K46" s="5" t="s">
        <v>234</v>
      </c>
      <c r="L46">
        <v>106</v>
      </c>
    </row>
    <row r="47" spans="1:29" x14ac:dyDescent="0.3">
      <c r="A47" s="20">
        <f t="shared" si="1"/>
        <v>46</v>
      </c>
      <c r="B47" s="21" t="s">
        <v>63</v>
      </c>
      <c r="C47" s="21" t="s">
        <v>171</v>
      </c>
      <c r="D47" s="21" t="s">
        <v>10</v>
      </c>
      <c r="E47" s="21" t="s">
        <v>8</v>
      </c>
      <c r="F47" s="22">
        <v>44136</v>
      </c>
      <c r="G47" s="23">
        <v>384276</v>
      </c>
      <c r="H47" s="24">
        <f t="shared" si="7"/>
        <v>3.8427600000000002</v>
      </c>
    </row>
    <row r="48" spans="1:29" x14ac:dyDescent="0.3">
      <c r="A48" s="15">
        <f t="shared" si="1"/>
        <v>47</v>
      </c>
      <c r="B48" s="16" t="s">
        <v>64</v>
      </c>
      <c r="C48" s="16" t="s">
        <v>172</v>
      </c>
      <c r="D48" s="16" t="s">
        <v>24</v>
      </c>
      <c r="E48" s="16" t="s">
        <v>22</v>
      </c>
      <c r="F48" s="17">
        <v>44140</v>
      </c>
      <c r="G48" s="18">
        <v>425004</v>
      </c>
      <c r="H48" s="19">
        <f t="shared" si="7"/>
        <v>4.2500400000000003</v>
      </c>
      <c r="K48" s="4" t="s">
        <v>240</v>
      </c>
      <c r="L48" s="4" t="s">
        <v>238</v>
      </c>
    </row>
    <row r="49" spans="1:19" x14ac:dyDescent="0.3">
      <c r="A49" s="20">
        <f t="shared" si="1"/>
        <v>48</v>
      </c>
      <c r="B49" s="21" t="s">
        <v>65</v>
      </c>
      <c r="C49" s="21" t="s">
        <v>173</v>
      </c>
      <c r="D49" s="21" t="s">
        <v>12</v>
      </c>
      <c r="E49" s="21" t="s">
        <v>22</v>
      </c>
      <c r="F49" s="22">
        <v>44144</v>
      </c>
      <c r="G49" s="23">
        <v>360000</v>
      </c>
      <c r="H49" s="24">
        <f t="shared" si="7"/>
        <v>3.6</v>
      </c>
      <c r="K49" s="4" t="s">
        <v>233</v>
      </c>
      <c r="L49" t="s">
        <v>16</v>
      </c>
      <c r="M49" t="s">
        <v>13</v>
      </c>
      <c r="N49" t="s">
        <v>99</v>
      </c>
      <c r="O49" t="s">
        <v>22</v>
      </c>
      <c r="P49" t="s">
        <v>26</v>
      </c>
      <c r="Q49" t="s">
        <v>8</v>
      </c>
      <c r="R49" t="s">
        <v>32</v>
      </c>
      <c r="S49" t="s">
        <v>234</v>
      </c>
    </row>
    <row r="50" spans="1:19" x14ac:dyDescent="0.3">
      <c r="A50" s="15">
        <f t="shared" si="1"/>
        <v>49</v>
      </c>
      <c r="B50" s="16" t="s">
        <v>66</v>
      </c>
      <c r="C50" s="16" t="s">
        <v>174</v>
      </c>
      <c r="D50" s="16" t="s">
        <v>10</v>
      </c>
      <c r="E50" s="16" t="s">
        <v>22</v>
      </c>
      <c r="F50" s="17">
        <v>44158</v>
      </c>
      <c r="G50" s="18">
        <v>480000</v>
      </c>
      <c r="H50" s="19">
        <f t="shared" si="7"/>
        <v>4.8</v>
      </c>
      <c r="K50" s="5" t="s">
        <v>241</v>
      </c>
      <c r="Q50">
        <v>828864</v>
      </c>
      <c r="S50">
        <v>828864</v>
      </c>
    </row>
    <row r="51" spans="1:19" x14ac:dyDescent="0.3">
      <c r="A51" s="20">
        <f t="shared" si="1"/>
        <v>50</v>
      </c>
      <c r="B51" s="21" t="s">
        <v>67</v>
      </c>
      <c r="C51" s="21" t="s">
        <v>175</v>
      </c>
      <c r="D51" s="21" t="s">
        <v>24</v>
      </c>
      <c r="E51" s="21" t="s">
        <v>22</v>
      </c>
      <c r="F51" s="22">
        <v>44165</v>
      </c>
      <c r="G51" s="23">
        <v>840000</v>
      </c>
      <c r="H51" s="24">
        <f t="shared" si="7"/>
        <v>8.4</v>
      </c>
      <c r="K51" s="5" t="s">
        <v>242</v>
      </c>
      <c r="L51">
        <v>420000</v>
      </c>
      <c r="M51">
        <v>214272</v>
      </c>
      <c r="Q51">
        <v>1081800</v>
      </c>
      <c r="S51">
        <v>1716072</v>
      </c>
    </row>
    <row r="52" spans="1:19" x14ac:dyDescent="0.3">
      <c r="A52" s="15">
        <f t="shared" si="1"/>
        <v>51</v>
      </c>
      <c r="B52" s="16" t="s">
        <v>68</v>
      </c>
      <c r="C52" s="16" t="s">
        <v>176</v>
      </c>
      <c r="D52" s="16" t="s">
        <v>69</v>
      </c>
      <c r="E52" s="16" t="s">
        <v>16</v>
      </c>
      <c r="F52" s="17">
        <v>44165</v>
      </c>
      <c r="G52" s="18">
        <v>7500000</v>
      </c>
      <c r="H52" s="19">
        <f t="shared" si="7"/>
        <v>75</v>
      </c>
      <c r="K52" s="5" t="s">
        <v>243</v>
      </c>
      <c r="L52">
        <v>5131116</v>
      </c>
      <c r="M52">
        <v>1006128</v>
      </c>
      <c r="N52">
        <v>2600004</v>
      </c>
      <c r="O52">
        <v>5984004</v>
      </c>
      <c r="P52">
        <v>699648</v>
      </c>
      <c r="Q52">
        <v>500304</v>
      </c>
      <c r="R52">
        <v>1700004</v>
      </c>
      <c r="S52">
        <v>17621208</v>
      </c>
    </row>
    <row r="53" spans="1:19" x14ac:dyDescent="0.3">
      <c r="A53" s="20">
        <f t="shared" si="1"/>
        <v>52</v>
      </c>
      <c r="B53" s="21" t="s">
        <v>70</v>
      </c>
      <c r="C53" s="21" t="s">
        <v>177</v>
      </c>
      <c r="D53" s="21" t="s">
        <v>12</v>
      </c>
      <c r="E53" s="21" t="s">
        <v>32</v>
      </c>
      <c r="F53" s="22">
        <v>44167</v>
      </c>
      <c r="G53" s="23">
        <v>475008</v>
      </c>
      <c r="H53" s="24">
        <f t="shared" si="7"/>
        <v>4.7500799999999996</v>
      </c>
      <c r="K53" s="5" t="s">
        <v>244</v>
      </c>
      <c r="L53">
        <v>13130508</v>
      </c>
      <c r="M53">
        <v>2726892</v>
      </c>
      <c r="O53">
        <v>8775036</v>
      </c>
      <c r="P53">
        <v>5850012</v>
      </c>
      <c r="Q53">
        <v>2072760</v>
      </c>
      <c r="R53">
        <v>8525016</v>
      </c>
      <c r="S53">
        <v>41080224</v>
      </c>
    </row>
    <row r="54" spans="1:19" x14ac:dyDescent="0.3">
      <c r="A54" s="15">
        <f t="shared" si="1"/>
        <v>53</v>
      </c>
      <c r="B54" s="16" t="s">
        <v>71</v>
      </c>
      <c r="C54" s="16" t="s">
        <v>178</v>
      </c>
      <c r="D54" s="16" t="s">
        <v>7</v>
      </c>
      <c r="E54" s="16" t="s">
        <v>22</v>
      </c>
      <c r="F54" s="17">
        <v>44179</v>
      </c>
      <c r="G54" s="18">
        <v>550008</v>
      </c>
      <c r="H54" s="19">
        <f t="shared" si="7"/>
        <v>5.5000799999999996</v>
      </c>
      <c r="K54" s="5" t="s">
        <v>245</v>
      </c>
      <c r="L54">
        <v>11548020</v>
      </c>
      <c r="M54">
        <v>10680648</v>
      </c>
      <c r="N54">
        <v>2600004</v>
      </c>
      <c r="O54">
        <v>5871972</v>
      </c>
      <c r="P54">
        <v>4393416</v>
      </c>
      <c r="Q54">
        <v>12475428</v>
      </c>
      <c r="R54">
        <v>5075016</v>
      </c>
      <c r="S54">
        <v>52644504</v>
      </c>
    </row>
    <row r="55" spans="1:19" x14ac:dyDescent="0.3">
      <c r="A55" s="20">
        <f t="shared" si="1"/>
        <v>54</v>
      </c>
      <c r="B55" s="21" t="s">
        <v>72</v>
      </c>
      <c r="C55" s="21" t="s">
        <v>179</v>
      </c>
      <c r="D55" s="21" t="s">
        <v>10</v>
      </c>
      <c r="E55" s="21" t="s">
        <v>22</v>
      </c>
      <c r="F55" s="22">
        <v>44180</v>
      </c>
      <c r="G55" s="23">
        <v>350004</v>
      </c>
      <c r="H55" s="24">
        <f t="shared" si="7"/>
        <v>3.5000399999999998</v>
      </c>
      <c r="K55" s="5" t="s">
        <v>234</v>
      </c>
      <c r="L55">
        <v>30229644</v>
      </c>
      <c r="M55">
        <v>14627940</v>
      </c>
      <c r="N55">
        <v>5200008</v>
      </c>
      <c r="O55">
        <v>20631012</v>
      </c>
      <c r="P55">
        <v>10943076</v>
      </c>
      <c r="Q55">
        <v>16959156</v>
      </c>
      <c r="R55">
        <v>15300036</v>
      </c>
      <c r="S55">
        <v>113890872</v>
      </c>
    </row>
    <row r="56" spans="1:19" x14ac:dyDescent="0.3">
      <c r="A56" s="15">
        <f t="shared" si="1"/>
        <v>55</v>
      </c>
      <c r="B56" s="16" t="s">
        <v>73</v>
      </c>
      <c r="C56" s="16" t="s">
        <v>180</v>
      </c>
      <c r="D56" s="16" t="s">
        <v>12</v>
      </c>
      <c r="E56" s="16" t="s">
        <v>13</v>
      </c>
      <c r="F56" s="17">
        <v>44186</v>
      </c>
      <c r="G56" s="18">
        <v>226872</v>
      </c>
      <c r="H56" s="19">
        <f t="shared" si="7"/>
        <v>2.2687200000000001</v>
      </c>
    </row>
    <row r="57" spans="1:19" x14ac:dyDescent="0.3">
      <c r="A57" s="20">
        <f t="shared" si="1"/>
        <v>56</v>
      </c>
      <c r="B57" s="21" t="s">
        <v>74</v>
      </c>
      <c r="C57" s="21" t="s">
        <v>181</v>
      </c>
      <c r="D57" s="21" t="s">
        <v>12</v>
      </c>
      <c r="E57" s="21" t="s">
        <v>16</v>
      </c>
      <c r="F57" s="22">
        <v>44186</v>
      </c>
      <c r="G57" s="23">
        <v>311400</v>
      </c>
      <c r="H57" s="24">
        <f t="shared" si="7"/>
        <v>3.1139999999999999</v>
      </c>
    </row>
    <row r="58" spans="1:19" x14ac:dyDescent="0.3">
      <c r="A58" s="15">
        <f t="shared" si="1"/>
        <v>57</v>
      </c>
      <c r="B58" s="16" t="s">
        <v>75</v>
      </c>
      <c r="C58" s="16" t="s">
        <v>182</v>
      </c>
      <c r="D58" s="16" t="s">
        <v>24</v>
      </c>
      <c r="E58" s="16" t="s">
        <v>26</v>
      </c>
      <c r="F58" s="17">
        <v>44198</v>
      </c>
      <c r="G58" s="18">
        <v>1400004</v>
      </c>
      <c r="H58" s="19">
        <f t="shared" si="7"/>
        <v>14.00004</v>
      </c>
      <c r="K58" s="4" t="s">
        <v>233</v>
      </c>
      <c r="L58" t="s">
        <v>236</v>
      </c>
    </row>
    <row r="59" spans="1:19" x14ac:dyDescent="0.3">
      <c r="A59" s="20">
        <f t="shared" si="1"/>
        <v>58</v>
      </c>
      <c r="B59" s="21" t="s">
        <v>76</v>
      </c>
      <c r="C59" s="21" t="s">
        <v>183</v>
      </c>
      <c r="D59" s="21" t="s">
        <v>21</v>
      </c>
      <c r="E59" s="21" t="s">
        <v>8</v>
      </c>
      <c r="F59" s="22">
        <v>44200</v>
      </c>
      <c r="G59" s="23">
        <v>4500000</v>
      </c>
      <c r="H59" s="24">
        <f t="shared" si="7"/>
        <v>45</v>
      </c>
      <c r="K59" s="5" t="s">
        <v>69</v>
      </c>
      <c r="L59">
        <v>7500000</v>
      </c>
    </row>
    <row r="60" spans="1:19" x14ac:dyDescent="0.3">
      <c r="A60" s="15">
        <f t="shared" si="1"/>
        <v>59</v>
      </c>
      <c r="B60" s="16" t="s">
        <v>77</v>
      </c>
      <c r="C60" s="16" t="s">
        <v>184</v>
      </c>
      <c r="D60" s="16" t="s">
        <v>19</v>
      </c>
      <c r="E60" s="16" t="s">
        <v>16</v>
      </c>
      <c r="F60" s="17">
        <v>44201</v>
      </c>
      <c r="G60" s="18">
        <v>1900008</v>
      </c>
      <c r="H60" s="19">
        <f t="shared" si="7"/>
        <v>19.000080000000001</v>
      </c>
      <c r="K60" s="5" t="s">
        <v>12</v>
      </c>
      <c r="L60">
        <v>475008</v>
      </c>
    </row>
    <row r="61" spans="1:19" x14ac:dyDescent="0.3">
      <c r="A61" s="20">
        <f t="shared" si="1"/>
        <v>60</v>
      </c>
      <c r="B61" s="21" t="s">
        <v>78</v>
      </c>
      <c r="C61" s="21" t="s">
        <v>185</v>
      </c>
      <c r="D61" s="21" t="s">
        <v>12</v>
      </c>
      <c r="E61" s="21" t="s">
        <v>16</v>
      </c>
      <c r="F61" s="22">
        <v>44197</v>
      </c>
      <c r="G61" s="23">
        <v>327000</v>
      </c>
      <c r="H61" s="24">
        <f t="shared" si="7"/>
        <v>3.27</v>
      </c>
      <c r="K61" s="5" t="s">
        <v>19</v>
      </c>
      <c r="L61">
        <v>3600000</v>
      </c>
    </row>
    <row r="62" spans="1:19" x14ac:dyDescent="0.3">
      <c r="A62" s="15">
        <f t="shared" si="1"/>
        <v>61</v>
      </c>
      <c r="B62" s="16" t="s">
        <v>79</v>
      </c>
      <c r="C62" s="16" t="s">
        <v>186</v>
      </c>
      <c r="D62" s="16" t="s">
        <v>7</v>
      </c>
      <c r="E62" s="16" t="s">
        <v>16</v>
      </c>
      <c r="F62" s="17">
        <v>44207</v>
      </c>
      <c r="G62" s="18">
        <v>400008</v>
      </c>
      <c r="H62" s="19">
        <f t="shared" si="7"/>
        <v>4.0000799999999996</v>
      </c>
      <c r="K62" s="5" t="s">
        <v>7</v>
      </c>
      <c r="L62">
        <v>600000</v>
      </c>
    </row>
    <row r="63" spans="1:19" x14ac:dyDescent="0.3">
      <c r="A63" s="20">
        <f t="shared" si="1"/>
        <v>62</v>
      </c>
      <c r="B63" s="21" t="s">
        <v>80</v>
      </c>
      <c r="C63" s="21" t="s">
        <v>187</v>
      </c>
      <c r="D63" s="21" t="s">
        <v>31</v>
      </c>
      <c r="E63" s="21" t="s">
        <v>32</v>
      </c>
      <c r="F63" s="22">
        <v>44207</v>
      </c>
      <c r="G63" s="23">
        <v>1000008</v>
      </c>
      <c r="H63" s="24">
        <f t="shared" si="7"/>
        <v>10.000080000000001</v>
      </c>
      <c r="K63" s="5" t="s">
        <v>24</v>
      </c>
      <c r="L63">
        <v>1700004</v>
      </c>
    </row>
    <row r="64" spans="1:19" x14ac:dyDescent="0.3">
      <c r="A64" s="15">
        <f t="shared" si="1"/>
        <v>63</v>
      </c>
      <c r="B64" s="16" t="s">
        <v>81</v>
      </c>
      <c r="C64" s="16" t="s">
        <v>188</v>
      </c>
      <c r="D64" s="16" t="s">
        <v>12</v>
      </c>
      <c r="E64" s="16" t="s">
        <v>32</v>
      </c>
      <c r="F64" s="17">
        <v>44207</v>
      </c>
      <c r="G64" s="18">
        <v>475008</v>
      </c>
      <c r="H64" s="19">
        <f t="shared" si="7"/>
        <v>4.7500799999999996</v>
      </c>
      <c r="K64" s="5" t="s">
        <v>10</v>
      </c>
      <c r="L64">
        <v>576000</v>
      </c>
    </row>
    <row r="65" spans="1:12" x14ac:dyDescent="0.3">
      <c r="A65" s="20">
        <f t="shared" si="1"/>
        <v>64</v>
      </c>
      <c r="B65" s="21" t="s">
        <v>82</v>
      </c>
      <c r="C65" s="21" t="s">
        <v>189</v>
      </c>
      <c r="D65" s="21" t="s">
        <v>12</v>
      </c>
      <c r="E65" s="21" t="s">
        <v>16</v>
      </c>
      <c r="F65" s="22">
        <v>44207</v>
      </c>
      <c r="G65" s="23">
        <v>407400</v>
      </c>
      <c r="H65" s="24">
        <f t="shared" si="7"/>
        <v>4.0739999999999998</v>
      </c>
      <c r="K65" s="5" t="s">
        <v>31</v>
      </c>
      <c r="L65">
        <v>2160000</v>
      </c>
    </row>
    <row r="66" spans="1:12" x14ac:dyDescent="0.3">
      <c r="A66" s="15">
        <f t="shared" si="1"/>
        <v>65</v>
      </c>
      <c r="B66" s="16" t="s">
        <v>83</v>
      </c>
      <c r="C66" s="16" t="s">
        <v>190</v>
      </c>
      <c r="D66" s="16" t="s">
        <v>12</v>
      </c>
      <c r="E66" s="16" t="s">
        <v>16</v>
      </c>
      <c r="F66" s="17">
        <v>44207</v>
      </c>
      <c r="G66" s="18">
        <v>347400</v>
      </c>
      <c r="H66" s="19">
        <f t="shared" ref="H66:H97" si="8">G66/100000</f>
        <v>3.4740000000000002</v>
      </c>
      <c r="K66" s="5" t="s">
        <v>21</v>
      </c>
      <c r="L66">
        <v>5000004</v>
      </c>
    </row>
    <row r="67" spans="1:12" x14ac:dyDescent="0.3">
      <c r="A67" s="20">
        <f t="shared" si="1"/>
        <v>66</v>
      </c>
      <c r="B67" s="21" t="s">
        <v>84</v>
      </c>
      <c r="C67" s="21" t="s">
        <v>191</v>
      </c>
      <c r="D67" s="21" t="s">
        <v>12</v>
      </c>
      <c r="E67" s="21" t="s">
        <v>16</v>
      </c>
      <c r="F67" s="22">
        <v>44223</v>
      </c>
      <c r="G67" s="23">
        <v>345000</v>
      </c>
      <c r="H67" s="24">
        <f t="shared" si="8"/>
        <v>3.45</v>
      </c>
      <c r="K67" s="5" t="s">
        <v>234</v>
      </c>
      <c r="L67">
        <v>7500000</v>
      </c>
    </row>
    <row r="68" spans="1:12" x14ac:dyDescent="0.3">
      <c r="A68" s="15">
        <f t="shared" ref="A68:A107" si="9">A67+1</f>
        <v>67</v>
      </c>
      <c r="B68" s="16" t="s">
        <v>85</v>
      </c>
      <c r="C68" s="16" t="s">
        <v>192</v>
      </c>
      <c r="D68" s="16" t="s">
        <v>19</v>
      </c>
      <c r="E68" s="16" t="s">
        <v>32</v>
      </c>
      <c r="F68" s="17">
        <v>44228</v>
      </c>
      <c r="G68" s="18">
        <v>3600000</v>
      </c>
      <c r="H68" s="19">
        <f t="shared" si="8"/>
        <v>36</v>
      </c>
    </row>
    <row r="69" spans="1:12" x14ac:dyDescent="0.3">
      <c r="A69" s="20">
        <f t="shared" si="9"/>
        <v>68</v>
      </c>
      <c r="B69" s="21" t="s">
        <v>86</v>
      </c>
      <c r="C69" s="21" t="s">
        <v>193</v>
      </c>
      <c r="D69" s="21" t="s">
        <v>24</v>
      </c>
      <c r="E69" s="21" t="s">
        <v>13</v>
      </c>
      <c r="F69" s="22">
        <v>44228</v>
      </c>
      <c r="G69" s="23">
        <v>610008</v>
      </c>
      <c r="H69" s="24">
        <f t="shared" si="8"/>
        <v>6.1000800000000002</v>
      </c>
    </row>
    <row r="70" spans="1:12" x14ac:dyDescent="0.3">
      <c r="A70" s="15">
        <f t="shared" si="9"/>
        <v>69</v>
      </c>
      <c r="B70" s="16" t="s">
        <v>87</v>
      </c>
      <c r="C70" s="16" t="s">
        <v>194</v>
      </c>
      <c r="D70" s="16" t="s">
        <v>21</v>
      </c>
      <c r="E70" s="16" t="s">
        <v>13</v>
      </c>
      <c r="F70" s="17">
        <v>44242</v>
      </c>
      <c r="G70" s="18">
        <v>4850004</v>
      </c>
      <c r="H70" s="19">
        <f t="shared" si="8"/>
        <v>48.500039999999998</v>
      </c>
    </row>
    <row r="71" spans="1:12" x14ac:dyDescent="0.3">
      <c r="A71" s="20">
        <f t="shared" si="9"/>
        <v>70</v>
      </c>
      <c r="B71" s="21" t="s">
        <v>88</v>
      </c>
      <c r="C71" s="21" t="s">
        <v>195</v>
      </c>
      <c r="D71" s="21" t="s">
        <v>12</v>
      </c>
      <c r="E71" s="21" t="s">
        <v>8</v>
      </c>
      <c r="F71" s="22">
        <v>44242</v>
      </c>
      <c r="G71" s="23">
        <v>335400</v>
      </c>
      <c r="H71" s="24">
        <f t="shared" si="8"/>
        <v>3.3540000000000001</v>
      </c>
    </row>
    <row r="72" spans="1:12" x14ac:dyDescent="0.3">
      <c r="A72" s="15">
        <f t="shared" si="9"/>
        <v>71</v>
      </c>
      <c r="B72" s="16" t="s">
        <v>89</v>
      </c>
      <c r="C72" s="16" t="s">
        <v>196</v>
      </c>
      <c r="D72" s="16" t="s">
        <v>10</v>
      </c>
      <c r="E72" s="16" t="s">
        <v>8</v>
      </c>
      <c r="F72" s="17">
        <v>44243</v>
      </c>
      <c r="G72" s="18">
        <v>500004</v>
      </c>
      <c r="H72" s="19">
        <f t="shared" si="8"/>
        <v>5.0000400000000003</v>
      </c>
    </row>
    <row r="73" spans="1:12" x14ac:dyDescent="0.3">
      <c r="A73" s="20">
        <f t="shared" si="9"/>
        <v>72</v>
      </c>
      <c r="B73" s="21" t="s">
        <v>90</v>
      </c>
      <c r="C73" s="21" t="s">
        <v>197</v>
      </c>
      <c r="D73" s="21" t="s">
        <v>31</v>
      </c>
      <c r="E73" s="21" t="s">
        <v>8</v>
      </c>
      <c r="F73" s="22">
        <v>44251</v>
      </c>
      <c r="G73" s="23">
        <v>1400004</v>
      </c>
      <c r="H73" s="24">
        <f t="shared" si="8"/>
        <v>14.00004</v>
      </c>
    </row>
    <row r="74" spans="1:12" x14ac:dyDescent="0.3">
      <c r="A74" s="15">
        <f t="shared" si="9"/>
        <v>73</v>
      </c>
      <c r="B74" s="16" t="s">
        <v>91</v>
      </c>
      <c r="C74" s="16" t="s">
        <v>198</v>
      </c>
      <c r="D74" s="16" t="s">
        <v>12</v>
      </c>
      <c r="E74" s="16" t="s">
        <v>13</v>
      </c>
      <c r="F74" s="17">
        <v>44252</v>
      </c>
      <c r="G74" s="18">
        <v>210636</v>
      </c>
      <c r="H74" s="19">
        <f t="shared" si="8"/>
        <v>2.10636</v>
      </c>
    </row>
    <row r="75" spans="1:12" x14ac:dyDescent="0.3">
      <c r="A75" s="20">
        <f t="shared" si="9"/>
        <v>74</v>
      </c>
      <c r="B75" s="21" t="s">
        <v>92</v>
      </c>
      <c r="C75" s="21" t="s">
        <v>199</v>
      </c>
      <c r="D75" s="21" t="s">
        <v>12</v>
      </c>
      <c r="E75" s="21" t="s">
        <v>16</v>
      </c>
      <c r="F75" s="22">
        <v>44252</v>
      </c>
      <c r="G75" s="23">
        <v>311400</v>
      </c>
      <c r="H75" s="24">
        <f t="shared" si="8"/>
        <v>3.1139999999999999</v>
      </c>
    </row>
    <row r="76" spans="1:12" x14ac:dyDescent="0.3">
      <c r="A76" s="15">
        <f t="shared" si="9"/>
        <v>75</v>
      </c>
      <c r="B76" s="16" t="s">
        <v>93</v>
      </c>
      <c r="C76" s="16" t="s">
        <v>200</v>
      </c>
      <c r="D76" s="16" t="s">
        <v>24</v>
      </c>
      <c r="E76" s="16" t="s">
        <v>16</v>
      </c>
      <c r="F76" s="17">
        <v>44252</v>
      </c>
      <c r="G76" s="18">
        <v>825000</v>
      </c>
      <c r="H76" s="19">
        <f t="shared" si="8"/>
        <v>8.25</v>
      </c>
    </row>
    <row r="77" spans="1:12" x14ac:dyDescent="0.3">
      <c r="A77" s="20">
        <f t="shared" si="9"/>
        <v>76</v>
      </c>
      <c r="B77" s="21" t="s">
        <v>94</v>
      </c>
      <c r="C77" s="21" t="s">
        <v>201</v>
      </c>
      <c r="D77" s="21" t="s">
        <v>12</v>
      </c>
      <c r="E77" s="21" t="s">
        <v>22</v>
      </c>
      <c r="F77" s="22">
        <v>44249</v>
      </c>
      <c r="G77" s="23">
        <v>293160</v>
      </c>
      <c r="H77" s="24">
        <f t="shared" si="8"/>
        <v>2.9316</v>
      </c>
    </row>
    <row r="78" spans="1:12" x14ac:dyDescent="0.3">
      <c r="A78" s="15">
        <f t="shared" si="9"/>
        <v>77</v>
      </c>
      <c r="B78" s="16" t="s">
        <v>95</v>
      </c>
      <c r="C78" s="16" t="s">
        <v>202</v>
      </c>
      <c r="D78" s="16" t="s">
        <v>24</v>
      </c>
      <c r="E78" s="16" t="s">
        <v>8</v>
      </c>
      <c r="F78" s="17">
        <v>44256</v>
      </c>
      <c r="G78" s="18">
        <v>800004</v>
      </c>
      <c r="H78" s="19">
        <f t="shared" si="8"/>
        <v>8.0000400000000003</v>
      </c>
    </row>
    <row r="79" spans="1:12" x14ac:dyDescent="0.3">
      <c r="A79" s="20">
        <f t="shared" si="9"/>
        <v>78</v>
      </c>
      <c r="B79" s="21" t="s">
        <v>96</v>
      </c>
      <c r="C79" s="21" t="s">
        <v>203</v>
      </c>
      <c r="D79" s="21" t="s">
        <v>10</v>
      </c>
      <c r="E79" s="21" t="s">
        <v>8</v>
      </c>
      <c r="F79" s="22">
        <v>44270</v>
      </c>
      <c r="G79" s="23">
        <v>440004</v>
      </c>
      <c r="H79" s="24">
        <f t="shared" si="8"/>
        <v>4.4000399999999997</v>
      </c>
    </row>
    <row r="80" spans="1:12" x14ac:dyDescent="0.3">
      <c r="A80" s="15">
        <f t="shared" si="9"/>
        <v>79</v>
      </c>
      <c r="B80" s="16" t="s">
        <v>97</v>
      </c>
      <c r="C80" s="16" t="s">
        <v>204</v>
      </c>
      <c r="D80" s="16" t="s">
        <v>24</v>
      </c>
      <c r="E80" s="16" t="s">
        <v>13</v>
      </c>
      <c r="F80" s="17">
        <v>44287</v>
      </c>
      <c r="G80" s="18">
        <v>1350000</v>
      </c>
      <c r="H80" s="19">
        <f t="shared" si="8"/>
        <v>13.5</v>
      </c>
    </row>
    <row r="81" spans="1:8" x14ac:dyDescent="0.3">
      <c r="A81" s="20">
        <f t="shared" si="9"/>
        <v>80</v>
      </c>
      <c r="B81" s="21" t="s">
        <v>98</v>
      </c>
      <c r="C81" s="21" t="s">
        <v>205</v>
      </c>
      <c r="D81" s="21" t="s">
        <v>24</v>
      </c>
      <c r="E81" s="21" t="s">
        <v>16</v>
      </c>
      <c r="F81" s="22">
        <v>44286</v>
      </c>
      <c r="G81" s="23">
        <v>1200000</v>
      </c>
      <c r="H81" s="24">
        <f t="shared" si="8"/>
        <v>12</v>
      </c>
    </row>
    <row r="82" spans="1:8" x14ac:dyDescent="0.3">
      <c r="A82" s="15">
        <f t="shared" si="9"/>
        <v>81</v>
      </c>
      <c r="B82" s="16" t="s">
        <v>100</v>
      </c>
      <c r="C82" s="16" t="s">
        <v>206</v>
      </c>
      <c r="D82" s="16" t="s">
        <v>24</v>
      </c>
      <c r="E82" s="16" t="s">
        <v>26</v>
      </c>
      <c r="F82" s="17">
        <v>44298</v>
      </c>
      <c r="G82" s="18">
        <v>1450008</v>
      </c>
      <c r="H82" s="19">
        <f t="shared" si="8"/>
        <v>14.500080000000001</v>
      </c>
    </row>
    <row r="83" spans="1:8" x14ac:dyDescent="0.3">
      <c r="A83" s="20">
        <f t="shared" si="9"/>
        <v>82</v>
      </c>
      <c r="B83" s="21" t="s">
        <v>101</v>
      </c>
      <c r="C83" s="21" t="s">
        <v>207</v>
      </c>
      <c r="D83" s="21" t="s">
        <v>19</v>
      </c>
      <c r="E83" s="21" t="s">
        <v>22</v>
      </c>
      <c r="F83" s="22">
        <v>44298</v>
      </c>
      <c r="G83" s="23">
        <v>1500000</v>
      </c>
      <c r="H83" s="24">
        <f t="shared" si="8"/>
        <v>15</v>
      </c>
    </row>
    <row r="84" spans="1:8" x14ac:dyDescent="0.3">
      <c r="A84" s="15">
        <f t="shared" si="9"/>
        <v>83</v>
      </c>
      <c r="B84" s="16" t="s">
        <v>102</v>
      </c>
      <c r="C84" s="16" t="s">
        <v>208</v>
      </c>
      <c r="D84" s="16" t="s">
        <v>7</v>
      </c>
      <c r="E84" s="16" t="s">
        <v>16</v>
      </c>
      <c r="F84" s="17">
        <v>44232</v>
      </c>
      <c r="G84" s="18">
        <v>450000</v>
      </c>
      <c r="H84" s="19">
        <f t="shared" si="8"/>
        <v>4.5</v>
      </c>
    </row>
    <row r="85" spans="1:8" x14ac:dyDescent="0.3">
      <c r="A85" s="20">
        <f t="shared" si="9"/>
        <v>84</v>
      </c>
      <c r="B85" s="21" t="s">
        <v>103</v>
      </c>
      <c r="C85" s="21" t="s">
        <v>209</v>
      </c>
      <c r="D85" s="21" t="s">
        <v>12</v>
      </c>
      <c r="E85" s="21" t="s">
        <v>16</v>
      </c>
      <c r="F85" s="22">
        <v>44273</v>
      </c>
      <c r="G85" s="23">
        <v>325080</v>
      </c>
      <c r="H85" s="24">
        <f t="shared" si="8"/>
        <v>3.2507999999999999</v>
      </c>
    </row>
    <row r="86" spans="1:8" x14ac:dyDescent="0.3">
      <c r="A86" s="15">
        <f t="shared" si="9"/>
        <v>85</v>
      </c>
      <c r="B86" s="16" t="s">
        <v>104</v>
      </c>
      <c r="C86" s="16" t="s">
        <v>210</v>
      </c>
      <c r="D86" s="16" t="s">
        <v>12</v>
      </c>
      <c r="E86" s="16" t="s">
        <v>26</v>
      </c>
      <c r="F86" s="17">
        <v>44291</v>
      </c>
      <c r="G86" s="18">
        <v>443400</v>
      </c>
      <c r="H86" s="19">
        <f t="shared" si="8"/>
        <v>4.4340000000000002</v>
      </c>
    </row>
    <row r="87" spans="1:8" x14ac:dyDescent="0.3">
      <c r="A87" s="20">
        <f t="shared" si="9"/>
        <v>86</v>
      </c>
      <c r="B87" s="21" t="s">
        <v>105</v>
      </c>
      <c r="C87" s="21" t="s">
        <v>211</v>
      </c>
      <c r="D87" s="21" t="s">
        <v>24</v>
      </c>
      <c r="E87" s="21" t="s">
        <v>26</v>
      </c>
      <c r="F87" s="22">
        <v>44291</v>
      </c>
      <c r="G87" s="23">
        <v>1100004</v>
      </c>
      <c r="H87" s="24">
        <f t="shared" si="8"/>
        <v>11.00004</v>
      </c>
    </row>
    <row r="88" spans="1:8" x14ac:dyDescent="0.3">
      <c r="A88" s="15">
        <f t="shared" si="9"/>
        <v>87</v>
      </c>
      <c r="B88" s="16" t="s">
        <v>106</v>
      </c>
      <c r="C88" s="16" t="s">
        <v>212</v>
      </c>
      <c r="D88" s="16" t="s">
        <v>12</v>
      </c>
      <c r="E88" s="16" t="s">
        <v>16</v>
      </c>
      <c r="F88" s="17">
        <v>44291</v>
      </c>
      <c r="G88" s="18">
        <v>347400</v>
      </c>
      <c r="H88" s="19">
        <f t="shared" si="8"/>
        <v>3.4740000000000002</v>
      </c>
    </row>
    <row r="89" spans="1:8" x14ac:dyDescent="0.3">
      <c r="A89" s="20">
        <f t="shared" si="9"/>
        <v>88</v>
      </c>
      <c r="B89" s="21" t="s">
        <v>107</v>
      </c>
      <c r="C89" s="21" t="s">
        <v>213</v>
      </c>
      <c r="D89" s="21" t="s">
        <v>12</v>
      </c>
      <c r="E89" s="21" t="s">
        <v>16</v>
      </c>
      <c r="F89" s="22">
        <v>44301</v>
      </c>
      <c r="G89" s="23">
        <v>371400</v>
      </c>
      <c r="H89" s="24">
        <f t="shared" si="8"/>
        <v>3.714</v>
      </c>
    </row>
    <row r="90" spans="1:8" x14ac:dyDescent="0.3">
      <c r="A90" s="15">
        <f t="shared" si="9"/>
        <v>89</v>
      </c>
      <c r="B90" s="16" t="s">
        <v>108</v>
      </c>
      <c r="C90" s="16" t="s">
        <v>214</v>
      </c>
      <c r="D90" s="16" t="s">
        <v>31</v>
      </c>
      <c r="E90" s="16" t="s">
        <v>13</v>
      </c>
      <c r="F90" s="17">
        <v>44305</v>
      </c>
      <c r="G90" s="18">
        <v>2160000</v>
      </c>
      <c r="H90" s="19">
        <f t="shared" si="8"/>
        <v>21.6</v>
      </c>
    </row>
    <row r="91" spans="1:8" x14ac:dyDescent="0.3">
      <c r="A91" s="20">
        <f t="shared" si="9"/>
        <v>90</v>
      </c>
      <c r="B91" s="21" t="s">
        <v>109</v>
      </c>
      <c r="C91" s="21" t="s">
        <v>215</v>
      </c>
      <c r="D91" s="21" t="s">
        <v>10</v>
      </c>
      <c r="E91" s="21" t="s">
        <v>16</v>
      </c>
      <c r="F91" s="22">
        <v>44303</v>
      </c>
      <c r="G91" s="23">
        <v>407400</v>
      </c>
      <c r="H91" s="24">
        <f t="shared" si="8"/>
        <v>4.0739999999999998</v>
      </c>
    </row>
    <row r="92" spans="1:8" x14ac:dyDescent="0.3">
      <c r="A92" s="15">
        <f t="shared" si="9"/>
        <v>91</v>
      </c>
      <c r="B92" s="16" t="s">
        <v>110</v>
      </c>
      <c r="C92" s="16" t="s">
        <v>216</v>
      </c>
      <c r="D92" s="16" t="s">
        <v>12</v>
      </c>
      <c r="E92" s="16" t="s">
        <v>16</v>
      </c>
      <c r="F92" s="17">
        <v>44307</v>
      </c>
      <c r="G92" s="18">
        <v>347400</v>
      </c>
      <c r="H92" s="19">
        <f t="shared" si="8"/>
        <v>3.4740000000000002</v>
      </c>
    </row>
    <row r="93" spans="1:8" x14ac:dyDescent="0.3">
      <c r="A93" s="20">
        <f t="shared" si="9"/>
        <v>92</v>
      </c>
      <c r="B93" s="21" t="s">
        <v>111</v>
      </c>
      <c r="C93" s="21" t="s">
        <v>217</v>
      </c>
      <c r="D93" s="21" t="s">
        <v>10</v>
      </c>
      <c r="E93" s="21" t="s">
        <v>16</v>
      </c>
      <c r="F93" s="22">
        <v>44309</v>
      </c>
      <c r="G93" s="23">
        <v>384000</v>
      </c>
      <c r="H93" s="24">
        <f t="shared" si="8"/>
        <v>3.84</v>
      </c>
    </row>
    <row r="94" spans="1:8" x14ac:dyDescent="0.3">
      <c r="A94" s="15">
        <f t="shared" si="9"/>
        <v>93</v>
      </c>
      <c r="B94" s="16" t="s">
        <v>112</v>
      </c>
      <c r="C94" s="16" t="s">
        <v>218</v>
      </c>
      <c r="D94" s="16" t="s">
        <v>31</v>
      </c>
      <c r="E94" s="16" t="s">
        <v>8</v>
      </c>
      <c r="F94" s="17">
        <v>44312</v>
      </c>
      <c r="G94" s="18">
        <v>1450008</v>
      </c>
      <c r="H94" s="19">
        <f t="shared" si="8"/>
        <v>14.500080000000001</v>
      </c>
    </row>
    <row r="95" spans="1:8" x14ac:dyDescent="0.3">
      <c r="A95" s="20">
        <f t="shared" si="9"/>
        <v>94</v>
      </c>
      <c r="B95" s="21" t="s">
        <v>113</v>
      </c>
      <c r="C95" s="21" t="s">
        <v>219</v>
      </c>
      <c r="D95" s="21" t="s">
        <v>12</v>
      </c>
      <c r="E95" s="21" t="s">
        <v>22</v>
      </c>
      <c r="F95" s="22">
        <v>44313</v>
      </c>
      <c r="G95" s="23">
        <v>359400</v>
      </c>
      <c r="H95" s="24">
        <f t="shared" si="8"/>
        <v>3.5939999999999999</v>
      </c>
    </row>
    <row r="96" spans="1:8" x14ac:dyDescent="0.3">
      <c r="A96" s="15">
        <f t="shared" si="9"/>
        <v>95</v>
      </c>
      <c r="B96" s="16" t="s">
        <v>114</v>
      </c>
      <c r="C96" s="16" t="s">
        <v>220</v>
      </c>
      <c r="D96" s="16" t="s">
        <v>12</v>
      </c>
      <c r="E96" s="16" t="s">
        <v>16</v>
      </c>
      <c r="F96" s="17">
        <v>44319</v>
      </c>
      <c r="G96" s="18">
        <v>347400</v>
      </c>
      <c r="H96" s="19">
        <f t="shared" si="8"/>
        <v>3.4740000000000002</v>
      </c>
    </row>
    <row r="97" spans="1:8" x14ac:dyDescent="0.3">
      <c r="A97" s="20">
        <f t="shared" si="9"/>
        <v>96</v>
      </c>
      <c r="B97" s="21" t="s">
        <v>115</v>
      </c>
      <c r="C97" s="21" t="s">
        <v>221</v>
      </c>
      <c r="D97" s="21" t="s">
        <v>24</v>
      </c>
      <c r="E97" s="21" t="s">
        <v>22</v>
      </c>
      <c r="F97" s="22">
        <v>44319</v>
      </c>
      <c r="G97" s="23">
        <v>970008</v>
      </c>
      <c r="H97" s="24">
        <f t="shared" si="8"/>
        <v>9.7000799999999998</v>
      </c>
    </row>
    <row r="98" spans="1:8" x14ac:dyDescent="0.3">
      <c r="A98" s="15">
        <f t="shared" si="9"/>
        <v>97</v>
      </c>
      <c r="B98" s="16" t="s">
        <v>116</v>
      </c>
      <c r="C98" s="16" t="s">
        <v>222</v>
      </c>
      <c r="D98" s="16" t="s">
        <v>12</v>
      </c>
      <c r="E98" s="16" t="s">
        <v>16</v>
      </c>
      <c r="F98" s="17">
        <v>44320</v>
      </c>
      <c r="G98" s="18">
        <v>389400</v>
      </c>
      <c r="H98" s="19">
        <f t="shared" ref="H98:H107" si="10">G98/100000</f>
        <v>3.8940000000000001</v>
      </c>
    </row>
    <row r="99" spans="1:8" x14ac:dyDescent="0.3">
      <c r="A99" s="20">
        <f t="shared" si="9"/>
        <v>98</v>
      </c>
      <c r="B99" s="21" t="s">
        <v>117</v>
      </c>
      <c r="C99" s="21" t="s">
        <v>223</v>
      </c>
      <c r="D99" s="21" t="s">
        <v>19</v>
      </c>
      <c r="E99" s="21" t="s">
        <v>99</v>
      </c>
      <c r="F99" s="22">
        <v>44326</v>
      </c>
      <c r="G99" s="23">
        <v>2600004</v>
      </c>
      <c r="H99" s="24">
        <f t="shared" si="10"/>
        <v>26.000039999999998</v>
      </c>
    </row>
    <row r="100" spans="1:8" x14ac:dyDescent="0.3">
      <c r="A100" s="15">
        <f t="shared" si="9"/>
        <v>99</v>
      </c>
      <c r="B100" s="16" t="s">
        <v>118</v>
      </c>
      <c r="C100" s="16" t="s">
        <v>224</v>
      </c>
      <c r="D100" s="16" t="s">
        <v>24</v>
      </c>
      <c r="E100" s="16" t="s">
        <v>16</v>
      </c>
      <c r="F100" s="17">
        <v>44326</v>
      </c>
      <c r="G100" s="18">
        <v>1500000</v>
      </c>
      <c r="H100" s="19">
        <f t="shared" si="10"/>
        <v>15</v>
      </c>
    </row>
    <row r="101" spans="1:8" x14ac:dyDescent="0.3">
      <c r="A101" s="20">
        <f t="shared" si="9"/>
        <v>100</v>
      </c>
      <c r="B101" s="21" t="s">
        <v>119</v>
      </c>
      <c r="C101" s="21" t="s">
        <v>225</v>
      </c>
      <c r="D101" s="21" t="s">
        <v>12</v>
      </c>
      <c r="E101" s="21" t="s">
        <v>16</v>
      </c>
      <c r="F101" s="22">
        <v>44328</v>
      </c>
      <c r="G101" s="23">
        <v>267924</v>
      </c>
      <c r="H101" s="24">
        <f t="shared" si="10"/>
        <v>2.6792400000000001</v>
      </c>
    </row>
    <row r="102" spans="1:8" x14ac:dyDescent="0.3">
      <c r="A102" s="15">
        <f t="shared" si="9"/>
        <v>101</v>
      </c>
      <c r="B102" s="16" t="s">
        <v>120</v>
      </c>
      <c r="C102" s="16" t="s">
        <v>226</v>
      </c>
      <c r="D102" s="16" t="s">
        <v>19</v>
      </c>
      <c r="E102" s="16" t="s">
        <v>8</v>
      </c>
      <c r="F102" s="17">
        <v>44330</v>
      </c>
      <c r="G102" s="18">
        <v>3050004</v>
      </c>
      <c r="H102" s="19">
        <f t="shared" si="10"/>
        <v>30.500039999999998</v>
      </c>
    </row>
    <row r="103" spans="1:8" x14ac:dyDescent="0.3">
      <c r="A103" s="20">
        <f t="shared" si="9"/>
        <v>102</v>
      </c>
      <c r="B103" s="21" t="s">
        <v>121</v>
      </c>
      <c r="C103" s="21" t="s">
        <v>227</v>
      </c>
      <c r="D103" s="21" t="s">
        <v>12</v>
      </c>
      <c r="E103" s="21" t="s">
        <v>22</v>
      </c>
      <c r="F103" s="22">
        <v>44333</v>
      </c>
      <c r="G103" s="23">
        <v>359400</v>
      </c>
      <c r="H103" s="24">
        <f t="shared" si="10"/>
        <v>3.5939999999999999</v>
      </c>
    </row>
    <row r="104" spans="1:8" x14ac:dyDescent="0.3">
      <c r="A104" s="15">
        <f t="shared" si="9"/>
        <v>103</v>
      </c>
      <c r="B104" s="16" t="s">
        <v>122</v>
      </c>
      <c r="C104" s="16" t="s">
        <v>228</v>
      </c>
      <c r="D104" s="16" t="s">
        <v>24</v>
      </c>
      <c r="E104" s="16" t="s">
        <v>13</v>
      </c>
      <c r="F104" s="17">
        <v>44333</v>
      </c>
      <c r="G104" s="18">
        <v>1500000</v>
      </c>
      <c r="H104" s="19">
        <f t="shared" si="10"/>
        <v>15</v>
      </c>
    </row>
    <row r="105" spans="1:8" x14ac:dyDescent="0.3">
      <c r="A105" s="20">
        <f t="shared" si="9"/>
        <v>104</v>
      </c>
      <c r="B105" s="21" t="s">
        <v>123</v>
      </c>
      <c r="C105" s="21" t="s">
        <v>229</v>
      </c>
      <c r="D105" s="21" t="s">
        <v>10</v>
      </c>
      <c r="E105" s="21" t="s">
        <v>22</v>
      </c>
      <c r="F105" s="22">
        <v>44333</v>
      </c>
      <c r="G105" s="23">
        <v>480000</v>
      </c>
      <c r="H105" s="24">
        <f t="shared" si="10"/>
        <v>4.8</v>
      </c>
    </row>
    <row r="106" spans="1:8" x14ac:dyDescent="0.3">
      <c r="A106" s="15">
        <f t="shared" si="9"/>
        <v>105</v>
      </c>
      <c r="B106" s="16" t="s">
        <v>124</v>
      </c>
      <c r="C106" s="16" t="s">
        <v>230</v>
      </c>
      <c r="D106" s="16" t="s">
        <v>31</v>
      </c>
      <c r="E106" s="16" t="s">
        <v>22</v>
      </c>
      <c r="F106" s="17">
        <v>44333</v>
      </c>
      <c r="G106" s="18">
        <v>1910004</v>
      </c>
      <c r="H106" s="19">
        <f t="shared" si="10"/>
        <v>19.10004</v>
      </c>
    </row>
    <row r="107" spans="1:8" ht="15" thickBot="1" x14ac:dyDescent="0.35">
      <c r="A107" s="20">
        <f t="shared" si="9"/>
        <v>106</v>
      </c>
      <c r="B107" s="21" t="s">
        <v>125</v>
      </c>
      <c r="C107" s="21" t="s">
        <v>231</v>
      </c>
      <c r="D107" s="21" t="s">
        <v>10</v>
      </c>
      <c r="E107" s="21" t="s">
        <v>16</v>
      </c>
      <c r="F107" s="22">
        <v>44333</v>
      </c>
      <c r="G107" s="23">
        <v>347400</v>
      </c>
      <c r="H107" s="24">
        <f t="shared" si="10"/>
        <v>3.4740000000000002</v>
      </c>
    </row>
    <row r="108" spans="1:8" ht="15" thickTop="1" x14ac:dyDescent="0.3">
      <c r="A108" s="10"/>
      <c r="B108" s="9"/>
      <c r="C108" s="9"/>
      <c r="D108" s="9"/>
      <c r="E108" s="9"/>
      <c r="F108" s="25"/>
      <c r="G108" s="26"/>
      <c r="H108" s="27"/>
    </row>
  </sheetData>
  <phoneticPr fontId="1" type="noConversion"/>
  <conditionalFormatting sqref="F33">
    <cfRule type="containsText" dxfId="40" priority="12" operator="containsText" text="manager">
      <formula>NOT(ISERROR(SEARCH("manager",F33)))</formula>
    </cfRule>
  </conditionalFormatting>
  <conditionalFormatting sqref="K49">
    <cfRule type="dataBar" priority="5">
      <dataBar>
        <cfvo type="min"/>
        <cfvo type="max"/>
        <color rgb="FF63C384"/>
      </dataBar>
      <extLst>
        <ext xmlns:x14="http://schemas.microsoft.com/office/spreadsheetml/2009/9/main" uri="{B025F937-C7B1-47D3-B67F-A62EFF666E3E}">
          <x14:id>{CD3D587B-AFE4-4C8B-96AD-09B43C0BA59D}</x14:id>
        </ext>
      </extLst>
    </cfRule>
  </conditionalFormatting>
  <conditionalFormatting sqref="K48:S55">
    <cfRule type="colorScale" priority="4">
      <colorScale>
        <cfvo type="min"/>
        <cfvo type="percentile" val="50"/>
        <cfvo type="max"/>
        <color rgb="FF63BE7B"/>
        <color rgb="FFFCFCFF"/>
        <color rgb="FFF8696B"/>
      </colorScale>
    </cfRule>
  </conditionalFormatting>
  <conditionalFormatting pivot="1" sqref="Q53">
    <cfRule type="colorScale" priority="3">
      <colorScale>
        <cfvo type="min"/>
        <cfvo type="percentile" val="50"/>
        <cfvo type="max"/>
        <color rgb="FFF8696B"/>
        <color rgb="FFFCFCFF"/>
        <color rgb="FF63BE7B"/>
      </colorScale>
    </cfRule>
  </conditionalFormatting>
  <conditionalFormatting pivot="1" sqref="Q53">
    <cfRule type="colorScale" priority="2">
      <colorScale>
        <cfvo type="min"/>
        <cfvo type="max"/>
        <color rgb="FFFCFCFF"/>
        <color rgb="FFF8696B"/>
      </colorScale>
    </cfRule>
  </conditionalFormatting>
  <conditionalFormatting sqref="K26:S33">
    <cfRule type="dataBar" priority="1">
      <dataBar>
        <cfvo type="min"/>
        <cfvo type="max"/>
        <color rgb="FFFFB628"/>
      </dataBar>
      <extLst>
        <ext xmlns:x14="http://schemas.microsoft.com/office/spreadsheetml/2009/9/main" uri="{B025F937-C7B1-47D3-B67F-A62EFF666E3E}">
          <x14:id>{FF655A07-1F50-4A04-8394-E896E3C85AD5}</x14:id>
        </ext>
      </extLst>
    </cfRule>
  </conditionalFormatting>
  <pageMargins left="0.7" right="0.7" top="0.75" bottom="0.75" header="0.3" footer="0.3"/>
  <pageSetup orientation="portrait" r:id="rId7"/>
  <drawing r:id="rId8"/>
  <tableParts count="1">
    <tablePart r:id="rId9"/>
  </tableParts>
  <extLst>
    <ext xmlns:x14="http://schemas.microsoft.com/office/spreadsheetml/2009/9/main" uri="{78C0D931-6437-407d-A8EE-F0AAD7539E65}">
      <x14:conditionalFormattings>
        <x14:conditionalFormatting xmlns:xm="http://schemas.microsoft.com/office/excel/2006/main">
          <x14:cfRule type="dataBar" id="{CD3D587B-AFE4-4C8B-96AD-09B43C0BA59D}">
            <x14:dataBar minLength="0" maxLength="100" border="1" negativeBarBorderColorSameAsPositive="0">
              <x14:cfvo type="autoMin"/>
              <x14:cfvo type="autoMax"/>
              <x14:borderColor rgb="FF63C384"/>
              <x14:negativeFillColor rgb="FFFF0000"/>
              <x14:negativeBorderColor rgb="FFFF0000"/>
              <x14:axisColor rgb="FF000000"/>
            </x14:dataBar>
          </x14:cfRule>
          <xm:sqref>K49</xm:sqref>
        </x14:conditionalFormatting>
        <x14:conditionalFormatting xmlns:xm="http://schemas.microsoft.com/office/excel/2006/main">
          <x14:cfRule type="dataBar" id="{FF655A07-1F50-4A04-8394-E896E3C85AD5}">
            <x14:dataBar minLength="0" maxLength="100" border="1" negativeBarBorderColorSameAsPositive="0">
              <x14:cfvo type="autoMin"/>
              <x14:cfvo type="autoMax"/>
              <x14:borderColor rgb="FFFFB628"/>
              <x14:negativeFillColor rgb="FFFF0000"/>
              <x14:negativeBorderColor rgb="FFFF0000"/>
              <x14:axisColor rgb="FF000000"/>
            </x14:dataBar>
          </x14:cfRule>
          <xm:sqref>K26:S33</xm:sqref>
        </x14:conditionalFormatting>
      </x14:conditionalFormattings>
    </ex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Salary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HP</cp:lastModifiedBy>
  <dcterms:created xsi:type="dcterms:W3CDTF">2021-09-30T03:54:01Z</dcterms:created>
  <dcterms:modified xsi:type="dcterms:W3CDTF">2023-03-16T18:16:43Z</dcterms:modified>
</cp:coreProperties>
</file>