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Construction material BOM\"/>
    </mc:Choice>
  </mc:AlternateContent>
  <xr:revisionPtr revIDLastSave="0" documentId="13_ncr:1_{4407B870-4A05-4E0C-BE6E-151CBA4408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STRUCTION MATERIAL BOM" sheetId="2" r:id="rId1"/>
    <sheet name="WORKOUT SHE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2" i="3"/>
  <c r="G13" i="3"/>
  <c r="G14" i="3"/>
  <c r="G15" i="3"/>
  <c r="G16" i="3"/>
  <c r="G17" i="3"/>
  <c r="G18" i="3"/>
  <c r="G19" i="3"/>
  <c r="G10" i="3"/>
  <c r="D6" i="2"/>
  <c r="D7" i="2"/>
  <c r="D8" i="2"/>
  <c r="D9" i="2"/>
  <c r="D5" i="2"/>
  <c r="C6" i="2"/>
  <c r="C7" i="2"/>
  <c r="C8" i="2"/>
  <c r="C9" i="2"/>
  <c r="C5" i="2"/>
  <c r="C11" i="3"/>
  <c r="C12" i="3"/>
  <c r="C13" i="3"/>
  <c r="C14" i="3"/>
  <c r="C15" i="3"/>
  <c r="C16" i="3"/>
  <c r="C17" i="3"/>
  <c r="C18" i="3"/>
  <c r="C19" i="3"/>
  <c r="C10" i="3"/>
  <c r="E6" i="2" l="1"/>
  <c r="E5" i="2"/>
  <c r="E9" i="2"/>
  <c r="E8" i="2"/>
  <c r="E7" i="2"/>
</calcChain>
</file>

<file path=xl/sharedStrings.xml><?xml version="1.0" encoding="utf-8"?>
<sst xmlns="http://schemas.openxmlformats.org/spreadsheetml/2006/main" count="77" uniqueCount="70">
  <si>
    <t>809-00020</t>
  </si>
  <si>
    <t>809-00034</t>
  </si>
  <si>
    <t>809-40535</t>
  </si>
  <si>
    <t>Blue Dow foam</t>
  </si>
  <si>
    <t>809-00018</t>
  </si>
  <si>
    <t>813-10958</t>
  </si>
  <si>
    <t>Plywood, 1/2" x 4' x 8'  CDX</t>
  </si>
  <si>
    <t>PROJECT#</t>
  </si>
  <si>
    <t>REVISION</t>
  </si>
  <si>
    <t>SUBMITTED BY</t>
  </si>
  <si>
    <t>PROJECT NAME</t>
  </si>
  <si>
    <t>DATE</t>
  </si>
  <si>
    <t>ITEM#</t>
  </si>
  <si>
    <t>PART#</t>
  </si>
  <si>
    <t>DESCRIPTION</t>
  </si>
  <si>
    <t>REMARKS</t>
  </si>
  <si>
    <t>ECOMAXci FR 3/4"</t>
  </si>
  <si>
    <t>ECOMAXci FR 1.5"</t>
  </si>
  <si>
    <t>INSULATION</t>
  </si>
  <si>
    <t>QTY RQD FOR PARTITION WALL</t>
  </si>
  <si>
    <t xml:space="preserve">TOTAL QTY </t>
  </si>
  <si>
    <t xml:space="preserve">INSULATIONS </t>
  </si>
  <si>
    <t>813-20069</t>
  </si>
  <si>
    <t>813-00009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</si>
  <si>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</si>
  <si>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</si>
  <si>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</si>
  <si>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</si>
  <si>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</si>
  <si>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Foam 1.5" x 48" x 12' ECOMAXci</t>
  </si>
  <si>
    <t>Foam Thermasheath 1 1/2" x 48" x 8' 9.5"</t>
  </si>
  <si>
    <t>MDF</t>
  </si>
  <si>
    <t>Plywood 1/2"</t>
  </si>
  <si>
    <t>Sheetrock</t>
  </si>
  <si>
    <t>Styrofoam, 1/2" X 4' X 9' Blue Dow Foam</t>
  </si>
  <si>
    <t>QTY RQD FOR CEILING</t>
  </si>
  <si>
    <t>813-00243</t>
  </si>
  <si>
    <t>5/8" Gypsum board</t>
  </si>
  <si>
    <t>813-00261</t>
  </si>
  <si>
    <t>Gypsum Board, 5/8" x 4' x 8', Mold Tough Fire Code Core, Green Type X</t>
  </si>
  <si>
    <t>Foam 3/4" x 4' x 8' ECOMAXci</t>
  </si>
  <si>
    <t>813-00260</t>
  </si>
  <si>
    <t>NuPoly 3/8" x 4' x 10' Class C White Dull</t>
  </si>
  <si>
    <t>813-23211</t>
  </si>
  <si>
    <t>Plywood 1/4" x 4' x 8' Luan</t>
  </si>
  <si>
    <t>813-00262</t>
  </si>
  <si>
    <t>860-00010</t>
  </si>
  <si>
    <t>Plywood 1/4"</t>
  </si>
  <si>
    <t>Thermasheath 1 1/2"</t>
  </si>
  <si>
    <t>FRP 12' Length</t>
  </si>
  <si>
    <t>FRP 10' Length</t>
  </si>
  <si>
    <t>FRP 3/4" x 4' x12' Class C White Glossy</t>
  </si>
  <si>
    <t>Sheetrock 1/2"x 4' x 8' Fire Resist Purple</t>
  </si>
  <si>
    <t>Corrugated White Sheet</t>
  </si>
  <si>
    <t>Corrugated White Sheet 4' x 8', 5/32" (4mm)</t>
  </si>
  <si>
    <t>Foam Thermasheath 3 1/2" (3" w/1/2" Sheetrock), 4' x 11'</t>
  </si>
  <si>
    <t>Thermasheath 3 1/2"</t>
  </si>
  <si>
    <t>QTY RQD FOR WALLS</t>
  </si>
  <si>
    <t>QTY</t>
  </si>
  <si>
    <t>809-00039</t>
  </si>
  <si>
    <t>PART #</t>
  </si>
  <si>
    <t>Comfortboard</t>
  </si>
  <si>
    <t>Insulation, Comfortboard 2" X 48" X 72" (Mineral wool)</t>
  </si>
  <si>
    <t>CHK. &amp; APP. BY</t>
  </si>
  <si>
    <t>XXXX</t>
  </si>
  <si>
    <t>XXX</t>
  </si>
  <si>
    <t>P01XXXX</t>
  </si>
  <si>
    <r>
      <t xml:space="preserve">NOTE:
1. All </t>
    </r>
    <r>
      <rPr>
        <b/>
        <sz val="9"/>
        <color rgb="FFFF0000"/>
        <rFont val="Arial"/>
        <family val="2"/>
      </rPr>
      <t>Orange</t>
    </r>
    <r>
      <rPr>
        <b/>
        <sz val="9"/>
        <rFont val="Arial"/>
        <family val="2"/>
      </rPr>
      <t xml:space="preserve"> color cells are dropdowns for insulations &amp; beams.
2. Enter the number of insulation sheets (QTY) per the Opticutter outputs in these </t>
    </r>
    <r>
      <rPr>
        <b/>
        <sz val="9"/>
        <color rgb="FFFF0000"/>
        <rFont val="Arial"/>
        <family val="2"/>
      </rPr>
      <t>yellow</t>
    </r>
    <r>
      <rPr>
        <b/>
        <sz val="9"/>
        <rFont val="Arial"/>
        <family val="2"/>
      </rPr>
      <t xml:space="preserve"> cells.
3. If the wall/ceiling is taller than 10’, then 12' Nupoly (</t>
    </r>
    <r>
      <rPr>
        <b/>
        <sz val="9"/>
        <color rgb="FFFF0000"/>
        <rFont val="Arial"/>
        <family val="2"/>
      </rPr>
      <t xml:space="preserve"># 813-20069) </t>
    </r>
    <r>
      <rPr>
        <b/>
        <sz val="9"/>
        <rFont val="Arial"/>
        <family val="2"/>
      </rPr>
      <t>should be used, otherwise, use 10’ Nupoly</t>
    </r>
    <r>
      <rPr>
        <b/>
        <sz val="9"/>
        <color rgb="FFFF0000"/>
        <rFont val="Arial"/>
        <family val="2"/>
      </rPr>
      <t xml:space="preserve"> (#813-00260)</t>
    </r>
    <r>
      <rPr>
        <b/>
        <sz val="9"/>
        <rFont val="Arial"/>
        <family val="2"/>
      </rPr>
      <t xml:space="preserve">.
4. You can split column D for walls into Wall A, Wall B, Wall C, and  Wall D if the items are more than 20.
</t>
    </r>
  </si>
  <si>
    <t>NuPoly 12'</t>
  </si>
  <si>
    <t>NuPoly 10'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</si>
</sst>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1"/>
      <name val="Arial"/>
      <family val="2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92D05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165" fontId="2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2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9" fillId="0" borderId="1" xfId="0" applyFont="1" applyBorder="1" applyAlignment="1">
      <alignment horizontal="center"/>
    </xf>
    <xf numFmtId="0" fontId="10" fillId="4" borderId="7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top"/>
    </xf>
    <xf numFmtId="0" fontId="9" fillId="0" borderId="6" xfId="0" applyFont="1" applyBorder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vertical="top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15" fontId="8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4E6066-8F79-413D-90F7-D22794FD72A0}" name="Table3" displayName="Table3" ref="A4:F9" totalsRowShown="0" headerRowDxfId="13" dataDxfId="11" headerRowBorderDxfId="12" tableBorderDxfId="10" totalsRowBorderDxfId="9">
  <tableColumns count="6">
    <tableColumn id="1" xr3:uid="{CF8D11CB-0D77-433A-8EBD-6E01CC2B0BAE}" name="ITEM#" dataDxfId="8"/>
    <tableColumn id="2" xr3:uid="{A447BB7B-4884-453D-8B62-FD2365046D37}" name="INSULATION" dataDxfId="7"/>
    <tableColumn id="3" xr3:uid="{90FBA2E6-2266-44B0-997F-A96CE001BA68}" name="PART#" dataDxfId="6">
      <calculatedColumnFormula>VLOOKUP(B5,'WORKOUT SHEET'!$B$23:$E$41,2,0)</calculatedColumnFormula>
    </tableColumn>
    <tableColumn id="4" xr3:uid="{75C31DAC-24EB-4103-AF8B-78A2E0741667}" name="DESCRIPTION" dataDxfId="5">
      <calculatedColumnFormula>VLOOKUP(B5,'WORKOUT SHEET'!$B$23:$E$41,3,0)</calculatedColumnFormula>
    </tableColumn>
    <tableColumn id="5" xr3:uid="{B4CE214C-C5F5-494C-9B8D-590B66698B8B}" name="QTY" dataDxfId="4">
      <calculatedColumnFormula>VLOOKUP(C5,'WORKOUT SHEET'!$C$10:$G$20,5,0)</calculatedColumnFormula>
    </tableColumn>
    <tableColumn id="6" xr3:uid="{1A851A9C-7D54-4B55-8C7A-36117DFBEF83}" name="REMARKS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700C-F66D-4693-8EFD-E453AD80206C}">
  <sheetPr>
    <pageSetUpPr fitToPage="1"/>
  </sheetPr>
  <dimension ref="A1:J9"/>
  <sheetViews>
    <sheetView zoomScale="115" zoomScaleNormal="115" workbookViewId="0">
      <selection activeCell="D14" sqref="D14"/>
    </sheetView>
  </sheetViews>
  <sheetFormatPr defaultColWidth="8.88671875" defaultRowHeight="18" x14ac:dyDescent="0.35"/>
  <cols>
    <col min="1" max="1" width="20.6640625" style="15" customWidth="1"/>
    <col min="2" max="2" width="28.6640625" style="15" customWidth="1"/>
    <col min="3" max="3" width="20.6640625" style="15" customWidth="1"/>
    <col min="4" max="4" width="80.6640625" style="15" customWidth="1"/>
    <col min="5" max="5" width="11.44140625" style="15" bestFit="1" customWidth="1"/>
    <col min="6" max="6" width="19.5546875" style="15" customWidth="1"/>
    <col min="7" max="7" width="18.6640625" style="15" bestFit="1" customWidth="1"/>
    <col min="8" max="8" width="12.6640625" style="15" customWidth="1"/>
    <col min="9" max="9" width="7.6640625" style="15" customWidth="1"/>
    <col min="10" max="11" width="8.88671875" style="15"/>
    <col min="12" max="12" width="20.44140625" style="15" bestFit="1" customWidth="1"/>
    <col min="13" max="16384" width="8.88671875" style="15"/>
  </cols>
  <sheetData>
    <row r="1" spans="1:10" x14ac:dyDescent="0.35">
      <c r="A1" s="48" t="s">
        <v>7</v>
      </c>
      <c r="B1" s="51" t="s">
        <v>66</v>
      </c>
      <c r="C1" s="51"/>
      <c r="D1" s="51"/>
      <c r="E1" s="12" t="s">
        <v>8</v>
      </c>
      <c r="F1" s="13" t="s">
        <v>65</v>
      </c>
      <c r="G1" s="12" t="s">
        <v>9</v>
      </c>
      <c r="H1" s="13" t="s">
        <v>64</v>
      </c>
    </row>
    <row r="2" spans="1:10" x14ac:dyDescent="0.35">
      <c r="A2" s="48" t="s">
        <v>10</v>
      </c>
      <c r="B2" s="51"/>
      <c r="C2" s="51"/>
      <c r="D2" s="51"/>
      <c r="E2" s="12" t="s">
        <v>11</v>
      </c>
      <c r="F2" s="49">
        <v>45319</v>
      </c>
      <c r="G2" s="12" t="s">
        <v>63</v>
      </c>
      <c r="H2" s="13" t="s">
        <v>64</v>
      </c>
    </row>
    <row r="3" spans="1:10" x14ac:dyDescent="0.35">
      <c r="A3" s="16"/>
      <c r="B3" s="17"/>
      <c r="C3" s="17"/>
      <c r="D3" s="17"/>
      <c r="E3" s="18"/>
      <c r="F3" s="19"/>
      <c r="G3" s="20"/>
      <c r="H3" s="14"/>
      <c r="I3" s="14"/>
      <c r="J3" s="14"/>
    </row>
    <row r="4" spans="1:10" s="50" customFormat="1" x14ac:dyDescent="0.35">
      <c r="A4" s="32" t="s">
        <v>12</v>
      </c>
      <c r="B4" s="36" t="s">
        <v>18</v>
      </c>
      <c r="C4" s="37" t="s">
        <v>13</v>
      </c>
      <c r="D4" s="37" t="s">
        <v>14</v>
      </c>
      <c r="E4" s="37" t="s">
        <v>58</v>
      </c>
      <c r="F4" s="38" t="s">
        <v>15</v>
      </c>
      <c r="H4" s="21"/>
      <c r="I4" s="21"/>
      <c r="J4" s="21"/>
    </row>
    <row r="5" spans="1:10" x14ac:dyDescent="0.35">
      <c r="A5" s="46">
        <v>1</v>
      </c>
      <c r="B5" s="40" t="s">
        <v>16</v>
      </c>
      <c r="C5" s="41" t="str">
        <f>VLOOKUP(B5,'WORKOUT SHEET'!$B$23:$E$41,2,0)</f>
        <v>809-00034</v>
      </c>
      <c r="D5" s="42" t="str">
        <f>VLOOKUP(B5,'WORKOUT SHEET'!$B$23:$E$41,3,0)</f>
        <v>Foam 3/4" x 4' x 8' ECOMAXci</v>
      </c>
      <c r="E5" s="31" t="e">
        <f>VLOOKUP(C5,'WORKOUT SHEET'!$C$10:$G$20,5,0)</f>
        <v>#N/A</v>
      </c>
      <c r="F5" s="35"/>
    </row>
    <row r="6" spans="1:10" x14ac:dyDescent="0.35">
      <c r="A6" s="46">
        <v>2</v>
      </c>
      <c r="B6" s="40" t="s">
        <v>37</v>
      </c>
      <c r="C6" s="41" t="str">
        <f>VLOOKUP(B6,'WORKOUT SHEET'!$B$23:$E$41,2,0)</f>
        <v>813-00261</v>
      </c>
      <c r="D6" s="42" t="str">
        <f>VLOOKUP(B6,'WORKOUT SHEET'!$B$23:$E$41,3,0)</f>
        <v>Gypsum Board, 5/8" x 4' x 8', Mold Tough Fire Code Core, Green Type X</v>
      </c>
      <c r="E6" s="31" t="e">
        <f>VLOOKUP(C6,'WORKOUT SHEET'!$C$10:$G$20,5,0)</f>
        <v>#N/A</v>
      </c>
      <c r="F6" s="35"/>
    </row>
    <row r="7" spans="1:10" x14ac:dyDescent="0.35">
      <c r="A7" s="46">
        <v>3</v>
      </c>
      <c r="B7" s="40" t="s">
        <v>69</v>
      </c>
      <c r="C7" s="41" t="str">
        <f>VLOOKUP(B7,'WORKOUT SHEET'!$B$23:$E$41,2,0)</f>
        <v>813-00260</v>
      </c>
      <c r="D7" s="42" t="str">
        <f>VLOOKUP(B7,'WORKOUT SHEET'!$B$23:$E$41,3,0)</f>
        <v>NuPoly 3/8" x 4' x 10' Class C White Dull</v>
      </c>
      <c r="E7" s="31" t="e">
        <f>VLOOKUP(C7,'WORKOUT SHEET'!$C$10:$G$20,5,0)</f>
        <v>#N/A</v>
      </c>
      <c r="F7" s="35"/>
    </row>
    <row r="8" spans="1:10" x14ac:dyDescent="0.35">
      <c r="A8" s="46">
        <v>4</v>
      </c>
      <c r="B8" s="40" t="s">
        <v>3</v>
      </c>
      <c r="C8" s="41" t="str">
        <f>VLOOKUP(B8,'WORKOUT SHEET'!$B$23:$E$41,2,0)</f>
        <v>809-40535</v>
      </c>
      <c r="D8" s="42" t="str">
        <f>VLOOKUP(B8,'WORKOUT SHEET'!$B$23:$E$41,3,0)</f>
        <v>Styrofoam, 1/2" X 4' X 9' Blue Dow Foam</v>
      </c>
      <c r="E8" s="31" t="e">
        <f>VLOOKUP(C8,'WORKOUT SHEET'!$C$10:$G$20,5,0)</f>
        <v>#N/A</v>
      </c>
      <c r="F8" s="35"/>
    </row>
    <row r="9" spans="1:10" x14ac:dyDescent="0.35">
      <c r="A9" s="47">
        <v>5</v>
      </c>
      <c r="B9" s="43" t="s">
        <v>53</v>
      </c>
      <c r="C9" s="44" t="str">
        <f>VLOOKUP(B9,'WORKOUT SHEET'!$B$23:$E$41,2,0)</f>
        <v>860-00010</v>
      </c>
      <c r="D9" s="45" t="str">
        <f>VLOOKUP(B9,'WORKOUT SHEET'!$B$23:$E$41,3,0)</f>
        <v>Corrugated White Sheet 4' x 8', 5/32" (4mm)</v>
      </c>
      <c r="E9" s="31" t="e">
        <f>VLOOKUP(C9,'WORKOUT SHEET'!$C$10:$G$20,5,0)</f>
        <v>#N/A</v>
      </c>
      <c r="F9" s="39"/>
    </row>
  </sheetData>
  <mergeCells count="2">
    <mergeCell ref="B1:D1"/>
    <mergeCell ref="B2:D2"/>
  </mergeCells>
  <conditionalFormatting sqref="C5:D9">
    <cfRule type="duplicateValues" dxfId="2" priority="3"/>
  </conditionalFormatting>
  <pageMargins left="0.19685039370078741" right="0.19685039370078741" top="0.19685039370078741" bottom="0.19685039370078741" header="0.11811023622047245" footer="0.11811023622047245"/>
  <pageSetup paperSize="119" scale="99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1BA96-0211-41E5-9A14-185BD87CF53A}">
          <x14:formula1>
            <xm:f>'WORKOUT SHEET'!$B$23:$B$39</xm:f>
          </x14:formula1>
          <xm:sqref>B5:B9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B97-7AE4-47F4-9574-E7F2600EC4BA}">
  <dimension ref="B1:R38"/>
  <sheetViews>
    <sheetView tabSelected="1" zoomScale="130" zoomScaleNormal="130" workbookViewId="0">
      <selection activeCell="I18" sqref="I18"/>
    </sheetView>
  </sheetViews>
  <sheetFormatPr defaultColWidth="8.88671875" defaultRowHeight="10.199999999999999" x14ac:dyDescent="0.2"/>
  <cols>
    <col min="1" max="1" width="4" style="2" customWidth="1"/>
    <col min="2" max="3" width="19.109375" style="2" bestFit="1" customWidth="1"/>
    <col min="4" max="4" width="21.6640625" style="2" customWidth="1"/>
    <col min="5" max="5" width="23.21875" style="2" bestFit="1" customWidth="1"/>
    <col min="6" max="6" width="23.33203125" style="2" bestFit="1" customWidth="1"/>
    <col min="7" max="7" width="16.6640625" style="2" bestFit="1" customWidth="1"/>
    <col min="8" max="8" width="9" style="2" bestFit="1" customWidth="1"/>
    <col min="9" max="9" width="8" style="2" bestFit="1" customWidth="1"/>
    <col min="10" max="10" width="7.33203125" style="2" bestFit="1" customWidth="1"/>
    <col min="11" max="11" width="8" style="2" bestFit="1" customWidth="1"/>
    <col min="12" max="12" width="7.44140625" style="2" customWidth="1"/>
    <col min="13" max="13" width="9.44140625" style="2" bestFit="1" customWidth="1"/>
    <col min="14" max="14" width="8.109375" style="2" bestFit="1" customWidth="1"/>
    <col min="15" max="15" width="9.44140625" style="2" bestFit="1" customWidth="1"/>
    <col min="16" max="16" width="7.33203125" style="2" bestFit="1" customWidth="1"/>
    <col min="17" max="17" width="8.5546875" style="2" bestFit="1" customWidth="1"/>
    <col min="18" max="18" width="5.6640625" style="2" customWidth="1"/>
    <col min="19" max="16384" width="8.88671875" style="2"/>
  </cols>
  <sheetData>
    <row r="1" spans="2:18" ht="10.199999999999999" customHeight="1" x14ac:dyDescent="0.2">
      <c r="B1" s="52" t="s">
        <v>67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9"/>
    </row>
    <row r="2" spans="2:18" ht="10.199999999999999" customHeight="1" x14ac:dyDescent="0.2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9"/>
    </row>
    <row r="3" spans="2:18" ht="10.199999999999999" customHeight="1" x14ac:dyDescent="0.2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9"/>
    </row>
    <row r="4" spans="2:18" ht="10.199999999999999" customHeight="1" x14ac:dyDescent="0.2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9"/>
    </row>
    <row r="5" spans="2:18" ht="10.199999999999999" customHeight="1" x14ac:dyDescent="0.2"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9"/>
    </row>
    <row r="6" spans="2:18" ht="11.4" customHeight="1" x14ac:dyDescent="0.2"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9"/>
    </row>
    <row r="7" spans="2:18" ht="11.4" customHeight="1" x14ac:dyDescent="0.2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9"/>
    </row>
    <row r="8" spans="2:18" ht="11.4" customHeight="1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2:18" x14ac:dyDescent="0.2">
      <c r="B9" s="3" t="s">
        <v>21</v>
      </c>
      <c r="C9" s="3" t="s">
        <v>60</v>
      </c>
      <c r="D9" s="3" t="s">
        <v>57</v>
      </c>
      <c r="E9" s="3" t="s">
        <v>19</v>
      </c>
      <c r="F9" s="3" t="s">
        <v>35</v>
      </c>
      <c r="G9" s="3" t="s">
        <v>20</v>
      </c>
      <c r="I9" s="22"/>
      <c r="L9" s="22"/>
    </row>
    <row r="10" spans="2:18" ht="10.199999999999999" customHeight="1" x14ac:dyDescent="0.2">
      <c r="B10" s="4" t="s">
        <v>61</v>
      </c>
      <c r="C10" s="30" t="str">
        <f>VLOOKUP(B10,$B$22:$E$40,2,0)</f>
        <v>809-00039</v>
      </c>
      <c r="D10" s="28">
        <v>2</v>
      </c>
      <c r="E10" s="28">
        <v>3</v>
      </c>
      <c r="F10" s="28">
        <v>4</v>
      </c>
      <c r="G10" s="8">
        <f>SUM(D10:F10)</f>
        <v>9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2:18" ht="10.199999999999999" customHeight="1" x14ac:dyDescent="0.2">
      <c r="B11" s="4"/>
      <c r="C11" s="30" t="e">
        <f t="shared" ref="C11:C19" si="0">VLOOKUP(B11,$B$22:$E$40,2,0)</f>
        <v>#N/A</v>
      </c>
      <c r="D11" s="28"/>
      <c r="E11" s="28"/>
      <c r="F11" s="28"/>
      <c r="G11" s="8">
        <f t="shared" ref="G11:G19" si="1">SUM(D11:F11)</f>
        <v>0</v>
      </c>
      <c r="I11" s="29"/>
      <c r="J11" s="29"/>
      <c r="K11" s="29"/>
      <c r="L11" s="29"/>
      <c r="M11" s="29"/>
      <c r="N11" s="29"/>
      <c r="O11" s="29"/>
      <c r="P11" s="29"/>
      <c r="Q11" s="29"/>
    </row>
    <row r="12" spans="2:18" x14ac:dyDescent="0.2">
      <c r="B12" s="4"/>
      <c r="C12" s="30" t="e">
        <f t="shared" si="0"/>
        <v>#N/A</v>
      </c>
      <c r="D12" s="28"/>
      <c r="E12" s="28"/>
      <c r="F12" s="28"/>
      <c r="G12" s="8">
        <f t="shared" si="1"/>
        <v>0</v>
      </c>
      <c r="I12" s="25"/>
      <c r="L12" s="23"/>
    </row>
    <row r="13" spans="2:18" x14ac:dyDescent="0.2">
      <c r="B13" s="4"/>
      <c r="C13" s="30" t="e">
        <f t="shared" si="0"/>
        <v>#N/A</v>
      </c>
      <c r="D13" s="28"/>
      <c r="E13" s="28"/>
      <c r="F13" s="28"/>
      <c r="G13" s="8">
        <f t="shared" si="1"/>
        <v>0</v>
      </c>
      <c r="I13" s="25"/>
      <c r="L13" s="23"/>
    </row>
    <row r="14" spans="2:18" x14ac:dyDescent="0.2">
      <c r="B14" s="4"/>
      <c r="C14" s="30" t="e">
        <f t="shared" si="0"/>
        <v>#N/A</v>
      </c>
      <c r="D14" s="28"/>
      <c r="E14" s="28"/>
      <c r="F14" s="28"/>
      <c r="G14" s="8">
        <f t="shared" si="1"/>
        <v>0</v>
      </c>
      <c r="I14" s="25"/>
      <c r="L14" s="23"/>
    </row>
    <row r="15" spans="2:18" ht="10.199999999999999" customHeight="1" x14ac:dyDescent="0.2">
      <c r="B15" s="4"/>
      <c r="C15" s="30" t="e">
        <f>VLOOKUP(B15,$B$22:$E$40,2,0)</f>
        <v>#N/A</v>
      </c>
      <c r="D15" s="28"/>
      <c r="E15" s="28"/>
      <c r="F15" s="28"/>
      <c r="G15" s="8">
        <f t="shared" si="1"/>
        <v>0</v>
      </c>
      <c r="I15" s="23"/>
      <c r="L15" s="23"/>
      <c r="M15" s="23"/>
      <c r="N15" s="23"/>
      <c r="O15" s="23"/>
      <c r="P15" s="23"/>
      <c r="Q15" s="24"/>
    </row>
    <row r="16" spans="2:18" x14ac:dyDescent="0.2">
      <c r="B16" s="4"/>
      <c r="C16" s="30" t="e">
        <f>VLOOKUP(B16,$B$22:$E$40,2,0)</f>
        <v>#N/A</v>
      </c>
      <c r="D16" s="28"/>
      <c r="E16" s="28"/>
      <c r="F16" s="28"/>
      <c r="G16" s="8">
        <f t="shared" si="1"/>
        <v>0</v>
      </c>
      <c r="I16" s="23"/>
      <c r="L16" s="23"/>
      <c r="M16" s="23"/>
      <c r="N16" s="23"/>
      <c r="O16" s="23"/>
      <c r="P16" s="23"/>
      <c r="Q16" s="24"/>
    </row>
    <row r="17" spans="2:17" x14ac:dyDescent="0.2">
      <c r="B17" s="4"/>
      <c r="C17" s="30" t="e">
        <f t="shared" si="0"/>
        <v>#N/A</v>
      </c>
      <c r="D17" s="28"/>
      <c r="E17" s="28"/>
      <c r="F17" s="28"/>
      <c r="G17" s="8">
        <f t="shared" si="1"/>
        <v>0</v>
      </c>
      <c r="I17" s="23"/>
      <c r="L17" s="23"/>
      <c r="M17" s="23"/>
      <c r="N17" s="23"/>
      <c r="O17" s="23"/>
      <c r="P17" s="23"/>
      <c r="Q17" s="24"/>
    </row>
    <row r="18" spans="2:17" x14ac:dyDescent="0.2">
      <c r="B18" s="4"/>
      <c r="C18" s="30" t="e">
        <f t="shared" si="0"/>
        <v>#N/A</v>
      </c>
      <c r="D18" s="28"/>
      <c r="E18" s="28"/>
      <c r="F18" s="28"/>
      <c r="G18" s="8">
        <f t="shared" si="1"/>
        <v>0</v>
      </c>
      <c r="I18" s="23"/>
      <c r="L18" s="23"/>
      <c r="M18" s="23"/>
      <c r="N18" s="23"/>
      <c r="O18" s="23"/>
      <c r="P18" s="23"/>
      <c r="Q18" s="24"/>
    </row>
    <row r="19" spans="2:17" x14ac:dyDescent="0.2">
      <c r="B19" s="4"/>
      <c r="C19" s="30" t="e">
        <f t="shared" si="0"/>
        <v>#N/A</v>
      </c>
      <c r="D19" s="28"/>
      <c r="E19" s="28"/>
      <c r="F19" s="28"/>
      <c r="G19" s="8">
        <f t="shared" si="1"/>
        <v>0</v>
      </c>
      <c r="I19" s="23"/>
      <c r="L19" s="23"/>
      <c r="M19" s="23"/>
      <c r="N19" s="23"/>
      <c r="O19" s="23"/>
      <c r="P19" s="23"/>
      <c r="Q19" s="24"/>
    </row>
    <row r="20" spans="2:17" ht="11.4" x14ac:dyDescent="0.2">
      <c r="B20" s="6"/>
      <c r="C20" s="6"/>
      <c r="D20" s="7"/>
      <c r="E20" s="7"/>
    </row>
    <row r="23" spans="2:17" ht="14.4" x14ac:dyDescent="0.3">
      <c r="B23" s="5" t="s">
        <v>49</v>
      </c>
      <c r="C23" s="11" t="s">
        <v>23</v>
      </c>
      <c r="D23" s="33" t="s">
        <v>51</v>
      </c>
      <c r="E23" s="34"/>
    </row>
    <row r="24" spans="2:17" ht="14.4" x14ac:dyDescent="0.3">
      <c r="B24" s="5" t="s">
        <v>50</v>
      </c>
      <c r="C24" s="11" t="s">
        <v>24</v>
      </c>
      <c r="D24" s="33" t="s">
        <v>25</v>
      </c>
      <c r="E24" s="34"/>
    </row>
    <row r="25" spans="2:17" ht="14.4" x14ac:dyDescent="0.3">
      <c r="B25" s="5" t="s">
        <v>31</v>
      </c>
      <c r="C25" s="11" t="s">
        <v>26</v>
      </c>
      <c r="D25" s="33" t="s">
        <v>27</v>
      </c>
      <c r="E25" s="34"/>
    </row>
    <row r="26" spans="2:17" ht="14.4" x14ac:dyDescent="0.3">
      <c r="B26" s="1" t="s">
        <v>68</v>
      </c>
      <c r="C26" s="11" t="s">
        <v>22</v>
      </c>
      <c r="D26" s="33" t="s">
        <v>28</v>
      </c>
      <c r="E26" s="34"/>
    </row>
    <row r="27" spans="2:17" ht="14.4" x14ac:dyDescent="0.3">
      <c r="B27" s="1" t="s">
        <v>69</v>
      </c>
      <c r="C27" s="11" t="s">
        <v>41</v>
      </c>
      <c r="D27" s="33" t="s">
        <v>42</v>
      </c>
      <c r="E27" s="34"/>
    </row>
    <row r="28" spans="2:17" ht="14.4" x14ac:dyDescent="0.3">
      <c r="B28" s="1" t="s">
        <v>47</v>
      </c>
      <c r="C28" s="11" t="s">
        <v>43</v>
      </c>
      <c r="D28" s="33" t="s">
        <v>44</v>
      </c>
      <c r="E28" s="34"/>
    </row>
    <row r="29" spans="2:17" ht="14.4" x14ac:dyDescent="0.3">
      <c r="B29" s="1" t="s">
        <v>32</v>
      </c>
      <c r="C29" s="11" t="s">
        <v>5</v>
      </c>
      <c r="D29" s="33" t="s">
        <v>6</v>
      </c>
      <c r="E29" s="34"/>
    </row>
    <row r="30" spans="2:17" ht="14.4" x14ac:dyDescent="0.3">
      <c r="B30" s="1" t="s">
        <v>33</v>
      </c>
      <c r="C30" s="11" t="s">
        <v>36</v>
      </c>
      <c r="D30" s="33" t="s">
        <v>52</v>
      </c>
      <c r="E30" s="34"/>
    </row>
    <row r="31" spans="2:17" ht="14.4" x14ac:dyDescent="0.3">
      <c r="B31" s="1" t="s">
        <v>16</v>
      </c>
      <c r="C31" s="11" t="s">
        <v>1</v>
      </c>
      <c r="D31" s="33" t="s">
        <v>40</v>
      </c>
      <c r="E31" s="34"/>
    </row>
    <row r="32" spans="2:17" ht="14.4" x14ac:dyDescent="0.3">
      <c r="B32" s="1" t="s">
        <v>17</v>
      </c>
      <c r="C32" s="11" t="s">
        <v>0</v>
      </c>
      <c r="D32" s="33" t="s">
        <v>29</v>
      </c>
      <c r="E32" s="34"/>
    </row>
    <row r="33" spans="2:5" ht="14.4" x14ac:dyDescent="0.3">
      <c r="B33" s="1" t="s">
        <v>37</v>
      </c>
      <c r="C33" s="11" t="s">
        <v>38</v>
      </c>
      <c r="D33" s="33" t="s">
        <v>39</v>
      </c>
      <c r="E33" s="34"/>
    </row>
    <row r="34" spans="2:5" ht="14.4" x14ac:dyDescent="0.3">
      <c r="B34" s="1" t="s">
        <v>48</v>
      </c>
      <c r="C34" s="11" t="s">
        <v>4</v>
      </c>
      <c r="D34" s="33" t="s">
        <v>30</v>
      </c>
      <c r="E34" s="34"/>
    </row>
    <row r="35" spans="2:5" ht="14.4" x14ac:dyDescent="0.3">
      <c r="B35" s="1" t="s">
        <v>56</v>
      </c>
      <c r="C35" s="11" t="s">
        <v>45</v>
      </c>
      <c r="D35" s="33" t="s">
        <v>55</v>
      </c>
      <c r="E35" s="34"/>
    </row>
    <row r="36" spans="2:5" ht="14.4" x14ac:dyDescent="0.3">
      <c r="B36" s="1" t="s">
        <v>3</v>
      </c>
      <c r="C36" s="11" t="s">
        <v>2</v>
      </c>
      <c r="D36" s="33" t="s">
        <v>34</v>
      </c>
      <c r="E36" s="34"/>
    </row>
    <row r="37" spans="2:5" ht="14.4" x14ac:dyDescent="0.3">
      <c r="B37" s="1" t="s">
        <v>53</v>
      </c>
      <c r="C37" s="11" t="s">
        <v>46</v>
      </c>
      <c r="D37" s="26" t="s">
        <v>54</v>
      </c>
      <c r="E37" s="27"/>
    </row>
    <row r="38" spans="2:5" ht="14.4" x14ac:dyDescent="0.3">
      <c r="B38" s="1" t="s">
        <v>61</v>
      </c>
      <c r="C38" s="11" t="s">
        <v>59</v>
      </c>
      <c r="D38" s="26" t="s">
        <v>62</v>
      </c>
      <c r="E38" s="27"/>
    </row>
  </sheetData>
  <mergeCells count="1">
    <mergeCell ref="B1:L7"/>
  </mergeCells>
  <phoneticPr fontId="3" type="noConversion"/>
  <conditionalFormatting sqref="C23:C38">
    <cfRule type="duplicateValues" dxfId="1" priority="2"/>
  </conditionalFormatting>
  <conditionalFormatting sqref="C38">
    <cfRule type="duplicateValues" dxfId="0" priority="1"/>
  </conditionalFormatting>
  <dataValidations count="1">
    <dataValidation type="list" allowBlank="1" showInputMessage="1" showErrorMessage="1" sqref="B10:B19" xr:uid="{EE5A8BE2-6B9D-45C8-AAAD-011751D2729C}">
      <formula1>$B$23:$B$40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CONSTRUCTION MATERIAL BOM</vt:lpstr>
      <vt:lpstr>WORKOUT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Siva Sakthivel</cp:lastModifiedBy>
  <cp:lastPrinted>2024-09-02T10:31:19Z</cp:lastPrinted>
  <dcterms:created xsi:type="dcterms:W3CDTF">2015-06-05T18:17:20Z</dcterms:created>
  <dcterms:modified xsi:type="dcterms:W3CDTF">2024-09-11T09:12:24Z</dcterms:modified>
</cp:coreProperties>
</file>