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-28\Dropbox\FBD\IMP E-Mails and Information\Standard Formats\Sheetmetal BOM\"/>
    </mc:Choice>
  </mc:AlternateContent>
  <xr:revisionPtr revIDLastSave="0" documentId="13_ncr:1_{65AF8CD9-3094-487E-A01B-3003107B06E1}" xr6:coauthVersionLast="41" xr6:coauthVersionMax="41" xr10:uidLastSave="{00000000-0000-0000-0000-000000000000}"/>
  <bookViews>
    <workbookView xWindow="-108" yWindow="-108" windowWidth="23256" windowHeight="12576" tabRatio="500" xr2:uid="{00000000-000D-0000-FFFF-FFFF00000000}"/>
  </bookViews>
  <sheets>
    <sheet name="Only for G90" sheetId="1" r:id="rId1"/>
    <sheet name="For SS" sheetId="2" r:id="rId2"/>
    <sheet name="Std Parts list" sheetId="3" r:id="rId3"/>
  </sheets>
  <definedNames>
    <definedName name="_xlnm._FilterDatabase" localSheetId="1" hidden="1">'For SS'!$A$1:$K$114</definedName>
    <definedName name="_xlnm._FilterDatabase" localSheetId="0">'Only for G90'!$A$1:$M$79</definedName>
    <definedName name="_xlnm._FilterDatabase" localSheetId="2" hidden="1">'Std Parts list'!$A$1:$G$135</definedName>
    <definedName name="_FilterDatabase_0" localSheetId="0">'Only for G90'!$A$1:$K$114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2" i="1"/>
  <c r="A155" i="3" l="1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K129" i="2" s="1"/>
  <c r="A3" i="3"/>
  <c r="A2" i="3"/>
  <c r="J130" i="2"/>
  <c r="I130" i="2"/>
  <c r="K130" i="2" s="1"/>
  <c r="J129" i="2"/>
  <c r="I129" i="2"/>
  <c r="J128" i="2"/>
  <c r="K128" i="2" s="1"/>
  <c r="I128" i="2"/>
  <c r="J127" i="2"/>
  <c r="I127" i="2"/>
  <c r="J126" i="2"/>
  <c r="I126" i="2"/>
  <c r="J125" i="2"/>
  <c r="I125" i="2"/>
  <c r="J124" i="2"/>
  <c r="K124" i="2" s="1"/>
  <c r="I124" i="2"/>
  <c r="J123" i="2"/>
  <c r="I123" i="2"/>
  <c r="J122" i="2"/>
  <c r="I122" i="2"/>
  <c r="J121" i="2"/>
  <c r="I121" i="2"/>
  <c r="J120" i="2"/>
  <c r="I120" i="2"/>
  <c r="J119" i="2"/>
  <c r="I119" i="2"/>
  <c r="K119" i="2" s="1"/>
  <c r="J118" i="2"/>
  <c r="I118" i="2"/>
  <c r="J117" i="2"/>
  <c r="I117" i="2"/>
  <c r="K117" i="2" s="1"/>
  <c r="J116" i="2"/>
  <c r="I116" i="2"/>
  <c r="J115" i="2"/>
  <c r="I115" i="2"/>
  <c r="K115" i="2" s="1"/>
  <c r="J114" i="2"/>
  <c r="I114" i="2"/>
  <c r="J113" i="2"/>
  <c r="I113" i="2"/>
  <c r="J112" i="2"/>
  <c r="I112" i="2"/>
  <c r="J111" i="2"/>
  <c r="I111" i="2"/>
  <c r="J110" i="2"/>
  <c r="I110" i="2"/>
  <c r="J109" i="2"/>
  <c r="I109" i="2"/>
  <c r="J108" i="2"/>
  <c r="I108" i="2"/>
  <c r="J107" i="2"/>
  <c r="I107" i="2"/>
  <c r="J106" i="2"/>
  <c r="I106" i="2"/>
  <c r="K105" i="2"/>
  <c r="J105" i="2"/>
  <c r="I105" i="2"/>
  <c r="J104" i="2"/>
  <c r="I104" i="2"/>
  <c r="J103" i="2"/>
  <c r="I103" i="2"/>
  <c r="J102" i="2"/>
  <c r="I102" i="2"/>
  <c r="K102" i="2" s="1"/>
  <c r="J101" i="2"/>
  <c r="I101" i="2"/>
  <c r="J100" i="2"/>
  <c r="I100" i="2"/>
  <c r="J99" i="2"/>
  <c r="I99" i="2"/>
  <c r="J98" i="2"/>
  <c r="I98" i="2"/>
  <c r="K98" i="2" s="1"/>
  <c r="J97" i="2"/>
  <c r="I97" i="2"/>
  <c r="J96" i="2"/>
  <c r="K96" i="2" s="1"/>
  <c r="I96" i="2"/>
  <c r="J95" i="2"/>
  <c r="I95" i="2"/>
  <c r="J94" i="2"/>
  <c r="I94" i="2"/>
  <c r="J93" i="2"/>
  <c r="I93" i="2"/>
  <c r="J92" i="2"/>
  <c r="K92" i="2" s="1"/>
  <c r="I92" i="2"/>
  <c r="J91" i="2"/>
  <c r="I91" i="2"/>
  <c r="J90" i="2"/>
  <c r="I90" i="2"/>
  <c r="J89" i="2"/>
  <c r="I89" i="2"/>
  <c r="J88" i="2"/>
  <c r="I88" i="2"/>
  <c r="J87" i="2"/>
  <c r="I87" i="2"/>
  <c r="K87" i="2" s="1"/>
  <c r="J86" i="2"/>
  <c r="I86" i="2"/>
  <c r="J85" i="2"/>
  <c r="I85" i="2"/>
  <c r="K85" i="2" s="1"/>
  <c r="J84" i="2"/>
  <c r="I84" i="2"/>
  <c r="J83" i="2"/>
  <c r="I83" i="2"/>
  <c r="K83" i="2" s="1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K73" i="2"/>
  <c r="J73" i="2"/>
  <c r="I73" i="2"/>
  <c r="J72" i="2"/>
  <c r="I72" i="2"/>
  <c r="J71" i="2"/>
  <c r="I71" i="2"/>
  <c r="J70" i="2"/>
  <c r="I70" i="2"/>
  <c r="K70" i="2" s="1"/>
  <c r="J69" i="2"/>
  <c r="I69" i="2"/>
  <c r="J68" i="2"/>
  <c r="I68" i="2"/>
  <c r="J67" i="2"/>
  <c r="I67" i="2"/>
  <c r="J66" i="2"/>
  <c r="I66" i="2"/>
  <c r="K66" i="2" s="1"/>
  <c r="J65" i="2"/>
  <c r="I65" i="2"/>
  <c r="J64" i="2"/>
  <c r="K64" i="2" s="1"/>
  <c r="I64" i="2"/>
  <c r="J63" i="2"/>
  <c r="I63" i="2"/>
  <c r="J62" i="2"/>
  <c r="I62" i="2"/>
  <c r="J61" i="2"/>
  <c r="I61" i="2"/>
  <c r="J60" i="2"/>
  <c r="K60" i="2" s="1"/>
  <c r="I60" i="2"/>
  <c r="J59" i="2"/>
  <c r="I59" i="2"/>
  <c r="J58" i="2"/>
  <c r="I58" i="2"/>
  <c r="J57" i="2"/>
  <c r="I57" i="2"/>
  <c r="J56" i="2"/>
  <c r="I56" i="2"/>
  <c r="J55" i="2"/>
  <c r="I55" i="2"/>
  <c r="K55" i="2" s="1"/>
  <c r="J54" i="2"/>
  <c r="I54" i="2"/>
  <c r="J53" i="2"/>
  <c r="I53" i="2"/>
  <c r="K53" i="2" s="1"/>
  <c r="J52" i="2"/>
  <c r="I52" i="2"/>
  <c r="J51" i="2"/>
  <c r="I51" i="2"/>
  <c r="K51" i="2" s="1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K41" i="2"/>
  <c r="J41" i="2"/>
  <c r="I41" i="2"/>
  <c r="J40" i="2"/>
  <c r="I40" i="2"/>
  <c r="J39" i="2"/>
  <c r="I39" i="2"/>
  <c r="J38" i="2"/>
  <c r="I38" i="2"/>
  <c r="K38" i="2" s="1"/>
  <c r="J37" i="2"/>
  <c r="I37" i="2"/>
  <c r="J36" i="2"/>
  <c r="I36" i="2"/>
  <c r="J35" i="2"/>
  <c r="I35" i="2"/>
  <c r="J34" i="2"/>
  <c r="I34" i="2"/>
  <c r="K34" i="2" s="1"/>
  <c r="J33" i="2"/>
  <c r="I33" i="2"/>
  <c r="J32" i="2"/>
  <c r="K32" i="2" s="1"/>
  <c r="I32" i="2"/>
  <c r="J31" i="2"/>
  <c r="I31" i="2"/>
  <c r="J30" i="2"/>
  <c r="I30" i="2"/>
  <c r="J29" i="2"/>
  <c r="I29" i="2"/>
  <c r="J28" i="2"/>
  <c r="K28" i="2" s="1"/>
  <c r="I28" i="2"/>
  <c r="J27" i="2"/>
  <c r="I27" i="2"/>
  <c r="J26" i="2"/>
  <c r="I26" i="2"/>
  <c r="J25" i="2"/>
  <c r="I25" i="2"/>
  <c r="J24" i="2"/>
  <c r="I24" i="2"/>
  <c r="J23" i="2"/>
  <c r="I23" i="2"/>
  <c r="K23" i="2" s="1"/>
  <c r="J22" i="2"/>
  <c r="I22" i="2"/>
  <c r="J21" i="2"/>
  <c r="I21" i="2"/>
  <c r="K21" i="2" s="1"/>
  <c r="J20" i="2"/>
  <c r="I20" i="2"/>
  <c r="J19" i="2"/>
  <c r="I19" i="2"/>
  <c r="K19" i="2" s="1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K9" i="2"/>
  <c r="J9" i="2"/>
  <c r="I9" i="2"/>
  <c r="J8" i="2"/>
  <c r="I8" i="2"/>
  <c r="J7" i="2"/>
  <c r="I7" i="2"/>
  <c r="J6" i="2"/>
  <c r="I6" i="2"/>
  <c r="K6" i="2" s="1"/>
  <c r="J5" i="2"/>
  <c r="I5" i="2"/>
  <c r="J4" i="2"/>
  <c r="I4" i="2"/>
  <c r="J3" i="2"/>
  <c r="I3" i="2"/>
  <c r="J2" i="2"/>
  <c r="I2" i="2"/>
  <c r="K2" i="2" s="1"/>
  <c r="K130" i="1"/>
  <c r="J130" i="1"/>
  <c r="K129" i="1"/>
  <c r="J129" i="1"/>
  <c r="K128" i="1"/>
  <c r="J128" i="1"/>
  <c r="J127" i="1"/>
  <c r="K127" i="1" s="1"/>
  <c r="K126" i="1"/>
  <c r="J126" i="1"/>
  <c r="K125" i="1"/>
  <c r="J125" i="1"/>
  <c r="K124" i="1"/>
  <c r="J124" i="1"/>
  <c r="J123" i="1"/>
  <c r="K123" i="1" s="1"/>
  <c r="K122" i="1"/>
  <c r="J122" i="1"/>
  <c r="K121" i="1"/>
  <c r="J121" i="1"/>
  <c r="K120" i="1"/>
  <c r="J120" i="1"/>
  <c r="J119" i="1"/>
  <c r="K119" i="1" s="1"/>
  <c r="K118" i="1"/>
  <c r="J118" i="1"/>
  <c r="K117" i="1"/>
  <c r="J117" i="1"/>
  <c r="K116" i="1"/>
  <c r="J116" i="1"/>
  <c r="J115" i="1"/>
  <c r="K115" i="1" s="1"/>
  <c r="K114" i="1"/>
  <c r="J114" i="1"/>
  <c r="K113" i="1"/>
  <c r="J113" i="1"/>
  <c r="K112" i="1"/>
  <c r="J112" i="1"/>
  <c r="J111" i="1"/>
  <c r="K111" i="1" s="1"/>
  <c r="K110" i="1"/>
  <c r="J110" i="1"/>
  <c r="K109" i="1"/>
  <c r="J109" i="1"/>
  <c r="K108" i="1"/>
  <c r="J108" i="1"/>
  <c r="J107" i="1"/>
  <c r="K107" i="1" s="1"/>
  <c r="K106" i="1"/>
  <c r="J106" i="1"/>
  <c r="K105" i="1"/>
  <c r="J105" i="1"/>
  <c r="K104" i="1"/>
  <c r="J104" i="1"/>
  <c r="J103" i="1"/>
  <c r="K103" i="1" s="1"/>
  <c r="K102" i="1"/>
  <c r="J102" i="1"/>
  <c r="K101" i="1"/>
  <c r="J101" i="1"/>
  <c r="K100" i="1"/>
  <c r="J100" i="1"/>
  <c r="J99" i="1"/>
  <c r="K99" i="1" s="1"/>
  <c r="K98" i="1"/>
  <c r="J98" i="1"/>
  <c r="K97" i="1"/>
  <c r="J97" i="1"/>
  <c r="K96" i="1"/>
  <c r="J96" i="1"/>
  <c r="J95" i="1"/>
  <c r="K95" i="1" s="1"/>
  <c r="K94" i="1"/>
  <c r="J94" i="1"/>
  <c r="K93" i="1"/>
  <c r="J93" i="1"/>
  <c r="K92" i="1"/>
  <c r="J92" i="1"/>
  <c r="J91" i="1"/>
  <c r="K91" i="1" s="1"/>
  <c r="K90" i="1"/>
  <c r="J90" i="1"/>
  <c r="K89" i="1"/>
  <c r="J89" i="1"/>
  <c r="K88" i="1"/>
  <c r="J88" i="1"/>
  <c r="J87" i="1"/>
  <c r="K87" i="1" s="1"/>
  <c r="K86" i="1"/>
  <c r="J86" i="1"/>
  <c r="K85" i="1"/>
  <c r="J85" i="1"/>
  <c r="K84" i="1"/>
  <c r="J84" i="1"/>
  <c r="J83" i="1"/>
  <c r="K83" i="1" s="1"/>
  <c r="K82" i="1"/>
  <c r="J82" i="1"/>
  <c r="K81" i="1"/>
  <c r="J81" i="1"/>
  <c r="K80" i="1"/>
  <c r="J80" i="1"/>
  <c r="J79" i="1"/>
  <c r="K79" i="1" s="1"/>
  <c r="K78" i="1"/>
  <c r="J78" i="1"/>
  <c r="K77" i="1"/>
  <c r="J77" i="1"/>
  <c r="K76" i="1"/>
  <c r="J76" i="1"/>
  <c r="J75" i="1"/>
  <c r="J74" i="1"/>
  <c r="J73" i="1"/>
  <c r="J72" i="1"/>
  <c r="J71" i="1"/>
  <c r="J70" i="1"/>
  <c r="K69" i="1"/>
  <c r="J69" i="1"/>
  <c r="J68" i="1"/>
  <c r="J67" i="1"/>
  <c r="K67" i="1" s="1"/>
  <c r="J66" i="1"/>
  <c r="J65" i="1"/>
  <c r="J64" i="1"/>
  <c r="J63" i="1"/>
  <c r="K62" i="1"/>
  <c r="J62" i="1"/>
  <c r="J61" i="1"/>
  <c r="K60" i="1"/>
  <c r="J60" i="1"/>
  <c r="J59" i="1"/>
  <c r="J58" i="1"/>
  <c r="J57" i="1"/>
  <c r="J56" i="1"/>
  <c r="J55" i="1"/>
  <c r="J54" i="1"/>
  <c r="K53" i="1"/>
  <c r="J53" i="1"/>
  <c r="J52" i="1"/>
  <c r="J51" i="1"/>
  <c r="K51" i="1" s="1"/>
  <c r="J50" i="1"/>
  <c r="J49" i="1"/>
  <c r="J48" i="1"/>
  <c r="J47" i="1"/>
  <c r="K46" i="1"/>
  <c r="J46" i="1"/>
  <c r="J45" i="1"/>
  <c r="K44" i="1"/>
  <c r="J44" i="1"/>
  <c r="J43" i="1"/>
  <c r="J42" i="1"/>
  <c r="J41" i="1"/>
  <c r="J40" i="1"/>
  <c r="J39" i="1"/>
  <c r="J38" i="1"/>
  <c r="K37" i="1"/>
  <c r="J37" i="1"/>
  <c r="J36" i="1"/>
  <c r="J35" i="1"/>
  <c r="K35" i="1" s="1"/>
  <c r="J34" i="1"/>
  <c r="J33" i="1"/>
  <c r="J32" i="1"/>
  <c r="J31" i="1"/>
  <c r="K30" i="1"/>
  <c r="J30" i="1"/>
  <c r="J29" i="1"/>
  <c r="K28" i="1"/>
  <c r="J28" i="1"/>
  <c r="J27" i="1"/>
  <c r="J26" i="1"/>
  <c r="J25" i="1"/>
  <c r="J24" i="1"/>
  <c r="J23" i="1"/>
  <c r="J22" i="1"/>
  <c r="K21" i="1"/>
  <c r="J21" i="1"/>
  <c r="J20" i="1"/>
  <c r="J19" i="1"/>
  <c r="K19" i="1" s="1"/>
  <c r="J18" i="1"/>
  <c r="J17" i="1"/>
  <c r="J16" i="1"/>
  <c r="J15" i="1"/>
  <c r="K14" i="1"/>
  <c r="J14" i="1"/>
  <c r="J13" i="1"/>
  <c r="K12" i="1"/>
  <c r="J12" i="1"/>
  <c r="J11" i="1"/>
  <c r="J10" i="1"/>
  <c r="J9" i="1"/>
  <c r="J8" i="1"/>
  <c r="J7" i="1"/>
  <c r="J6" i="1"/>
  <c r="K5" i="1"/>
  <c r="J5" i="1"/>
  <c r="J4" i="1"/>
  <c r="J3" i="1"/>
  <c r="K3" i="1" s="1"/>
  <c r="J2" i="1"/>
  <c r="K8" i="1" l="1"/>
  <c r="K10" i="1"/>
  <c r="K15" i="1"/>
  <c r="K17" i="1"/>
  <c r="K24" i="1"/>
  <c r="K26" i="1"/>
  <c r="K31" i="1"/>
  <c r="K33" i="1"/>
  <c r="K40" i="1"/>
  <c r="K42" i="1"/>
  <c r="K47" i="1"/>
  <c r="K49" i="1"/>
  <c r="K56" i="1"/>
  <c r="K58" i="1"/>
  <c r="K63" i="1"/>
  <c r="K65" i="1"/>
  <c r="K72" i="1"/>
  <c r="K74" i="1"/>
  <c r="K4" i="2"/>
  <c r="K8" i="2"/>
  <c r="K10" i="2"/>
  <c r="K14" i="2"/>
  <c r="K17" i="2"/>
  <c r="K27" i="2"/>
  <c r="K29" i="2"/>
  <c r="K31" i="2"/>
  <c r="K36" i="2"/>
  <c r="K40" i="2"/>
  <c r="K42" i="2"/>
  <c r="K46" i="2"/>
  <c r="K49" i="2"/>
  <c r="K59" i="2"/>
  <c r="K61" i="2"/>
  <c r="K63" i="2"/>
  <c r="K68" i="2"/>
  <c r="K72" i="2"/>
  <c r="K74" i="2"/>
  <c r="K78" i="2"/>
  <c r="K81" i="2"/>
  <c r="K91" i="2"/>
  <c r="K93" i="2"/>
  <c r="K95" i="2"/>
  <c r="K100" i="2"/>
  <c r="K104" i="2"/>
  <c r="K106" i="2"/>
  <c r="K110" i="2"/>
  <c r="K113" i="2"/>
  <c r="K123" i="2"/>
  <c r="K125" i="2"/>
  <c r="K127" i="2"/>
  <c r="K4" i="1"/>
  <c r="K6" i="1"/>
  <c r="K11" i="1"/>
  <c r="K13" i="1"/>
  <c r="K20" i="1"/>
  <c r="K22" i="1"/>
  <c r="K27" i="1"/>
  <c r="K29" i="1"/>
  <c r="K36" i="1"/>
  <c r="K38" i="1"/>
  <c r="K43" i="1"/>
  <c r="K45" i="1"/>
  <c r="K52" i="1"/>
  <c r="K54" i="1"/>
  <c r="K59" i="1"/>
  <c r="K61" i="1"/>
  <c r="K68" i="1"/>
  <c r="K70" i="1"/>
  <c r="K75" i="1"/>
  <c r="K3" i="2"/>
  <c r="K5" i="2"/>
  <c r="K7" i="2"/>
  <c r="K12" i="2"/>
  <c r="K16" i="2"/>
  <c r="K18" i="2"/>
  <c r="K22" i="2"/>
  <c r="K25" i="2"/>
  <c r="K35" i="2"/>
  <c r="K37" i="2"/>
  <c r="K39" i="2"/>
  <c r="K44" i="2"/>
  <c r="K48" i="2"/>
  <c r="K50" i="2"/>
  <c r="K54" i="2"/>
  <c r="K57" i="2"/>
  <c r="K67" i="2"/>
  <c r="K69" i="2"/>
  <c r="K71" i="2"/>
  <c r="K76" i="2"/>
  <c r="K80" i="2"/>
  <c r="K82" i="2"/>
  <c r="K86" i="2"/>
  <c r="K89" i="2"/>
  <c r="K99" i="2"/>
  <c r="K101" i="2"/>
  <c r="K103" i="2"/>
  <c r="K108" i="2"/>
  <c r="K112" i="2"/>
  <c r="K114" i="2"/>
  <c r="K118" i="2"/>
  <c r="K121" i="2"/>
  <c r="K2" i="1"/>
  <c r="K7" i="1"/>
  <c r="K9" i="1"/>
  <c r="K16" i="1"/>
  <c r="K18" i="1"/>
  <c r="K23" i="1"/>
  <c r="K25" i="1"/>
  <c r="K32" i="1"/>
  <c r="K34" i="1"/>
  <c r="K39" i="1"/>
  <c r="K41" i="1"/>
  <c r="K48" i="1"/>
  <c r="K50" i="1"/>
  <c r="K55" i="1"/>
  <c r="K57" i="1"/>
  <c r="K64" i="1"/>
  <c r="K66" i="1"/>
  <c r="K71" i="1"/>
  <c r="K73" i="1"/>
  <c r="K11" i="2"/>
  <c r="K13" i="2"/>
  <c r="K15" i="2"/>
  <c r="K20" i="2"/>
  <c r="K24" i="2"/>
  <c r="K26" i="2"/>
  <c r="K30" i="2"/>
  <c r="K33" i="2"/>
  <c r="K43" i="2"/>
  <c r="K45" i="2"/>
  <c r="K47" i="2"/>
  <c r="K52" i="2"/>
  <c r="K56" i="2"/>
  <c r="K58" i="2"/>
  <c r="K62" i="2"/>
  <c r="K65" i="2"/>
  <c r="K75" i="2"/>
  <c r="K77" i="2"/>
  <c r="K79" i="2"/>
  <c r="K84" i="2"/>
  <c r="K88" i="2"/>
  <c r="K90" i="2"/>
  <c r="K94" i="2"/>
  <c r="K97" i="2"/>
  <c r="K107" i="2"/>
  <c r="K109" i="2"/>
  <c r="K111" i="2"/>
  <c r="K116" i="2"/>
  <c r="K120" i="2"/>
  <c r="K122" i="2"/>
  <c r="K1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38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>Two raw material numbers given
(817-00489)</t>
        </r>
      </text>
    </comment>
  </commentList>
</comments>
</file>

<file path=xl/sharedStrings.xml><?xml version="1.0" encoding="utf-8"?>
<sst xmlns="http://schemas.openxmlformats.org/spreadsheetml/2006/main" count="818" uniqueCount="120">
  <si>
    <t>#</t>
  </si>
  <si>
    <t>PART 
NUMBER</t>
  </si>
  <si>
    <t>DESCRIPTION</t>
  </si>
  <si>
    <t>Thickne
ss</t>
  </si>
  <si>
    <t>L</t>
  </si>
  <si>
    <t>FLAT</t>
  </si>
  <si>
    <t>Gauge</t>
  </si>
  <si>
    <t>Material</t>
  </si>
  <si>
    <t>Width Sheet (In)</t>
  </si>
  <si>
    <t>Length Sheet (In)</t>
  </si>
  <si>
    <t>Raw Mtl Part#</t>
  </si>
  <si>
    <t>SUPPORT BRACKET,BACK FLASHING</t>
  </si>
  <si>
    <t>14GA</t>
  </si>
  <si>
    <t>G90 Grade SS50</t>
  </si>
  <si>
    <t>PANEL,BACK,ROOFING SUPPORT,FLASHING</t>
  </si>
  <si>
    <t>PANEL,FLASHING,FRONT</t>
  </si>
  <si>
    <t>ENDCAP,ROOF</t>
  </si>
  <si>
    <t>PANEL, WALL, INTERLOCKING</t>
  </si>
  <si>
    <t>12GA</t>
  </si>
  <si>
    <t>FORMED C-CHANNEL, HVAC</t>
  </si>
  <si>
    <t>16GA</t>
  </si>
  <si>
    <t>Z-CHANNEL, DOOR</t>
  </si>
  <si>
    <t>WALL,CORNER,INTERLOCKING</t>
  </si>
  <si>
    <t>BRACKET,CEILING SUPPORT</t>
  </si>
  <si>
    <t>END PANEL,INTERLOCKING,ROOF</t>
  </si>
  <si>
    <t>PANEL,SUPPORT,FLASHING</t>
  </si>
  <si>
    <t>PANEL,FLASHING</t>
  </si>
  <si>
    <t>INTERNAL CORNER PANEL</t>
  </si>
  <si>
    <t xml:space="preserve"> PANEL,WALL,INTERNAL</t>
  </si>
  <si>
    <t>INTERNAL PANEL</t>
  </si>
  <si>
    <t>PANEL,WALL,INTERNAL</t>
  </si>
  <si>
    <t>Z-CHANNEL FLOOR</t>
  </si>
  <si>
    <t>Z-CHANNEL</t>
  </si>
  <si>
    <t>HOLD DOWN BRACKET</t>
  </si>
  <si>
    <t>304-2B Stainless Steel</t>
  </si>
  <si>
    <t>SUPPORT BRACKET,BACK 
FLASHING</t>
  </si>
  <si>
    <t>END 
PANEL,INTERLOCKING,ROOF</t>
  </si>
  <si>
    <t>PANEL,BACK,ROOFING 
SUPPORT,FLASHING</t>
  </si>
  <si>
    <t>PANEL, WALL, 
INTERLOCKING</t>
  </si>
  <si>
    <t>PANEL, WALL, INTERNAL</t>
  </si>
  <si>
    <t>PANEL, WALL, 
INTERNAL, HVAC</t>
  </si>
  <si>
    <t>COVER PLATE 28"x18"</t>
  </si>
  <si>
    <t>COVER PLATE 17"x17"</t>
  </si>
  <si>
    <t>COVER PLATE 40"x18"</t>
  </si>
  <si>
    <t>PANEL,CEILING 
SUPPORT,FLASHING</t>
  </si>
  <si>
    <t>PANEL,FLASHING,FRON
T</t>
  </si>
  <si>
    <t>Z-CHANNEL, FLOOR</t>
  </si>
  <si>
    <t>1022503_STD
TD</t>
  </si>
  <si>
    <t>Z-CHANNEL FOR FLOOR</t>
  </si>
  <si>
    <t>Blank Width (In)</t>
  </si>
  <si>
    <t>Blank Length (In)</t>
  </si>
  <si>
    <t>316 Stainless Steel</t>
  </si>
  <si>
    <t>316L Stainless Steel</t>
  </si>
  <si>
    <t>AL</t>
  </si>
  <si>
    <t>Thickness in Inches</t>
  </si>
  <si>
    <t>10GA</t>
  </si>
  <si>
    <t>11GA</t>
  </si>
  <si>
    <t>817-00421</t>
  </si>
  <si>
    <t>13GA</t>
  </si>
  <si>
    <t>18GA</t>
  </si>
  <si>
    <t>20GA</t>
  </si>
  <si>
    <t>817-00378</t>
  </si>
  <si>
    <t xml:space="preserve">817-00410 </t>
  </si>
  <si>
    <t>817-00290</t>
  </si>
  <si>
    <t xml:space="preserve">817-00407 </t>
  </si>
  <si>
    <t>817-00435</t>
  </si>
  <si>
    <t>817-00359</t>
  </si>
  <si>
    <t>817-00291</t>
  </si>
  <si>
    <t>817-00432</t>
  </si>
  <si>
    <t>817-00417</t>
  </si>
  <si>
    <t>817-00413</t>
  </si>
  <si>
    <t>817-00490</t>
  </si>
  <si>
    <t>817-00300</t>
  </si>
  <si>
    <t>817-00436</t>
  </si>
  <si>
    <t>817-00414</t>
  </si>
  <si>
    <t>817-00105</t>
  </si>
  <si>
    <t>817-00301</t>
  </si>
  <si>
    <t xml:space="preserve">817-00409 </t>
  </si>
  <si>
    <t>817-00296</t>
  </si>
  <si>
    <t>817-00491</t>
  </si>
  <si>
    <t>817-00437</t>
  </si>
  <si>
    <t>817-00422</t>
  </si>
  <si>
    <t>817-00288</t>
  </si>
  <si>
    <t>817-00108</t>
  </si>
  <si>
    <t>817-00299</t>
  </si>
  <si>
    <t>817-00438</t>
  </si>
  <si>
    <t>817-00403</t>
  </si>
  <si>
    <t xml:space="preserve">817-00411 </t>
  </si>
  <si>
    <t>817-00404</t>
  </si>
  <si>
    <t xml:space="preserve">817-00408 </t>
  </si>
  <si>
    <t>817-00433</t>
  </si>
  <si>
    <t>817-00418</t>
  </si>
  <si>
    <t>817-00434</t>
  </si>
  <si>
    <t>817-00444</t>
  </si>
  <si>
    <t>817-00445</t>
  </si>
  <si>
    <t>817-00419</t>
  </si>
  <si>
    <t>817-00415</t>
  </si>
  <si>
    <t>817-00488</t>
  </si>
  <si>
    <t>817-00416</t>
  </si>
  <si>
    <t>817-00492</t>
  </si>
  <si>
    <t>817-00420</t>
  </si>
  <si>
    <t>817-00227</t>
  </si>
  <si>
    <t>817-00226</t>
  </si>
  <si>
    <t>817-00225</t>
  </si>
  <si>
    <t>817-00237</t>
  </si>
  <si>
    <t>817-00221</t>
  </si>
  <si>
    <t>817-00231</t>
  </si>
  <si>
    <t>817-00230</t>
  </si>
  <si>
    <t>817-00229</t>
  </si>
  <si>
    <t>817-00238</t>
  </si>
  <si>
    <t>817-00481</t>
  </si>
  <si>
    <t>817-00234</t>
  </si>
  <si>
    <t>817-00233</t>
  </si>
  <si>
    <t>817-00235</t>
  </si>
  <si>
    <t>817-00241</t>
  </si>
  <si>
    <t>817-00277</t>
  </si>
  <si>
    <t>817-00239</t>
  </si>
  <si>
    <t>817-00284</t>
  </si>
  <si>
    <t>817-00285</t>
  </si>
  <si>
    <t>817-00286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</si>
</sst>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4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729FCF"/>
        <bgColor rgb="FF96969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7" fillId="0" borderId="1" xfId="0" applyFont="1" applyBorder="1"/>
    <xf numFmtId="1" fontId="7" fillId="0" borderId="1" xfId="0" applyNumberFormat="1" applyFont="1" applyBorder="1" applyAlignment="1">
      <alignment horizontal="center"/>
    </xf>
    <xf numFmtId="0" fontId="8" fillId="4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1123950</xdr:colOff>
      <xdr:row>50</xdr:row>
      <xdr:rowOff>0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9E053949-E92F-4122-8218-B8A1A75B2B0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891540</xdr:colOff>
      <xdr:row>52</xdr:row>
      <xdr:rowOff>15240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2E1D25D2-C546-4DA8-BA15-74ADF6A746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891540</xdr:colOff>
      <xdr:row>52</xdr:row>
      <xdr:rowOff>15240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56A522D1-7078-4D24-BC5A-04E66B7FD7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31"/>
  <sheetViews>
    <sheetView tabSelected="1" zoomScale="60" zoomScaleNormal="60" workbookViewId="0">
      <selection activeCell="H121" sqref="H121"/>
    </sheetView>
  </sheetViews>
  <sheetFormatPr defaultRowHeight="15.6" x14ac:dyDescent="0.3"/>
  <cols>
    <col min="1" max="1" width="12.109375" style="1" customWidth="1"/>
    <col min="2" max="2" width="33.109375" style="1" customWidth="1"/>
    <col min="3" max="3" width="68.6640625" style="1" customWidth="1"/>
    <col min="4" max="4" width="23.33203125" style="1" customWidth="1"/>
    <col min="5" max="5" width="20.6640625" style="1" customWidth="1"/>
    <col min="6" max="6" width="19.109375" style="1" customWidth="1"/>
    <col min="7" max="7" width="21.109375" style="1" customWidth="1"/>
    <col min="8" max="8" width="31.33203125" style="1" customWidth="1"/>
    <col min="9" max="9" width="38" style="1" customWidth="1"/>
    <col min="10" max="10" width="39.5546875" style="1" customWidth="1"/>
    <col min="11" max="11" width="34.109375" style="1" customWidth="1"/>
    <col min="12" max="1025" width="9.109375" style="1" customWidth="1"/>
  </cols>
  <sheetData>
    <row r="1" spans="1:11" ht="34.79999999999999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</row>
    <row r="2" spans="1:11" ht="22.8" x14ac:dyDescent="0.3">
      <c r="A2" s="2">
        <v>1</v>
      </c>
      <c r="B2" s="4">
        <v>1028633</v>
      </c>
      <c r="C2" s="4" t="s">
        <v>11</v>
      </c>
      <c r="D2" s="5">
        <v>7.85E-2</v>
      </c>
      <c r="E2" s="6">
        <v>104.5</v>
      </c>
      <c r="F2" s="6">
        <v>60</v>
      </c>
      <c r="G2" s="6" t="s">
        <v>12</v>
      </c>
      <c r="H2" s="2" t="s">
        <v>13</v>
      </c>
      <c r="I2" s="7">
        <f>IF(F2&lt;=55,55,0)</f>
        <v>0</v>
      </c>
      <c r="J2" s="7">
        <f t="shared" ref="J2:J33" si="0">IF(E2&lt;=144,144,IF(AND(E2&gt;144,E2&lt;=168),168,IF(AND(E2&gt;168,E2&lt;=192),192,IF(AND(E2&gt;192,E2&lt;=216),216,IF(AND(E2&gt;216,E2&lt;=240),240,0)))))</f>
        <v>144</v>
      </c>
      <c r="K2" s="7" t="e">
        <f>VLOOKUP((G2&amp;I2&amp;J2), 'Std Parts list'!A$1:H$155, MATCH(H2,  'Std Parts list'!A$1:H$1, 0), 0)</f>
        <v>#N/A</v>
      </c>
    </row>
    <row r="3" spans="1:11" ht="22.8" x14ac:dyDescent="0.3">
      <c r="A3" s="2">
        <v>2</v>
      </c>
      <c r="B3" s="4">
        <v>1028635</v>
      </c>
      <c r="C3" s="4" t="s">
        <v>11</v>
      </c>
      <c r="D3" s="5">
        <v>7.85E-2</v>
      </c>
      <c r="E3" s="6">
        <v>2</v>
      </c>
      <c r="F3" s="6">
        <v>20.248000000000001</v>
      </c>
      <c r="G3" s="6" t="s">
        <v>12</v>
      </c>
      <c r="H3" s="2" t="s">
        <v>13</v>
      </c>
      <c r="I3" s="7">
        <f t="shared" ref="I3:I66" si="1">IF(F3&lt;=55,55,0)</f>
        <v>55</v>
      </c>
      <c r="J3" s="7">
        <f t="shared" si="0"/>
        <v>144</v>
      </c>
      <c r="K3" s="7" t="str">
        <f>VLOOKUP((G3&amp;I3&amp;J3), 'Std Parts list'!A$1:H$155, MATCH(H3,  'Std Parts list'!A$1:H$1, 0), 0)</f>
        <v>817-00231</v>
      </c>
    </row>
    <row r="4" spans="1:11" ht="22.8" x14ac:dyDescent="0.3">
      <c r="A4" s="2">
        <v>3</v>
      </c>
      <c r="B4" s="4">
        <v>1034272</v>
      </c>
      <c r="C4" s="4" t="s">
        <v>14</v>
      </c>
      <c r="D4" s="5">
        <v>7.85E-2</v>
      </c>
      <c r="E4" s="6">
        <v>120</v>
      </c>
      <c r="F4" s="6">
        <v>17.100000000000001</v>
      </c>
      <c r="G4" s="6" t="s">
        <v>12</v>
      </c>
      <c r="H4" s="2" t="s">
        <v>13</v>
      </c>
      <c r="I4" s="7">
        <f t="shared" si="1"/>
        <v>55</v>
      </c>
      <c r="J4" s="7">
        <f t="shared" si="0"/>
        <v>144</v>
      </c>
      <c r="K4" s="7" t="str">
        <f>VLOOKUP((G4&amp;I4&amp;J4), 'Std Parts list'!A$1:H$155, MATCH(H4,  'Std Parts list'!A$1:H$1, 0), 0)</f>
        <v>817-00231</v>
      </c>
    </row>
    <row r="5" spans="1:11" ht="22.8" x14ac:dyDescent="0.3">
      <c r="A5" s="2">
        <v>4</v>
      </c>
      <c r="B5" s="4">
        <v>1034275</v>
      </c>
      <c r="C5" s="4" t="s">
        <v>15</v>
      </c>
      <c r="D5" s="5">
        <v>7.85E-2</v>
      </c>
      <c r="E5" s="6">
        <v>120</v>
      </c>
      <c r="F5" s="6">
        <v>15.16</v>
      </c>
      <c r="G5" s="6" t="s">
        <v>12</v>
      </c>
      <c r="H5" s="2" t="s">
        <v>13</v>
      </c>
      <c r="I5" s="7">
        <f t="shared" si="1"/>
        <v>55</v>
      </c>
      <c r="J5" s="7">
        <f t="shared" si="0"/>
        <v>144</v>
      </c>
      <c r="K5" s="7" t="str">
        <f>VLOOKUP((G5&amp;I5&amp;J5), 'Std Parts list'!A$1:H$155, MATCH(H5,  'Std Parts list'!A$1:H$1, 0), 0)</f>
        <v>817-00231</v>
      </c>
    </row>
    <row r="6" spans="1:11" ht="22.8" x14ac:dyDescent="0.3">
      <c r="A6" s="2">
        <v>5</v>
      </c>
      <c r="B6" s="4">
        <v>1034279</v>
      </c>
      <c r="C6" s="4" t="s">
        <v>16</v>
      </c>
      <c r="D6" s="5">
        <v>7.85E-2</v>
      </c>
      <c r="E6" s="6">
        <v>120</v>
      </c>
      <c r="F6" s="6">
        <v>12.66</v>
      </c>
      <c r="G6" s="6" t="s">
        <v>12</v>
      </c>
      <c r="H6" s="2" t="s">
        <v>13</v>
      </c>
      <c r="I6" s="7">
        <f t="shared" si="1"/>
        <v>55</v>
      </c>
      <c r="J6" s="7">
        <f t="shared" si="0"/>
        <v>144</v>
      </c>
      <c r="K6" s="7" t="str">
        <f>VLOOKUP((G6&amp;I6&amp;J6), 'Std Parts list'!A$1:H$155, MATCH(H6,  'Std Parts list'!A$1:H$1, 0), 0)</f>
        <v>817-00231</v>
      </c>
    </row>
    <row r="7" spans="1:11" ht="22.8" x14ac:dyDescent="0.3">
      <c r="A7" s="2">
        <v>6</v>
      </c>
      <c r="B7" s="4">
        <v>1072816</v>
      </c>
      <c r="C7" s="4" t="s">
        <v>17</v>
      </c>
      <c r="D7" s="5">
        <v>6.3500000000000001E-2</v>
      </c>
      <c r="E7" s="6">
        <v>110.8</v>
      </c>
      <c r="F7" s="6">
        <v>24.733000000000001</v>
      </c>
      <c r="G7" s="6" t="s">
        <v>12</v>
      </c>
      <c r="H7" s="2" t="s">
        <v>13</v>
      </c>
      <c r="I7" s="7">
        <f t="shared" si="1"/>
        <v>55</v>
      </c>
      <c r="J7" s="7">
        <f t="shared" si="0"/>
        <v>144</v>
      </c>
      <c r="K7" s="7" t="str">
        <f>VLOOKUP((G7&amp;I7&amp;J7), 'Std Parts list'!A$1:H$155, MATCH(H7,  'Std Parts list'!A$1:H$1, 0), 0)</f>
        <v>817-00231</v>
      </c>
    </row>
    <row r="8" spans="1:11" ht="22.8" x14ac:dyDescent="0.3">
      <c r="A8" s="2">
        <v>7</v>
      </c>
      <c r="B8" s="4">
        <v>1072817</v>
      </c>
      <c r="C8" s="4" t="s">
        <v>17</v>
      </c>
      <c r="D8" s="5">
        <v>0.1084</v>
      </c>
      <c r="E8" s="6">
        <v>129.6</v>
      </c>
      <c r="F8" s="6">
        <v>25.61</v>
      </c>
      <c r="G8" s="6" t="s">
        <v>12</v>
      </c>
      <c r="H8" s="2" t="s">
        <v>13</v>
      </c>
      <c r="I8" s="7">
        <f t="shared" si="1"/>
        <v>55</v>
      </c>
      <c r="J8" s="7">
        <f t="shared" si="0"/>
        <v>144</v>
      </c>
      <c r="K8" s="7" t="str">
        <f>VLOOKUP((G8&amp;I8&amp;J8), 'Std Parts list'!A$1:H$155, MATCH(H8,  'Std Parts list'!A$1:H$1, 0), 0)</f>
        <v>817-00231</v>
      </c>
    </row>
    <row r="9" spans="1:11" ht="22.8" x14ac:dyDescent="0.3">
      <c r="A9" s="2">
        <v>8</v>
      </c>
      <c r="B9" s="4">
        <v>1072891</v>
      </c>
      <c r="C9" s="4" t="s">
        <v>17</v>
      </c>
      <c r="D9" s="5">
        <v>6.3500000000000001E-2</v>
      </c>
      <c r="E9" s="6">
        <v>130.5</v>
      </c>
      <c r="F9" s="6">
        <v>19.222999999999999</v>
      </c>
      <c r="G9" s="6" t="s">
        <v>12</v>
      </c>
      <c r="H9" s="2" t="s">
        <v>13</v>
      </c>
      <c r="I9" s="7">
        <f t="shared" si="1"/>
        <v>55</v>
      </c>
      <c r="J9" s="7">
        <f t="shared" si="0"/>
        <v>144</v>
      </c>
      <c r="K9" s="7" t="str">
        <f>VLOOKUP((G9&amp;I9&amp;J9), 'Std Parts list'!A$1:H$155, MATCH(H9,  'Std Parts list'!A$1:H$1, 0), 0)</f>
        <v>817-00231</v>
      </c>
    </row>
    <row r="10" spans="1:11" ht="22.8" x14ac:dyDescent="0.3">
      <c r="A10" s="2">
        <v>9</v>
      </c>
      <c r="B10" s="4">
        <v>1076276</v>
      </c>
      <c r="C10" s="4" t="s">
        <v>17</v>
      </c>
      <c r="D10" s="5">
        <v>6.3500000000000001E-2</v>
      </c>
      <c r="E10" s="6">
        <v>149.75</v>
      </c>
      <c r="F10" s="6">
        <v>17.63</v>
      </c>
      <c r="G10" s="6" t="s">
        <v>18</v>
      </c>
      <c r="H10" s="2" t="s">
        <v>13</v>
      </c>
      <c r="I10" s="7">
        <f t="shared" si="1"/>
        <v>55</v>
      </c>
      <c r="J10" s="7">
        <f t="shared" si="0"/>
        <v>168</v>
      </c>
      <c r="K10" s="7" t="str">
        <f>VLOOKUP((G10&amp;I10&amp;J10), 'Std Parts list'!A$1:H$155, MATCH(H10,  'Std Parts list'!A$1:H$1, 0), 0)</f>
        <v>817-00226</v>
      </c>
    </row>
    <row r="11" spans="1:11" ht="22.8" x14ac:dyDescent="0.3">
      <c r="A11" s="2">
        <v>10</v>
      </c>
      <c r="B11" s="4">
        <v>1076277</v>
      </c>
      <c r="C11" s="4" t="s">
        <v>19</v>
      </c>
      <c r="D11" s="5">
        <v>0.1084</v>
      </c>
      <c r="E11" s="6">
        <v>43.5</v>
      </c>
      <c r="F11" s="6">
        <v>5.01</v>
      </c>
      <c r="G11" s="6" t="s">
        <v>20</v>
      </c>
      <c r="H11" s="2" t="s">
        <v>13</v>
      </c>
      <c r="I11" s="7">
        <f t="shared" si="1"/>
        <v>55</v>
      </c>
      <c r="J11" s="7">
        <f t="shared" si="0"/>
        <v>144</v>
      </c>
      <c r="K11" s="7" t="str">
        <f>VLOOKUP((G11&amp;I11&amp;J11), 'Std Parts list'!A$1:H$155, MATCH(H11,  'Std Parts list'!A$1:H$1, 0), 0)</f>
        <v>817-00234</v>
      </c>
    </row>
    <row r="12" spans="1:11" ht="22.8" x14ac:dyDescent="0.3">
      <c r="A12" s="2">
        <v>11</v>
      </c>
      <c r="B12" s="4">
        <v>1076281</v>
      </c>
      <c r="C12" s="4" t="s">
        <v>17</v>
      </c>
      <c r="D12" s="5">
        <v>0.1084</v>
      </c>
      <c r="E12" s="6">
        <v>149.75</v>
      </c>
      <c r="F12" s="6">
        <v>18.05</v>
      </c>
      <c r="G12" s="6" t="s">
        <v>18</v>
      </c>
      <c r="H12" s="2" t="s">
        <v>13</v>
      </c>
      <c r="I12" s="7">
        <f t="shared" si="1"/>
        <v>55</v>
      </c>
      <c r="J12" s="7">
        <f t="shared" si="0"/>
        <v>168</v>
      </c>
      <c r="K12" s="7" t="str">
        <f>VLOOKUP((G12&amp;I12&amp;J12), 'Std Parts list'!A$1:H$155, MATCH(H12,  'Std Parts list'!A$1:H$1, 0), 0)</f>
        <v>817-00226</v>
      </c>
    </row>
    <row r="13" spans="1:11" ht="22.8" x14ac:dyDescent="0.3">
      <c r="A13" s="2">
        <v>12</v>
      </c>
      <c r="B13" s="4">
        <v>1076284</v>
      </c>
      <c r="C13" s="4" t="s">
        <v>17</v>
      </c>
      <c r="D13" s="5">
        <v>0.1084</v>
      </c>
      <c r="E13" s="6">
        <v>152.75</v>
      </c>
      <c r="F13" s="6">
        <v>26.233000000000001</v>
      </c>
      <c r="G13" s="6" t="s">
        <v>12</v>
      </c>
      <c r="H13" s="2" t="s">
        <v>13</v>
      </c>
      <c r="I13" s="7">
        <f t="shared" si="1"/>
        <v>55</v>
      </c>
      <c r="J13" s="7">
        <f t="shared" si="0"/>
        <v>168</v>
      </c>
      <c r="K13" s="7" t="str">
        <f>VLOOKUP((G13&amp;I13&amp;J13), 'Std Parts list'!A$1:H$155, MATCH(H13,  'Std Parts list'!A$1:H$1, 0), 0)</f>
        <v>817-00230</v>
      </c>
    </row>
    <row r="14" spans="1:11" ht="22.8" x14ac:dyDescent="0.3">
      <c r="A14" s="2">
        <v>13</v>
      </c>
      <c r="B14" s="4">
        <v>1076435</v>
      </c>
      <c r="C14" s="4" t="s">
        <v>17</v>
      </c>
      <c r="D14" s="5">
        <v>0.1084</v>
      </c>
      <c r="E14" s="6">
        <v>152.75</v>
      </c>
      <c r="F14" s="6">
        <v>25.36</v>
      </c>
      <c r="G14" s="6" t="s">
        <v>12</v>
      </c>
      <c r="H14" s="2" t="s">
        <v>13</v>
      </c>
      <c r="I14" s="7">
        <f t="shared" si="1"/>
        <v>55</v>
      </c>
      <c r="J14" s="7">
        <f t="shared" si="0"/>
        <v>168</v>
      </c>
      <c r="K14" s="7" t="str">
        <f>VLOOKUP((G14&amp;I14&amp;J14), 'Std Parts list'!A$1:H$155, MATCH(H14,  'Std Parts list'!A$1:H$1, 0), 0)</f>
        <v>817-00230</v>
      </c>
    </row>
    <row r="15" spans="1:11" ht="22.8" x14ac:dyDescent="0.3">
      <c r="A15" s="2">
        <v>14</v>
      </c>
      <c r="B15" s="4">
        <v>1076436</v>
      </c>
      <c r="C15" s="4" t="s">
        <v>17</v>
      </c>
      <c r="D15" s="5">
        <v>6.3500000000000001E-2</v>
      </c>
      <c r="E15" s="6">
        <v>152.75</v>
      </c>
      <c r="F15" s="6">
        <v>22.23</v>
      </c>
      <c r="G15" s="6" t="s">
        <v>12</v>
      </c>
      <c r="H15" s="2" t="s">
        <v>13</v>
      </c>
      <c r="I15" s="7">
        <f t="shared" si="1"/>
        <v>55</v>
      </c>
      <c r="J15" s="7">
        <f t="shared" si="0"/>
        <v>168</v>
      </c>
      <c r="K15" s="7" t="str">
        <f>VLOOKUP((G15&amp;I15&amp;J15), 'Std Parts list'!A$1:H$155, MATCH(H15,  'Std Parts list'!A$1:H$1, 0), 0)</f>
        <v>817-00230</v>
      </c>
    </row>
    <row r="16" spans="1:11" ht="22.8" x14ac:dyDescent="0.3">
      <c r="A16" s="2">
        <v>15</v>
      </c>
      <c r="B16" s="4">
        <v>1076437</v>
      </c>
      <c r="C16" s="4" t="s">
        <v>17</v>
      </c>
      <c r="D16" s="5">
        <v>0.1084</v>
      </c>
      <c r="E16" s="6">
        <v>152.75</v>
      </c>
      <c r="F16" s="6">
        <v>24.545999999999999</v>
      </c>
      <c r="G16" s="6" t="s">
        <v>12</v>
      </c>
      <c r="H16" s="2" t="s">
        <v>13</v>
      </c>
      <c r="I16" s="7">
        <f t="shared" si="1"/>
        <v>55</v>
      </c>
      <c r="J16" s="7">
        <f t="shared" si="0"/>
        <v>168</v>
      </c>
      <c r="K16" s="7" t="str">
        <f>VLOOKUP((G16&amp;I16&amp;J16), 'Std Parts list'!A$1:H$155, MATCH(H16,  'Std Parts list'!A$1:H$1, 0), 0)</f>
        <v>817-00230</v>
      </c>
    </row>
    <row r="17" spans="1:11" ht="22.8" x14ac:dyDescent="0.3">
      <c r="A17" s="2">
        <v>16</v>
      </c>
      <c r="B17" s="4">
        <v>1076439</v>
      </c>
      <c r="C17" s="4" t="s">
        <v>19</v>
      </c>
      <c r="D17" s="5">
        <v>6.3500000000000001E-2</v>
      </c>
      <c r="E17" s="6">
        <v>30.38</v>
      </c>
      <c r="F17" s="6">
        <v>5.01</v>
      </c>
      <c r="G17" s="6" t="s">
        <v>20</v>
      </c>
      <c r="H17" s="2" t="s">
        <v>13</v>
      </c>
      <c r="I17" s="7">
        <f t="shared" si="1"/>
        <v>55</v>
      </c>
      <c r="J17" s="7">
        <f t="shared" si="0"/>
        <v>144</v>
      </c>
      <c r="K17" s="7" t="str">
        <f>VLOOKUP((G17&amp;I17&amp;J17), 'Std Parts list'!A$1:H$155, MATCH(H17,  'Std Parts list'!A$1:H$1, 0), 0)</f>
        <v>817-00234</v>
      </c>
    </row>
    <row r="18" spans="1:11" ht="22.8" x14ac:dyDescent="0.3">
      <c r="A18" s="2">
        <v>17</v>
      </c>
      <c r="B18" s="4">
        <v>1076445</v>
      </c>
      <c r="C18" s="4" t="s">
        <v>21</v>
      </c>
      <c r="D18" s="5">
        <v>6.3500000000000001E-2</v>
      </c>
      <c r="E18" s="6">
        <v>52.25</v>
      </c>
      <c r="F18" s="6">
        <v>4.83</v>
      </c>
      <c r="G18" s="6" t="s">
        <v>18</v>
      </c>
      <c r="H18" s="2" t="s">
        <v>13</v>
      </c>
      <c r="I18" s="7">
        <f t="shared" si="1"/>
        <v>55</v>
      </c>
      <c r="J18" s="7">
        <f t="shared" si="0"/>
        <v>144</v>
      </c>
      <c r="K18" s="7" t="str">
        <f>VLOOKUP((G18&amp;I18&amp;J18), 'Std Parts list'!A$1:H$155, MATCH(H18,  'Std Parts list'!A$1:H$1, 0), 0)</f>
        <v>817-00227</v>
      </c>
    </row>
    <row r="19" spans="1:11" ht="22.95" customHeight="1" x14ac:dyDescent="0.3">
      <c r="A19" s="2">
        <v>18</v>
      </c>
      <c r="B19" s="4">
        <v>1076447</v>
      </c>
      <c r="C19" s="4" t="s">
        <v>17</v>
      </c>
      <c r="D19" s="5">
        <v>6.3500000000000001E-2</v>
      </c>
      <c r="E19" s="6">
        <v>152.75</v>
      </c>
      <c r="F19" s="6">
        <v>22.57</v>
      </c>
      <c r="G19" s="6" t="s">
        <v>18</v>
      </c>
      <c r="H19" s="2" t="s">
        <v>13</v>
      </c>
      <c r="I19" s="7">
        <f t="shared" si="1"/>
        <v>55</v>
      </c>
      <c r="J19" s="7">
        <f t="shared" si="0"/>
        <v>168</v>
      </c>
      <c r="K19" s="7" t="str">
        <f>VLOOKUP((G19&amp;I19&amp;J19), 'Std Parts list'!A$1:H$155, MATCH(H19,  'Std Parts list'!A$1:H$1, 0), 0)</f>
        <v>817-00226</v>
      </c>
    </row>
    <row r="20" spans="1:11" ht="22.8" x14ac:dyDescent="0.3">
      <c r="A20" s="2">
        <v>19</v>
      </c>
      <c r="B20" s="4">
        <v>1076450</v>
      </c>
      <c r="C20" s="4" t="s">
        <v>17</v>
      </c>
      <c r="D20" s="5">
        <v>6.3500000000000001E-2</v>
      </c>
      <c r="E20" s="6">
        <v>53</v>
      </c>
      <c r="F20" s="6">
        <v>23.3</v>
      </c>
      <c r="G20" s="6" t="s">
        <v>12</v>
      </c>
      <c r="H20" s="2" t="s">
        <v>13</v>
      </c>
      <c r="I20" s="7">
        <f t="shared" si="1"/>
        <v>55</v>
      </c>
      <c r="J20" s="7">
        <f t="shared" si="0"/>
        <v>144</v>
      </c>
      <c r="K20" s="7" t="str">
        <f>VLOOKUP((G20&amp;I20&amp;J20), 'Std Parts list'!A$1:H$155, MATCH(H20,  'Std Parts list'!A$1:H$1, 0), 0)</f>
        <v>817-00231</v>
      </c>
    </row>
    <row r="21" spans="1:11" ht="22.8" x14ac:dyDescent="0.3">
      <c r="A21" s="2">
        <v>20</v>
      </c>
      <c r="B21" s="4">
        <v>1076469</v>
      </c>
      <c r="C21" s="4" t="s">
        <v>17</v>
      </c>
      <c r="D21" s="5">
        <v>6.3500000000000001E-2</v>
      </c>
      <c r="E21" s="6">
        <v>152.46</v>
      </c>
      <c r="F21" s="6">
        <v>19.23</v>
      </c>
      <c r="G21" s="6" t="s">
        <v>12</v>
      </c>
      <c r="H21" s="2" t="s">
        <v>13</v>
      </c>
      <c r="I21" s="7">
        <f t="shared" si="1"/>
        <v>55</v>
      </c>
      <c r="J21" s="7">
        <f t="shared" si="0"/>
        <v>168</v>
      </c>
      <c r="K21" s="7" t="str">
        <f>VLOOKUP((G21&amp;I21&amp;J21), 'Std Parts list'!A$1:H$155, MATCH(H21,  'Std Parts list'!A$1:H$1, 0), 0)</f>
        <v>817-00230</v>
      </c>
    </row>
    <row r="22" spans="1:11" ht="22.8" x14ac:dyDescent="0.3">
      <c r="A22" s="2">
        <v>21</v>
      </c>
      <c r="B22" s="4">
        <v>1076470</v>
      </c>
      <c r="C22" s="4" t="s">
        <v>17</v>
      </c>
      <c r="D22" s="5">
        <v>0.1084</v>
      </c>
      <c r="E22" s="6">
        <v>151.91999999999999</v>
      </c>
      <c r="F22" s="6">
        <v>26.23</v>
      </c>
      <c r="G22" s="6" t="s">
        <v>12</v>
      </c>
      <c r="H22" s="2" t="s">
        <v>13</v>
      </c>
      <c r="I22" s="7">
        <f t="shared" si="1"/>
        <v>55</v>
      </c>
      <c r="J22" s="7">
        <f t="shared" si="0"/>
        <v>168</v>
      </c>
      <c r="K22" s="7" t="str">
        <f>VLOOKUP((G22&amp;I22&amp;J22), 'Std Parts list'!A$1:H$155, MATCH(H22,  'Std Parts list'!A$1:H$1, 0), 0)</f>
        <v>817-00230</v>
      </c>
    </row>
    <row r="23" spans="1:11" ht="22.8" x14ac:dyDescent="0.3">
      <c r="A23" s="2">
        <v>22</v>
      </c>
      <c r="B23" s="4">
        <v>1076471</v>
      </c>
      <c r="C23" s="4" t="s">
        <v>17</v>
      </c>
      <c r="D23" s="5">
        <v>0.1084</v>
      </c>
      <c r="E23" s="6">
        <v>146.94</v>
      </c>
      <c r="F23" s="6">
        <v>19.23</v>
      </c>
      <c r="G23" s="6" t="s">
        <v>12</v>
      </c>
      <c r="H23" s="2" t="s">
        <v>13</v>
      </c>
      <c r="I23" s="7">
        <f t="shared" si="1"/>
        <v>55</v>
      </c>
      <c r="J23" s="7">
        <f t="shared" si="0"/>
        <v>168</v>
      </c>
      <c r="K23" s="7" t="str">
        <f>VLOOKUP((G23&amp;I23&amp;J23), 'Std Parts list'!A$1:H$155, MATCH(H23,  'Std Parts list'!A$1:H$1, 0), 0)</f>
        <v>817-00230</v>
      </c>
    </row>
    <row r="24" spans="1:11" ht="22.8" x14ac:dyDescent="0.3">
      <c r="A24" s="2">
        <v>23</v>
      </c>
      <c r="B24" s="4">
        <v>1076472</v>
      </c>
      <c r="C24" s="4" t="s">
        <v>22</v>
      </c>
      <c r="D24" s="5">
        <v>0.1084</v>
      </c>
      <c r="E24" s="6">
        <v>146.75</v>
      </c>
      <c r="F24" s="6">
        <v>26.02</v>
      </c>
      <c r="G24" s="6" t="s">
        <v>18</v>
      </c>
      <c r="H24" s="2" t="s">
        <v>13</v>
      </c>
      <c r="I24" s="7">
        <f t="shared" si="1"/>
        <v>55</v>
      </c>
      <c r="J24" s="7">
        <f t="shared" si="0"/>
        <v>168</v>
      </c>
      <c r="K24" s="7" t="str">
        <f>VLOOKUP((G24&amp;I24&amp;J24), 'Std Parts list'!A$1:H$155, MATCH(H24,  'Std Parts list'!A$1:H$1, 0), 0)</f>
        <v>817-00226</v>
      </c>
    </row>
    <row r="25" spans="1:11" ht="22.8" x14ac:dyDescent="0.3">
      <c r="A25" s="2">
        <v>24</v>
      </c>
      <c r="B25" s="4">
        <v>1076473</v>
      </c>
      <c r="C25" s="4" t="s">
        <v>17</v>
      </c>
      <c r="D25" s="5">
        <v>0.1084</v>
      </c>
      <c r="E25" s="6">
        <v>151.49</v>
      </c>
      <c r="F25" s="6">
        <v>26.23</v>
      </c>
      <c r="G25" s="6" t="s">
        <v>12</v>
      </c>
      <c r="H25" s="2" t="s">
        <v>13</v>
      </c>
      <c r="I25" s="7">
        <f t="shared" si="1"/>
        <v>55</v>
      </c>
      <c r="J25" s="7">
        <f t="shared" si="0"/>
        <v>168</v>
      </c>
      <c r="K25" s="7" t="str">
        <f>VLOOKUP((G25&amp;I25&amp;J25), 'Std Parts list'!A$1:H$155, MATCH(H25,  'Std Parts list'!A$1:H$1, 0), 0)</f>
        <v>817-00230</v>
      </c>
    </row>
    <row r="26" spans="1:11" ht="22.8" x14ac:dyDescent="0.3">
      <c r="A26" s="2">
        <v>25</v>
      </c>
      <c r="B26" s="4">
        <v>1076474</v>
      </c>
      <c r="C26" s="4" t="s">
        <v>17</v>
      </c>
      <c r="D26" s="5">
        <v>0.1084</v>
      </c>
      <c r="E26" s="6">
        <v>151.06</v>
      </c>
      <c r="F26" s="6">
        <v>26.23</v>
      </c>
      <c r="G26" s="6" t="s">
        <v>12</v>
      </c>
      <c r="H26" s="2" t="s">
        <v>13</v>
      </c>
      <c r="I26" s="7">
        <f t="shared" si="1"/>
        <v>55</v>
      </c>
      <c r="J26" s="7">
        <f t="shared" si="0"/>
        <v>168</v>
      </c>
      <c r="K26" s="7" t="str">
        <f>VLOOKUP((G26&amp;I26&amp;J26), 'Std Parts list'!A$1:H$155, MATCH(H26,  'Std Parts list'!A$1:H$1, 0), 0)</f>
        <v>817-00230</v>
      </c>
    </row>
    <row r="27" spans="1:11" ht="22.8" x14ac:dyDescent="0.3">
      <c r="A27" s="2">
        <v>26</v>
      </c>
      <c r="B27" s="4">
        <v>1076475</v>
      </c>
      <c r="C27" s="4" t="s">
        <v>17</v>
      </c>
      <c r="D27" s="5">
        <v>0.1084</v>
      </c>
      <c r="E27" s="6">
        <v>150.63</v>
      </c>
      <c r="F27" s="6">
        <v>26.23</v>
      </c>
      <c r="G27" s="6" t="s">
        <v>12</v>
      </c>
      <c r="H27" s="2" t="s">
        <v>13</v>
      </c>
      <c r="I27" s="7">
        <f t="shared" si="1"/>
        <v>55</v>
      </c>
      <c r="J27" s="7">
        <f t="shared" si="0"/>
        <v>168</v>
      </c>
      <c r="K27" s="7" t="str">
        <f>VLOOKUP((G27&amp;I27&amp;J27), 'Std Parts list'!A$1:H$155, MATCH(H27,  'Std Parts list'!A$1:H$1, 0), 0)</f>
        <v>817-00230</v>
      </c>
    </row>
    <row r="28" spans="1:11" ht="22.8" x14ac:dyDescent="0.3">
      <c r="A28" s="2">
        <v>27</v>
      </c>
      <c r="B28" s="4">
        <v>1076476</v>
      </c>
      <c r="C28" s="4" t="s">
        <v>17</v>
      </c>
      <c r="D28" s="5">
        <v>0.1084</v>
      </c>
      <c r="E28" s="6">
        <v>150.19</v>
      </c>
      <c r="F28" s="6">
        <v>26.23</v>
      </c>
      <c r="G28" s="6" t="s">
        <v>12</v>
      </c>
      <c r="H28" s="2" t="s">
        <v>13</v>
      </c>
      <c r="I28" s="7">
        <f t="shared" si="1"/>
        <v>55</v>
      </c>
      <c r="J28" s="7">
        <f t="shared" si="0"/>
        <v>168</v>
      </c>
      <c r="K28" s="7" t="str">
        <f>VLOOKUP((G28&amp;I28&amp;J28), 'Std Parts list'!A$1:H$155, MATCH(H28,  'Std Parts list'!A$1:H$1, 0), 0)</f>
        <v>817-00230</v>
      </c>
    </row>
    <row r="29" spans="1:11" ht="22.8" x14ac:dyDescent="0.3">
      <c r="A29" s="2">
        <v>28</v>
      </c>
      <c r="B29" s="4">
        <v>1076477</v>
      </c>
      <c r="C29" s="4" t="s">
        <v>17</v>
      </c>
      <c r="D29" s="5">
        <v>0.1084</v>
      </c>
      <c r="E29" s="6">
        <v>149.76</v>
      </c>
      <c r="F29" s="6">
        <v>26.23</v>
      </c>
      <c r="G29" s="6" t="s">
        <v>12</v>
      </c>
      <c r="H29" s="2" t="s">
        <v>13</v>
      </c>
      <c r="I29" s="7">
        <f t="shared" si="1"/>
        <v>55</v>
      </c>
      <c r="J29" s="7">
        <f t="shared" si="0"/>
        <v>168</v>
      </c>
      <c r="K29" s="7" t="str">
        <f>VLOOKUP((G29&amp;I29&amp;J29), 'Std Parts list'!A$1:H$155, MATCH(H29,  'Std Parts list'!A$1:H$1, 0), 0)</f>
        <v>817-00230</v>
      </c>
    </row>
    <row r="30" spans="1:11" ht="22.8" x14ac:dyDescent="0.3">
      <c r="A30" s="2">
        <v>29</v>
      </c>
      <c r="B30" s="4">
        <v>1076478</v>
      </c>
      <c r="C30" s="4" t="s">
        <v>17</v>
      </c>
      <c r="D30" s="5">
        <v>7.85E-2</v>
      </c>
      <c r="E30" s="6">
        <v>149.33000000000001</v>
      </c>
      <c r="F30" s="6">
        <v>26.23</v>
      </c>
      <c r="G30" s="6" t="s">
        <v>12</v>
      </c>
      <c r="H30" s="2" t="s">
        <v>13</v>
      </c>
      <c r="I30" s="7">
        <f t="shared" si="1"/>
        <v>55</v>
      </c>
      <c r="J30" s="7">
        <f t="shared" si="0"/>
        <v>168</v>
      </c>
      <c r="K30" s="7" t="str">
        <f>VLOOKUP((G30&amp;I30&amp;J30), 'Std Parts list'!A$1:H$155, MATCH(H30,  'Std Parts list'!A$1:H$1, 0), 0)</f>
        <v>817-00230</v>
      </c>
    </row>
    <row r="31" spans="1:11" ht="22.8" x14ac:dyDescent="0.3">
      <c r="A31" s="2">
        <v>30</v>
      </c>
      <c r="B31" s="4">
        <v>1076479</v>
      </c>
      <c r="C31" s="4" t="s">
        <v>17</v>
      </c>
      <c r="D31" s="5">
        <v>7.85E-2</v>
      </c>
      <c r="E31" s="6">
        <v>148.9</v>
      </c>
      <c r="F31" s="6">
        <v>26.23</v>
      </c>
      <c r="G31" s="6" t="s">
        <v>12</v>
      </c>
      <c r="H31" s="2" t="s">
        <v>13</v>
      </c>
      <c r="I31" s="7">
        <f t="shared" si="1"/>
        <v>55</v>
      </c>
      <c r="J31" s="7">
        <f t="shared" si="0"/>
        <v>168</v>
      </c>
      <c r="K31" s="7" t="str">
        <f>VLOOKUP((G31&amp;I31&amp;J31), 'Std Parts list'!A$1:H$155, MATCH(H31,  'Std Parts list'!A$1:H$1, 0), 0)</f>
        <v>817-00230</v>
      </c>
    </row>
    <row r="32" spans="1:11" ht="22.8" x14ac:dyDescent="0.3">
      <c r="A32" s="2">
        <v>31</v>
      </c>
      <c r="B32" s="4">
        <v>1076480</v>
      </c>
      <c r="C32" s="4" t="s">
        <v>17</v>
      </c>
      <c r="D32" s="5">
        <v>7.85E-2</v>
      </c>
      <c r="E32" s="6">
        <v>148.47</v>
      </c>
      <c r="F32" s="6">
        <v>26.23</v>
      </c>
      <c r="G32" s="6" t="s">
        <v>12</v>
      </c>
      <c r="H32" s="2" t="s">
        <v>13</v>
      </c>
      <c r="I32" s="7">
        <f t="shared" si="1"/>
        <v>55</v>
      </c>
      <c r="J32" s="7">
        <f t="shared" si="0"/>
        <v>168</v>
      </c>
      <c r="K32" s="7" t="str">
        <f>VLOOKUP((G32&amp;I32&amp;J32), 'Std Parts list'!A$1:H$155, MATCH(H32,  'Std Parts list'!A$1:H$1, 0), 0)</f>
        <v>817-00230</v>
      </c>
    </row>
    <row r="33" spans="1:11" ht="22.8" x14ac:dyDescent="0.3">
      <c r="A33" s="2">
        <v>32</v>
      </c>
      <c r="B33" s="4">
        <v>1076481</v>
      </c>
      <c r="C33" s="4" t="s">
        <v>17</v>
      </c>
      <c r="D33" s="5">
        <v>0.1084</v>
      </c>
      <c r="E33" s="6">
        <v>148.04</v>
      </c>
      <c r="F33" s="6">
        <v>26.23</v>
      </c>
      <c r="G33" s="6" t="s">
        <v>12</v>
      </c>
      <c r="H33" s="2" t="s">
        <v>13</v>
      </c>
      <c r="I33" s="7">
        <f t="shared" si="1"/>
        <v>55</v>
      </c>
      <c r="J33" s="7">
        <f t="shared" si="0"/>
        <v>168</v>
      </c>
      <c r="K33" s="7" t="str">
        <f>VLOOKUP((G33&amp;I33&amp;J33), 'Std Parts list'!A$1:H$155, MATCH(H33,  'Std Parts list'!A$1:H$1, 0), 0)</f>
        <v>817-00230</v>
      </c>
    </row>
    <row r="34" spans="1:11" ht="22.8" x14ac:dyDescent="0.3">
      <c r="A34" s="2">
        <v>33</v>
      </c>
      <c r="B34" s="4">
        <v>1076482</v>
      </c>
      <c r="C34" s="4" t="s">
        <v>17</v>
      </c>
      <c r="D34" s="5">
        <v>7.85E-2</v>
      </c>
      <c r="E34" s="6">
        <v>147.61000000000001</v>
      </c>
      <c r="F34" s="6">
        <v>26.23</v>
      </c>
      <c r="G34" s="6" t="s">
        <v>12</v>
      </c>
      <c r="H34" s="2" t="s">
        <v>13</v>
      </c>
      <c r="I34" s="7">
        <f t="shared" si="1"/>
        <v>55</v>
      </c>
      <c r="J34" s="7">
        <f t="shared" ref="J34:J65" si="2">IF(E34&lt;=144,144,IF(AND(E34&gt;144,E34&lt;=168),168,IF(AND(E34&gt;168,E34&lt;=192),192,IF(AND(E34&gt;192,E34&lt;=216),216,IF(AND(E34&gt;216,E34&lt;=240),240,0)))))</f>
        <v>168</v>
      </c>
      <c r="K34" s="7" t="str">
        <f>VLOOKUP((G34&amp;I34&amp;J34), 'Std Parts list'!A$1:H$155, MATCH(H34,  'Std Parts list'!A$1:H$1, 0), 0)</f>
        <v>817-00230</v>
      </c>
    </row>
    <row r="35" spans="1:11" ht="22.8" x14ac:dyDescent="0.3">
      <c r="A35" s="2">
        <v>34</v>
      </c>
      <c r="B35" s="4">
        <v>1076483</v>
      </c>
      <c r="C35" s="4" t="s">
        <v>17</v>
      </c>
      <c r="D35" s="5">
        <v>6.3500000000000001E-2</v>
      </c>
      <c r="E35" s="6">
        <v>147.18</v>
      </c>
      <c r="F35" s="6">
        <v>26.23</v>
      </c>
      <c r="G35" s="6" t="s">
        <v>12</v>
      </c>
      <c r="H35" s="2" t="s">
        <v>13</v>
      </c>
      <c r="I35" s="7">
        <f t="shared" si="1"/>
        <v>55</v>
      </c>
      <c r="J35" s="7">
        <f t="shared" si="2"/>
        <v>168</v>
      </c>
      <c r="K35" s="7" t="str">
        <f>VLOOKUP((G35&amp;I35&amp;J35), 'Std Parts list'!A$1:H$155, MATCH(H35,  'Std Parts list'!A$1:H$1, 0), 0)</f>
        <v>817-00230</v>
      </c>
    </row>
    <row r="36" spans="1:11" ht="22.8" x14ac:dyDescent="0.3">
      <c r="A36" s="2">
        <v>35</v>
      </c>
      <c r="B36" s="4">
        <v>1076484</v>
      </c>
      <c r="C36" s="4" t="s">
        <v>17</v>
      </c>
      <c r="D36" s="5">
        <v>1.1084000000000001</v>
      </c>
      <c r="E36" s="6">
        <v>146.75</v>
      </c>
      <c r="F36" s="6">
        <v>23.03</v>
      </c>
      <c r="G36" s="6" t="s">
        <v>12</v>
      </c>
      <c r="H36" s="2" t="s">
        <v>13</v>
      </c>
      <c r="I36" s="7">
        <f t="shared" si="1"/>
        <v>55</v>
      </c>
      <c r="J36" s="7">
        <f t="shared" si="2"/>
        <v>168</v>
      </c>
      <c r="K36" s="7" t="str">
        <f>VLOOKUP((G36&amp;I36&amp;J36), 'Std Parts list'!A$1:H$155, MATCH(H36,  'Std Parts list'!A$1:H$1, 0), 0)</f>
        <v>817-00230</v>
      </c>
    </row>
    <row r="37" spans="1:11" ht="22.8" x14ac:dyDescent="0.3">
      <c r="A37" s="2">
        <v>36</v>
      </c>
      <c r="B37" s="4">
        <v>1076485</v>
      </c>
      <c r="C37" s="4" t="s">
        <v>19</v>
      </c>
      <c r="D37" s="5">
        <v>1.0785</v>
      </c>
      <c r="E37" s="6">
        <v>17.5</v>
      </c>
      <c r="F37" s="6">
        <v>3.2269999999999999</v>
      </c>
      <c r="G37" s="6" t="s">
        <v>20</v>
      </c>
      <c r="H37" s="2" t="s">
        <v>13</v>
      </c>
      <c r="I37" s="7">
        <f t="shared" si="1"/>
        <v>55</v>
      </c>
      <c r="J37" s="7">
        <f t="shared" si="2"/>
        <v>144</v>
      </c>
      <c r="K37" s="7" t="str">
        <f>VLOOKUP((G37&amp;I37&amp;J37), 'Std Parts list'!A$1:H$155, MATCH(H37,  'Std Parts list'!A$1:H$1, 0), 0)</f>
        <v>817-00234</v>
      </c>
    </row>
    <row r="38" spans="1:11" ht="22.8" x14ac:dyDescent="0.3">
      <c r="A38" s="2">
        <v>37</v>
      </c>
      <c r="B38" s="4">
        <v>1076486</v>
      </c>
      <c r="C38" s="4" t="s">
        <v>17</v>
      </c>
      <c r="D38" s="5">
        <v>1.0634999999999999</v>
      </c>
      <c r="E38" s="6">
        <v>146.75</v>
      </c>
      <c r="F38" s="6">
        <v>17.89</v>
      </c>
      <c r="G38" s="6" t="s">
        <v>18</v>
      </c>
      <c r="H38" s="2" t="s">
        <v>13</v>
      </c>
      <c r="I38" s="7">
        <f t="shared" si="1"/>
        <v>55</v>
      </c>
      <c r="J38" s="7">
        <f t="shared" si="2"/>
        <v>168</v>
      </c>
      <c r="K38" s="7" t="str">
        <f>VLOOKUP((G38&amp;I38&amp;J38), 'Std Parts list'!A$1:H$155, MATCH(H38,  'Std Parts list'!A$1:H$1, 0), 0)</f>
        <v>817-00226</v>
      </c>
    </row>
    <row r="39" spans="1:11" ht="22.8" x14ac:dyDescent="0.3">
      <c r="A39" s="2">
        <v>38</v>
      </c>
      <c r="B39" s="4">
        <v>1076490</v>
      </c>
      <c r="C39" s="4" t="s">
        <v>17</v>
      </c>
      <c r="D39" s="5">
        <v>2.1084000000000001</v>
      </c>
      <c r="E39" s="6">
        <v>146.75</v>
      </c>
      <c r="F39" s="6">
        <v>18.309999999999999</v>
      </c>
      <c r="G39" s="6" t="s">
        <v>18</v>
      </c>
      <c r="H39" s="2" t="s">
        <v>13</v>
      </c>
      <c r="I39" s="7">
        <f t="shared" si="1"/>
        <v>55</v>
      </c>
      <c r="J39" s="7">
        <f t="shared" si="2"/>
        <v>168</v>
      </c>
      <c r="K39" s="7" t="str">
        <f>VLOOKUP((G39&amp;I39&amp;J39), 'Std Parts list'!A$1:H$155, MATCH(H39,  'Std Parts list'!A$1:H$1, 0), 0)</f>
        <v>817-00226</v>
      </c>
    </row>
    <row r="40" spans="1:11" ht="22.8" x14ac:dyDescent="0.3">
      <c r="A40" s="2">
        <v>39</v>
      </c>
      <c r="B40" s="4">
        <v>1076491</v>
      </c>
      <c r="C40" s="4" t="s">
        <v>17</v>
      </c>
      <c r="D40" s="5">
        <v>2.0785</v>
      </c>
      <c r="E40" s="6">
        <v>146.75</v>
      </c>
      <c r="F40" s="6">
        <v>21.652999999999999</v>
      </c>
      <c r="G40" s="6" t="s">
        <v>12</v>
      </c>
      <c r="H40" s="2" t="s">
        <v>13</v>
      </c>
      <c r="I40" s="7">
        <f t="shared" si="1"/>
        <v>55</v>
      </c>
      <c r="J40" s="7">
        <f t="shared" si="2"/>
        <v>168</v>
      </c>
      <c r="K40" s="7" t="str">
        <f>VLOOKUP((G40&amp;I40&amp;J40), 'Std Parts list'!A$1:H$155, MATCH(H40,  'Std Parts list'!A$1:H$1, 0), 0)</f>
        <v>817-00230</v>
      </c>
    </row>
    <row r="41" spans="1:11" ht="22.8" x14ac:dyDescent="0.3">
      <c r="A41" s="2">
        <v>40</v>
      </c>
      <c r="B41" s="4">
        <v>1076492</v>
      </c>
      <c r="C41" s="4" t="s">
        <v>17</v>
      </c>
      <c r="D41" s="5">
        <v>2.0634999999999999</v>
      </c>
      <c r="E41" s="6">
        <v>146.75</v>
      </c>
      <c r="F41" s="6">
        <v>26.4</v>
      </c>
      <c r="G41" s="6" t="s">
        <v>12</v>
      </c>
      <c r="H41" s="2" t="s">
        <v>13</v>
      </c>
      <c r="I41" s="7">
        <f t="shared" si="1"/>
        <v>55</v>
      </c>
      <c r="J41" s="7">
        <f t="shared" si="2"/>
        <v>168</v>
      </c>
      <c r="K41" s="7" t="str">
        <f>VLOOKUP((G41&amp;I41&amp;J41), 'Std Parts list'!A$1:H$155, MATCH(H41,  'Std Parts list'!A$1:H$1, 0), 0)</f>
        <v>817-00230</v>
      </c>
    </row>
    <row r="42" spans="1:11" ht="22.8" x14ac:dyDescent="0.3">
      <c r="A42" s="2">
        <v>41</v>
      </c>
      <c r="B42" s="4">
        <v>1076494</v>
      </c>
      <c r="C42" s="4" t="s">
        <v>17</v>
      </c>
      <c r="D42" s="5">
        <v>3.1084000000000001</v>
      </c>
      <c r="E42" s="6">
        <v>146.75</v>
      </c>
      <c r="F42" s="6">
        <v>21.56</v>
      </c>
      <c r="G42" s="6" t="s">
        <v>12</v>
      </c>
      <c r="H42" s="2" t="s">
        <v>13</v>
      </c>
      <c r="I42" s="7">
        <f t="shared" si="1"/>
        <v>55</v>
      </c>
      <c r="J42" s="7">
        <f t="shared" si="2"/>
        <v>168</v>
      </c>
      <c r="K42" s="7" t="str">
        <f>VLOOKUP((G42&amp;I42&amp;J42), 'Std Parts list'!A$1:H$155, MATCH(H42,  'Std Parts list'!A$1:H$1, 0), 0)</f>
        <v>817-00230</v>
      </c>
    </row>
    <row r="43" spans="1:11" ht="22.8" x14ac:dyDescent="0.3">
      <c r="A43" s="2">
        <v>42</v>
      </c>
      <c r="B43" s="4">
        <v>1076496</v>
      </c>
      <c r="C43" s="4" t="s">
        <v>21</v>
      </c>
      <c r="D43" s="5">
        <v>3.0785</v>
      </c>
      <c r="E43" s="6">
        <v>40.25</v>
      </c>
      <c r="F43" s="6">
        <v>4.83</v>
      </c>
      <c r="G43" s="6" t="s">
        <v>18</v>
      </c>
      <c r="H43" s="2" t="s">
        <v>13</v>
      </c>
      <c r="I43" s="7">
        <f t="shared" si="1"/>
        <v>55</v>
      </c>
      <c r="J43" s="7">
        <f t="shared" si="2"/>
        <v>144</v>
      </c>
      <c r="K43" s="7" t="str">
        <f>VLOOKUP((G43&amp;I43&amp;J43), 'Std Parts list'!A$1:H$155, MATCH(H43,  'Std Parts list'!A$1:H$1, 0), 0)</f>
        <v>817-00227</v>
      </c>
    </row>
    <row r="44" spans="1:11" ht="22.8" x14ac:dyDescent="0.3">
      <c r="A44" s="2">
        <v>43</v>
      </c>
      <c r="B44" s="4">
        <v>1076498</v>
      </c>
      <c r="C44" s="4" t="s">
        <v>17</v>
      </c>
      <c r="D44" s="5">
        <v>3.0634999999999999</v>
      </c>
      <c r="E44" s="6">
        <v>59</v>
      </c>
      <c r="F44" s="6">
        <v>23.65</v>
      </c>
      <c r="G44" s="6" t="s">
        <v>12</v>
      </c>
      <c r="H44" s="2" t="s">
        <v>13</v>
      </c>
      <c r="I44" s="7">
        <f t="shared" si="1"/>
        <v>55</v>
      </c>
      <c r="J44" s="7">
        <f t="shared" si="2"/>
        <v>144</v>
      </c>
      <c r="K44" s="7" t="str">
        <f>VLOOKUP((G44&amp;I44&amp;J44), 'Std Parts list'!A$1:H$155, MATCH(H44,  'Std Parts list'!A$1:H$1, 0), 0)</f>
        <v>817-00231</v>
      </c>
    </row>
    <row r="45" spans="1:11" ht="22.8" x14ac:dyDescent="0.3">
      <c r="A45" s="2">
        <v>44</v>
      </c>
      <c r="B45" s="4">
        <v>1076504</v>
      </c>
      <c r="C45" s="4" t="s">
        <v>17</v>
      </c>
      <c r="D45" s="5">
        <v>4.1083999999999996</v>
      </c>
      <c r="E45" s="6">
        <v>146.75</v>
      </c>
      <c r="F45" s="6">
        <v>20.58</v>
      </c>
      <c r="G45" s="6" t="s">
        <v>12</v>
      </c>
      <c r="H45" s="2" t="s">
        <v>13</v>
      </c>
      <c r="I45" s="7">
        <f t="shared" si="1"/>
        <v>55</v>
      </c>
      <c r="J45" s="7">
        <f t="shared" si="2"/>
        <v>168</v>
      </c>
      <c r="K45" s="7" t="str">
        <f>VLOOKUP((G45&amp;I45&amp;J45), 'Std Parts list'!A$1:H$155, MATCH(H45,  'Std Parts list'!A$1:H$1, 0), 0)</f>
        <v>817-00230</v>
      </c>
    </row>
    <row r="46" spans="1:11" ht="22.8" x14ac:dyDescent="0.3">
      <c r="A46" s="2">
        <v>45</v>
      </c>
      <c r="B46" s="4">
        <v>1076505</v>
      </c>
      <c r="C46" s="4" t="s">
        <v>21</v>
      </c>
      <c r="D46" s="5">
        <v>4.0785</v>
      </c>
      <c r="E46" s="6">
        <v>88.25</v>
      </c>
      <c r="F46" s="6">
        <v>4.83</v>
      </c>
      <c r="G46" s="6" t="s">
        <v>18</v>
      </c>
      <c r="H46" s="2" t="s">
        <v>13</v>
      </c>
      <c r="I46" s="7">
        <f t="shared" si="1"/>
        <v>55</v>
      </c>
      <c r="J46" s="7">
        <f t="shared" si="2"/>
        <v>144</v>
      </c>
      <c r="K46" s="7" t="str">
        <f>VLOOKUP((G46&amp;I46&amp;J46), 'Std Parts list'!A$1:H$155, MATCH(H46,  'Std Parts list'!A$1:H$1, 0), 0)</f>
        <v>817-00227</v>
      </c>
    </row>
    <row r="47" spans="1:11" ht="22.8" x14ac:dyDescent="0.3">
      <c r="A47" s="2">
        <v>46</v>
      </c>
      <c r="B47" s="4">
        <v>1076506</v>
      </c>
      <c r="C47" s="4" t="s">
        <v>17</v>
      </c>
      <c r="D47" s="5">
        <v>4.0635000000000003</v>
      </c>
      <c r="E47" s="6">
        <v>49.75</v>
      </c>
      <c r="F47" s="6">
        <v>23.9</v>
      </c>
      <c r="G47" s="6" t="s">
        <v>12</v>
      </c>
      <c r="H47" s="2" t="s">
        <v>13</v>
      </c>
      <c r="I47" s="7">
        <f t="shared" si="1"/>
        <v>55</v>
      </c>
      <c r="J47" s="7">
        <f t="shared" si="2"/>
        <v>144</v>
      </c>
      <c r="K47" s="7" t="str">
        <f>VLOOKUP((G47&amp;I47&amp;J47), 'Std Parts list'!A$1:H$155, MATCH(H47,  'Std Parts list'!A$1:H$1, 0), 0)</f>
        <v>817-00231</v>
      </c>
    </row>
    <row r="48" spans="1:11" ht="22.8" x14ac:dyDescent="0.3">
      <c r="A48" s="2">
        <v>47</v>
      </c>
      <c r="B48" s="4">
        <v>1076507</v>
      </c>
      <c r="C48" s="4" t="s">
        <v>17</v>
      </c>
      <c r="D48" s="5">
        <v>5.1083999999999996</v>
      </c>
      <c r="E48" s="6">
        <v>146.75</v>
      </c>
      <c r="F48" s="6">
        <v>24.81</v>
      </c>
      <c r="G48" s="6" t="s">
        <v>12</v>
      </c>
      <c r="H48" s="2" t="s">
        <v>13</v>
      </c>
      <c r="I48" s="7">
        <f t="shared" si="1"/>
        <v>55</v>
      </c>
      <c r="J48" s="7">
        <f t="shared" si="2"/>
        <v>168</v>
      </c>
      <c r="K48" s="7" t="str">
        <f>VLOOKUP((G48&amp;I48&amp;J48), 'Std Parts list'!A$1:H$155, MATCH(H48,  'Std Parts list'!A$1:H$1, 0), 0)</f>
        <v>817-00230</v>
      </c>
    </row>
    <row r="49" spans="1:11" ht="22.8" x14ac:dyDescent="0.3">
      <c r="A49" s="2">
        <v>48</v>
      </c>
      <c r="B49" s="4">
        <v>1076543</v>
      </c>
      <c r="C49" s="4" t="s">
        <v>23</v>
      </c>
      <c r="D49" s="5">
        <v>5.0785</v>
      </c>
      <c r="E49" s="6">
        <v>213.5</v>
      </c>
      <c r="F49" s="6">
        <v>3</v>
      </c>
      <c r="G49" s="6" t="s">
        <v>18</v>
      </c>
      <c r="H49" s="2" t="s">
        <v>13</v>
      </c>
      <c r="I49" s="7">
        <f t="shared" si="1"/>
        <v>55</v>
      </c>
      <c r="J49" s="7">
        <f t="shared" si="2"/>
        <v>216</v>
      </c>
      <c r="K49" s="7" t="str">
        <f>VLOOKUP((G49&amp;I49&amp;J49), 'Std Parts list'!A$1:H$155, MATCH(H49,  'Std Parts list'!A$1:H$1, 0), 0)</f>
        <v>817-00237</v>
      </c>
    </row>
    <row r="50" spans="1:11" ht="22.8" x14ac:dyDescent="0.3">
      <c r="A50" s="2">
        <v>49</v>
      </c>
      <c r="B50" s="4">
        <v>1076545</v>
      </c>
      <c r="C50" s="4" t="s">
        <v>17</v>
      </c>
      <c r="D50" s="5">
        <v>5.0635000000000003</v>
      </c>
      <c r="E50" s="6">
        <v>218.5</v>
      </c>
      <c r="F50" s="6">
        <v>26.21</v>
      </c>
      <c r="G50" s="6" t="s">
        <v>18</v>
      </c>
      <c r="H50" s="2" t="s">
        <v>13</v>
      </c>
      <c r="I50" s="7">
        <f t="shared" si="1"/>
        <v>55</v>
      </c>
      <c r="J50" s="7">
        <f t="shared" si="2"/>
        <v>240</v>
      </c>
      <c r="K50" s="7" t="str">
        <f>VLOOKUP((G50&amp;I50&amp;J50), 'Std Parts list'!A$1:H$155, MATCH(H50,  'Std Parts list'!A$1:H$1, 0), 0)</f>
        <v>817-00221</v>
      </c>
    </row>
    <row r="51" spans="1:11" ht="22.8" x14ac:dyDescent="0.3">
      <c r="A51" s="2">
        <v>50</v>
      </c>
      <c r="B51" s="4">
        <v>1076547</v>
      </c>
      <c r="C51" s="4" t="s">
        <v>23</v>
      </c>
      <c r="D51" s="5">
        <v>6.1083999999999996</v>
      </c>
      <c r="E51" s="6">
        <v>720.88</v>
      </c>
      <c r="F51" s="6">
        <v>5.83</v>
      </c>
      <c r="G51" s="6" t="s">
        <v>18</v>
      </c>
      <c r="H51" s="2" t="s">
        <v>13</v>
      </c>
      <c r="I51" s="7">
        <f t="shared" si="1"/>
        <v>55</v>
      </c>
      <c r="J51" s="7">
        <f t="shared" si="2"/>
        <v>0</v>
      </c>
      <c r="K51" s="7" t="e">
        <f>VLOOKUP((G51&amp;I51&amp;J51), 'Std Parts list'!A$1:H$155, MATCH(H51,  'Std Parts list'!A$1:H$1, 0), 0)</f>
        <v>#N/A</v>
      </c>
    </row>
    <row r="52" spans="1:11" ht="22.8" x14ac:dyDescent="0.3">
      <c r="A52" s="2">
        <v>51</v>
      </c>
      <c r="B52" s="4">
        <v>1076548</v>
      </c>
      <c r="C52" s="4" t="s">
        <v>17</v>
      </c>
      <c r="D52" s="5"/>
      <c r="E52" s="6">
        <v>218.5</v>
      </c>
      <c r="F52" s="6">
        <v>18.21</v>
      </c>
      <c r="G52" s="6" t="s">
        <v>18</v>
      </c>
      <c r="H52" s="2" t="s">
        <v>13</v>
      </c>
      <c r="I52" s="7">
        <f t="shared" si="1"/>
        <v>55</v>
      </c>
      <c r="J52" s="7">
        <f t="shared" si="2"/>
        <v>240</v>
      </c>
      <c r="K52" s="7" t="str">
        <f>VLOOKUP((G52&amp;I52&amp;J52), 'Std Parts list'!A$1:H$155, MATCH(H52,  'Std Parts list'!A$1:H$1, 0), 0)</f>
        <v>817-00221</v>
      </c>
    </row>
    <row r="53" spans="1:11" ht="22.8" x14ac:dyDescent="0.3">
      <c r="A53" s="2">
        <v>52</v>
      </c>
      <c r="B53" s="4">
        <v>1076549</v>
      </c>
      <c r="C53" s="4" t="s">
        <v>17</v>
      </c>
      <c r="D53" s="5"/>
      <c r="E53" s="6">
        <v>218.5</v>
      </c>
      <c r="F53" s="6">
        <v>18.41</v>
      </c>
      <c r="G53" s="6" t="s">
        <v>18</v>
      </c>
      <c r="H53" s="2" t="s">
        <v>13</v>
      </c>
      <c r="I53" s="7">
        <f t="shared" si="1"/>
        <v>55</v>
      </c>
      <c r="J53" s="7">
        <f t="shared" si="2"/>
        <v>240</v>
      </c>
      <c r="K53" s="7" t="str">
        <f>VLOOKUP((G53&amp;I53&amp;J53), 'Std Parts list'!A$1:H$155, MATCH(H53,  'Std Parts list'!A$1:H$1, 0), 0)</f>
        <v>817-00221</v>
      </c>
    </row>
    <row r="54" spans="1:11" ht="22.8" x14ac:dyDescent="0.3">
      <c r="A54" s="2">
        <v>53</v>
      </c>
      <c r="B54" s="4">
        <v>1076551</v>
      </c>
      <c r="C54" s="4" t="s">
        <v>16</v>
      </c>
      <c r="D54" s="5"/>
      <c r="E54" s="6">
        <v>225.88</v>
      </c>
      <c r="F54" s="6">
        <v>12.83</v>
      </c>
      <c r="G54" s="6" t="s">
        <v>12</v>
      </c>
      <c r="H54" s="2" t="s">
        <v>13</v>
      </c>
      <c r="I54" s="7">
        <f t="shared" si="1"/>
        <v>55</v>
      </c>
      <c r="J54" s="7">
        <f t="shared" si="2"/>
        <v>240</v>
      </c>
      <c r="K54" s="7" t="str">
        <f>VLOOKUP((G54&amp;I54&amp;J54), 'Std Parts list'!A$1:H$155, MATCH(H54,  'Std Parts list'!A$1:H$1, 0), 0)</f>
        <v>817-00481</v>
      </c>
    </row>
    <row r="55" spans="1:11" ht="22.8" x14ac:dyDescent="0.3">
      <c r="A55" s="2">
        <v>54</v>
      </c>
      <c r="B55" s="4">
        <v>1076554</v>
      </c>
      <c r="C55" s="4" t="s">
        <v>24</v>
      </c>
      <c r="D55" s="5"/>
      <c r="E55" s="6">
        <v>229.08</v>
      </c>
      <c r="F55" s="6">
        <v>26.21</v>
      </c>
      <c r="G55" s="6" t="s">
        <v>18</v>
      </c>
      <c r="H55" s="2" t="s">
        <v>13</v>
      </c>
      <c r="I55" s="7">
        <f t="shared" si="1"/>
        <v>55</v>
      </c>
      <c r="J55" s="7">
        <f t="shared" si="2"/>
        <v>240</v>
      </c>
      <c r="K55" s="7" t="str">
        <f>VLOOKUP((G55&amp;I55&amp;J55), 'Std Parts list'!A$1:H$155, MATCH(H55,  'Std Parts list'!A$1:H$1, 0), 0)</f>
        <v>817-00221</v>
      </c>
    </row>
    <row r="56" spans="1:11" ht="22.8" x14ac:dyDescent="0.3">
      <c r="A56" s="2">
        <v>55</v>
      </c>
      <c r="B56" s="4">
        <v>1076555</v>
      </c>
      <c r="C56" s="4" t="s">
        <v>25</v>
      </c>
      <c r="D56" s="5"/>
      <c r="E56" s="6">
        <v>183.71</v>
      </c>
      <c r="F56" s="6">
        <v>16.22</v>
      </c>
      <c r="G56" s="6" t="s">
        <v>18</v>
      </c>
      <c r="H56" s="2" t="s">
        <v>13</v>
      </c>
      <c r="I56" s="7">
        <f t="shared" si="1"/>
        <v>55</v>
      </c>
      <c r="J56" s="7">
        <f t="shared" si="2"/>
        <v>192</v>
      </c>
      <c r="K56" s="7" t="str">
        <f>VLOOKUP((G56&amp;I56&amp;J56), 'Std Parts list'!A$1:H$155, MATCH(H56,  'Std Parts list'!A$1:H$1, 0), 0)</f>
        <v>817-00225</v>
      </c>
    </row>
    <row r="57" spans="1:11" ht="22.8" x14ac:dyDescent="0.3">
      <c r="A57" s="2">
        <v>56</v>
      </c>
      <c r="B57" s="4">
        <v>1076615</v>
      </c>
      <c r="C57" s="4" t="s">
        <v>26</v>
      </c>
      <c r="D57" s="5"/>
      <c r="E57" s="6">
        <v>230.05</v>
      </c>
      <c r="F57" s="6">
        <v>16.91</v>
      </c>
      <c r="G57" s="6" t="s">
        <v>12</v>
      </c>
      <c r="H57" s="2" t="s">
        <v>13</v>
      </c>
      <c r="I57" s="7">
        <f t="shared" si="1"/>
        <v>55</v>
      </c>
      <c r="J57" s="7">
        <f t="shared" si="2"/>
        <v>240</v>
      </c>
      <c r="K57" s="7" t="str">
        <f>VLOOKUP((G57&amp;I57&amp;J57), 'Std Parts list'!A$1:H$155, MATCH(H57,  'Std Parts list'!A$1:H$1, 0), 0)</f>
        <v>817-00481</v>
      </c>
    </row>
    <row r="58" spans="1:11" ht="22.8" x14ac:dyDescent="0.3">
      <c r="A58" s="2">
        <v>57</v>
      </c>
      <c r="B58" s="4">
        <v>1076634</v>
      </c>
      <c r="C58" s="4" t="s">
        <v>16</v>
      </c>
      <c r="D58" s="5"/>
      <c r="E58" s="6">
        <v>7.13</v>
      </c>
      <c r="F58" s="6">
        <v>12.66</v>
      </c>
      <c r="G58" s="6" t="s">
        <v>12</v>
      </c>
      <c r="H58" s="2" t="s">
        <v>13</v>
      </c>
      <c r="I58" s="7">
        <f t="shared" si="1"/>
        <v>55</v>
      </c>
      <c r="J58" s="7">
        <f t="shared" si="2"/>
        <v>144</v>
      </c>
      <c r="K58" s="7" t="str">
        <f>VLOOKUP((G58&amp;I58&amp;J58), 'Std Parts list'!A$1:H$155, MATCH(H58,  'Std Parts list'!A$1:H$1, 0), 0)</f>
        <v>817-00231</v>
      </c>
    </row>
    <row r="59" spans="1:11" ht="22.8" x14ac:dyDescent="0.3">
      <c r="A59" s="2">
        <v>58</v>
      </c>
      <c r="B59" s="4">
        <v>1076636</v>
      </c>
      <c r="C59" s="4" t="s">
        <v>24</v>
      </c>
      <c r="D59" s="5"/>
      <c r="E59" s="6">
        <v>229.08</v>
      </c>
      <c r="F59" s="6">
        <v>21.77</v>
      </c>
      <c r="G59" s="6" t="s">
        <v>18</v>
      </c>
      <c r="H59" s="2" t="s">
        <v>13</v>
      </c>
      <c r="I59" s="7">
        <f t="shared" si="1"/>
        <v>55</v>
      </c>
      <c r="J59" s="7">
        <f t="shared" si="2"/>
        <v>240</v>
      </c>
      <c r="K59" s="7" t="str">
        <f>VLOOKUP((G59&amp;I59&amp;J59), 'Std Parts list'!A$1:H$155, MATCH(H59,  'Std Parts list'!A$1:H$1, 0), 0)</f>
        <v>817-00221</v>
      </c>
    </row>
    <row r="60" spans="1:11" ht="22.8" x14ac:dyDescent="0.3">
      <c r="A60" s="2">
        <v>59</v>
      </c>
      <c r="B60" s="4">
        <v>1076637</v>
      </c>
      <c r="C60" s="4" t="s">
        <v>17</v>
      </c>
      <c r="D60" s="5"/>
      <c r="E60" s="6">
        <v>229.08</v>
      </c>
      <c r="F60" s="6">
        <v>21.34</v>
      </c>
      <c r="G60" s="6" t="s">
        <v>18</v>
      </c>
      <c r="H60" s="2" t="s">
        <v>13</v>
      </c>
      <c r="I60" s="7">
        <f t="shared" si="1"/>
        <v>55</v>
      </c>
      <c r="J60" s="7">
        <f t="shared" si="2"/>
        <v>240</v>
      </c>
      <c r="K60" s="7" t="str">
        <f>VLOOKUP((G60&amp;I60&amp;J60), 'Std Parts list'!A$1:H$155, MATCH(H60,  'Std Parts list'!A$1:H$1, 0), 0)</f>
        <v>817-00221</v>
      </c>
    </row>
    <row r="61" spans="1:11" ht="22.8" x14ac:dyDescent="0.3">
      <c r="A61" s="2">
        <v>60</v>
      </c>
      <c r="B61" s="4">
        <v>1076639</v>
      </c>
      <c r="C61" s="4" t="s">
        <v>15</v>
      </c>
      <c r="D61" s="5"/>
      <c r="E61" s="6">
        <v>9.24</v>
      </c>
      <c r="F61" s="6">
        <v>15.16</v>
      </c>
      <c r="G61" s="6" t="s">
        <v>12</v>
      </c>
      <c r="H61" s="2" t="s">
        <v>13</v>
      </c>
      <c r="I61" s="7">
        <f t="shared" si="1"/>
        <v>55</v>
      </c>
      <c r="J61" s="7">
        <f t="shared" si="2"/>
        <v>144</v>
      </c>
      <c r="K61" s="7" t="str">
        <f>VLOOKUP((G61&amp;I61&amp;J61), 'Std Parts list'!A$1:H$155, MATCH(H61,  'Std Parts list'!A$1:H$1, 0), 0)</f>
        <v>817-00231</v>
      </c>
    </row>
    <row r="62" spans="1:11" ht="22.8" x14ac:dyDescent="0.3">
      <c r="A62" s="2">
        <v>61</v>
      </c>
      <c r="B62" s="4">
        <v>1076641</v>
      </c>
      <c r="C62" s="4" t="s">
        <v>14</v>
      </c>
      <c r="D62" s="5"/>
      <c r="E62" s="6">
        <v>9.25</v>
      </c>
      <c r="F62" s="6">
        <v>11.8</v>
      </c>
      <c r="G62" s="6" t="s">
        <v>12</v>
      </c>
      <c r="H62" s="2" t="s">
        <v>13</v>
      </c>
      <c r="I62" s="7">
        <f t="shared" si="1"/>
        <v>55</v>
      </c>
      <c r="J62" s="7">
        <f t="shared" si="2"/>
        <v>144</v>
      </c>
      <c r="K62" s="7" t="str">
        <f>VLOOKUP((G62&amp;I62&amp;J62), 'Std Parts list'!A$1:H$155, MATCH(H62,  'Std Parts list'!A$1:H$1, 0), 0)</f>
        <v>817-00231</v>
      </c>
    </row>
    <row r="63" spans="1:11" ht="22.8" x14ac:dyDescent="0.3">
      <c r="A63" s="2">
        <v>62</v>
      </c>
      <c r="B63" s="4">
        <v>1076742</v>
      </c>
      <c r="C63" s="4" t="s">
        <v>19</v>
      </c>
      <c r="D63" s="5"/>
      <c r="E63" s="6">
        <v>219.5</v>
      </c>
      <c r="F63" s="6">
        <v>5.61</v>
      </c>
      <c r="G63" s="6" t="s">
        <v>18</v>
      </c>
      <c r="H63" s="2" t="s">
        <v>13</v>
      </c>
      <c r="I63" s="7">
        <f t="shared" si="1"/>
        <v>55</v>
      </c>
      <c r="J63" s="7">
        <f t="shared" si="2"/>
        <v>240</v>
      </c>
      <c r="K63" s="7" t="str">
        <f>VLOOKUP((G63&amp;I63&amp;J63), 'Std Parts list'!A$1:H$155, MATCH(H63,  'Std Parts list'!A$1:H$1, 0), 0)</f>
        <v>817-00221</v>
      </c>
    </row>
    <row r="64" spans="1:11" ht="22.8" x14ac:dyDescent="0.3">
      <c r="A64" s="2">
        <v>63</v>
      </c>
      <c r="B64" s="4">
        <v>1076744</v>
      </c>
      <c r="C64" s="4" t="s">
        <v>19</v>
      </c>
      <c r="D64" s="5"/>
      <c r="E64" s="6">
        <v>8</v>
      </c>
      <c r="F64" s="6">
        <v>5.61</v>
      </c>
      <c r="G64" s="6" t="s">
        <v>18</v>
      </c>
      <c r="H64" s="2" t="s">
        <v>13</v>
      </c>
      <c r="I64" s="7">
        <f t="shared" si="1"/>
        <v>55</v>
      </c>
      <c r="J64" s="7">
        <f t="shared" si="2"/>
        <v>144</v>
      </c>
      <c r="K64" s="7" t="str">
        <f>VLOOKUP((G64&amp;I64&amp;J64), 'Std Parts list'!A$1:H$155, MATCH(H64,  'Std Parts list'!A$1:H$1, 0), 0)</f>
        <v>817-00227</v>
      </c>
    </row>
    <row r="65" spans="1:11" ht="22.8" x14ac:dyDescent="0.3">
      <c r="A65" s="2">
        <v>64</v>
      </c>
      <c r="B65" s="4">
        <v>1076745</v>
      </c>
      <c r="C65" s="4" t="s">
        <v>19</v>
      </c>
      <c r="D65" s="5"/>
      <c r="E65" s="6">
        <v>171.25</v>
      </c>
      <c r="F65" s="6">
        <v>5.6120000000000001</v>
      </c>
      <c r="G65" s="6" t="s">
        <v>18</v>
      </c>
      <c r="H65" s="2" t="s">
        <v>13</v>
      </c>
      <c r="I65" s="7">
        <f t="shared" si="1"/>
        <v>55</v>
      </c>
      <c r="J65" s="7">
        <f t="shared" si="2"/>
        <v>192</v>
      </c>
      <c r="K65" s="7" t="str">
        <f>VLOOKUP((G65&amp;I65&amp;J65), 'Std Parts list'!A$1:H$155, MATCH(H65,  'Std Parts list'!A$1:H$1, 0), 0)</f>
        <v>817-00225</v>
      </c>
    </row>
    <row r="66" spans="1:11" ht="22.8" x14ac:dyDescent="0.3">
      <c r="A66" s="2">
        <v>65</v>
      </c>
      <c r="B66" s="4">
        <v>1076746</v>
      </c>
      <c r="C66" s="4" t="s">
        <v>17</v>
      </c>
      <c r="D66" s="5"/>
      <c r="E66" s="6">
        <v>137.83000000000001</v>
      </c>
      <c r="F66" s="6">
        <v>17.739999999999998</v>
      </c>
      <c r="G66" s="6" t="s">
        <v>18</v>
      </c>
      <c r="H66" s="2" t="s">
        <v>13</v>
      </c>
      <c r="I66" s="7">
        <f t="shared" si="1"/>
        <v>55</v>
      </c>
      <c r="J66" s="7">
        <f t="shared" ref="J66:J97" si="3">IF(E66&lt;=144,144,IF(AND(E66&gt;144,E66&lt;=168),168,IF(AND(E66&gt;168,E66&lt;=192),192,IF(AND(E66&gt;192,E66&lt;=216),216,IF(AND(E66&gt;216,E66&lt;=240),240,0)))))</f>
        <v>144</v>
      </c>
      <c r="K66" s="7" t="str">
        <f>VLOOKUP((G66&amp;I66&amp;J66), 'Std Parts list'!A$1:H$155, MATCH(H66,  'Std Parts list'!A$1:H$1, 0), 0)</f>
        <v>817-00227</v>
      </c>
    </row>
    <row r="67" spans="1:11" ht="22.8" x14ac:dyDescent="0.3">
      <c r="A67" s="2">
        <v>66</v>
      </c>
      <c r="B67" s="4">
        <v>1076747</v>
      </c>
      <c r="C67" s="4" t="s">
        <v>17</v>
      </c>
      <c r="D67" s="5"/>
      <c r="E67" s="6">
        <v>137.83199999999999</v>
      </c>
      <c r="F67" s="6">
        <v>26.292999999999999</v>
      </c>
      <c r="G67" s="6" t="s">
        <v>20</v>
      </c>
      <c r="H67" s="2" t="s">
        <v>13</v>
      </c>
      <c r="I67" s="7">
        <f t="shared" ref="I67:I130" si="4">IF(F67&lt;=55,55,0)</f>
        <v>55</v>
      </c>
      <c r="J67" s="7">
        <f t="shared" si="3"/>
        <v>144</v>
      </c>
      <c r="K67" s="7" t="str">
        <f>VLOOKUP((G67&amp;I67&amp;J67), 'Std Parts list'!A$1:H$155, MATCH(H67,  'Std Parts list'!A$1:H$1, 0), 0)</f>
        <v>817-00234</v>
      </c>
    </row>
    <row r="68" spans="1:11" ht="22.8" x14ac:dyDescent="0.3">
      <c r="A68" s="2">
        <v>67</v>
      </c>
      <c r="B68" s="4">
        <v>1076748</v>
      </c>
      <c r="C68" s="4" t="s">
        <v>17</v>
      </c>
      <c r="D68" s="5"/>
      <c r="E68" s="6">
        <v>137.83199999999999</v>
      </c>
      <c r="F68" s="6">
        <v>19.917999999999999</v>
      </c>
      <c r="G68" s="6" t="s">
        <v>20</v>
      </c>
      <c r="H68" s="2" t="s">
        <v>13</v>
      </c>
      <c r="I68" s="7">
        <f t="shared" si="4"/>
        <v>55</v>
      </c>
      <c r="J68" s="7">
        <f t="shared" si="3"/>
        <v>144</v>
      </c>
      <c r="K68" s="7" t="str">
        <f>VLOOKUP((G68&amp;I68&amp;J68), 'Std Parts list'!A$1:H$155, MATCH(H68,  'Std Parts list'!A$1:H$1, 0), 0)</f>
        <v>817-00234</v>
      </c>
    </row>
    <row r="69" spans="1:11" ht="22.8" x14ac:dyDescent="0.3">
      <c r="A69" s="2">
        <v>68</v>
      </c>
      <c r="B69" s="4">
        <v>1076750</v>
      </c>
      <c r="C69" s="4" t="s">
        <v>17</v>
      </c>
      <c r="D69" s="5"/>
      <c r="E69" s="6">
        <v>51.722999999999999</v>
      </c>
      <c r="F69" s="6">
        <v>23.71</v>
      </c>
      <c r="G69" s="6" t="s">
        <v>20</v>
      </c>
      <c r="H69" s="2" t="s">
        <v>13</v>
      </c>
      <c r="I69" s="7">
        <f t="shared" si="4"/>
        <v>55</v>
      </c>
      <c r="J69" s="7">
        <f t="shared" si="3"/>
        <v>144</v>
      </c>
      <c r="K69" s="7" t="str">
        <f>VLOOKUP((G69&amp;I69&amp;J69), 'Std Parts list'!A$1:H$155, MATCH(H69,  'Std Parts list'!A$1:H$1, 0), 0)</f>
        <v>817-00234</v>
      </c>
    </row>
    <row r="70" spans="1:11" ht="22.8" x14ac:dyDescent="0.3">
      <c r="A70" s="2">
        <v>69</v>
      </c>
      <c r="B70" s="4">
        <v>1076751</v>
      </c>
      <c r="C70" s="4" t="s">
        <v>17</v>
      </c>
      <c r="D70" s="5"/>
      <c r="E70" s="6">
        <v>137.83000000000001</v>
      </c>
      <c r="F70" s="6">
        <v>21.37</v>
      </c>
      <c r="G70" s="6" t="s">
        <v>20</v>
      </c>
      <c r="H70" s="2" t="s">
        <v>13</v>
      </c>
      <c r="I70" s="7">
        <f t="shared" si="4"/>
        <v>55</v>
      </c>
      <c r="J70" s="7">
        <f t="shared" si="3"/>
        <v>144</v>
      </c>
      <c r="K70" s="7" t="str">
        <f>VLOOKUP((G70&amp;I70&amp;J70), 'Std Parts list'!A$1:H$155, MATCH(H70,  'Std Parts list'!A$1:H$1, 0), 0)</f>
        <v>817-00234</v>
      </c>
    </row>
    <row r="71" spans="1:11" ht="22.8" x14ac:dyDescent="0.3">
      <c r="A71" s="2">
        <v>70</v>
      </c>
      <c r="B71" s="4">
        <v>1077541</v>
      </c>
      <c r="C71" s="4" t="s">
        <v>17</v>
      </c>
      <c r="D71" s="5"/>
      <c r="E71" s="6">
        <v>152.75</v>
      </c>
      <c r="F71" s="6">
        <v>26.23</v>
      </c>
      <c r="G71" s="6" t="s">
        <v>12</v>
      </c>
      <c r="H71" s="2" t="s">
        <v>13</v>
      </c>
      <c r="I71" s="7">
        <f t="shared" si="4"/>
        <v>55</v>
      </c>
      <c r="J71" s="7">
        <f t="shared" si="3"/>
        <v>168</v>
      </c>
      <c r="K71" s="7" t="str">
        <f>VLOOKUP((G71&amp;I71&amp;J71), 'Std Parts list'!A$1:H$155, MATCH(H71,  'Std Parts list'!A$1:H$1, 0), 0)</f>
        <v>817-00230</v>
      </c>
    </row>
    <row r="72" spans="1:11" ht="22.8" x14ac:dyDescent="0.3">
      <c r="A72" s="2">
        <v>71</v>
      </c>
      <c r="B72" s="4">
        <v>1077542</v>
      </c>
      <c r="C72" s="4" t="s">
        <v>22</v>
      </c>
      <c r="D72" s="5"/>
      <c r="E72" s="6">
        <v>152.75</v>
      </c>
      <c r="F72" s="6">
        <v>26.02</v>
      </c>
      <c r="G72" s="6" t="s">
        <v>18</v>
      </c>
      <c r="H72" s="2" t="s">
        <v>13</v>
      </c>
      <c r="I72" s="7">
        <f t="shared" si="4"/>
        <v>55</v>
      </c>
      <c r="J72" s="7">
        <f t="shared" si="3"/>
        <v>168</v>
      </c>
      <c r="K72" s="7" t="str">
        <f>VLOOKUP((G72&amp;I72&amp;J72), 'Std Parts list'!A$1:H$155, MATCH(H72,  'Std Parts list'!A$1:H$1, 0), 0)</f>
        <v>817-00226</v>
      </c>
    </row>
    <row r="73" spans="1:11" ht="22.8" x14ac:dyDescent="0.3">
      <c r="A73" s="2">
        <v>72</v>
      </c>
      <c r="B73" s="4">
        <v>1081235</v>
      </c>
      <c r="C73" s="4" t="s">
        <v>17</v>
      </c>
      <c r="D73" s="5"/>
      <c r="E73" s="6">
        <v>152.75</v>
      </c>
      <c r="F73" s="6">
        <v>18.233000000000001</v>
      </c>
      <c r="G73" s="6" t="s">
        <v>12</v>
      </c>
      <c r="H73" s="2" t="s">
        <v>13</v>
      </c>
      <c r="I73" s="7">
        <f t="shared" si="4"/>
        <v>55</v>
      </c>
      <c r="J73" s="7">
        <f t="shared" si="3"/>
        <v>168</v>
      </c>
      <c r="K73" s="7" t="str">
        <f>VLOOKUP((G73&amp;I73&amp;J73), 'Std Parts list'!A$1:H$155, MATCH(H73,  'Std Parts list'!A$1:H$1, 0), 0)</f>
        <v>817-00230</v>
      </c>
    </row>
    <row r="74" spans="1:11" ht="22.8" x14ac:dyDescent="0.3">
      <c r="A74" s="2">
        <v>73</v>
      </c>
      <c r="B74" s="4" t="s">
        <v>27</v>
      </c>
      <c r="C74" s="4" t="s">
        <v>28</v>
      </c>
      <c r="D74" s="5"/>
      <c r="E74" s="6">
        <v>144</v>
      </c>
      <c r="F74" s="6">
        <v>55</v>
      </c>
      <c r="G74" s="6" t="s">
        <v>18</v>
      </c>
      <c r="H74" s="2" t="s">
        <v>13</v>
      </c>
      <c r="I74" s="7">
        <f t="shared" si="4"/>
        <v>55</v>
      </c>
      <c r="J74" s="7">
        <f t="shared" si="3"/>
        <v>144</v>
      </c>
      <c r="K74" s="7" t="str">
        <f>VLOOKUP((G74&amp;I74&amp;J74), 'Std Parts list'!A$1:H$155, MATCH(H74,  'Std Parts list'!A$1:H$1, 0), 0)</f>
        <v>817-00227</v>
      </c>
    </row>
    <row r="75" spans="1:11" ht="22.8" x14ac:dyDescent="0.3">
      <c r="A75" s="2">
        <v>74</v>
      </c>
      <c r="B75" s="4" t="s">
        <v>29</v>
      </c>
      <c r="C75" s="4" t="s">
        <v>30</v>
      </c>
      <c r="D75" s="2"/>
      <c r="E75" s="6">
        <v>144</v>
      </c>
      <c r="F75" s="6">
        <v>55</v>
      </c>
      <c r="G75" s="6" t="s">
        <v>20</v>
      </c>
      <c r="H75" s="2" t="s">
        <v>13</v>
      </c>
      <c r="I75" s="7">
        <f t="shared" si="4"/>
        <v>55</v>
      </c>
      <c r="J75" s="7">
        <f t="shared" si="3"/>
        <v>144</v>
      </c>
      <c r="K75" s="7" t="str">
        <f>VLOOKUP((G75&amp;I75&amp;J75), 'Std Parts list'!A$1:H$155, MATCH(H75,  'Std Parts list'!A$1:H$1, 0), 0)</f>
        <v>817-00234</v>
      </c>
    </row>
    <row r="76" spans="1:11" ht="22.8" x14ac:dyDescent="0.3">
      <c r="A76" s="2">
        <v>75</v>
      </c>
      <c r="B76" s="4" t="s">
        <v>31</v>
      </c>
      <c r="C76" s="4" t="s">
        <v>32</v>
      </c>
      <c r="D76" s="2"/>
      <c r="E76" s="6">
        <v>1521</v>
      </c>
      <c r="F76" s="6">
        <v>6.29</v>
      </c>
      <c r="G76" s="6" t="s">
        <v>18</v>
      </c>
      <c r="H76" s="2" t="s">
        <v>13</v>
      </c>
      <c r="I76" s="7">
        <f t="shared" si="4"/>
        <v>55</v>
      </c>
      <c r="J76" s="7">
        <f t="shared" si="3"/>
        <v>0</v>
      </c>
      <c r="K76" s="7" t="e">
        <f>VLOOKUP((G76&amp;I76&amp;J76), 'Std Parts list'!A$1:H$155, MATCH(H76,  'Std Parts list'!A$1:H$1, 0), 0)</f>
        <v>#N/A</v>
      </c>
    </row>
    <row r="77" spans="1:11" ht="22.8" x14ac:dyDescent="0.35">
      <c r="A77" s="8"/>
      <c r="B77" s="9"/>
      <c r="C77" s="2"/>
      <c r="D77" s="2"/>
      <c r="E77" s="2"/>
      <c r="F77" s="2"/>
      <c r="G77" s="2"/>
      <c r="H77" s="2"/>
      <c r="I77" s="7">
        <f t="shared" si="4"/>
        <v>55</v>
      </c>
      <c r="J77" s="7">
        <f t="shared" si="3"/>
        <v>144</v>
      </c>
      <c r="K77" s="7" t="e">
        <f>VLOOKUP((G77&amp;I77&amp;J77), 'Std Parts list'!A$1:H$155, MATCH(H77,  'Std Parts list'!A$1:H$1, 0), 0)</f>
        <v>#N/A</v>
      </c>
    </row>
    <row r="78" spans="1:11" ht="22.8" x14ac:dyDescent="0.35">
      <c r="A78" s="8"/>
      <c r="B78" s="9"/>
      <c r="C78" s="2"/>
      <c r="D78" s="2"/>
      <c r="E78" s="2"/>
      <c r="F78" s="2"/>
      <c r="G78" s="2"/>
      <c r="H78" s="2"/>
      <c r="I78" s="7">
        <f t="shared" si="4"/>
        <v>55</v>
      </c>
      <c r="J78" s="7">
        <f t="shared" si="3"/>
        <v>144</v>
      </c>
      <c r="K78" s="7" t="e">
        <f>VLOOKUP((G78&amp;I78&amp;J78), 'Std Parts list'!A$1:H$155, MATCH(H78,  'Std Parts list'!A$1:H$1, 0), 0)</f>
        <v>#N/A</v>
      </c>
    </row>
    <row r="79" spans="1:11" ht="22.8" x14ac:dyDescent="0.35">
      <c r="A79" s="8"/>
      <c r="B79" s="9"/>
      <c r="C79" s="2"/>
      <c r="D79" s="2"/>
      <c r="E79" s="2"/>
      <c r="F79" s="2"/>
      <c r="G79" s="2"/>
      <c r="H79" s="2"/>
      <c r="I79" s="7">
        <f t="shared" si="4"/>
        <v>55</v>
      </c>
      <c r="J79" s="7">
        <f t="shared" si="3"/>
        <v>144</v>
      </c>
      <c r="K79" s="7" t="e">
        <f>VLOOKUP((G79&amp;I79&amp;J79), 'Std Parts list'!A$1:H$155, MATCH(H79,  'Std Parts list'!A$1:H$1, 0), 0)</f>
        <v>#N/A</v>
      </c>
    </row>
    <row r="80" spans="1:11" ht="22.8" x14ac:dyDescent="0.35">
      <c r="A80" s="8"/>
      <c r="B80" s="9"/>
      <c r="C80" s="2"/>
      <c r="D80" s="2"/>
      <c r="E80" s="2"/>
      <c r="F80" s="2"/>
      <c r="G80" s="2"/>
      <c r="H80" s="2"/>
      <c r="I80" s="7">
        <f t="shared" si="4"/>
        <v>55</v>
      </c>
      <c r="J80" s="7">
        <f t="shared" si="3"/>
        <v>144</v>
      </c>
      <c r="K80" s="7" t="e">
        <f>VLOOKUP((G80&amp;I80&amp;J80), 'Std Parts list'!A$1:H$155, MATCH(H80,  'Std Parts list'!A$1:H$1, 0), 0)</f>
        <v>#N/A</v>
      </c>
    </row>
    <row r="81" spans="1:11" ht="22.8" x14ac:dyDescent="0.3">
      <c r="B81" s="9"/>
      <c r="C81" s="2"/>
      <c r="D81" s="2"/>
      <c r="E81" s="2"/>
      <c r="F81" s="2"/>
      <c r="G81" s="2"/>
      <c r="H81" s="2"/>
      <c r="I81" s="7">
        <f t="shared" si="4"/>
        <v>55</v>
      </c>
      <c r="J81" s="7">
        <f t="shared" si="3"/>
        <v>144</v>
      </c>
      <c r="K81" s="7" t="e">
        <f>VLOOKUP((G81&amp;I81&amp;J81), 'Std Parts list'!A$1:H$155, MATCH(H81,  'Std Parts list'!A$1:H$1, 0), 0)</f>
        <v>#N/A</v>
      </c>
    </row>
    <row r="82" spans="1:11" ht="22.8" x14ac:dyDescent="0.35">
      <c r="A82" s="8"/>
      <c r="B82" s="9"/>
      <c r="C82" s="2"/>
      <c r="D82" s="2"/>
      <c r="E82" s="2"/>
      <c r="F82" s="2"/>
      <c r="G82" s="2"/>
      <c r="H82" s="2"/>
      <c r="I82" s="7">
        <f t="shared" si="4"/>
        <v>55</v>
      </c>
      <c r="J82" s="7">
        <f t="shared" si="3"/>
        <v>144</v>
      </c>
      <c r="K82" s="7" t="e">
        <f>VLOOKUP((G82&amp;I82&amp;J82), 'Std Parts list'!A$1:H$155, MATCH(H82,  'Std Parts list'!A$1:H$1, 0), 0)</f>
        <v>#N/A</v>
      </c>
    </row>
    <row r="83" spans="1:11" ht="22.8" x14ac:dyDescent="0.35">
      <c r="A83" s="8"/>
      <c r="B83" s="9"/>
      <c r="C83" s="2"/>
      <c r="D83" s="2"/>
      <c r="E83" s="2"/>
      <c r="F83" s="2"/>
      <c r="G83" s="2"/>
      <c r="H83" s="2"/>
      <c r="I83" s="7">
        <f t="shared" si="4"/>
        <v>55</v>
      </c>
      <c r="J83" s="7">
        <f t="shared" si="3"/>
        <v>144</v>
      </c>
      <c r="K83" s="7" t="e">
        <f>VLOOKUP((G83&amp;I83&amp;J83), 'Std Parts list'!A$1:H$155, MATCH(H83,  'Std Parts list'!A$1:H$1, 0), 0)</f>
        <v>#N/A</v>
      </c>
    </row>
    <row r="84" spans="1:11" ht="22.8" x14ac:dyDescent="0.35">
      <c r="A84" s="8"/>
      <c r="B84" s="9"/>
      <c r="C84" s="2"/>
      <c r="D84" s="2"/>
      <c r="E84" s="2"/>
      <c r="F84" s="2"/>
      <c r="G84" s="2"/>
      <c r="H84" s="2"/>
      <c r="I84" s="7">
        <f t="shared" si="4"/>
        <v>55</v>
      </c>
      <c r="J84" s="7">
        <f t="shared" si="3"/>
        <v>144</v>
      </c>
      <c r="K84" s="7" t="e">
        <f>VLOOKUP((G84&amp;I84&amp;J84), 'Std Parts list'!A$1:H$155, MATCH(H84,  'Std Parts list'!A$1:H$1, 0), 0)</f>
        <v>#N/A</v>
      </c>
    </row>
    <row r="85" spans="1:11" ht="22.8" x14ac:dyDescent="0.35">
      <c r="A85" s="8"/>
      <c r="B85" s="9"/>
      <c r="C85" s="2"/>
      <c r="D85" s="2"/>
      <c r="E85" s="2"/>
      <c r="F85" s="2"/>
      <c r="G85" s="2"/>
      <c r="H85" s="2"/>
      <c r="I85" s="7">
        <f t="shared" si="4"/>
        <v>55</v>
      </c>
      <c r="J85" s="7">
        <f t="shared" si="3"/>
        <v>144</v>
      </c>
      <c r="K85" s="7" t="e">
        <f>VLOOKUP((G85&amp;I85&amp;J85), 'Std Parts list'!A$1:H$155, MATCH(H85,  'Std Parts list'!A$1:H$1, 0), 0)</f>
        <v>#N/A</v>
      </c>
    </row>
    <row r="86" spans="1:11" ht="22.8" x14ac:dyDescent="0.35">
      <c r="A86" s="8"/>
      <c r="B86" s="9"/>
      <c r="C86" s="2"/>
      <c r="D86" s="2"/>
      <c r="E86" s="2"/>
      <c r="F86" s="2"/>
      <c r="G86" s="2"/>
      <c r="H86" s="2"/>
      <c r="I86" s="7">
        <f t="shared" si="4"/>
        <v>55</v>
      </c>
      <c r="J86" s="7">
        <f t="shared" si="3"/>
        <v>144</v>
      </c>
      <c r="K86" s="7" t="e">
        <f>VLOOKUP((G86&amp;I86&amp;J86), 'Std Parts list'!A$1:H$155, MATCH(H86,  'Std Parts list'!A$1:H$1, 0), 0)</f>
        <v>#N/A</v>
      </c>
    </row>
    <row r="87" spans="1:11" ht="22.8" x14ac:dyDescent="0.35">
      <c r="A87" s="8"/>
      <c r="B87" s="9"/>
      <c r="C87" s="2"/>
      <c r="D87" s="2"/>
      <c r="E87" s="2"/>
      <c r="F87" s="2"/>
      <c r="G87" s="2"/>
      <c r="H87" s="2"/>
      <c r="I87" s="7">
        <f t="shared" si="4"/>
        <v>55</v>
      </c>
      <c r="J87" s="7">
        <f t="shared" si="3"/>
        <v>144</v>
      </c>
      <c r="K87" s="7" t="e">
        <f>VLOOKUP((G87&amp;I87&amp;J87), 'Std Parts list'!A$1:H$155, MATCH(H87,  'Std Parts list'!A$1:H$1, 0), 0)</f>
        <v>#N/A</v>
      </c>
    </row>
    <row r="88" spans="1:11" ht="22.8" x14ac:dyDescent="0.35">
      <c r="A88" s="8"/>
      <c r="B88" s="9"/>
      <c r="C88" s="2"/>
      <c r="D88" s="2"/>
      <c r="E88" s="2"/>
      <c r="F88" s="2"/>
      <c r="G88" s="2"/>
      <c r="H88" s="2"/>
      <c r="I88" s="7">
        <f t="shared" si="4"/>
        <v>55</v>
      </c>
      <c r="J88" s="7">
        <f t="shared" si="3"/>
        <v>144</v>
      </c>
      <c r="K88" s="7" t="e">
        <f>VLOOKUP((G88&amp;I88&amp;J88), 'Std Parts list'!A$1:H$155, MATCH(H88,  'Std Parts list'!A$1:H$1, 0), 0)</f>
        <v>#N/A</v>
      </c>
    </row>
    <row r="89" spans="1:11" ht="22.8" x14ac:dyDescent="0.35">
      <c r="A89" s="8"/>
      <c r="B89" s="9"/>
      <c r="C89" s="2"/>
      <c r="D89" s="2"/>
      <c r="E89" s="2"/>
      <c r="F89" s="2"/>
      <c r="G89" s="2"/>
      <c r="H89" s="2"/>
      <c r="I89" s="7">
        <f t="shared" si="4"/>
        <v>55</v>
      </c>
      <c r="J89" s="7">
        <f t="shared" si="3"/>
        <v>144</v>
      </c>
      <c r="K89" s="7" t="e">
        <f>VLOOKUP((G89&amp;I89&amp;J89), 'Std Parts list'!A$1:H$155, MATCH(H89,  'Std Parts list'!A$1:H$1, 0), 0)</f>
        <v>#N/A</v>
      </c>
    </row>
    <row r="90" spans="1:11" ht="22.8" x14ac:dyDescent="0.35">
      <c r="A90" s="8"/>
      <c r="B90" s="9"/>
      <c r="C90" s="2"/>
      <c r="D90" s="2"/>
      <c r="E90" s="2"/>
      <c r="F90" s="2"/>
      <c r="G90" s="2"/>
      <c r="H90" s="2"/>
      <c r="I90" s="7">
        <f t="shared" si="4"/>
        <v>55</v>
      </c>
      <c r="J90" s="7">
        <f t="shared" si="3"/>
        <v>144</v>
      </c>
      <c r="K90" s="7" t="e">
        <f>VLOOKUP((G90&amp;I90&amp;J90), 'Std Parts list'!A$1:H$155, MATCH(H90,  'Std Parts list'!A$1:H$1, 0), 0)</f>
        <v>#N/A</v>
      </c>
    </row>
    <row r="91" spans="1:11" ht="22.8" x14ac:dyDescent="0.35">
      <c r="A91" s="8"/>
      <c r="B91" s="9"/>
      <c r="C91" s="2"/>
      <c r="D91" s="2"/>
      <c r="E91" s="2"/>
      <c r="F91" s="2"/>
      <c r="G91" s="2"/>
      <c r="H91" s="2"/>
      <c r="I91" s="7">
        <f t="shared" si="4"/>
        <v>55</v>
      </c>
      <c r="J91" s="7">
        <f t="shared" si="3"/>
        <v>144</v>
      </c>
      <c r="K91" s="7" t="e">
        <f>VLOOKUP((G91&amp;I91&amp;J91), 'Std Parts list'!A$1:H$155, MATCH(H91,  'Std Parts list'!A$1:H$1, 0), 0)</f>
        <v>#N/A</v>
      </c>
    </row>
    <row r="92" spans="1:11" ht="22.8" x14ac:dyDescent="0.35">
      <c r="A92" s="8"/>
      <c r="B92" s="9"/>
      <c r="C92" s="2"/>
      <c r="D92" s="2"/>
      <c r="E92" s="2"/>
      <c r="F92" s="2"/>
      <c r="G92" s="2"/>
      <c r="H92" s="2"/>
      <c r="I92" s="7">
        <f t="shared" si="4"/>
        <v>55</v>
      </c>
      <c r="J92" s="7">
        <f t="shared" si="3"/>
        <v>144</v>
      </c>
      <c r="K92" s="7" t="e">
        <f>VLOOKUP((G92&amp;I92&amp;J92), 'Std Parts list'!A$1:H$155, MATCH(H92,  'Std Parts list'!A$1:H$1, 0), 0)</f>
        <v>#N/A</v>
      </c>
    </row>
    <row r="93" spans="1:11" ht="22.8" x14ac:dyDescent="0.35">
      <c r="A93" s="8"/>
      <c r="B93" s="9"/>
      <c r="C93" s="2"/>
      <c r="D93" s="2"/>
      <c r="E93" s="2"/>
      <c r="F93" s="2"/>
      <c r="G93" s="2"/>
      <c r="H93" s="2"/>
      <c r="I93" s="7">
        <f t="shared" si="4"/>
        <v>55</v>
      </c>
      <c r="J93" s="7">
        <f t="shared" si="3"/>
        <v>144</v>
      </c>
      <c r="K93" s="7" t="e">
        <f>VLOOKUP((G93&amp;I93&amp;J93), 'Std Parts list'!A$1:H$155, MATCH(H93,  'Std Parts list'!A$1:H$1, 0), 0)</f>
        <v>#N/A</v>
      </c>
    </row>
    <row r="94" spans="1:11" ht="22.8" x14ac:dyDescent="0.35">
      <c r="A94" s="8"/>
      <c r="B94" s="9"/>
      <c r="C94" s="2"/>
      <c r="D94" s="2"/>
      <c r="E94" s="2"/>
      <c r="F94" s="2"/>
      <c r="G94" s="2"/>
      <c r="H94" s="2"/>
      <c r="I94" s="7">
        <f t="shared" si="4"/>
        <v>55</v>
      </c>
      <c r="J94" s="7">
        <f t="shared" si="3"/>
        <v>144</v>
      </c>
      <c r="K94" s="7" t="e">
        <f>VLOOKUP((G94&amp;I94&amp;J94), 'Std Parts list'!A$1:H$155, MATCH(H94,  'Std Parts list'!A$1:H$1, 0), 0)</f>
        <v>#N/A</v>
      </c>
    </row>
    <row r="95" spans="1:11" ht="22.8" x14ac:dyDescent="0.35">
      <c r="A95" s="8"/>
      <c r="B95" s="9"/>
      <c r="C95" s="2"/>
      <c r="D95" s="2"/>
      <c r="E95" s="2"/>
      <c r="F95" s="2"/>
      <c r="G95" s="2"/>
      <c r="H95" s="2"/>
      <c r="I95" s="7">
        <f t="shared" si="4"/>
        <v>55</v>
      </c>
      <c r="J95" s="7">
        <f t="shared" si="3"/>
        <v>144</v>
      </c>
      <c r="K95" s="7" t="e">
        <f>VLOOKUP((G95&amp;I95&amp;J95), 'Std Parts list'!A$1:H$155, MATCH(H95,  'Std Parts list'!A$1:H$1, 0), 0)</f>
        <v>#N/A</v>
      </c>
    </row>
    <row r="96" spans="1:11" ht="22.8" x14ac:dyDescent="0.35">
      <c r="A96" s="8"/>
      <c r="B96" s="9"/>
      <c r="C96" s="2"/>
      <c r="D96" s="2"/>
      <c r="E96" s="2"/>
      <c r="F96" s="2"/>
      <c r="G96" s="2"/>
      <c r="H96" s="2"/>
      <c r="I96" s="7">
        <f t="shared" si="4"/>
        <v>55</v>
      </c>
      <c r="J96" s="7">
        <f t="shared" si="3"/>
        <v>144</v>
      </c>
      <c r="K96" s="7" t="e">
        <f>VLOOKUP((G96&amp;I96&amp;J96), 'Std Parts list'!A$1:H$155, MATCH(H96,  'Std Parts list'!A$1:H$1, 0), 0)</f>
        <v>#N/A</v>
      </c>
    </row>
    <row r="97" spans="1:11" ht="22.8" x14ac:dyDescent="0.35">
      <c r="A97" s="8"/>
      <c r="B97" s="9"/>
      <c r="C97" s="2"/>
      <c r="D97" s="2"/>
      <c r="E97" s="2"/>
      <c r="F97" s="2"/>
      <c r="G97" s="2"/>
      <c r="H97" s="2"/>
      <c r="I97" s="7">
        <f t="shared" si="4"/>
        <v>55</v>
      </c>
      <c r="J97" s="7">
        <f t="shared" si="3"/>
        <v>144</v>
      </c>
      <c r="K97" s="7" t="e">
        <f>VLOOKUP((G97&amp;I97&amp;J97), 'Std Parts list'!A$1:H$155, MATCH(H97,  'Std Parts list'!A$1:H$1, 0), 0)</f>
        <v>#N/A</v>
      </c>
    </row>
    <row r="98" spans="1:11" ht="22.8" x14ac:dyDescent="0.35">
      <c r="A98" s="8"/>
      <c r="B98" s="9"/>
      <c r="C98" s="2"/>
      <c r="D98" s="2"/>
      <c r="E98" s="2"/>
      <c r="F98" s="2"/>
      <c r="G98" s="2"/>
      <c r="H98" s="2"/>
      <c r="I98" s="7">
        <f t="shared" si="4"/>
        <v>55</v>
      </c>
      <c r="J98" s="7">
        <f t="shared" ref="J98:J130" si="5">IF(E98&lt;=144,144,IF(AND(E98&gt;144,E98&lt;=168),168,IF(AND(E98&gt;168,E98&lt;=192),192,IF(AND(E98&gt;192,E98&lt;=216),216,IF(AND(E98&gt;216,E98&lt;=240),240,0)))))</f>
        <v>144</v>
      </c>
      <c r="K98" s="7" t="e">
        <f>VLOOKUP((G98&amp;I98&amp;J98), 'Std Parts list'!A$1:H$155, MATCH(H98,  'Std Parts list'!A$1:H$1, 0), 0)</f>
        <v>#N/A</v>
      </c>
    </row>
    <row r="99" spans="1:11" ht="22.8" x14ac:dyDescent="0.35">
      <c r="A99" s="8"/>
      <c r="B99" s="9"/>
      <c r="C99" s="2"/>
      <c r="D99" s="2"/>
      <c r="E99" s="2"/>
      <c r="F99" s="2"/>
      <c r="G99" s="2"/>
      <c r="H99" s="2"/>
      <c r="I99" s="7">
        <f t="shared" si="4"/>
        <v>55</v>
      </c>
      <c r="J99" s="7">
        <f t="shared" si="5"/>
        <v>144</v>
      </c>
      <c r="K99" s="7" t="e">
        <f>VLOOKUP((G99&amp;I99&amp;J99), 'Std Parts list'!A$1:H$155, MATCH(H99,  'Std Parts list'!A$1:H$1, 0), 0)</f>
        <v>#N/A</v>
      </c>
    </row>
    <row r="100" spans="1:11" ht="22.8" x14ac:dyDescent="0.35">
      <c r="A100" s="8"/>
      <c r="B100" s="9"/>
      <c r="C100" s="2"/>
      <c r="D100" s="2"/>
      <c r="E100" s="2"/>
      <c r="F100" s="2"/>
      <c r="G100" s="2"/>
      <c r="H100" s="2"/>
      <c r="I100" s="7">
        <f t="shared" si="4"/>
        <v>55</v>
      </c>
      <c r="J100" s="7">
        <f t="shared" si="5"/>
        <v>144</v>
      </c>
      <c r="K100" s="7" t="e">
        <f>VLOOKUP((G100&amp;I100&amp;J100), 'Std Parts list'!A$1:H$155, MATCH(H100,  'Std Parts list'!A$1:H$1, 0), 0)</f>
        <v>#N/A</v>
      </c>
    </row>
    <row r="101" spans="1:11" ht="22.8" x14ac:dyDescent="0.35">
      <c r="A101" s="8"/>
      <c r="B101" s="9"/>
      <c r="C101" s="2"/>
      <c r="D101" s="2"/>
      <c r="E101" s="2"/>
      <c r="F101" s="2"/>
      <c r="G101" s="2"/>
      <c r="H101" s="2"/>
      <c r="I101" s="7">
        <f t="shared" si="4"/>
        <v>55</v>
      </c>
      <c r="J101" s="7">
        <f t="shared" si="5"/>
        <v>144</v>
      </c>
      <c r="K101" s="7" t="e">
        <f>VLOOKUP((G101&amp;I101&amp;J101), 'Std Parts list'!A$1:H$155, MATCH(H101,  'Std Parts list'!A$1:H$1, 0), 0)</f>
        <v>#N/A</v>
      </c>
    </row>
    <row r="102" spans="1:11" ht="22.8" x14ac:dyDescent="0.35">
      <c r="A102" s="8"/>
      <c r="B102" s="9"/>
      <c r="C102" s="2"/>
      <c r="D102" s="2"/>
      <c r="E102" s="2"/>
      <c r="F102" s="2"/>
      <c r="G102" s="2"/>
      <c r="H102" s="2"/>
      <c r="I102" s="7">
        <f t="shared" si="4"/>
        <v>55</v>
      </c>
      <c r="J102" s="7">
        <f t="shared" si="5"/>
        <v>144</v>
      </c>
      <c r="K102" s="7" t="e">
        <f>VLOOKUP((G102&amp;I102&amp;J102), 'Std Parts list'!A$1:H$155, MATCH(H102,  'Std Parts list'!A$1:H$1, 0), 0)</f>
        <v>#N/A</v>
      </c>
    </row>
    <row r="103" spans="1:11" ht="22.8" x14ac:dyDescent="0.35">
      <c r="A103" s="8"/>
      <c r="B103" s="9"/>
      <c r="C103" s="2"/>
      <c r="D103" s="2"/>
      <c r="E103" s="2"/>
      <c r="F103" s="2"/>
      <c r="G103" s="2"/>
      <c r="H103" s="2"/>
      <c r="I103" s="7">
        <f t="shared" si="4"/>
        <v>55</v>
      </c>
      <c r="J103" s="7">
        <f t="shared" si="5"/>
        <v>144</v>
      </c>
      <c r="K103" s="7" t="e">
        <f>VLOOKUP((G103&amp;I103&amp;J103), 'Std Parts list'!A$1:H$155, MATCH(H103,  'Std Parts list'!A$1:H$1, 0), 0)</f>
        <v>#N/A</v>
      </c>
    </row>
    <row r="104" spans="1:11" ht="22.8" x14ac:dyDescent="0.35">
      <c r="A104" s="8"/>
      <c r="B104" s="9"/>
      <c r="C104" s="2"/>
      <c r="D104" s="2"/>
      <c r="E104" s="2"/>
      <c r="F104" s="2"/>
      <c r="G104" s="2"/>
      <c r="H104" s="2"/>
      <c r="I104" s="7">
        <f t="shared" si="4"/>
        <v>55</v>
      </c>
      <c r="J104" s="7">
        <f t="shared" si="5"/>
        <v>144</v>
      </c>
      <c r="K104" s="7" t="e">
        <f>VLOOKUP((G104&amp;I104&amp;J104), 'Std Parts list'!A$1:H$155, MATCH(H104,  'Std Parts list'!A$1:H$1, 0), 0)</f>
        <v>#N/A</v>
      </c>
    </row>
    <row r="105" spans="1:11" ht="22.8" x14ac:dyDescent="0.35">
      <c r="A105" s="8"/>
      <c r="B105" s="9"/>
      <c r="C105" s="2"/>
      <c r="D105" s="2"/>
      <c r="E105" s="2"/>
      <c r="F105" s="2"/>
      <c r="G105" s="2"/>
      <c r="H105" s="2"/>
      <c r="I105" s="7">
        <f t="shared" si="4"/>
        <v>55</v>
      </c>
      <c r="J105" s="7">
        <f t="shared" si="5"/>
        <v>144</v>
      </c>
      <c r="K105" s="7" t="e">
        <f>VLOOKUP((G105&amp;I105&amp;J105), 'Std Parts list'!A$1:H$155, MATCH(H105,  'Std Parts list'!A$1:H$1, 0), 0)</f>
        <v>#N/A</v>
      </c>
    </row>
    <row r="106" spans="1:11" ht="22.8" x14ac:dyDescent="0.35">
      <c r="A106" s="8"/>
      <c r="B106" s="9"/>
      <c r="C106" s="2"/>
      <c r="D106" s="2"/>
      <c r="E106" s="2"/>
      <c r="F106" s="2"/>
      <c r="G106" s="2"/>
      <c r="H106" s="2"/>
      <c r="I106" s="7">
        <f t="shared" si="4"/>
        <v>55</v>
      </c>
      <c r="J106" s="7">
        <f t="shared" si="5"/>
        <v>144</v>
      </c>
      <c r="K106" s="7" t="e">
        <f>VLOOKUP((G106&amp;I106&amp;J106), 'Std Parts list'!A$1:H$155, MATCH(H106,  'Std Parts list'!A$1:H$1, 0), 0)</f>
        <v>#N/A</v>
      </c>
    </row>
    <row r="107" spans="1:11" ht="22.8" x14ac:dyDescent="0.35">
      <c r="A107" s="8"/>
      <c r="B107" s="9"/>
      <c r="C107" s="2"/>
      <c r="D107" s="2"/>
      <c r="E107" s="2"/>
      <c r="F107" s="2"/>
      <c r="G107" s="2"/>
      <c r="H107" s="2"/>
      <c r="I107" s="7">
        <f t="shared" si="4"/>
        <v>55</v>
      </c>
      <c r="J107" s="7">
        <f t="shared" si="5"/>
        <v>144</v>
      </c>
      <c r="K107" s="7" t="e">
        <f>VLOOKUP((G107&amp;I107&amp;J107), 'Std Parts list'!A$1:H$155, MATCH(H107,  'Std Parts list'!A$1:H$1, 0), 0)</f>
        <v>#N/A</v>
      </c>
    </row>
    <row r="108" spans="1:11" ht="22.8" x14ac:dyDescent="0.35">
      <c r="A108" s="8"/>
      <c r="B108" s="9"/>
      <c r="C108" s="2"/>
      <c r="D108" s="2"/>
      <c r="E108" s="2"/>
      <c r="F108" s="2"/>
      <c r="G108" s="2"/>
      <c r="H108" s="2"/>
      <c r="I108" s="7">
        <f t="shared" si="4"/>
        <v>55</v>
      </c>
      <c r="J108" s="7">
        <f t="shared" si="5"/>
        <v>144</v>
      </c>
      <c r="K108" s="7" t="e">
        <f>VLOOKUP((G108&amp;I108&amp;J108), 'Std Parts list'!A$1:H$155, MATCH(H108,  'Std Parts list'!A$1:H$1, 0), 0)</f>
        <v>#N/A</v>
      </c>
    </row>
    <row r="109" spans="1:11" ht="22.8" x14ac:dyDescent="0.35">
      <c r="A109" s="8"/>
      <c r="B109" s="9"/>
      <c r="C109" s="2"/>
      <c r="D109" s="2"/>
      <c r="E109" s="2"/>
      <c r="F109" s="2"/>
      <c r="G109" s="2"/>
      <c r="H109" s="2"/>
      <c r="I109" s="7">
        <f t="shared" si="4"/>
        <v>55</v>
      </c>
      <c r="J109" s="7">
        <f t="shared" si="5"/>
        <v>144</v>
      </c>
      <c r="K109" s="7" t="e">
        <f>VLOOKUP((G109&amp;I109&amp;J109), 'Std Parts list'!A$1:H$155, MATCH(H109,  'Std Parts list'!A$1:H$1, 0), 0)</f>
        <v>#N/A</v>
      </c>
    </row>
    <row r="110" spans="1:11" ht="22.8" x14ac:dyDescent="0.35">
      <c r="A110" s="8"/>
      <c r="B110" s="9"/>
      <c r="C110" s="2"/>
      <c r="D110" s="2"/>
      <c r="E110" s="2"/>
      <c r="F110" s="2"/>
      <c r="G110" s="2"/>
      <c r="H110" s="2"/>
      <c r="I110" s="7">
        <f t="shared" si="4"/>
        <v>55</v>
      </c>
      <c r="J110" s="7">
        <f t="shared" si="5"/>
        <v>144</v>
      </c>
      <c r="K110" s="7" t="e">
        <f>VLOOKUP((G110&amp;I110&amp;J110), 'Std Parts list'!A$1:H$155, MATCH(H110,  'Std Parts list'!A$1:H$1, 0), 0)</f>
        <v>#N/A</v>
      </c>
    </row>
    <row r="111" spans="1:11" ht="22.8" x14ac:dyDescent="0.35">
      <c r="A111" s="8"/>
      <c r="B111" s="9"/>
      <c r="C111" s="2"/>
      <c r="D111" s="2"/>
      <c r="E111" s="2"/>
      <c r="F111" s="2"/>
      <c r="G111" s="2"/>
      <c r="H111" s="2"/>
      <c r="I111" s="7">
        <f t="shared" si="4"/>
        <v>55</v>
      </c>
      <c r="J111" s="7">
        <f t="shared" si="5"/>
        <v>144</v>
      </c>
      <c r="K111" s="7" t="e">
        <f>VLOOKUP((G111&amp;I111&amp;J111), 'Std Parts list'!A$1:H$155, MATCH(H111,  'Std Parts list'!A$1:H$1, 0), 0)</f>
        <v>#N/A</v>
      </c>
    </row>
    <row r="112" spans="1:11" ht="22.8" x14ac:dyDescent="0.35">
      <c r="A112" s="8"/>
      <c r="B112" s="9"/>
      <c r="C112" s="2"/>
      <c r="D112" s="2"/>
      <c r="E112" s="2"/>
      <c r="F112" s="2"/>
      <c r="G112" s="2"/>
      <c r="H112" s="2"/>
      <c r="I112" s="7">
        <f t="shared" si="4"/>
        <v>55</v>
      </c>
      <c r="J112" s="7">
        <f t="shared" si="5"/>
        <v>144</v>
      </c>
      <c r="K112" s="7" t="e">
        <f>VLOOKUP((G112&amp;I112&amp;J112), 'Std Parts list'!A$1:H$155, MATCH(H112,  'Std Parts list'!A$1:H$1, 0), 0)</f>
        <v>#N/A</v>
      </c>
    </row>
    <row r="113" spans="1:11" ht="22.8" x14ac:dyDescent="0.35">
      <c r="A113" s="8"/>
      <c r="B113" s="9"/>
      <c r="C113" s="2"/>
      <c r="D113" s="2"/>
      <c r="E113" s="2"/>
      <c r="F113" s="2"/>
      <c r="G113" s="2"/>
      <c r="H113" s="2"/>
      <c r="I113" s="7">
        <f t="shared" si="4"/>
        <v>55</v>
      </c>
      <c r="J113" s="7">
        <f t="shared" si="5"/>
        <v>144</v>
      </c>
      <c r="K113" s="7" t="e">
        <f>VLOOKUP((G113&amp;I113&amp;J113), 'Std Parts list'!A$1:H$155, MATCH(H113,  'Std Parts list'!A$1:H$1, 0), 0)</f>
        <v>#N/A</v>
      </c>
    </row>
    <row r="114" spans="1:11" ht="22.8" x14ac:dyDescent="0.35">
      <c r="A114" s="8"/>
      <c r="B114" s="9"/>
      <c r="C114" s="2"/>
      <c r="D114" s="2"/>
      <c r="E114" s="2"/>
      <c r="F114" s="2"/>
      <c r="G114" s="2"/>
      <c r="H114" s="2"/>
      <c r="I114" s="7">
        <f t="shared" si="4"/>
        <v>55</v>
      </c>
      <c r="J114" s="7">
        <f t="shared" si="5"/>
        <v>144</v>
      </c>
      <c r="K114" s="7" t="e">
        <f>VLOOKUP((G114&amp;I114&amp;J114), 'Std Parts list'!A$1:H$155, MATCH(H114,  'Std Parts list'!A$1:H$1, 0), 0)</f>
        <v>#N/A</v>
      </c>
    </row>
    <row r="115" spans="1:11" ht="22.8" x14ac:dyDescent="0.35">
      <c r="A115" s="8"/>
      <c r="B115" s="8"/>
      <c r="C115" s="8"/>
      <c r="D115" s="8"/>
      <c r="E115" s="2"/>
      <c r="F115" s="2"/>
      <c r="G115" s="2"/>
      <c r="H115" s="2"/>
      <c r="I115" s="7">
        <f t="shared" si="4"/>
        <v>55</v>
      </c>
      <c r="J115" s="7">
        <f t="shared" si="5"/>
        <v>144</v>
      </c>
      <c r="K115" s="7" t="e">
        <f>VLOOKUP((G115&amp;I115&amp;J115), 'Std Parts list'!A$1:H$155, MATCH(H115,  'Std Parts list'!A$1:H$1, 0), 0)</f>
        <v>#N/A</v>
      </c>
    </row>
    <row r="116" spans="1:11" ht="22.8" x14ac:dyDescent="0.35">
      <c r="A116" s="8"/>
      <c r="B116" s="8"/>
      <c r="C116" s="8"/>
      <c r="D116" s="8"/>
      <c r="E116" s="2"/>
      <c r="F116" s="2"/>
      <c r="G116" s="2"/>
      <c r="H116" s="2"/>
      <c r="I116" s="7">
        <f t="shared" si="4"/>
        <v>55</v>
      </c>
      <c r="J116" s="7">
        <f t="shared" si="5"/>
        <v>144</v>
      </c>
      <c r="K116" s="7" t="e">
        <f>VLOOKUP((G116&amp;I116&amp;J116), 'Std Parts list'!A$1:H$155, MATCH(H116,  'Std Parts list'!A$1:H$1, 0), 0)</f>
        <v>#N/A</v>
      </c>
    </row>
    <row r="117" spans="1:11" ht="22.8" x14ac:dyDescent="0.35">
      <c r="A117" s="8"/>
      <c r="B117" s="8"/>
      <c r="C117" s="8"/>
      <c r="D117" s="8"/>
      <c r="E117" s="2"/>
      <c r="F117" s="2"/>
      <c r="G117" s="2"/>
      <c r="H117" s="2"/>
      <c r="I117" s="7">
        <f t="shared" si="4"/>
        <v>55</v>
      </c>
      <c r="J117" s="7">
        <f t="shared" si="5"/>
        <v>144</v>
      </c>
      <c r="K117" s="7" t="e">
        <f>VLOOKUP((G117&amp;I117&amp;J117), 'Std Parts list'!A$1:H$155, MATCH(H117,  'Std Parts list'!A$1:H$1, 0), 0)</f>
        <v>#N/A</v>
      </c>
    </row>
    <row r="118" spans="1:11" ht="22.8" x14ac:dyDescent="0.35">
      <c r="A118" s="8"/>
      <c r="B118" s="8"/>
      <c r="C118" s="8"/>
      <c r="D118" s="8"/>
      <c r="E118" s="2"/>
      <c r="F118" s="2"/>
      <c r="G118" s="2"/>
      <c r="H118" s="2"/>
      <c r="I118" s="7">
        <f t="shared" si="4"/>
        <v>55</v>
      </c>
      <c r="J118" s="7">
        <f t="shared" si="5"/>
        <v>144</v>
      </c>
      <c r="K118" s="7" t="e">
        <f>VLOOKUP((G118&amp;I118&amp;J118), 'Std Parts list'!A$1:H$155, MATCH(H118,  'Std Parts list'!A$1:H$1, 0), 0)</f>
        <v>#N/A</v>
      </c>
    </row>
    <row r="119" spans="1:11" ht="22.8" x14ac:dyDescent="0.35">
      <c r="A119" s="8"/>
      <c r="B119" s="8"/>
      <c r="C119" s="8"/>
      <c r="D119" s="8"/>
      <c r="E119" s="2"/>
      <c r="F119" s="2"/>
      <c r="G119" s="2"/>
      <c r="H119" s="2"/>
      <c r="I119" s="7">
        <f t="shared" si="4"/>
        <v>55</v>
      </c>
      <c r="J119" s="7">
        <f t="shared" si="5"/>
        <v>144</v>
      </c>
      <c r="K119" s="7" t="e">
        <f>VLOOKUP((G119&amp;I119&amp;J119), 'Std Parts list'!A$1:H$155, MATCH(H119,  'Std Parts list'!A$1:H$1, 0), 0)</f>
        <v>#N/A</v>
      </c>
    </row>
    <row r="120" spans="1:11" ht="22.8" x14ac:dyDescent="0.35">
      <c r="A120" s="8"/>
      <c r="B120" s="8"/>
      <c r="C120" s="8"/>
      <c r="D120" s="8"/>
      <c r="E120" s="2"/>
      <c r="F120" s="2"/>
      <c r="G120" s="2"/>
      <c r="H120" s="2"/>
      <c r="I120" s="7">
        <f t="shared" si="4"/>
        <v>55</v>
      </c>
      <c r="J120" s="7">
        <f t="shared" si="5"/>
        <v>144</v>
      </c>
      <c r="K120" s="7" t="e">
        <f>VLOOKUP((G120&amp;I120&amp;J120), 'Std Parts list'!A$1:H$155, MATCH(H120,  'Std Parts list'!A$1:H$1, 0), 0)</f>
        <v>#N/A</v>
      </c>
    </row>
    <row r="121" spans="1:11" ht="22.8" x14ac:dyDescent="0.35">
      <c r="A121" s="8"/>
      <c r="B121" s="8"/>
      <c r="C121" s="8"/>
      <c r="D121" s="8"/>
      <c r="E121" s="2"/>
      <c r="F121" s="2"/>
      <c r="G121" s="2"/>
      <c r="H121" s="2"/>
      <c r="I121" s="7">
        <f t="shared" si="4"/>
        <v>55</v>
      </c>
      <c r="J121" s="7">
        <f t="shared" si="5"/>
        <v>144</v>
      </c>
      <c r="K121" s="7" t="e">
        <f>VLOOKUP((G121&amp;I121&amp;J121), 'Std Parts list'!A$1:H$155, MATCH(H121,  'Std Parts list'!A$1:H$1, 0), 0)</f>
        <v>#N/A</v>
      </c>
    </row>
    <row r="122" spans="1:11" ht="22.8" x14ac:dyDescent="0.35">
      <c r="A122" s="8"/>
      <c r="B122" s="8"/>
      <c r="C122" s="8"/>
      <c r="D122" s="8"/>
      <c r="E122" s="2"/>
      <c r="F122" s="2"/>
      <c r="G122" s="2"/>
      <c r="H122" s="2"/>
      <c r="I122" s="7">
        <f t="shared" si="4"/>
        <v>55</v>
      </c>
      <c r="J122" s="7">
        <f t="shared" si="5"/>
        <v>144</v>
      </c>
      <c r="K122" s="7" t="e">
        <f>VLOOKUP((G122&amp;I122&amp;J122), 'Std Parts list'!A$1:H$155, MATCH(H122,  'Std Parts list'!A$1:H$1, 0), 0)</f>
        <v>#N/A</v>
      </c>
    </row>
    <row r="123" spans="1:11" ht="22.8" x14ac:dyDescent="0.35">
      <c r="A123" s="8"/>
      <c r="B123" s="8"/>
      <c r="C123" s="8"/>
      <c r="D123" s="8"/>
      <c r="E123" s="2"/>
      <c r="F123" s="2"/>
      <c r="G123" s="2"/>
      <c r="H123" s="2"/>
      <c r="I123" s="7">
        <f t="shared" si="4"/>
        <v>55</v>
      </c>
      <c r="J123" s="7">
        <f t="shared" si="5"/>
        <v>144</v>
      </c>
      <c r="K123" s="7" t="e">
        <f>VLOOKUP((G123&amp;I123&amp;J123), 'Std Parts list'!A$1:H$155, MATCH(H123,  'Std Parts list'!A$1:H$1, 0), 0)</f>
        <v>#N/A</v>
      </c>
    </row>
    <row r="124" spans="1:11" ht="22.8" x14ac:dyDescent="0.35">
      <c r="A124" s="8"/>
      <c r="B124" s="8"/>
      <c r="C124" s="8"/>
      <c r="D124" s="8"/>
      <c r="E124" s="2"/>
      <c r="F124" s="2"/>
      <c r="G124" s="2"/>
      <c r="H124" s="2"/>
      <c r="I124" s="7">
        <f t="shared" si="4"/>
        <v>55</v>
      </c>
      <c r="J124" s="7">
        <f t="shared" si="5"/>
        <v>144</v>
      </c>
      <c r="K124" s="7" t="e">
        <f>VLOOKUP((G124&amp;I124&amp;J124), 'Std Parts list'!A$1:H$155, MATCH(H124,  'Std Parts list'!A$1:H$1, 0), 0)</f>
        <v>#N/A</v>
      </c>
    </row>
    <row r="125" spans="1:11" ht="22.8" x14ac:dyDescent="0.35">
      <c r="A125" s="8"/>
      <c r="B125" s="8"/>
      <c r="C125" s="8"/>
      <c r="D125" s="8"/>
      <c r="E125" s="2"/>
      <c r="F125" s="2"/>
      <c r="G125" s="2"/>
      <c r="H125" s="2"/>
      <c r="I125" s="7">
        <f t="shared" si="4"/>
        <v>55</v>
      </c>
      <c r="J125" s="7">
        <f t="shared" si="5"/>
        <v>144</v>
      </c>
      <c r="K125" s="7" t="e">
        <f>VLOOKUP((G125&amp;I125&amp;J125), 'Std Parts list'!A$1:H$155, MATCH(H125,  'Std Parts list'!A$1:H$1, 0), 0)</f>
        <v>#N/A</v>
      </c>
    </row>
    <row r="126" spans="1:11" ht="22.8" x14ac:dyDescent="0.35">
      <c r="A126" s="8"/>
      <c r="B126" s="8"/>
      <c r="C126" s="8"/>
      <c r="D126" s="8"/>
      <c r="E126" s="2"/>
      <c r="F126" s="2"/>
      <c r="G126" s="2"/>
      <c r="H126" s="2"/>
      <c r="I126" s="7">
        <f t="shared" si="4"/>
        <v>55</v>
      </c>
      <c r="J126" s="7">
        <f t="shared" si="5"/>
        <v>144</v>
      </c>
      <c r="K126" s="7" t="e">
        <f>VLOOKUP((G126&amp;I126&amp;J126), 'Std Parts list'!A$1:H$155, MATCH(H126,  'Std Parts list'!A$1:H$1, 0), 0)</f>
        <v>#N/A</v>
      </c>
    </row>
    <row r="127" spans="1:11" ht="22.8" x14ac:dyDescent="0.35">
      <c r="A127" s="8"/>
      <c r="B127" s="8"/>
      <c r="C127" s="8"/>
      <c r="D127" s="8"/>
      <c r="E127" s="2"/>
      <c r="F127" s="2"/>
      <c r="G127" s="2"/>
      <c r="H127" s="2"/>
      <c r="I127" s="7">
        <f t="shared" si="4"/>
        <v>55</v>
      </c>
      <c r="J127" s="7">
        <f t="shared" si="5"/>
        <v>144</v>
      </c>
      <c r="K127" s="7" t="e">
        <f>VLOOKUP((G127&amp;I127&amp;J127), 'Std Parts list'!A$1:H$155, MATCH(H127,  'Std Parts list'!A$1:H$1, 0), 0)</f>
        <v>#N/A</v>
      </c>
    </row>
    <row r="128" spans="1:11" ht="22.8" x14ac:dyDescent="0.35">
      <c r="A128" s="8"/>
      <c r="B128" s="8"/>
      <c r="C128" s="8"/>
      <c r="D128" s="8"/>
      <c r="E128" s="2"/>
      <c r="F128" s="2"/>
      <c r="G128" s="2"/>
      <c r="H128" s="2"/>
      <c r="I128" s="7">
        <f t="shared" si="4"/>
        <v>55</v>
      </c>
      <c r="J128" s="7">
        <f t="shared" si="5"/>
        <v>144</v>
      </c>
      <c r="K128" s="7" t="e">
        <f>VLOOKUP((G128&amp;I128&amp;J128), 'Std Parts list'!A$1:H$155, MATCH(H128,  'Std Parts list'!A$1:H$1, 0), 0)</f>
        <v>#N/A</v>
      </c>
    </row>
    <row r="129" spans="1:11" ht="22.8" x14ac:dyDescent="0.35">
      <c r="A129" s="8"/>
      <c r="B129" s="8"/>
      <c r="C129" s="8"/>
      <c r="D129" s="8"/>
      <c r="E129" s="2"/>
      <c r="F129" s="2"/>
      <c r="G129" s="2"/>
      <c r="H129" s="2"/>
      <c r="I129" s="7">
        <f t="shared" si="4"/>
        <v>55</v>
      </c>
      <c r="J129" s="7">
        <f t="shared" si="5"/>
        <v>144</v>
      </c>
      <c r="K129" s="7" t="e">
        <f>VLOOKUP((G129&amp;I129&amp;J129), 'Std Parts list'!A$1:H$155, MATCH(H129,  'Std Parts list'!A$1:H$1, 0), 0)</f>
        <v>#N/A</v>
      </c>
    </row>
    <row r="130" spans="1:11" ht="22.8" x14ac:dyDescent="0.35">
      <c r="A130" s="8"/>
      <c r="B130" s="8"/>
      <c r="C130" s="8"/>
      <c r="D130" s="8"/>
      <c r="E130" s="10"/>
      <c r="F130" s="10"/>
      <c r="G130" s="10"/>
      <c r="H130" s="2"/>
      <c r="I130" s="7">
        <f t="shared" si="4"/>
        <v>55</v>
      </c>
      <c r="J130" s="7">
        <f t="shared" si="5"/>
        <v>144</v>
      </c>
      <c r="K130" s="7" t="e">
        <f>VLOOKUP((G130&amp;I130&amp;J130), 'Std Parts list'!A$1:H$155, MATCH(H130,  'Std Parts list'!A$1:H$1, 0), 0)</f>
        <v>#N/A</v>
      </c>
    </row>
    <row r="131" spans="1:11" ht="22.8" x14ac:dyDescent="0.3">
      <c r="I131" s="7">
        <f t="shared" ref="I131" si="6">IF(F131&lt;=55,55,0)</f>
        <v>55</v>
      </c>
    </row>
  </sheetData>
  <autoFilter ref="A1:K130" xr:uid="{00000000-0009-0000-0000-000000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30"/>
  <sheetViews>
    <sheetView zoomScale="60" zoomScaleNormal="60" workbookViewId="0">
      <selection activeCell="J2" sqref="J2"/>
    </sheetView>
  </sheetViews>
  <sheetFormatPr defaultRowHeight="15.6" x14ac:dyDescent="0.3"/>
  <cols>
    <col min="1" max="1" width="12.109375" style="1" customWidth="1"/>
    <col min="2" max="2" width="33.109375" style="1" customWidth="1"/>
    <col min="3" max="3" width="49" style="1" customWidth="1"/>
    <col min="4" max="4" width="23.33203125" style="1" customWidth="1"/>
    <col min="5" max="5" width="14.6640625" style="1" customWidth="1"/>
    <col min="6" max="6" width="19.109375" style="1" customWidth="1"/>
    <col min="7" max="7" width="21.109375" style="1" customWidth="1"/>
    <col min="8" max="8" width="31.33203125" style="1" customWidth="1"/>
    <col min="9" max="9" width="38" style="1" customWidth="1"/>
    <col min="10" max="10" width="39.5546875" style="1" customWidth="1"/>
    <col min="11" max="11" width="34.109375" style="1" customWidth="1"/>
    <col min="12" max="12" width="13.6640625" style="1" customWidth="1"/>
    <col min="13" max="1025" width="9.109375" style="1" customWidth="1"/>
  </cols>
  <sheetData>
    <row r="1" spans="1:12" ht="34.79999999999999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11"/>
    </row>
    <row r="2" spans="1:12" ht="22.8" x14ac:dyDescent="0.3">
      <c r="A2" s="2">
        <v>1</v>
      </c>
      <c r="B2" s="12">
        <v>1002424</v>
      </c>
      <c r="C2" s="2" t="s">
        <v>33</v>
      </c>
      <c r="D2" s="5">
        <v>7.85E-2</v>
      </c>
      <c r="E2" s="13">
        <v>2.6</v>
      </c>
      <c r="F2" s="13">
        <v>6.0590000000000002</v>
      </c>
      <c r="G2" s="2" t="s">
        <v>18</v>
      </c>
      <c r="H2" s="2" t="s">
        <v>34</v>
      </c>
      <c r="I2" s="7">
        <f t="shared" ref="I2:I33" si="0">IF(F2&lt;=30,30,IF(AND(F2&gt;30,F2&lt;=48),48,IF(AND(F2&gt;48,F2&lt;=60),60,0)))</f>
        <v>30</v>
      </c>
      <c r="J2" s="7">
        <f t="shared" ref="J2:J33" si="1">IF(E2&lt;=120,120,IF(AND(E2&gt;120,E2&lt;=144),144,IF(AND(E2&gt;144,E2&lt;=168),168,IF(AND(E2&gt;168,E2&lt;=192),192,IF(AND(E2&gt;192,E2&lt;=216),216,IF(AND(E2&gt;216,E2&lt;=240),240,0))))))</f>
        <v>120</v>
      </c>
      <c r="K2" s="7" t="str">
        <f>VLOOKUP((G2&amp;I2&amp;J2), 'Std Parts list'!A$1:H$135, MATCH(H2,  'Std Parts list'!A$1:H$1, 0), 0)</f>
        <v>817-00378</v>
      </c>
      <c r="L2" s="11"/>
    </row>
    <row r="3" spans="1:12" ht="34.799999999999997" x14ac:dyDescent="0.3">
      <c r="A3" s="2">
        <v>2</v>
      </c>
      <c r="B3" s="12">
        <v>1028633</v>
      </c>
      <c r="C3" s="2" t="s">
        <v>35</v>
      </c>
      <c r="D3" s="5">
        <v>7.85E-2</v>
      </c>
      <c r="E3" s="13">
        <v>2</v>
      </c>
      <c r="F3" s="13">
        <v>20.053999999999998</v>
      </c>
      <c r="G3" s="2" t="s">
        <v>12</v>
      </c>
      <c r="H3" s="2" t="s">
        <v>34</v>
      </c>
      <c r="I3" s="7">
        <f t="shared" si="0"/>
        <v>30</v>
      </c>
      <c r="J3" s="7">
        <f t="shared" si="1"/>
        <v>120</v>
      </c>
      <c r="K3" s="7" t="str">
        <f>VLOOKUP((G3&amp;I3&amp;J3), 'Std Parts list'!A$1:H$135, MATCH(H3,  'Std Parts list'!A$1:H$1, 0), 0)</f>
        <v>817-00301</v>
      </c>
      <c r="L3" s="11"/>
    </row>
    <row r="4" spans="1:12" ht="22.8" x14ac:dyDescent="0.3">
      <c r="A4" s="2">
        <v>3</v>
      </c>
      <c r="B4" s="12">
        <v>1061683</v>
      </c>
      <c r="C4" s="2" t="s">
        <v>17</v>
      </c>
      <c r="D4" s="5">
        <v>7.85E-2</v>
      </c>
      <c r="E4" s="13">
        <v>127.68</v>
      </c>
      <c r="F4" s="13">
        <v>6.79</v>
      </c>
      <c r="G4" s="2" t="s">
        <v>20</v>
      </c>
      <c r="H4" s="2" t="s">
        <v>34</v>
      </c>
      <c r="I4" s="7">
        <f t="shared" si="0"/>
        <v>30</v>
      </c>
      <c r="J4" s="7">
        <f t="shared" si="1"/>
        <v>144</v>
      </c>
      <c r="K4" s="7" t="str">
        <f>VLOOKUP((G4&amp;I4&amp;J4), 'Std Parts list'!A$1:H$135, MATCH(H4,  'Std Parts list'!A$1:H$1, 0), 0)</f>
        <v>817-00404</v>
      </c>
      <c r="L4" s="11"/>
    </row>
    <row r="5" spans="1:12" ht="22.8" x14ac:dyDescent="0.3">
      <c r="A5" s="2">
        <v>4</v>
      </c>
      <c r="B5" s="12">
        <v>1061684</v>
      </c>
      <c r="C5" s="2" t="s">
        <v>17</v>
      </c>
      <c r="D5" s="5">
        <v>7.85E-2</v>
      </c>
      <c r="E5" s="13">
        <v>130.82</v>
      </c>
      <c r="F5" s="13">
        <v>6.81</v>
      </c>
      <c r="G5" s="2" t="s">
        <v>20</v>
      </c>
      <c r="H5" s="2" t="s">
        <v>34</v>
      </c>
      <c r="I5" s="7">
        <f t="shared" si="0"/>
        <v>30</v>
      </c>
      <c r="J5" s="7">
        <f t="shared" si="1"/>
        <v>144</v>
      </c>
      <c r="K5" s="7" t="str">
        <f>VLOOKUP((G5&amp;I5&amp;J5), 'Std Parts list'!A$1:H$135, MATCH(H5,  'Std Parts list'!A$1:H$1, 0), 0)</f>
        <v>817-00404</v>
      </c>
      <c r="L5" s="11"/>
    </row>
    <row r="6" spans="1:12" ht="22.8" x14ac:dyDescent="0.3">
      <c r="A6" s="2">
        <v>5</v>
      </c>
      <c r="B6" s="12">
        <v>1061685</v>
      </c>
      <c r="C6" s="2" t="s">
        <v>17</v>
      </c>
      <c r="D6" s="5">
        <v>7.85E-2</v>
      </c>
      <c r="E6" s="13">
        <v>130.51</v>
      </c>
      <c r="F6" s="13">
        <v>2.54</v>
      </c>
      <c r="G6" s="2" t="s">
        <v>20</v>
      </c>
      <c r="H6" s="2" t="s">
        <v>34</v>
      </c>
      <c r="I6" s="7">
        <f t="shared" si="0"/>
        <v>30</v>
      </c>
      <c r="J6" s="7">
        <f t="shared" si="1"/>
        <v>144</v>
      </c>
      <c r="K6" s="7" t="str">
        <f>VLOOKUP((G6&amp;I6&amp;J6), 'Std Parts list'!A$1:H$135, MATCH(H6,  'Std Parts list'!A$1:H$1, 0), 0)</f>
        <v>817-00404</v>
      </c>
      <c r="L6" s="11"/>
    </row>
    <row r="7" spans="1:12" ht="22.8" x14ac:dyDescent="0.3">
      <c r="A7" s="2">
        <v>6</v>
      </c>
      <c r="B7" s="12">
        <v>1069183</v>
      </c>
      <c r="C7" s="2" t="s">
        <v>17</v>
      </c>
      <c r="D7" s="5">
        <v>0.1084</v>
      </c>
      <c r="E7" s="13">
        <v>155.75</v>
      </c>
      <c r="F7" s="13">
        <v>2.54</v>
      </c>
      <c r="G7" s="2" t="s">
        <v>20</v>
      </c>
      <c r="H7" s="2" t="s">
        <v>34</v>
      </c>
      <c r="I7" s="7">
        <f t="shared" si="0"/>
        <v>30</v>
      </c>
      <c r="J7" s="7">
        <f t="shared" si="1"/>
        <v>168</v>
      </c>
      <c r="K7" s="7" t="str">
        <f>VLOOKUP((G7&amp;I7&amp;J7), 'Std Parts list'!A$1:H$135, MATCH(H7,  'Std Parts list'!A$1:H$1, 0), 0)</f>
        <v>817-00418</v>
      </c>
      <c r="L7" s="11"/>
    </row>
    <row r="8" spans="1:12" ht="22.8" x14ac:dyDescent="0.3">
      <c r="A8" s="2">
        <v>7</v>
      </c>
      <c r="B8" s="12">
        <v>1069185</v>
      </c>
      <c r="C8" s="2" t="s">
        <v>22</v>
      </c>
      <c r="D8" s="5">
        <v>6.3500000000000001E-2</v>
      </c>
      <c r="E8" s="13">
        <v>155.75</v>
      </c>
      <c r="F8" s="13">
        <v>26.29</v>
      </c>
      <c r="G8" s="2" t="s">
        <v>18</v>
      </c>
      <c r="H8" s="2" t="s">
        <v>34</v>
      </c>
      <c r="I8" s="7">
        <f t="shared" si="0"/>
        <v>30</v>
      </c>
      <c r="J8" s="7">
        <f t="shared" si="1"/>
        <v>168</v>
      </c>
      <c r="K8" s="7" t="str">
        <f>VLOOKUP((G8&amp;I8&amp;J8), 'Std Parts list'!A$1:H$135, MATCH(H8,  'Std Parts list'!A$1:H$1, 0), 0)</f>
        <v>817-00291</v>
      </c>
      <c r="L8" s="11"/>
    </row>
    <row r="9" spans="1:12" ht="22.8" x14ac:dyDescent="0.3">
      <c r="A9" s="2">
        <v>8</v>
      </c>
      <c r="B9" s="12">
        <v>1069255</v>
      </c>
      <c r="C9" s="2" t="s">
        <v>17</v>
      </c>
      <c r="D9" s="5">
        <v>0.1084</v>
      </c>
      <c r="E9" s="13">
        <v>155.75</v>
      </c>
      <c r="F9" s="13">
        <v>26.02</v>
      </c>
      <c r="G9" s="2" t="s">
        <v>18</v>
      </c>
      <c r="H9" s="2" t="s">
        <v>34</v>
      </c>
      <c r="I9" s="7">
        <f t="shared" si="0"/>
        <v>30</v>
      </c>
      <c r="J9" s="7">
        <f t="shared" si="1"/>
        <v>168</v>
      </c>
      <c r="K9" s="7" t="str">
        <f>VLOOKUP((G9&amp;I9&amp;J9), 'Std Parts list'!A$1:H$135, MATCH(H9,  'Std Parts list'!A$1:H$1, 0), 0)</f>
        <v>817-00291</v>
      </c>
      <c r="L9" s="11"/>
    </row>
    <row r="10" spans="1:12" ht="22.8" x14ac:dyDescent="0.3">
      <c r="A10" s="2">
        <v>9</v>
      </c>
      <c r="B10" s="12">
        <v>1069257</v>
      </c>
      <c r="C10" s="2" t="s">
        <v>17</v>
      </c>
      <c r="D10" s="5">
        <v>7.85E-2</v>
      </c>
      <c r="E10" s="13">
        <v>155.75</v>
      </c>
      <c r="F10" s="13">
        <v>18.053000000000001</v>
      </c>
      <c r="G10" s="2" t="s">
        <v>18</v>
      </c>
      <c r="H10" s="2" t="s">
        <v>34</v>
      </c>
      <c r="I10" s="7">
        <f t="shared" si="0"/>
        <v>30</v>
      </c>
      <c r="J10" s="7">
        <f t="shared" si="1"/>
        <v>168</v>
      </c>
      <c r="K10" s="7" t="str">
        <f>VLOOKUP((G10&amp;I10&amp;J10), 'Std Parts list'!A$1:H$135, MATCH(H10,  'Std Parts list'!A$1:H$1, 0), 0)</f>
        <v>817-00291</v>
      </c>
      <c r="L10" s="11"/>
    </row>
    <row r="11" spans="1:12" ht="22.8" x14ac:dyDescent="0.3">
      <c r="A11" s="2">
        <v>10</v>
      </c>
      <c r="B11" s="12">
        <v>1069270</v>
      </c>
      <c r="C11" s="2" t="s">
        <v>19</v>
      </c>
      <c r="D11" s="5">
        <v>0.1084</v>
      </c>
      <c r="E11" s="13">
        <v>30.38</v>
      </c>
      <c r="F11" s="13">
        <v>17.63</v>
      </c>
      <c r="G11" s="2" t="s">
        <v>20</v>
      </c>
      <c r="H11" s="2" t="s">
        <v>34</v>
      </c>
      <c r="I11" s="7">
        <f t="shared" si="0"/>
        <v>30</v>
      </c>
      <c r="J11" s="7">
        <f t="shared" si="1"/>
        <v>120</v>
      </c>
      <c r="K11" s="7" t="str">
        <f>VLOOKUP((G11&amp;I11&amp;J11), 'Std Parts list'!A$1:H$135, MATCH(H11,  'Std Parts list'!A$1:H$1, 0), 0)</f>
        <v>817-00403</v>
      </c>
      <c r="L11" s="11"/>
    </row>
    <row r="12" spans="1:12" ht="22.8" x14ac:dyDescent="0.3">
      <c r="A12" s="2">
        <v>11</v>
      </c>
      <c r="B12" s="12">
        <v>1069317</v>
      </c>
      <c r="C12" s="2" t="s">
        <v>17</v>
      </c>
      <c r="D12" s="5">
        <v>0.1084</v>
      </c>
      <c r="E12" s="13">
        <v>158.41</v>
      </c>
      <c r="F12" s="13">
        <v>5.01</v>
      </c>
      <c r="G12" s="2" t="s">
        <v>18</v>
      </c>
      <c r="H12" s="2" t="s">
        <v>34</v>
      </c>
      <c r="I12" s="7">
        <f t="shared" si="0"/>
        <v>30</v>
      </c>
      <c r="J12" s="7">
        <f t="shared" si="1"/>
        <v>168</v>
      </c>
      <c r="K12" s="7" t="str">
        <f>VLOOKUP((G12&amp;I12&amp;J12), 'Std Parts list'!A$1:H$135, MATCH(H12,  'Std Parts list'!A$1:H$1, 0), 0)</f>
        <v>817-00291</v>
      </c>
      <c r="L12" s="11"/>
    </row>
    <row r="13" spans="1:12" ht="22.8" x14ac:dyDescent="0.3">
      <c r="A13" s="2">
        <v>12</v>
      </c>
      <c r="B13" s="12">
        <v>1069318</v>
      </c>
      <c r="C13" s="2" t="s">
        <v>17</v>
      </c>
      <c r="D13" s="5">
        <v>0.1084</v>
      </c>
      <c r="E13" s="13">
        <v>159.21</v>
      </c>
      <c r="F13" s="13">
        <v>25.48</v>
      </c>
      <c r="G13" s="2" t="s">
        <v>18</v>
      </c>
      <c r="H13" s="2" t="s">
        <v>34</v>
      </c>
      <c r="I13" s="7">
        <f t="shared" si="0"/>
        <v>30</v>
      </c>
      <c r="J13" s="7">
        <f t="shared" si="1"/>
        <v>168</v>
      </c>
      <c r="K13" s="7" t="str">
        <f>VLOOKUP((G13&amp;I13&amp;J13), 'Std Parts list'!A$1:H$135, MATCH(H13,  'Std Parts list'!A$1:H$1, 0), 0)</f>
        <v>817-00291</v>
      </c>
      <c r="L13" s="11"/>
    </row>
    <row r="14" spans="1:12" ht="22.8" x14ac:dyDescent="0.3">
      <c r="A14" s="2">
        <v>13</v>
      </c>
      <c r="B14" s="12">
        <v>1069320</v>
      </c>
      <c r="C14" s="2" t="s">
        <v>17</v>
      </c>
      <c r="D14" s="5">
        <v>0.1084</v>
      </c>
      <c r="E14" s="13">
        <v>155.75</v>
      </c>
      <c r="F14" s="13">
        <v>25.48</v>
      </c>
      <c r="G14" s="2" t="s">
        <v>20</v>
      </c>
      <c r="H14" s="2" t="s">
        <v>34</v>
      </c>
      <c r="I14" s="7">
        <f t="shared" si="0"/>
        <v>30</v>
      </c>
      <c r="J14" s="7">
        <f t="shared" si="1"/>
        <v>168</v>
      </c>
      <c r="K14" s="7" t="str">
        <f>VLOOKUP((G14&amp;I14&amp;J14), 'Std Parts list'!A$1:H$135, MATCH(H14,  'Std Parts list'!A$1:H$1, 0), 0)</f>
        <v>817-00418</v>
      </c>
      <c r="L14" s="11"/>
    </row>
    <row r="15" spans="1:12" ht="22.8" x14ac:dyDescent="0.3">
      <c r="A15" s="2">
        <v>14</v>
      </c>
      <c r="B15" s="12">
        <v>1069329</v>
      </c>
      <c r="C15" s="2" t="s">
        <v>17</v>
      </c>
      <c r="D15" s="5">
        <v>7.85E-2</v>
      </c>
      <c r="E15" s="13">
        <v>155.75</v>
      </c>
      <c r="F15" s="13">
        <v>25.48</v>
      </c>
      <c r="G15" s="2" t="s">
        <v>18</v>
      </c>
      <c r="H15" s="2" t="s">
        <v>34</v>
      </c>
      <c r="I15" s="7">
        <f t="shared" si="0"/>
        <v>30</v>
      </c>
      <c r="J15" s="7">
        <f t="shared" si="1"/>
        <v>168</v>
      </c>
      <c r="K15" s="7" t="str">
        <f>VLOOKUP((G15&amp;I15&amp;J15), 'Std Parts list'!A$1:H$135, MATCH(H15,  'Std Parts list'!A$1:H$1, 0), 0)</f>
        <v>817-00291</v>
      </c>
      <c r="L15" s="11"/>
    </row>
    <row r="16" spans="1:12" ht="22.8" x14ac:dyDescent="0.3">
      <c r="A16" s="2">
        <v>15</v>
      </c>
      <c r="B16" s="12">
        <v>1069330</v>
      </c>
      <c r="C16" s="2" t="s">
        <v>17</v>
      </c>
      <c r="D16" s="5">
        <v>7.85E-2</v>
      </c>
      <c r="E16" s="13">
        <v>155.75</v>
      </c>
      <c r="F16" s="13">
        <v>18.05</v>
      </c>
      <c r="G16" s="2" t="s">
        <v>20</v>
      </c>
      <c r="H16" s="2" t="s">
        <v>34</v>
      </c>
      <c r="I16" s="7">
        <f t="shared" si="0"/>
        <v>30</v>
      </c>
      <c r="J16" s="7">
        <f t="shared" si="1"/>
        <v>168</v>
      </c>
      <c r="K16" s="7" t="str">
        <f>VLOOKUP((G16&amp;I16&amp;J16), 'Std Parts list'!A$1:H$135, MATCH(H16,  'Std Parts list'!A$1:H$1, 0), 0)</f>
        <v>817-00418</v>
      </c>
      <c r="L16" s="11"/>
    </row>
    <row r="17" spans="1:12" ht="22.8" x14ac:dyDescent="0.3">
      <c r="A17" s="2">
        <v>16</v>
      </c>
      <c r="B17" s="12">
        <v>1069332</v>
      </c>
      <c r="C17" s="2" t="s">
        <v>17</v>
      </c>
      <c r="D17" s="5">
        <v>7.85E-2</v>
      </c>
      <c r="E17" s="13">
        <v>159.38</v>
      </c>
      <c r="F17" s="13">
        <v>17.63</v>
      </c>
      <c r="G17" s="2" t="s">
        <v>20</v>
      </c>
      <c r="H17" s="2" t="s">
        <v>34</v>
      </c>
      <c r="I17" s="7">
        <f t="shared" si="0"/>
        <v>30</v>
      </c>
      <c r="J17" s="7">
        <f t="shared" si="1"/>
        <v>168</v>
      </c>
      <c r="K17" s="7" t="str">
        <f>VLOOKUP((G17&amp;I17&amp;J17), 'Std Parts list'!A$1:H$135, MATCH(H17,  'Std Parts list'!A$1:H$1, 0), 0)</f>
        <v>817-00418</v>
      </c>
      <c r="L17" s="11"/>
    </row>
    <row r="18" spans="1:12" ht="22.8" x14ac:dyDescent="0.3">
      <c r="A18" s="2">
        <v>17</v>
      </c>
      <c r="B18" s="12">
        <v>1069333</v>
      </c>
      <c r="C18" s="2" t="s">
        <v>17</v>
      </c>
      <c r="D18" s="5">
        <v>7.85E-2</v>
      </c>
      <c r="E18" s="13">
        <v>159.71</v>
      </c>
      <c r="F18" s="13">
        <v>20.170000000000002</v>
      </c>
      <c r="G18" s="2" t="s">
        <v>20</v>
      </c>
      <c r="H18" s="2" t="s">
        <v>34</v>
      </c>
      <c r="I18" s="7">
        <f t="shared" si="0"/>
        <v>30</v>
      </c>
      <c r="J18" s="7">
        <f t="shared" si="1"/>
        <v>168</v>
      </c>
      <c r="K18" s="7" t="str">
        <f>VLOOKUP((G18&amp;I18&amp;J18), 'Std Parts list'!A$1:H$135, MATCH(H18,  'Std Parts list'!A$1:H$1, 0), 0)</f>
        <v>817-00418</v>
      </c>
      <c r="L18" s="11"/>
    </row>
    <row r="19" spans="1:12" ht="22.8" x14ac:dyDescent="0.3">
      <c r="A19" s="2">
        <v>18</v>
      </c>
      <c r="B19" s="12">
        <v>1069334</v>
      </c>
      <c r="C19" s="2" t="s">
        <v>17</v>
      </c>
      <c r="D19" s="5">
        <v>7.85E-2</v>
      </c>
      <c r="E19" s="13">
        <v>160.19</v>
      </c>
      <c r="F19" s="13">
        <v>18.690000000000001</v>
      </c>
      <c r="G19" s="2" t="s">
        <v>18</v>
      </c>
      <c r="H19" s="2" t="s">
        <v>34</v>
      </c>
      <c r="I19" s="7">
        <f t="shared" si="0"/>
        <v>30</v>
      </c>
      <c r="J19" s="7">
        <f t="shared" si="1"/>
        <v>168</v>
      </c>
      <c r="K19" s="7" t="str">
        <f>VLOOKUP((G19&amp;I19&amp;J19), 'Std Parts list'!A$1:H$135, MATCH(H19,  'Std Parts list'!A$1:H$1, 0), 0)</f>
        <v>817-00291</v>
      </c>
      <c r="L19" s="11"/>
    </row>
    <row r="20" spans="1:12" ht="22.8" x14ac:dyDescent="0.3">
      <c r="A20" s="2">
        <v>19</v>
      </c>
      <c r="B20" s="12">
        <v>1069335</v>
      </c>
      <c r="C20" s="2" t="s">
        <v>17</v>
      </c>
      <c r="D20" s="5">
        <v>5.16E-2</v>
      </c>
      <c r="E20" s="13">
        <v>158.08000000000001</v>
      </c>
      <c r="F20" s="13">
        <v>22.86</v>
      </c>
      <c r="G20" s="2" t="s">
        <v>20</v>
      </c>
      <c r="H20" s="2" t="s">
        <v>34</v>
      </c>
      <c r="I20" s="7">
        <f t="shared" si="0"/>
        <v>30</v>
      </c>
      <c r="J20" s="7">
        <f t="shared" si="1"/>
        <v>168</v>
      </c>
      <c r="K20" s="7" t="str">
        <f>VLOOKUP((G20&amp;I20&amp;J20), 'Std Parts list'!A$1:H$135, MATCH(H20,  'Std Parts list'!A$1:H$1, 0), 0)</f>
        <v>817-00418</v>
      </c>
      <c r="L20" s="11"/>
    </row>
    <row r="21" spans="1:12" ht="22.8" x14ac:dyDescent="0.3">
      <c r="A21" s="2">
        <v>20</v>
      </c>
      <c r="B21" s="12">
        <v>1069336</v>
      </c>
      <c r="C21" s="2" t="s">
        <v>17</v>
      </c>
      <c r="D21" s="5">
        <v>7.85E-2</v>
      </c>
      <c r="E21" s="13">
        <v>157.74</v>
      </c>
      <c r="F21" s="13">
        <v>26.29</v>
      </c>
      <c r="G21" s="2" t="s">
        <v>20</v>
      </c>
      <c r="H21" s="2" t="s">
        <v>34</v>
      </c>
      <c r="I21" s="7">
        <f t="shared" si="0"/>
        <v>30</v>
      </c>
      <c r="J21" s="7">
        <f t="shared" si="1"/>
        <v>168</v>
      </c>
      <c r="K21" s="7" t="str">
        <f>VLOOKUP((G21&amp;I21&amp;J21), 'Std Parts list'!A$1:H$135, MATCH(H21,  'Std Parts list'!A$1:H$1, 0), 0)</f>
        <v>817-00418</v>
      </c>
      <c r="L21" s="11"/>
    </row>
    <row r="22" spans="1:12" ht="22.8" x14ac:dyDescent="0.3">
      <c r="A22" s="2">
        <v>21</v>
      </c>
      <c r="B22" s="12">
        <v>1069337</v>
      </c>
      <c r="C22" s="2" t="s">
        <v>17</v>
      </c>
      <c r="D22" s="5">
        <v>7.85E-2</v>
      </c>
      <c r="E22" s="13">
        <v>157.41</v>
      </c>
      <c r="F22" s="13">
        <v>21.89</v>
      </c>
      <c r="G22" s="2" t="s">
        <v>20</v>
      </c>
      <c r="H22" s="2" t="s">
        <v>34</v>
      </c>
      <c r="I22" s="7">
        <f t="shared" si="0"/>
        <v>30</v>
      </c>
      <c r="J22" s="7">
        <f t="shared" si="1"/>
        <v>168</v>
      </c>
      <c r="K22" s="7" t="str">
        <f>VLOOKUP((G22&amp;I22&amp;J22), 'Std Parts list'!A$1:H$135, MATCH(H22,  'Std Parts list'!A$1:H$1, 0), 0)</f>
        <v>817-00418</v>
      </c>
      <c r="L22" s="11"/>
    </row>
    <row r="23" spans="1:12" ht="22.8" x14ac:dyDescent="0.3">
      <c r="A23" s="2">
        <v>22</v>
      </c>
      <c r="B23" s="12">
        <v>1069338</v>
      </c>
      <c r="C23" s="2" t="s">
        <v>17</v>
      </c>
      <c r="D23" s="5">
        <v>5.16E-2</v>
      </c>
      <c r="E23" s="13">
        <v>157.08000000000001</v>
      </c>
      <c r="F23" s="13">
        <v>18.16</v>
      </c>
      <c r="G23" s="2" t="s">
        <v>20</v>
      </c>
      <c r="H23" s="2" t="s">
        <v>34</v>
      </c>
      <c r="I23" s="7">
        <f t="shared" si="0"/>
        <v>30</v>
      </c>
      <c r="J23" s="7">
        <f t="shared" si="1"/>
        <v>168</v>
      </c>
      <c r="K23" s="7" t="str">
        <f>VLOOKUP((G23&amp;I23&amp;J23), 'Std Parts list'!A$1:H$135, MATCH(H23,  'Std Parts list'!A$1:H$1, 0), 0)</f>
        <v>817-00418</v>
      </c>
      <c r="L23" s="11"/>
    </row>
    <row r="24" spans="1:12" ht="22.8" x14ac:dyDescent="0.3">
      <c r="A24" s="2">
        <v>23</v>
      </c>
      <c r="B24" s="12">
        <v>1069339</v>
      </c>
      <c r="C24" s="2" t="s">
        <v>17</v>
      </c>
      <c r="D24" s="5">
        <v>5.16E-2</v>
      </c>
      <c r="E24" s="13">
        <v>156.74</v>
      </c>
      <c r="F24" s="13">
        <v>26.29</v>
      </c>
      <c r="G24" s="2" t="s">
        <v>20</v>
      </c>
      <c r="H24" s="2" t="s">
        <v>34</v>
      </c>
      <c r="I24" s="7">
        <f t="shared" si="0"/>
        <v>30</v>
      </c>
      <c r="J24" s="7">
        <f t="shared" si="1"/>
        <v>168</v>
      </c>
      <c r="K24" s="7" t="str">
        <f>VLOOKUP((G24&amp;I24&amp;J24), 'Std Parts list'!A$1:H$135, MATCH(H24,  'Std Parts list'!A$1:H$1, 0), 0)</f>
        <v>817-00418</v>
      </c>
      <c r="L24" s="11"/>
    </row>
    <row r="25" spans="1:12" ht="22.8" x14ac:dyDescent="0.3">
      <c r="A25" s="2">
        <v>24</v>
      </c>
      <c r="B25" s="12">
        <v>1069340</v>
      </c>
      <c r="C25" s="2" t="s">
        <v>17</v>
      </c>
      <c r="D25" s="5">
        <v>7.85E-2</v>
      </c>
      <c r="E25" s="13">
        <v>156.41</v>
      </c>
      <c r="F25" s="13">
        <v>26.29</v>
      </c>
      <c r="G25" s="2" t="s">
        <v>20</v>
      </c>
      <c r="H25" s="2" t="s">
        <v>34</v>
      </c>
      <c r="I25" s="7">
        <f t="shared" si="0"/>
        <v>30</v>
      </c>
      <c r="J25" s="7">
        <f t="shared" si="1"/>
        <v>168</v>
      </c>
      <c r="K25" s="7" t="str">
        <f>VLOOKUP((G25&amp;I25&amp;J25), 'Std Parts list'!A$1:H$135, MATCH(H25,  'Std Parts list'!A$1:H$1, 0), 0)</f>
        <v>817-00418</v>
      </c>
      <c r="L25" s="11"/>
    </row>
    <row r="26" spans="1:12" ht="22.8" x14ac:dyDescent="0.3">
      <c r="A26" s="2">
        <v>25</v>
      </c>
      <c r="B26" s="12">
        <v>1069341</v>
      </c>
      <c r="C26" s="2" t="s">
        <v>17</v>
      </c>
      <c r="D26" s="5">
        <v>7.85E-2</v>
      </c>
      <c r="E26" s="13">
        <v>156.22</v>
      </c>
      <c r="F26" s="13">
        <v>26.29</v>
      </c>
      <c r="G26" s="2" t="s">
        <v>20</v>
      </c>
      <c r="H26" s="2" t="s">
        <v>34</v>
      </c>
      <c r="I26" s="7">
        <f t="shared" si="0"/>
        <v>30</v>
      </c>
      <c r="J26" s="7">
        <f t="shared" si="1"/>
        <v>168</v>
      </c>
      <c r="K26" s="7" t="str">
        <f>VLOOKUP((G26&amp;I26&amp;J26), 'Std Parts list'!A$1:H$135, MATCH(H26,  'Std Parts list'!A$1:H$1, 0), 0)</f>
        <v>817-00418</v>
      </c>
      <c r="L26" s="11"/>
    </row>
    <row r="27" spans="1:12" ht="22.8" x14ac:dyDescent="0.3">
      <c r="A27" s="2">
        <v>26</v>
      </c>
      <c r="B27" s="12">
        <v>1069342</v>
      </c>
      <c r="C27" s="2" t="s">
        <v>17</v>
      </c>
      <c r="D27" s="5">
        <v>7.85E-2</v>
      </c>
      <c r="E27" s="13">
        <v>156.02000000000001</v>
      </c>
      <c r="F27" s="13">
        <v>26.29</v>
      </c>
      <c r="G27" s="2" t="s">
        <v>20</v>
      </c>
      <c r="H27" s="2" t="s">
        <v>34</v>
      </c>
      <c r="I27" s="7">
        <f t="shared" si="0"/>
        <v>30</v>
      </c>
      <c r="J27" s="7">
        <f t="shared" si="1"/>
        <v>168</v>
      </c>
      <c r="K27" s="7" t="str">
        <f>VLOOKUP((G27&amp;I27&amp;J27), 'Std Parts list'!A$1:H$135, MATCH(H27,  'Std Parts list'!A$1:H$1, 0), 0)</f>
        <v>817-00418</v>
      </c>
      <c r="L27" s="11"/>
    </row>
    <row r="28" spans="1:12" ht="22.8" x14ac:dyDescent="0.3">
      <c r="A28" s="2">
        <v>27</v>
      </c>
      <c r="B28" s="12">
        <v>1069661</v>
      </c>
      <c r="C28" s="2" t="s">
        <v>16</v>
      </c>
      <c r="D28" s="5">
        <v>0.1084</v>
      </c>
      <c r="E28" s="13">
        <v>45</v>
      </c>
      <c r="F28" s="13">
        <v>12.72</v>
      </c>
      <c r="G28" s="2" t="s">
        <v>12</v>
      </c>
      <c r="H28" s="2" t="s">
        <v>34</v>
      </c>
      <c r="I28" s="7">
        <f t="shared" si="0"/>
        <v>30</v>
      </c>
      <c r="J28" s="7">
        <f t="shared" si="1"/>
        <v>120</v>
      </c>
      <c r="K28" s="7" t="str">
        <f>VLOOKUP((G28&amp;I28&amp;J28), 'Std Parts list'!A$1:H$135, MATCH(H28,  'Std Parts list'!A$1:H$1, 0), 0)</f>
        <v>817-00301</v>
      </c>
      <c r="L28" s="11"/>
    </row>
    <row r="29" spans="1:12" ht="22.8" x14ac:dyDescent="0.3">
      <c r="A29" s="2">
        <v>28</v>
      </c>
      <c r="B29" s="12">
        <v>1069662</v>
      </c>
      <c r="C29" s="2" t="s">
        <v>16</v>
      </c>
      <c r="D29" s="5">
        <v>0.1084</v>
      </c>
      <c r="E29" s="13">
        <v>212.53</v>
      </c>
      <c r="F29" s="13">
        <v>12.83</v>
      </c>
      <c r="G29" s="2" t="s">
        <v>12</v>
      </c>
      <c r="H29" s="2" t="s">
        <v>34</v>
      </c>
      <c r="I29" s="7">
        <f t="shared" si="0"/>
        <v>30</v>
      </c>
      <c r="J29" s="7">
        <f t="shared" si="1"/>
        <v>216</v>
      </c>
      <c r="K29" s="7" t="str">
        <f>VLOOKUP((G29&amp;I29&amp;J29), 'Std Parts list'!A$1:H$135, MATCH(H29,  'Std Parts list'!A$1:H$1, 0), 0)</f>
        <v>817-00299</v>
      </c>
      <c r="L29" s="11"/>
    </row>
    <row r="30" spans="1:12" ht="22.8" x14ac:dyDescent="0.3">
      <c r="A30" s="2">
        <v>29</v>
      </c>
      <c r="B30" s="12">
        <v>1069663</v>
      </c>
      <c r="C30" s="2" t="s">
        <v>17</v>
      </c>
      <c r="D30" s="5">
        <v>7.85E-2</v>
      </c>
      <c r="E30" s="13">
        <v>213.88</v>
      </c>
      <c r="F30" s="13">
        <v>19.98</v>
      </c>
      <c r="G30" s="2" t="s">
        <v>18</v>
      </c>
      <c r="H30" s="2" t="s">
        <v>34</v>
      </c>
      <c r="I30" s="7">
        <f t="shared" si="0"/>
        <v>30</v>
      </c>
      <c r="J30" s="7">
        <f t="shared" si="1"/>
        <v>216</v>
      </c>
      <c r="K30" s="7" t="str">
        <f>VLOOKUP((G30&amp;I30&amp;J30), 'Std Parts list'!A$1:H$135, MATCH(H30,  'Std Parts list'!A$1:H$1, 0), 0)</f>
        <v>817-00300</v>
      </c>
      <c r="L30" s="11"/>
    </row>
    <row r="31" spans="1:12" ht="34.799999999999997" x14ac:dyDescent="0.3">
      <c r="A31" s="2">
        <v>30</v>
      </c>
      <c r="B31" s="12">
        <v>1069664</v>
      </c>
      <c r="C31" s="2" t="s">
        <v>36</v>
      </c>
      <c r="D31" s="5">
        <v>0.1084</v>
      </c>
      <c r="E31" s="13">
        <v>213.88</v>
      </c>
      <c r="F31" s="13">
        <v>26.21</v>
      </c>
      <c r="G31" s="2" t="s">
        <v>18</v>
      </c>
      <c r="H31" s="2" t="s">
        <v>34</v>
      </c>
      <c r="I31" s="7">
        <f t="shared" si="0"/>
        <v>30</v>
      </c>
      <c r="J31" s="7">
        <f t="shared" si="1"/>
        <v>216</v>
      </c>
      <c r="K31" s="7" t="str">
        <f>VLOOKUP((G31&amp;I31&amp;J31), 'Std Parts list'!A$1:H$135, MATCH(H31,  'Std Parts list'!A$1:H$1, 0), 0)</f>
        <v>817-00300</v>
      </c>
      <c r="L31" s="11"/>
    </row>
    <row r="32" spans="1:12" ht="22.8" x14ac:dyDescent="0.3">
      <c r="A32" s="2">
        <v>31</v>
      </c>
      <c r="B32" s="12">
        <v>1069665</v>
      </c>
      <c r="C32" s="2" t="s">
        <v>25</v>
      </c>
      <c r="D32" s="5">
        <v>7.85E-2</v>
      </c>
      <c r="E32" s="13">
        <v>214.88</v>
      </c>
      <c r="F32" s="13">
        <v>16.22</v>
      </c>
      <c r="G32" s="2" t="s">
        <v>18</v>
      </c>
      <c r="H32" s="2" t="s">
        <v>34</v>
      </c>
      <c r="I32" s="7">
        <f t="shared" si="0"/>
        <v>30</v>
      </c>
      <c r="J32" s="7">
        <f t="shared" si="1"/>
        <v>216</v>
      </c>
      <c r="K32" s="7" t="str">
        <f>VLOOKUP((G32&amp;I32&amp;J32), 'Std Parts list'!A$1:H$135, MATCH(H32,  'Std Parts list'!A$1:H$1, 0), 0)</f>
        <v>817-00300</v>
      </c>
      <c r="L32" s="11"/>
    </row>
    <row r="33" spans="1:12" ht="22.8" x14ac:dyDescent="0.3">
      <c r="A33" s="2">
        <v>32</v>
      </c>
      <c r="B33" s="12">
        <v>1069666</v>
      </c>
      <c r="C33" s="2" t="s">
        <v>26</v>
      </c>
      <c r="D33" s="5">
        <v>7.85E-2</v>
      </c>
      <c r="E33" s="13">
        <v>214.88</v>
      </c>
      <c r="F33" s="13">
        <v>16.96</v>
      </c>
      <c r="G33" s="2" t="s">
        <v>12</v>
      </c>
      <c r="H33" s="2" t="s">
        <v>34</v>
      </c>
      <c r="I33" s="7">
        <f t="shared" si="0"/>
        <v>30</v>
      </c>
      <c r="J33" s="7">
        <f t="shared" si="1"/>
        <v>216</v>
      </c>
      <c r="K33" s="7" t="str">
        <f>VLOOKUP((G33&amp;I33&amp;J33), 'Std Parts list'!A$1:H$135, MATCH(H33,  'Std Parts list'!A$1:H$1, 0), 0)</f>
        <v>817-00299</v>
      </c>
      <c r="L33" s="11"/>
    </row>
    <row r="34" spans="1:12" ht="34.799999999999997" x14ac:dyDescent="0.3">
      <c r="A34" s="2">
        <v>33</v>
      </c>
      <c r="B34" s="12">
        <v>1069667</v>
      </c>
      <c r="C34" s="2" t="s">
        <v>37</v>
      </c>
      <c r="D34" s="5">
        <v>7.85E-2</v>
      </c>
      <c r="E34" s="13">
        <v>46.98</v>
      </c>
      <c r="F34" s="13">
        <v>17.149999999999999</v>
      </c>
      <c r="G34" s="2" t="s">
        <v>12</v>
      </c>
      <c r="H34" s="2" t="s">
        <v>34</v>
      </c>
      <c r="I34" s="7">
        <f t="shared" ref="I34:I65" si="2">IF(F34&lt;=30,30,IF(AND(F34&gt;30,F34&lt;=48),48,IF(AND(F34&gt;48,F34&lt;=60),60,0)))</f>
        <v>30</v>
      </c>
      <c r="J34" s="7">
        <f t="shared" ref="J34:J65" si="3">IF(E34&lt;=120,120,IF(AND(E34&gt;120,E34&lt;=144),144,IF(AND(E34&gt;144,E34&lt;=168),168,IF(AND(E34&gt;168,E34&lt;=192),192,IF(AND(E34&gt;192,E34&lt;=216),216,IF(AND(E34&gt;216,E34&lt;=240),240,0))))))</f>
        <v>120</v>
      </c>
      <c r="K34" s="7" t="str">
        <f>VLOOKUP((G34&amp;I34&amp;J34), 'Std Parts list'!A$1:H$135, MATCH(H34,  'Std Parts list'!A$1:H$1, 0), 0)</f>
        <v>817-00301</v>
      </c>
      <c r="L34" s="11"/>
    </row>
    <row r="35" spans="1:12" ht="34.799999999999997" x14ac:dyDescent="0.3">
      <c r="A35" s="2">
        <v>34</v>
      </c>
      <c r="B35" s="12">
        <v>1069971</v>
      </c>
      <c r="C35" s="2" t="s">
        <v>37</v>
      </c>
      <c r="D35" s="5">
        <v>7.85E-2</v>
      </c>
      <c r="E35" s="13">
        <v>120</v>
      </c>
      <c r="F35" s="13">
        <v>17.100000000000001</v>
      </c>
      <c r="G35" s="2" t="s">
        <v>12</v>
      </c>
      <c r="H35" s="2" t="s">
        <v>34</v>
      </c>
      <c r="I35" s="7">
        <f t="shared" si="2"/>
        <v>30</v>
      </c>
      <c r="J35" s="7">
        <f t="shared" si="3"/>
        <v>120</v>
      </c>
      <c r="K35" s="7" t="str">
        <f>VLOOKUP((G35&amp;I35&amp;J35), 'Std Parts list'!A$1:H$135, MATCH(H35,  'Std Parts list'!A$1:H$1, 0), 0)</f>
        <v>817-00301</v>
      </c>
      <c r="L35" s="11"/>
    </row>
    <row r="36" spans="1:12" ht="22.8" x14ac:dyDescent="0.3">
      <c r="A36" s="2">
        <v>35</v>
      </c>
      <c r="B36" s="12">
        <v>1069972</v>
      </c>
      <c r="C36" s="2" t="s">
        <v>16</v>
      </c>
      <c r="D36" s="5">
        <v>0.1084</v>
      </c>
      <c r="E36" s="13">
        <v>120</v>
      </c>
      <c r="F36" s="13">
        <v>12.66</v>
      </c>
      <c r="G36" s="2" t="s">
        <v>12</v>
      </c>
      <c r="H36" s="2" t="s">
        <v>34</v>
      </c>
      <c r="I36" s="7">
        <f t="shared" si="2"/>
        <v>30</v>
      </c>
      <c r="J36" s="7">
        <f t="shared" si="3"/>
        <v>120</v>
      </c>
      <c r="K36" s="7" t="str">
        <f>VLOOKUP((G36&amp;I36&amp;J36), 'Std Parts list'!A$1:H$135, MATCH(H36,  'Std Parts list'!A$1:H$1, 0), 0)</f>
        <v>817-00301</v>
      </c>
      <c r="L36" s="11"/>
    </row>
    <row r="37" spans="1:12" ht="34.799999999999997" x14ac:dyDescent="0.3">
      <c r="A37" s="2">
        <v>36</v>
      </c>
      <c r="B37" s="12">
        <v>1070130</v>
      </c>
      <c r="C37" s="2" t="s">
        <v>36</v>
      </c>
      <c r="D37" s="5">
        <v>7.85E-2</v>
      </c>
      <c r="E37" s="13">
        <v>213.88</v>
      </c>
      <c r="F37" s="13">
        <v>20.399999999999999</v>
      </c>
      <c r="G37" s="2" t="s">
        <v>18</v>
      </c>
      <c r="H37" s="2" t="s">
        <v>34</v>
      </c>
      <c r="I37" s="7">
        <f t="shared" si="2"/>
        <v>30</v>
      </c>
      <c r="J37" s="7">
        <f t="shared" si="3"/>
        <v>216</v>
      </c>
      <c r="K37" s="7" t="str">
        <f>VLOOKUP((G37&amp;I37&amp;J37), 'Std Parts list'!A$1:H$135, MATCH(H37,  'Std Parts list'!A$1:H$1, 0), 0)</f>
        <v>817-00300</v>
      </c>
      <c r="L37" s="11"/>
    </row>
    <row r="38" spans="1:12" ht="22.8" x14ac:dyDescent="0.3">
      <c r="A38" s="2">
        <v>37</v>
      </c>
      <c r="B38" s="12">
        <v>1072170</v>
      </c>
      <c r="C38" s="2" t="s">
        <v>17</v>
      </c>
      <c r="D38" s="5">
        <v>7.85E-2</v>
      </c>
      <c r="E38" s="13">
        <v>159.94999999999999</v>
      </c>
      <c r="F38" s="13">
        <v>21.89</v>
      </c>
      <c r="G38" s="2" t="s">
        <v>20</v>
      </c>
      <c r="H38" s="2" t="s">
        <v>34</v>
      </c>
      <c r="I38" s="7">
        <f t="shared" si="2"/>
        <v>30</v>
      </c>
      <c r="J38" s="7">
        <f t="shared" si="3"/>
        <v>168</v>
      </c>
      <c r="K38" s="7" t="str">
        <f>VLOOKUP((G38&amp;I38&amp;J38), 'Std Parts list'!A$1:H$135, MATCH(H38,  'Std Parts list'!A$1:H$1, 0), 0)</f>
        <v>817-00418</v>
      </c>
      <c r="L38" s="11"/>
    </row>
    <row r="39" spans="1:12" ht="22.8" x14ac:dyDescent="0.3">
      <c r="A39" s="2">
        <v>38</v>
      </c>
      <c r="B39" s="12">
        <v>1081237</v>
      </c>
      <c r="C39" s="2" t="s">
        <v>17</v>
      </c>
      <c r="D39" s="5">
        <v>7.85E-2</v>
      </c>
      <c r="E39" s="13">
        <v>205.25</v>
      </c>
      <c r="F39" s="13">
        <v>22.847999999999999</v>
      </c>
      <c r="G39" s="2" t="s">
        <v>12</v>
      </c>
      <c r="H39" s="2" t="s">
        <v>34</v>
      </c>
      <c r="I39" s="7">
        <f t="shared" si="2"/>
        <v>30</v>
      </c>
      <c r="J39" s="7">
        <f t="shared" si="3"/>
        <v>216</v>
      </c>
      <c r="K39" s="7" t="str">
        <f>VLOOKUP((G39&amp;I39&amp;J39), 'Std Parts list'!A$1:H$135, MATCH(H39,  'Std Parts list'!A$1:H$1, 0), 0)</f>
        <v>817-00299</v>
      </c>
      <c r="L39" s="11"/>
    </row>
    <row r="40" spans="1:12" ht="34.799999999999997" x14ac:dyDescent="0.3">
      <c r="A40" s="2">
        <v>39</v>
      </c>
      <c r="B40" s="12">
        <v>1050442</v>
      </c>
      <c r="C40" s="2" t="s">
        <v>38</v>
      </c>
      <c r="D40" s="5">
        <v>7.85E-2</v>
      </c>
      <c r="E40" s="13">
        <v>140.75</v>
      </c>
      <c r="F40" s="13">
        <v>19.149999999999999</v>
      </c>
      <c r="G40" s="2" t="s">
        <v>12</v>
      </c>
      <c r="H40" s="2" t="s">
        <v>34</v>
      </c>
      <c r="I40" s="7">
        <f t="shared" si="2"/>
        <v>30</v>
      </c>
      <c r="J40" s="7">
        <f t="shared" si="3"/>
        <v>144</v>
      </c>
      <c r="K40" s="7" t="str">
        <f>VLOOKUP((G40&amp;I40&amp;J40), 'Std Parts list'!A$1:H$135, MATCH(H40,  'Std Parts list'!A$1:H$1, 0), 0)</f>
        <v>817-00296</v>
      </c>
      <c r="L40" s="11"/>
    </row>
    <row r="41" spans="1:12" ht="34.799999999999997" x14ac:dyDescent="0.3">
      <c r="A41" s="2">
        <v>40</v>
      </c>
      <c r="B41" s="12">
        <v>1050444</v>
      </c>
      <c r="C41" s="2" t="s">
        <v>38</v>
      </c>
      <c r="D41" s="5">
        <v>7.85E-2</v>
      </c>
      <c r="E41" s="13">
        <v>140.75</v>
      </c>
      <c r="F41" s="13">
        <v>21.15</v>
      </c>
      <c r="G41" s="2" t="s">
        <v>12</v>
      </c>
      <c r="H41" s="2" t="s">
        <v>34</v>
      </c>
      <c r="I41" s="7">
        <f t="shared" si="2"/>
        <v>30</v>
      </c>
      <c r="J41" s="7">
        <f t="shared" si="3"/>
        <v>144</v>
      </c>
      <c r="K41" s="7" t="str">
        <f>VLOOKUP((G41&amp;I41&amp;J41), 'Std Parts list'!A$1:H$135, MATCH(H41,  'Std Parts list'!A$1:H$1, 0), 0)</f>
        <v>817-00296</v>
      </c>
      <c r="L41" s="11"/>
    </row>
    <row r="42" spans="1:12" ht="34.799999999999997" x14ac:dyDescent="0.3">
      <c r="A42" s="2">
        <v>41</v>
      </c>
      <c r="B42" s="12">
        <v>1050445</v>
      </c>
      <c r="C42" s="2" t="s">
        <v>38</v>
      </c>
      <c r="D42" s="5">
        <v>7.85E-2</v>
      </c>
      <c r="E42" s="13">
        <v>140.75</v>
      </c>
      <c r="F42" s="13">
        <v>19.149999999999999</v>
      </c>
      <c r="G42" s="2" t="s">
        <v>12</v>
      </c>
      <c r="H42" s="2" t="s">
        <v>34</v>
      </c>
      <c r="I42" s="7">
        <f t="shared" si="2"/>
        <v>30</v>
      </c>
      <c r="J42" s="7">
        <f t="shared" si="3"/>
        <v>144</v>
      </c>
      <c r="K42" s="7" t="str">
        <f>VLOOKUP((G42&amp;I42&amp;J42), 'Std Parts list'!A$1:H$135, MATCH(H42,  'Std Parts list'!A$1:H$1, 0), 0)</f>
        <v>817-00296</v>
      </c>
      <c r="L42" s="11"/>
    </row>
    <row r="43" spans="1:12" ht="34.799999999999997" x14ac:dyDescent="0.3">
      <c r="A43" s="2">
        <v>42</v>
      </c>
      <c r="B43" s="12">
        <v>1050447</v>
      </c>
      <c r="C43" s="2" t="s">
        <v>38</v>
      </c>
      <c r="D43" s="5">
        <v>0.1084</v>
      </c>
      <c r="E43" s="13">
        <v>201.1</v>
      </c>
      <c r="F43" s="13">
        <v>19.78</v>
      </c>
      <c r="G43" s="2" t="s">
        <v>18</v>
      </c>
      <c r="H43" s="2" t="s">
        <v>34</v>
      </c>
      <c r="I43" s="7">
        <f t="shared" si="2"/>
        <v>30</v>
      </c>
      <c r="J43" s="7">
        <f t="shared" si="3"/>
        <v>216</v>
      </c>
      <c r="K43" s="7" t="str">
        <f>VLOOKUP((G43&amp;I43&amp;J43), 'Std Parts list'!A$1:H$135, MATCH(H43,  'Std Parts list'!A$1:H$1, 0), 0)</f>
        <v>817-00300</v>
      </c>
      <c r="L43" s="11"/>
    </row>
    <row r="44" spans="1:12" ht="34.799999999999997" x14ac:dyDescent="0.3">
      <c r="A44" s="2">
        <v>43</v>
      </c>
      <c r="B44" s="12">
        <v>1050448</v>
      </c>
      <c r="C44" s="2" t="s">
        <v>38</v>
      </c>
      <c r="D44" s="5">
        <v>0.1084</v>
      </c>
      <c r="E44" s="13">
        <v>140.75</v>
      </c>
      <c r="F44" s="13">
        <v>17.63</v>
      </c>
      <c r="G44" s="2" t="s">
        <v>18</v>
      </c>
      <c r="H44" s="2" t="s">
        <v>34</v>
      </c>
      <c r="I44" s="7">
        <f t="shared" si="2"/>
        <v>30</v>
      </c>
      <c r="J44" s="7">
        <f t="shared" si="3"/>
        <v>144</v>
      </c>
      <c r="K44" s="7" t="str">
        <f>VLOOKUP((G44&amp;I44&amp;J44), 'Std Parts list'!A$1:H$135, MATCH(H44,  'Std Parts list'!A$1:H$1, 0), 0)</f>
        <v>817-00290</v>
      </c>
      <c r="L44" s="11"/>
    </row>
    <row r="45" spans="1:12" ht="34.799999999999997" x14ac:dyDescent="0.3">
      <c r="A45" s="2">
        <v>44</v>
      </c>
      <c r="B45" s="12">
        <v>1050449</v>
      </c>
      <c r="C45" s="2" t="s">
        <v>38</v>
      </c>
      <c r="D45" s="5">
        <v>0.1084</v>
      </c>
      <c r="E45" s="13">
        <v>140.75</v>
      </c>
      <c r="F45" s="13">
        <v>18.05</v>
      </c>
      <c r="G45" s="2" t="s">
        <v>18</v>
      </c>
      <c r="H45" s="2" t="s">
        <v>34</v>
      </c>
      <c r="I45" s="7">
        <f t="shared" si="2"/>
        <v>30</v>
      </c>
      <c r="J45" s="7">
        <f t="shared" si="3"/>
        <v>144</v>
      </c>
      <c r="K45" s="7" t="str">
        <f>VLOOKUP((G45&amp;I45&amp;J45), 'Std Parts list'!A$1:H$135, MATCH(H45,  'Std Parts list'!A$1:H$1, 0), 0)</f>
        <v>817-00290</v>
      </c>
      <c r="L45" s="11"/>
    </row>
    <row r="46" spans="1:12" ht="34.799999999999997" x14ac:dyDescent="0.3">
      <c r="A46" s="2">
        <v>45</v>
      </c>
      <c r="B46" s="12">
        <v>1050450</v>
      </c>
      <c r="C46" s="2" t="s">
        <v>38</v>
      </c>
      <c r="D46" s="5">
        <v>7.85E-2</v>
      </c>
      <c r="E46" s="13">
        <v>41.11</v>
      </c>
      <c r="F46" s="13">
        <v>25.65</v>
      </c>
      <c r="G46" s="2" t="s">
        <v>12</v>
      </c>
      <c r="H46" s="2" t="s">
        <v>34</v>
      </c>
      <c r="I46" s="7">
        <f t="shared" si="2"/>
        <v>30</v>
      </c>
      <c r="J46" s="7">
        <f t="shared" si="3"/>
        <v>120</v>
      </c>
      <c r="K46" s="7" t="str">
        <f>VLOOKUP((G46&amp;I46&amp;J46), 'Std Parts list'!A$1:H$135, MATCH(H46,  'Std Parts list'!A$1:H$1, 0), 0)</f>
        <v>817-00301</v>
      </c>
      <c r="L46" s="11"/>
    </row>
    <row r="47" spans="1:12" ht="34.799999999999997" x14ac:dyDescent="0.3">
      <c r="A47" s="2">
        <v>46</v>
      </c>
      <c r="B47" s="12">
        <v>1050452</v>
      </c>
      <c r="C47" s="2" t="s">
        <v>38</v>
      </c>
      <c r="D47" s="5">
        <v>7.85E-2</v>
      </c>
      <c r="E47" s="13">
        <v>145.36000000000001</v>
      </c>
      <c r="F47" s="13">
        <v>26.4</v>
      </c>
      <c r="G47" s="2" t="s">
        <v>12</v>
      </c>
      <c r="H47" s="2" t="s">
        <v>34</v>
      </c>
      <c r="I47" s="7">
        <f t="shared" si="2"/>
        <v>30</v>
      </c>
      <c r="J47" s="7">
        <f t="shared" si="3"/>
        <v>168</v>
      </c>
      <c r="K47" s="7" t="str">
        <f>VLOOKUP((G47&amp;I47&amp;J47), 'Std Parts list'!A$1:H$135, MATCH(H47,  'Std Parts list'!A$1:H$1, 0), 0)</f>
        <v>817-00288</v>
      </c>
      <c r="L47" s="11"/>
    </row>
    <row r="48" spans="1:12" ht="34.799999999999997" x14ac:dyDescent="0.3">
      <c r="A48" s="2">
        <v>47</v>
      </c>
      <c r="B48" s="12">
        <v>1050457</v>
      </c>
      <c r="C48" s="2" t="s">
        <v>38</v>
      </c>
      <c r="D48" s="5">
        <v>7.85E-2</v>
      </c>
      <c r="E48" s="13">
        <v>145.85</v>
      </c>
      <c r="F48" s="13">
        <v>26.4</v>
      </c>
      <c r="G48" s="2" t="s">
        <v>12</v>
      </c>
      <c r="H48" s="2" t="s">
        <v>34</v>
      </c>
      <c r="I48" s="7">
        <f t="shared" si="2"/>
        <v>30</v>
      </c>
      <c r="J48" s="7">
        <f t="shared" si="3"/>
        <v>168</v>
      </c>
      <c r="K48" s="7" t="str">
        <f>VLOOKUP((G48&amp;I48&amp;J48), 'Std Parts list'!A$1:H$135, MATCH(H48,  'Std Parts list'!A$1:H$1, 0), 0)</f>
        <v>817-00288</v>
      </c>
      <c r="L48" s="11"/>
    </row>
    <row r="49" spans="1:12" ht="34.799999999999997" x14ac:dyDescent="0.3">
      <c r="A49" s="2">
        <v>48</v>
      </c>
      <c r="B49" s="12">
        <v>1050458</v>
      </c>
      <c r="C49" s="2" t="s">
        <v>38</v>
      </c>
      <c r="D49" s="5">
        <v>7.85E-2</v>
      </c>
      <c r="E49" s="13">
        <v>146.35</v>
      </c>
      <c r="F49" s="13">
        <v>22.27</v>
      </c>
      <c r="G49" s="2" t="s">
        <v>12</v>
      </c>
      <c r="H49" s="2" t="s">
        <v>34</v>
      </c>
      <c r="I49" s="7">
        <f t="shared" si="2"/>
        <v>30</v>
      </c>
      <c r="J49" s="7">
        <f t="shared" si="3"/>
        <v>168</v>
      </c>
      <c r="K49" s="7" t="str">
        <f>VLOOKUP((G49&amp;I49&amp;J49), 'Std Parts list'!A$1:H$135, MATCH(H49,  'Std Parts list'!A$1:H$1, 0), 0)</f>
        <v>817-00288</v>
      </c>
      <c r="L49" s="11"/>
    </row>
    <row r="50" spans="1:12" ht="34.799999999999997" x14ac:dyDescent="0.3">
      <c r="A50" s="2">
        <v>49</v>
      </c>
      <c r="B50" s="12">
        <v>1050459</v>
      </c>
      <c r="C50" s="2" t="s">
        <v>38</v>
      </c>
      <c r="D50" s="5">
        <v>7.85E-2</v>
      </c>
      <c r="E50" s="13">
        <v>141.1</v>
      </c>
      <c r="F50" s="13">
        <v>21.15</v>
      </c>
      <c r="G50" s="2" t="s">
        <v>12</v>
      </c>
      <c r="H50" s="2" t="s">
        <v>34</v>
      </c>
      <c r="I50" s="7">
        <f t="shared" si="2"/>
        <v>30</v>
      </c>
      <c r="J50" s="7">
        <f t="shared" si="3"/>
        <v>144</v>
      </c>
      <c r="K50" s="7" t="str">
        <f>VLOOKUP((G50&amp;I50&amp;J50), 'Std Parts list'!A$1:H$135, MATCH(H50,  'Std Parts list'!A$1:H$1, 0), 0)</f>
        <v>817-00296</v>
      </c>
      <c r="L50" s="11"/>
    </row>
    <row r="51" spans="1:12" ht="22.8" x14ac:dyDescent="0.3">
      <c r="A51" s="2">
        <v>50</v>
      </c>
      <c r="B51" s="12">
        <v>1050493</v>
      </c>
      <c r="C51" s="2" t="s">
        <v>39</v>
      </c>
      <c r="D51" s="5">
        <v>7.85E-2</v>
      </c>
      <c r="E51" s="13">
        <v>142.87</v>
      </c>
      <c r="F51" s="13">
        <v>19.02</v>
      </c>
      <c r="G51" s="2" t="s">
        <v>12</v>
      </c>
      <c r="H51" s="2" t="s">
        <v>34</v>
      </c>
      <c r="I51" s="7">
        <f t="shared" si="2"/>
        <v>30</v>
      </c>
      <c r="J51" s="7">
        <f t="shared" si="3"/>
        <v>144</v>
      </c>
      <c r="K51" s="7" t="str">
        <f>VLOOKUP((G51&amp;I51&amp;J51), 'Std Parts list'!A$1:H$135, MATCH(H51,  'Std Parts list'!A$1:H$1, 0), 0)</f>
        <v>817-00296</v>
      </c>
      <c r="L51" s="11"/>
    </row>
    <row r="52" spans="1:12" ht="34.799999999999997" x14ac:dyDescent="0.3">
      <c r="A52" s="2">
        <v>51</v>
      </c>
      <c r="B52" s="12">
        <v>1050494</v>
      </c>
      <c r="C52" s="2" t="s">
        <v>40</v>
      </c>
      <c r="D52" s="5">
        <v>0.1084</v>
      </c>
      <c r="E52" s="13">
        <v>141.44</v>
      </c>
      <c r="F52" s="13">
        <v>17.63</v>
      </c>
      <c r="G52" s="2" t="s">
        <v>18</v>
      </c>
      <c r="H52" s="2" t="s">
        <v>34</v>
      </c>
      <c r="I52" s="7">
        <f t="shared" si="2"/>
        <v>30</v>
      </c>
      <c r="J52" s="7">
        <f t="shared" si="3"/>
        <v>144</v>
      </c>
      <c r="K52" s="7" t="str">
        <f>VLOOKUP((G52&amp;I52&amp;J52), 'Std Parts list'!A$1:H$135, MATCH(H52,  'Std Parts list'!A$1:H$1, 0), 0)</f>
        <v>817-00290</v>
      </c>
      <c r="L52" s="11"/>
    </row>
    <row r="53" spans="1:12" ht="22.8" x14ac:dyDescent="0.3">
      <c r="A53" s="2">
        <v>52</v>
      </c>
      <c r="B53" s="12">
        <v>1050496</v>
      </c>
      <c r="C53" s="2" t="s">
        <v>39</v>
      </c>
      <c r="D53" s="5">
        <v>0.1084</v>
      </c>
      <c r="E53" s="13">
        <v>143.13</v>
      </c>
      <c r="F53" s="13">
        <v>17.63</v>
      </c>
      <c r="G53" s="2" t="s">
        <v>18</v>
      </c>
      <c r="H53" s="2" t="s">
        <v>34</v>
      </c>
      <c r="I53" s="7">
        <f t="shared" si="2"/>
        <v>30</v>
      </c>
      <c r="J53" s="7">
        <f t="shared" si="3"/>
        <v>144</v>
      </c>
      <c r="K53" s="7" t="str">
        <f>VLOOKUP((G53&amp;I53&amp;J53), 'Std Parts list'!A$1:H$135, MATCH(H53,  'Std Parts list'!A$1:H$1, 0), 0)</f>
        <v>817-00290</v>
      </c>
      <c r="L53" s="11"/>
    </row>
    <row r="54" spans="1:12" ht="22.8" x14ac:dyDescent="0.3">
      <c r="A54" s="2">
        <v>53</v>
      </c>
      <c r="B54" s="12">
        <v>1050497</v>
      </c>
      <c r="C54" s="2" t="s">
        <v>39</v>
      </c>
      <c r="D54" s="5">
        <v>0.1084</v>
      </c>
      <c r="E54" s="13">
        <v>142.62</v>
      </c>
      <c r="F54" s="13">
        <v>18.05</v>
      </c>
      <c r="G54" s="2" t="s">
        <v>18</v>
      </c>
      <c r="H54" s="2" t="s">
        <v>34</v>
      </c>
      <c r="I54" s="7">
        <f t="shared" si="2"/>
        <v>30</v>
      </c>
      <c r="J54" s="7">
        <f t="shared" si="3"/>
        <v>144</v>
      </c>
      <c r="K54" s="7" t="str">
        <f>VLOOKUP((G54&amp;I54&amp;J54), 'Std Parts list'!A$1:H$135, MATCH(H54,  'Std Parts list'!A$1:H$1, 0), 0)</f>
        <v>817-00290</v>
      </c>
      <c r="L54" s="11"/>
    </row>
    <row r="55" spans="1:12" ht="22.8" x14ac:dyDescent="0.3">
      <c r="A55" s="2">
        <v>54</v>
      </c>
      <c r="B55" s="12">
        <v>1050500</v>
      </c>
      <c r="C55" s="2" t="s">
        <v>39</v>
      </c>
      <c r="D55" s="5">
        <v>0.1084</v>
      </c>
      <c r="E55" s="13">
        <v>144.62</v>
      </c>
      <c r="F55" s="13">
        <v>18.05</v>
      </c>
      <c r="G55" s="2" t="s">
        <v>18</v>
      </c>
      <c r="H55" s="2" t="s">
        <v>34</v>
      </c>
      <c r="I55" s="7">
        <f t="shared" si="2"/>
        <v>30</v>
      </c>
      <c r="J55" s="7">
        <f t="shared" si="3"/>
        <v>168</v>
      </c>
      <c r="K55" s="7" t="str">
        <f>VLOOKUP((G55&amp;I55&amp;J55), 'Std Parts list'!A$1:H$135, MATCH(H55,  'Std Parts list'!A$1:H$1, 0), 0)</f>
        <v>817-00291</v>
      </c>
      <c r="L55" s="11"/>
    </row>
    <row r="56" spans="1:12" ht="22.8" x14ac:dyDescent="0.3">
      <c r="A56" s="2">
        <v>55</v>
      </c>
      <c r="B56" s="12">
        <v>1050503</v>
      </c>
      <c r="C56" s="2" t="s">
        <v>39</v>
      </c>
      <c r="D56" s="5">
        <v>7.85E-2</v>
      </c>
      <c r="E56" s="13">
        <v>42.04</v>
      </c>
      <c r="F56" s="13">
        <v>25.65</v>
      </c>
      <c r="G56" s="2" t="s">
        <v>12</v>
      </c>
      <c r="H56" s="2" t="s">
        <v>34</v>
      </c>
      <c r="I56" s="7">
        <f t="shared" si="2"/>
        <v>30</v>
      </c>
      <c r="J56" s="7">
        <f t="shared" si="3"/>
        <v>120</v>
      </c>
      <c r="K56" s="7" t="str">
        <f>VLOOKUP((G56&amp;I56&amp;J56), 'Std Parts list'!A$1:H$135, MATCH(H56,  'Std Parts list'!A$1:H$1, 0), 0)</f>
        <v>817-00301</v>
      </c>
      <c r="L56" s="11"/>
    </row>
    <row r="57" spans="1:12" ht="22.8" x14ac:dyDescent="0.3">
      <c r="A57" s="2">
        <v>56</v>
      </c>
      <c r="B57" s="12">
        <v>1050508</v>
      </c>
      <c r="C57" s="2" t="s">
        <v>39</v>
      </c>
      <c r="D57" s="5">
        <v>7.85E-2</v>
      </c>
      <c r="E57" s="13">
        <v>42.51</v>
      </c>
      <c r="F57" s="13">
        <v>25.65</v>
      </c>
      <c r="G57" s="2" t="s">
        <v>12</v>
      </c>
      <c r="H57" s="2" t="s">
        <v>34</v>
      </c>
      <c r="I57" s="7">
        <f t="shared" si="2"/>
        <v>30</v>
      </c>
      <c r="J57" s="7">
        <f t="shared" si="3"/>
        <v>120</v>
      </c>
      <c r="K57" s="7" t="str">
        <f>VLOOKUP((G57&amp;I57&amp;J57), 'Std Parts list'!A$1:H$135, MATCH(H57,  'Std Parts list'!A$1:H$1, 0), 0)</f>
        <v>817-00301</v>
      </c>
      <c r="L57" s="11"/>
    </row>
    <row r="58" spans="1:12" ht="22.8" x14ac:dyDescent="0.3">
      <c r="A58" s="2">
        <v>57</v>
      </c>
      <c r="B58" s="12">
        <v>1050509</v>
      </c>
      <c r="C58" s="2" t="s">
        <v>39</v>
      </c>
      <c r="D58" s="5">
        <v>0.1084</v>
      </c>
      <c r="E58" s="13">
        <v>40.25</v>
      </c>
      <c r="F58" s="13">
        <v>4.83</v>
      </c>
      <c r="G58" s="2" t="s">
        <v>18</v>
      </c>
      <c r="H58" s="2" t="s">
        <v>34</v>
      </c>
      <c r="I58" s="7">
        <f t="shared" si="2"/>
        <v>30</v>
      </c>
      <c r="J58" s="7">
        <f t="shared" si="3"/>
        <v>120</v>
      </c>
      <c r="K58" s="7" t="str">
        <f>VLOOKUP((G58&amp;I58&amp;J58), 'Std Parts list'!A$1:H$135, MATCH(H58,  'Std Parts list'!A$1:H$1, 0), 0)</f>
        <v>817-00378</v>
      </c>
      <c r="L58" s="11"/>
    </row>
    <row r="59" spans="1:12" ht="22.8" x14ac:dyDescent="0.3">
      <c r="A59" s="2">
        <v>58</v>
      </c>
      <c r="B59" s="12">
        <v>1050510</v>
      </c>
      <c r="C59" s="2" t="s">
        <v>39</v>
      </c>
      <c r="D59" s="5">
        <v>7.85E-2</v>
      </c>
      <c r="E59" s="13">
        <v>55.63</v>
      </c>
      <c r="F59" s="13">
        <v>23.81</v>
      </c>
      <c r="G59" s="2" t="s">
        <v>12</v>
      </c>
      <c r="H59" s="2" t="s">
        <v>34</v>
      </c>
      <c r="I59" s="7">
        <f t="shared" si="2"/>
        <v>30</v>
      </c>
      <c r="J59" s="7">
        <f t="shared" si="3"/>
        <v>120</v>
      </c>
      <c r="K59" s="7" t="str">
        <f>VLOOKUP((G59&amp;I59&amp;J59), 'Std Parts list'!A$1:H$135, MATCH(H59,  'Std Parts list'!A$1:H$1, 0), 0)</f>
        <v>817-00301</v>
      </c>
      <c r="L59" s="11"/>
    </row>
    <row r="60" spans="1:12" ht="22.8" x14ac:dyDescent="0.3">
      <c r="A60" s="2">
        <v>59</v>
      </c>
      <c r="B60" s="12">
        <v>1050511</v>
      </c>
      <c r="C60" s="2" t="s">
        <v>39</v>
      </c>
      <c r="D60" s="5">
        <v>7.85E-2</v>
      </c>
      <c r="E60" s="13">
        <v>56.04</v>
      </c>
      <c r="F60" s="13">
        <v>23.81</v>
      </c>
      <c r="G60" s="2" t="s">
        <v>12</v>
      </c>
      <c r="H60" s="2" t="s">
        <v>34</v>
      </c>
      <c r="I60" s="7">
        <f t="shared" si="2"/>
        <v>30</v>
      </c>
      <c r="J60" s="7">
        <f t="shared" si="3"/>
        <v>120</v>
      </c>
      <c r="K60" s="7" t="str">
        <f>VLOOKUP((G60&amp;I60&amp;J60), 'Std Parts list'!A$1:H$135, MATCH(H60,  'Std Parts list'!A$1:H$1, 0), 0)</f>
        <v>817-00301</v>
      </c>
      <c r="L60" s="11"/>
    </row>
    <row r="61" spans="1:12" ht="22.8" x14ac:dyDescent="0.3">
      <c r="A61" s="2">
        <v>60</v>
      </c>
      <c r="B61" s="12">
        <v>1050513</v>
      </c>
      <c r="C61" s="2" t="s">
        <v>39</v>
      </c>
      <c r="D61" s="5">
        <v>7.85E-2</v>
      </c>
      <c r="E61" s="13">
        <v>56.46</v>
      </c>
      <c r="F61" s="13">
        <v>23.81</v>
      </c>
      <c r="G61" s="2" t="s">
        <v>12</v>
      </c>
      <c r="H61" s="2" t="s">
        <v>34</v>
      </c>
      <c r="I61" s="7">
        <f t="shared" si="2"/>
        <v>30</v>
      </c>
      <c r="J61" s="7">
        <f t="shared" si="3"/>
        <v>120</v>
      </c>
      <c r="K61" s="7" t="str">
        <f>VLOOKUP((G61&amp;I61&amp;J61), 'Std Parts list'!A$1:H$135, MATCH(H61,  'Std Parts list'!A$1:H$1, 0), 0)</f>
        <v>817-00301</v>
      </c>
      <c r="L61" s="11"/>
    </row>
    <row r="62" spans="1:12" ht="22.8" x14ac:dyDescent="0.3">
      <c r="A62" s="2">
        <v>61</v>
      </c>
      <c r="B62" s="12">
        <v>1050514</v>
      </c>
      <c r="C62" s="2" t="s">
        <v>39</v>
      </c>
      <c r="D62" s="5">
        <v>7.85E-2</v>
      </c>
      <c r="E62" s="13">
        <v>35</v>
      </c>
      <c r="F62" s="13">
        <v>24.72</v>
      </c>
      <c r="G62" s="2" t="s">
        <v>12</v>
      </c>
      <c r="H62" s="2" t="s">
        <v>34</v>
      </c>
      <c r="I62" s="7">
        <f t="shared" si="2"/>
        <v>30</v>
      </c>
      <c r="J62" s="7">
        <f t="shared" si="3"/>
        <v>120</v>
      </c>
      <c r="K62" s="7" t="str">
        <f>VLOOKUP((G62&amp;I62&amp;J62), 'Std Parts list'!A$1:H$135, MATCH(H62,  'Std Parts list'!A$1:H$1, 0), 0)</f>
        <v>817-00301</v>
      </c>
      <c r="L62" s="11"/>
    </row>
    <row r="63" spans="1:12" ht="22.8" x14ac:dyDescent="0.3">
      <c r="A63" s="2">
        <v>62</v>
      </c>
      <c r="B63" s="12">
        <v>1050515</v>
      </c>
      <c r="C63" s="2" t="s">
        <v>39</v>
      </c>
      <c r="D63" s="5">
        <v>7.85E-2</v>
      </c>
      <c r="E63" s="13">
        <v>43.68</v>
      </c>
      <c r="F63" s="13">
        <v>26.4</v>
      </c>
      <c r="G63" s="2" t="s">
        <v>12</v>
      </c>
      <c r="H63" s="2" t="s">
        <v>34</v>
      </c>
      <c r="I63" s="7">
        <f t="shared" si="2"/>
        <v>30</v>
      </c>
      <c r="J63" s="7">
        <f t="shared" si="3"/>
        <v>120</v>
      </c>
      <c r="K63" s="7" t="str">
        <f>VLOOKUP((G63&amp;I63&amp;J63), 'Std Parts list'!A$1:H$135, MATCH(H63,  'Std Parts list'!A$1:H$1, 0), 0)</f>
        <v>817-00301</v>
      </c>
      <c r="L63" s="11"/>
    </row>
    <row r="64" spans="1:12" ht="22.8" x14ac:dyDescent="0.3">
      <c r="A64" s="2">
        <v>63</v>
      </c>
      <c r="B64" s="12">
        <v>1050516</v>
      </c>
      <c r="C64" s="2" t="s">
        <v>39</v>
      </c>
      <c r="D64" s="5">
        <v>7.85E-2</v>
      </c>
      <c r="E64" s="13">
        <v>43.19</v>
      </c>
      <c r="F64" s="13">
        <v>26.4</v>
      </c>
      <c r="G64" s="2" t="s">
        <v>12</v>
      </c>
      <c r="H64" s="2" t="s">
        <v>34</v>
      </c>
      <c r="I64" s="7">
        <f t="shared" si="2"/>
        <v>30</v>
      </c>
      <c r="J64" s="7">
        <f t="shared" si="3"/>
        <v>120</v>
      </c>
      <c r="K64" s="7" t="str">
        <f>VLOOKUP((G64&amp;I64&amp;J64), 'Std Parts list'!A$1:H$135, MATCH(H64,  'Std Parts list'!A$1:H$1, 0), 0)</f>
        <v>817-00301</v>
      </c>
      <c r="L64" s="11"/>
    </row>
    <row r="65" spans="1:12" ht="22.8" x14ac:dyDescent="0.3">
      <c r="A65" s="2">
        <v>64</v>
      </c>
      <c r="B65" s="12">
        <v>1050521</v>
      </c>
      <c r="C65" s="2" t="s">
        <v>39</v>
      </c>
      <c r="D65" s="5">
        <v>7.85E-2</v>
      </c>
      <c r="E65" s="13">
        <v>42.7</v>
      </c>
      <c r="F65" s="13">
        <v>26.4</v>
      </c>
      <c r="G65" s="2" t="s">
        <v>12</v>
      </c>
      <c r="H65" s="2" t="s">
        <v>34</v>
      </c>
      <c r="I65" s="7">
        <f t="shared" si="2"/>
        <v>30</v>
      </c>
      <c r="J65" s="7">
        <f t="shared" si="3"/>
        <v>120</v>
      </c>
      <c r="K65" s="7" t="str">
        <f>VLOOKUP((G65&amp;I65&amp;J65), 'Std Parts list'!A$1:H$135, MATCH(H65,  'Std Parts list'!A$1:H$1, 0), 0)</f>
        <v>817-00301</v>
      </c>
      <c r="L65" s="11"/>
    </row>
    <row r="66" spans="1:12" ht="22.8" x14ac:dyDescent="0.3">
      <c r="A66" s="2">
        <v>65</v>
      </c>
      <c r="B66" s="12">
        <v>1050522</v>
      </c>
      <c r="C66" s="2" t="s">
        <v>39</v>
      </c>
      <c r="D66" s="5">
        <v>7.85E-2</v>
      </c>
      <c r="E66" s="13">
        <v>42.21</v>
      </c>
      <c r="F66" s="13">
        <v>26.4</v>
      </c>
      <c r="G66" s="2" t="s">
        <v>12</v>
      </c>
      <c r="H66" s="2" t="s">
        <v>34</v>
      </c>
      <c r="I66" s="7">
        <f t="shared" ref="I66:I97" si="4">IF(F66&lt;=30,30,IF(AND(F66&gt;30,F66&lt;=48),48,IF(AND(F66&gt;48,F66&lt;=60),60,0)))</f>
        <v>30</v>
      </c>
      <c r="J66" s="7">
        <f t="shared" ref="J66:J97" si="5">IF(E66&lt;=120,120,IF(AND(E66&gt;120,E66&lt;=144),144,IF(AND(E66&gt;144,E66&lt;=168),168,IF(AND(E66&gt;168,E66&lt;=192),192,IF(AND(E66&gt;192,E66&lt;=216),216,IF(AND(E66&gt;216,E66&lt;=240),240,0))))))</f>
        <v>120</v>
      </c>
      <c r="K66" s="7" t="str">
        <f>VLOOKUP((G66&amp;I66&amp;J66), 'Std Parts list'!A$1:H$135, MATCH(H66,  'Std Parts list'!A$1:H$1, 0), 0)</f>
        <v>817-00301</v>
      </c>
      <c r="L66" s="11"/>
    </row>
    <row r="67" spans="1:12" ht="22.8" x14ac:dyDescent="0.3">
      <c r="A67" s="2">
        <v>66</v>
      </c>
      <c r="B67" s="12">
        <v>1050533</v>
      </c>
      <c r="C67" s="2" t="s">
        <v>39</v>
      </c>
      <c r="D67" s="5">
        <v>7.85E-2</v>
      </c>
      <c r="E67" s="13">
        <v>41.71</v>
      </c>
      <c r="F67" s="13">
        <v>26.4</v>
      </c>
      <c r="G67" s="2" t="s">
        <v>12</v>
      </c>
      <c r="H67" s="2" t="s">
        <v>34</v>
      </c>
      <c r="I67" s="7">
        <f t="shared" si="4"/>
        <v>30</v>
      </c>
      <c r="J67" s="7">
        <f t="shared" si="5"/>
        <v>120</v>
      </c>
      <c r="K67" s="7" t="str">
        <f>VLOOKUP((G67&amp;I67&amp;J67), 'Std Parts list'!A$1:H$135, MATCH(H67,  'Std Parts list'!A$1:H$1, 0), 0)</f>
        <v>817-00301</v>
      </c>
      <c r="L67" s="11"/>
    </row>
    <row r="68" spans="1:12" ht="22.8" x14ac:dyDescent="0.3">
      <c r="A68" s="2"/>
      <c r="B68" s="12">
        <v>1050534</v>
      </c>
      <c r="C68" s="2" t="s">
        <v>39</v>
      </c>
      <c r="D68" s="5">
        <v>7.85E-2</v>
      </c>
      <c r="E68" s="13">
        <v>41.22</v>
      </c>
      <c r="F68" s="13">
        <v>26.4</v>
      </c>
      <c r="G68" s="2" t="s">
        <v>12</v>
      </c>
      <c r="H68" s="2" t="s">
        <v>34</v>
      </c>
      <c r="I68" s="7">
        <f t="shared" si="4"/>
        <v>30</v>
      </c>
      <c r="J68" s="7">
        <f t="shared" si="5"/>
        <v>120</v>
      </c>
      <c r="K68" s="7" t="str">
        <f>VLOOKUP((G68&amp;I68&amp;J68), 'Std Parts list'!A$1:H$135, MATCH(H68,  'Std Parts list'!A$1:H$1, 0), 0)</f>
        <v>817-00301</v>
      </c>
      <c r="L68" s="11"/>
    </row>
    <row r="69" spans="1:12" ht="22.8" x14ac:dyDescent="0.35">
      <c r="A69" s="8"/>
      <c r="B69" s="12">
        <v>1050535</v>
      </c>
      <c r="C69" s="2" t="s">
        <v>21</v>
      </c>
      <c r="D69" s="5">
        <v>7.85E-2</v>
      </c>
      <c r="E69" s="13">
        <v>40.729999999999997</v>
      </c>
      <c r="F69" s="13">
        <v>26.4</v>
      </c>
      <c r="G69" s="2" t="s">
        <v>12</v>
      </c>
      <c r="H69" s="2" t="s">
        <v>34</v>
      </c>
      <c r="I69" s="7">
        <f t="shared" si="4"/>
        <v>30</v>
      </c>
      <c r="J69" s="7">
        <f t="shared" si="5"/>
        <v>120</v>
      </c>
      <c r="K69" s="7" t="str">
        <f>VLOOKUP((G69&amp;I69&amp;J69), 'Std Parts list'!A$1:H$135, MATCH(H69,  'Std Parts list'!A$1:H$1, 0), 0)</f>
        <v>817-00301</v>
      </c>
    </row>
    <row r="70" spans="1:12" ht="22.8" x14ac:dyDescent="0.35">
      <c r="A70" s="8"/>
      <c r="B70" s="12">
        <v>1050536</v>
      </c>
      <c r="C70" s="2" t="s">
        <v>21</v>
      </c>
      <c r="D70" s="5">
        <v>7.85E-2</v>
      </c>
      <c r="E70" s="13">
        <v>40.229999999999997</v>
      </c>
      <c r="F70" s="13">
        <v>26.4</v>
      </c>
      <c r="G70" s="2" t="s">
        <v>12</v>
      </c>
      <c r="H70" s="2" t="s">
        <v>34</v>
      </c>
      <c r="I70" s="7">
        <f t="shared" si="4"/>
        <v>30</v>
      </c>
      <c r="J70" s="7">
        <f t="shared" si="5"/>
        <v>120</v>
      </c>
      <c r="K70" s="7" t="str">
        <f>VLOOKUP((G70&amp;I70&amp;J70), 'Std Parts list'!A$1:H$135, MATCH(H70,  'Std Parts list'!A$1:H$1, 0), 0)</f>
        <v>817-00301</v>
      </c>
    </row>
    <row r="71" spans="1:12" ht="22.8" x14ac:dyDescent="0.35">
      <c r="A71" s="8"/>
      <c r="B71" s="12">
        <v>1050537</v>
      </c>
      <c r="C71" s="2" t="s">
        <v>21</v>
      </c>
      <c r="D71" s="5">
        <v>7.85E-2</v>
      </c>
      <c r="E71" s="13">
        <v>39.74</v>
      </c>
      <c r="F71" s="13">
        <v>26.4</v>
      </c>
      <c r="G71" s="2" t="s">
        <v>12</v>
      </c>
      <c r="H71" s="2" t="s">
        <v>34</v>
      </c>
      <c r="I71" s="7">
        <f t="shared" si="4"/>
        <v>30</v>
      </c>
      <c r="J71" s="7">
        <f t="shared" si="5"/>
        <v>120</v>
      </c>
      <c r="K71" s="7" t="str">
        <f>VLOOKUP((G71&amp;I71&amp;J71), 'Std Parts list'!A$1:H$135, MATCH(H71,  'Std Parts list'!A$1:H$1, 0), 0)</f>
        <v>817-00301</v>
      </c>
    </row>
    <row r="72" spans="1:12" ht="22.8" x14ac:dyDescent="0.35">
      <c r="A72" s="8"/>
      <c r="B72" s="12">
        <v>1050538</v>
      </c>
      <c r="C72" s="2" t="s">
        <v>41</v>
      </c>
      <c r="D72" s="5">
        <v>7.85E-2</v>
      </c>
      <c r="E72" s="13">
        <v>39.4</v>
      </c>
      <c r="F72" s="13">
        <v>21.4</v>
      </c>
      <c r="G72" s="2" t="s">
        <v>12</v>
      </c>
      <c r="H72" s="2" t="s">
        <v>34</v>
      </c>
      <c r="I72" s="7">
        <f t="shared" si="4"/>
        <v>30</v>
      </c>
      <c r="J72" s="7">
        <f t="shared" si="5"/>
        <v>120</v>
      </c>
      <c r="K72" s="7" t="str">
        <f>VLOOKUP((G72&amp;I72&amp;J72), 'Std Parts list'!A$1:H$135, MATCH(H72,  'Std Parts list'!A$1:H$1, 0), 0)</f>
        <v>817-00301</v>
      </c>
    </row>
    <row r="73" spans="1:12" ht="22.8" x14ac:dyDescent="0.35">
      <c r="A73" s="8"/>
      <c r="B73" s="12">
        <v>1050540</v>
      </c>
      <c r="C73" s="2" t="s">
        <v>42</v>
      </c>
      <c r="D73" s="5">
        <v>7.85E-2</v>
      </c>
      <c r="E73" s="13">
        <v>39.06</v>
      </c>
      <c r="F73" s="13">
        <v>21.4</v>
      </c>
      <c r="G73" s="2" t="s">
        <v>12</v>
      </c>
      <c r="H73" s="2" t="s">
        <v>34</v>
      </c>
      <c r="I73" s="7">
        <f t="shared" si="4"/>
        <v>30</v>
      </c>
      <c r="J73" s="7">
        <f t="shared" si="5"/>
        <v>120</v>
      </c>
      <c r="K73" s="7" t="str">
        <f>VLOOKUP((G73&amp;I73&amp;J73), 'Std Parts list'!A$1:H$135, MATCH(H73,  'Std Parts list'!A$1:H$1, 0), 0)</f>
        <v>817-00301</v>
      </c>
    </row>
    <row r="74" spans="1:12" ht="22.8" x14ac:dyDescent="0.35">
      <c r="A74" s="8"/>
      <c r="B74" s="12">
        <v>1050541</v>
      </c>
      <c r="C74" s="2" t="s">
        <v>43</v>
      </c>
      <c r="D74" s="5">
        <v>0.1084</v>
      </c>
      <c r="E74" s="13">
        <v>1872.5</v>
      </c>
      <c r="F74" s="13">
        <v>2.556</v>
      </c>
      <c r="G74" s="2" t="s">
        <v>18</v>
      </c>
      <c r="H74" s="2" t="s">
        <v>34</v>
      </c>
      <c r="I74" s="7">
        <f t="shared" si="4"/>
        <v>30</v>
      </c>
      <c r="J74" s="7">
        <f t="shared" si="5"/>
        <v>0</v>
      </c>
      <c r="K74" s="7" t="e">
        <f>VLOOKUP((G74&amp;I74&amp;J74), 'Std Parts list'!A$1:H$135, MATCH(H74,  'Std Parts list'!A$1:H$1, 0), 0)</f>
        <v>#N/A</v>
      </c>
    </row>
    <row r="75" spans="1:12" ht="34.799999999999997" x14ac:dyDescent="0.35">
      <c r="A75" s="8"/>
      <c r="B75" s="9">
        <v>1050542</v>
      </c>
      <c r="C75" s="2" t="s">
        <v>44</v>
      </c>
      <c r="D75" s="2">
        <v>6.3500000000000001E-2</v>
      </c>
      <c r="E75" s="2">
        <v>125.25</v>
      </c>
      <c r="F75" s="2">
        <v>46.81</v>
      </c>
      <c r="G75" s="2" t="s">
        <v>20</v>
      </c>
      <c r="H75" s="2" t="s">
        <v>34</v>
      </c>
      <c r="I75" s="7">
        <f t="shared" si="4"/>
        <v>48</v>
      </c>
      <c r="J75" s="7">
        <f t="shared" si="5"/>
        <v>144</v>
      </c>
      <c r="K75" s="7">
        <f>VLOOKUP((G75&amp;I75&amp;J75), 'Std Parts list'!A$1:H$135, MATCH(H75,  'Std Parts list'!A$1:H$1, 0), 0)</f>
        <v>0</v>
      </c>
    </row>
    <row r="76" spans="1:12" ht="34.799999999999997" x14ac:dyDescent="0.35">
      <c r="A76" s="8"/>
      <c r="B76" s="9">
        <v>1050544</v>
      </c>
      <c r="C76" s="2" t="s">
        <v>45</v>
      </c>
      <c r="D76" s="2">
        <v>6.3500000000000001E-2</v>
      </c>
      <c r="E76" s="2">
        <v>125.25</v>
      </c>
      <c r="F76" s="2">
        <v>23.69</v>
      </c>
      <c r="G76" s="2" t="s">
        <v>20</v>
      </c>
      <c r="H76" s="2" t="s">
        <v>34</v>
      </c>
      <c r="I76" s="7">
        <f t="shared" si="4"/>
        <v>30</v>
      </c>
      <c r="J76" s="7">
        <f t="shared" si="5"/>
        <v>144</v>
      </c>
      <c r="K76" s="7" t="str">
        <f>VLOOKUP((G76&amp;I76&amp;J76), 'Std Parts list'!A$1:H$135, MATCH(H76,  'Std Parts list'!A$1:H$1, 0), 0)</f>
        <v>817-00404</v>
      </c>
    </row>
    <row r="77" spans="1:12" ht="22.8" x14ac:dyDescent="0.35">
      <c r="A77" s="8"/>
      <c r="B77" s="9">
        <v>1050545</v>
      </c>
      <c r="C77" s="2" t="s">
        <v>46</v>
      </c>
      <c r="D77" s="2">
        <v>6.3500000000000001E-2</v>
      </c>
      <c r="E77" s="2">
        <v>125.25</v>
      </c>
      <c r="F77" s="2">
        <v>23.14</v>
      </c>
      <c r="G77" s="2" t="s">
        <v>20</v>
      </c>
      <c r="H77" s="2" t="s">
        <v>34</v>
      </c>
      <c r="I77" s="7">
        <f t="shared" si="4"/>
        <v>30</v>
      </c>
      <c r="J77" s="7">
        <f t="shared" si="5"/>
        <v>144</v>
      </c>
      <c r="K77" s="7" t="str">
        <f>VLOOKUP((G77&amp;I77&amp;J77), 'Std Parts list'!A$1:H$135, MATCH(H77,  'Std Parts list'!A$1:H$1, 0), 0)</f>
        <v>817-00404</v>
      </c>
    </row>
    <row r="78" spans="1:12" ht="22.8" x14ac:dyDescent="0.35">
      <c r="A78" s="8"/>
      <c r="B78" s="9">
        <v>1050547</v>
      </c>
      <c r="C78" s="2"/>
      <c r="D78" s="2">
        <v>6.3500000000000001E-2</v>
      </c>
      <c r="E78" s="2">
        <v>125.25</v>
      </c>
      <c r="F78" s="2">
        <v>31.31</v>
      </c>
      <c r="G78" s="2" t="s">
        <v>20</v>
      </c>
      <c r="H78" s="2" t="s">
        <v>34</v>
      </c>
      <c r="I78" s="7">
        <f t="shared" si="4"/>
        <v>48</v>
      </c>
      <c r="J78" s="7">
        <f t="shared" si="5"/>
        <v>144</v>
      </c>
      <c r="K78" s="7">
        <f>VLOOKUP((G78&amp;I78&amp;J78), 'Std Parts list'!A$1:H$135, MATCH(H78,  'Std Parts list'!A$1:H$1, 0), 0)</f>
        <v>0</v>
      </c>
    </row>
    <row r="79" spans="1:12" ht="22.8" x14ac:dyDescent="0.35">
      <c r="A79" s="8"/>
      <c r="B79" s="9">
        <v>1050681</v>
      </c>
      <c r="C79" s="2"/>
      <c r="D79" s="2">
        <v>6.3500000000000001E-2</v>
      </c>
      <c r="E79" s="2">
        <v>125.25</v>
      </c>
      <c r="F79" s="2">
        <v>25.44</v>
      </c>
      <c r="G79" s="2" t="s">
        <v>20</v>
      </c>
      <c r="H79" s="2" t="s">
        <v>34</v>
      </c>
      <c r="I79" s="7">
        <f t="shared" si="4"/>
        <v>30</v>
      </c>
      <c r="J79" s="7">
        <f t="shared" si="5"/>
        <v>144</v>
      </c>
      <c r="K79" s="7" t="str">
        <f>VLOOKUP((G79&amp;I79&amp;J79), 'Std Parts list'!A$1:H$135, MATCH(H79,  'Std Parts list'!A$1:H$1, 0), 0)</f>
        <v>817-00404</v>
      </c>
    </row>
    <row r="80" spans="1:12" ht="22.8" x14ac:dyDescent="0.35">
      <c r="A80" s="8"/>
      <c r="B80" s="9">
        <v>1050685</v>
      </c>
      <c r="C80" s="2"/>
      <c r="D80" s="2">
        <v>6.3500000000000001E-2</v>
      </c>
      <c r="E80" s="2">
        <v>27.3</v>
      </c>
      <c r="F80" s="2">
        <v>43.39</v>
      </c>
      <c r="G80" s="2" t="s">
        <v>20</v>
      </c>
      <c r="H80" s="2" t="s">
        <v>34</v>
      </c>
      <c r="I80" s="7">
        <f t="shared" si="4"/>
        <v>48</v>
      </c>
      <c r="J80" s="7">
        <f t="shared" si="5"/>
        <v>120</v>
      </c>
      <c r="K80" s="7">
        <f>VLOOKUP((G80&amp;I80&amp;J80), 'Std Parts list'!A$1:H$135, MATCH(H80,  'Std Parts list'!A$1:H$1, 0), 0)</f>
        <v>0</v>
      </c>
    </row>
    <row r="81" spans="1:11" ht="22.8" x14ac:dyDescent="0.3">
      <c r="B81" s="9">
        <v>1050693</v>
      </c>
      <c r="C81" s="2"/>
      <c r="D81" s="2">
        <v>6.3500000000000001E-2</v>
      </c>
      <c r="E81" s="2">
        <v>128.43</v>
      </c>
      <c r="F81" s="2">
        <v>18.899999999999999</v>
      </c>
      <c r="G81" s="2" t="s">
        <v>20</v>
      </c>
      <c r="H81" s="2" t="s">
        <v>34</v>
      </c>
      <c r="I81" s="7">
        <f t="shared" si="4"/>
        <v>30</v>
      </c>
      <c r="J81" s="7">
        <f t="shared" si="5"/>
        <v>144</v>
      </c>
      <c r="K81" s="7" t="str">
        <f>VLOOKUP((G81&amp;I81&amp;J81), 'Std Parts list'!A$1:H$135, MATCH(H81,  'Std Parts list'!A$1:H$1, 0), 0)</f>
        <v>817-00404</v>
      </c>
    </row>
    <row r="82" spans="1:11" ht="22.8" x14ac:dyDescent="0.35">
      <c r="A82" s="8"/>
      <c r="B82" s="9">
        <v>1050698</v>
      </c>
      <c r="C82" s="2"/>
      <c r="D82" s="2">
        <v>6.3500000000000001E-2</v>
      </c>
      <c r="E82" s="2">
        <v>129.79</v>
      </c>
      <c r="F82" s="2">
        <v>33.42</v>
      </c>
      <c r="G82" s="2" t="s">
        <v>20</v>
      </c>
      <c r="H82" s="2" t="s">
        <v>34</v>
      </c>
      <c r="I82" s="7">
        <f t="shared" si="4"/>
        <v>48</v>
      </c>
      <c r="J82" s="7">
        <f t="shared" si="5"/>
        <v>144</v>
      </c>
      <c r="K82" s="7">
        <f>VLOOKUP((G82&amp;I82&amp;J82), 'Std Parts list'!A$1:H$135, MATCH(H82,  'Std Parts list'!A$1:H$1, 0), 0)</f>
        <v>0</v>
      </c>
    </row>
    <row r="83" spans="1:11" ht="22.8" x14ac:dyDescent="0.35">
      <c r="A83" s="8"/>
      <c r="B83" s="9">
        <v>1050700</v>
      </c>
      <c r="C83" s="2"/>
      <c r="D83" s="2">
        <v>6.3500000000000001E-2</v>
      </c>
      <c r="E83" s="2">
        <v>131.13999999999999</v>
      </c>
      <c r="F83" s="2">
        <v>33.42</v>
      </c>
      <c r="G83" s="2" t="s">
        <v>20</v>
      </c>
      <c r="H83" s="2" t="s">
        <v>34</v>
      </c>
      <c r="I83" s="7">
        <f t="shared" si="4"/>
        <v>48</v>
      </c>
      <c r="J83" s="7">
        <f t="shared" si="5"/>
        <v>144</v>
      </c>
      <c r="K83" s="7">
        <f>VLOOKUP((G83&amp;I83&amp;J83), 'Std Parts list'!A$1:H$135, MATCH(H83,  'Std Parts list'!A$1:H$1, 0), 0)</f>
        <v>0</v>
      </c>
    </row>
    <row r="84" spans="1:11" ht="22.8" x14ac:dyDescent="0.35">
      <c r="A84" s="8"/>
      <c r="B84" s="9">
        <v>1050701</v>
      </c>
      <c r="C84" s="2"/>
      <c r="D84" s="2">
        <v>6.3500000000000001E-2</v>
      </c>
      <c r="E84" s="2">
        <v>132.5</v>
      </c>
      <c r="F84" s="2">
        <v>33.42</v>
      </c>
      <c r="G84" s="2" t="s">
        <v>20</v>
      </c>
      <c r="H84" s="2" t="s">
        <v>34</v>
      </c>
      <c r="I84" s="7">
        <f t="shared" si="4"/>
        <v>48</v>
      </c>
      <c r="J84" s="7">
        <f t="shared" si="5"/>
        <v>144</v>
      </c>
      <c r="K84" s="7">
        <f>VLOOKUP((G84&amp;I84&amp;J84), 'Std Parts list'!A$1:H$135, MATCH(H84,  'Std Parts list'!A$1:H$1, 0), 0)</f>
        <v>0</v>
      </c>
    </row>
    <row r="85" spans="1:11" ht="22.8" x14ac:dyDescent="0.35">
      <c r="A85" s="8"/>
      <c r="B85" s="9">
        <v>1050702</v>
      </c>
      <c r="C85" s="2"/>
      <c r="D85" s="2">
        <v>6.3500000000000001E-2</v>
      </c>
      <c r="E85" s="2">
        <v>133.25</v>
      </c>
      <c r="F85" s="2">
        <v>33.42</v>
      </c>
      <c r="G85" s="2" t="s">
        <v>20</v>
      </c>
      <c r="H85" s="2" t="s">
        <v>34</v>
      </c>
      <c r="I85" s="7">
        <f t="shared" si="4"/>
        <v>48</v>
      </c>
      <c r="J85" s="7">
        <f t="shared" si="5"/>
        <v>144</v>
      </c>
      <c r="K85" s="7">
        <f>VLOOKUP((G85&amp;I85&amp;J85), 'Std Parts list'!A$1:H$135, MATCH(H85,  'Std Parts list'!A$1:H$1, 0), 0)</f>
        <v>0</v>
      </c>
    </row>
    <row r="86" spans="1:11" ht="22.8" x14ac:dyDescent="0.35">
      <c r="A86" s="8"/>
      <c r="B86" s="9">
        <v>1050706</v>
      </c>
      <c r="C86" s="2"/>
      <c r="D86" s="2">
        <v>6.3500000000000001E-2</v>
      </c>
      <c r="E86" s="2">
        <v>131.88999999999999</v>
      </c>
      <c r="F86" s="2">
        <v>21.14</v>
      </c>
      <c r="G86" s="2" t="s">
        <v>20</v>
      </c>
      <c r="H86" s="2" t="s">
        <v>34</v>
      </c>
      <c r="I86" s="7">
        <f t="shared" si="4"/>
        <v>30</v>
      </c>
      <c r="J86" s="7">
        <f t="shared" si="5"/>
        <v>144</v>
      </c>
      <c r="K86" s="7" t="str">
        <f>VLOOKUP((G86&amp;I86&amp;J86), 'Std Parts list'!A$1:H$135, MATCH(H86,  'Std Parts list'!A$1:H$1, 0), 0)</f>
        <v>817-00404</v>
      </c>
    </row>
    <row r="87" spans="1:11" ht="22.8" x14ac:dyDescent="0.35">
      <c r="A87" s="8"/>
      <c r="B87" s="9">
        <v>1050707</v>
      </c>
      <c r="C87" s="2"/>
      <c r="D87" s="2">
        <v>6.3500000000000001E-2</v>
      </c>
      <c r="E87" s="2">
        <v>80</v>
      </c>
      <c r="F87" s="2">
        <v>19</v>
      </c>
      <c r="G87" s="2" t="s">
        <v>20</v>
      </c>
      <c r="H87" s="2" t="s">
        <v>34</v>
      </c>
      <c r="I87" s="7">
        <f t="shared" si="4"/>
        <v>30</v>
      </c>
      <c r="J87" s="7">
        <f t="shared" si="5"/>
        <v>120</v>
      </c>
      <c r="K87" s="7" t="str">
        <f>VLOOKUP((G87&amp;I87&amp;J87), 'Std Parts list'!A$1:H$135, MATCH(H87,  'Std Parts list'!A$1:H$1, 0), 0)</f>
        <v>817-00403</v>
      </c>
    </row>
    <row r="88" spans="1:11" ht="22.8" x14ac:dyDescent="0.35">
      <c r="A88" s="8"/>
      <c r="B88" s="9">
        <v>1050709</v>
      </c>
      <c r="C88" s="2"/>
      <c r="D88" s="2">
        <v>6.3500000000000001E-2</v>
      </c>
      <c r="E88" s="2">
        <v>127.75</v>
      </c>
      <c r="F88" s="2">
        <v>27.19</v>
      </c>
      <c r="G88" s="2" t="s">
        <v>20</v>
      </c>
      <c r="H88" s="2" t="s">
        <v>34</v>
      </c>
      <c r="I88" s="7">
        <f t="shared" si="4"/>
        <v>30</v>
      </c>
      <c r="J88" s="7">
        <f t="shared" si="5"/>
        <v>144</v>
      </c>
      <c r="K88" s="7" t="str">
        <f>VLOOKUP((G88&amp;I88&amp;J88), 'Std Parts list'!A$1:H$135, MATCH(H88,  'Std Parts list'!A$1:H$1, 0), 0)</f>
        <v>817-00404</v>
      </c>
    </row>
    <row r="89" spans="1:11" ht="22.8" x14ac:dyDescent="0.35">
      <c r="A89" s="8"/>
      <c r="B89" s="9">
        <v>1050719</v>
      </c>
      <c r="C89" s="2"/>
      <c r="D89" s="2">
        <v>6.3500000000000001E-2</v>
      </c>
      <c r="E89" s="2">
        <v>119.83</v>
      </c>
      <c r="F89" s="2">
        <v>26.02</v>
      </c>
      <c r="G89" s="2" t="s">
        <v>18</v>
      </c>
      <c r="H89" s="2" t="s">
        <v>34</v>
      </c>
      <c r="I89" s="7">
        <f t="shared" si="4"/>
        <v>30</v>
      </c>
      <c r="J89" s="7">
        <f t="shared" si="5"/>
        <v>120</v>
      </c>
      <c r="K89" s="7" t="str">
        <f>VLOOKUP((G89&amp;I89&amp;J89), 'Std Parts list'!A$1:H$135, MATCH(H89,  'Std Parts list'!A$1:H$1, 0), 0)</f>
        <v>817-00378</v>
      </c>
    </row>
    <row r="90" spans="1:11" ht="22.8" x14ac:dyDescent="0.35">
      <c r="A90" s="8"/>
      <c r="B90" s="9">
        <v>1050721</v>
      </c>
      <c r="C90" s="2"/>
      <c r="D90" s="2">
        <v>6.3500000000000001E-2</v>
      </c>
      <c r="E90" s="2">
        <v>63.14</v>
      </c>
      <c r="F90" s="2">
        <v>5.58</v>
      </c>
      <c r="G90" s="2" t="s">
        <v>18</v>
      </c>
      <c r="H90" s="2" t="s">
        <v>34</v>
      </c>
      <c r="I90" s="7">
        <f t="shared" si="4"/>
        <v>30</v>
      </c>
      <c r="J90" s="7">
        <f t="shared" si="5"/>
        <v>120</v>
      </c>
      <c r="K90" s="7" t="str">
        <f>VLOOKUP((G90&amp;I90&amp;J90), 'Std Parts list'!A$1:H$135, MATCH(H90,  'Std Parts list'!A$1:H$1, 0), 0)</f>
        <v>817-00378</v>
      </c>
    </row>
    <row r="91" spans="1:11" ht="22.8" x14ac:dyDescent="0.35">
      <c r="A91" s="8"/>
      <c r="B91" s="9">
        <v>1050724</v>
      </c>
      <c r="C91" s="2"/>
      <c r="D91" s="2">
        <v>6.3500000000000001E-2</v>
      </c>
      <c r="E91" s="2">
        <v>34</v>
      </c>
      <c r="F91" s="2">
        <v>5.58</v>
      </c>
      <c r="G91" s="2" t="s">
        <v>18</v>
      </c>
      <c r="H91" s="2" t="s">
        <v>34</v>
      </c>
      <c r="I91" s="7">
        <f t="shared" si="4"/>
        <v>30</v>
      </c>
      <c r="J91" s="7">
        <f t="shared" si="5"/>
        <v>120</v>
      </c>
      <c r="K91" s="7" t="str">
        <f>VLOOKUP((G91&amp;I91&amp;J91), 'Std Parts list'!A$1:H$135, MATCH(H91,  'Std Parts list'!A$1:H$1, 0), 0)</f>
        <v>817-00378</v>
      </c>
    </row>
    <row r="92" spans="1:11" ht="22.8" x14ac:dyDescent="0.35">
      <c r="A92" s="8"/>
      <c r="B92" s="9">
        <v>1050725</v>
      </c>
      <c r="C92" s="2"/>
      <c r="D92" s="2">
        <v>6.3500000000000001E-2</v>
      </c>
      <c r="E92" s="2">
        <v>119.83</v>
      </c>
      <c r="F92" s="2">
        <v>17.63</v>
      </c>
      <c r="G92" s="2" t="s">
        <v>18</v>
      </c>
      <c r="H92" s="2" t="s">
        <v>34</v>
      </c>
      <c r="I92" s="7">
        <f t="shared" si="4"/>
        <v>30</v>
      </c>
      <c r="J92" s="7">
        <f t="shared" si="5"/>
        <v>120</v>
      </c>
      <c r="K92" s="7" t="str">
        <f>VLOOKUP((G92&amp;I92&amp;J92), 'Std Parts list'!A$1:H$135, MATCH(H92,  'Std Parts list'!A$1:H$1, 0), 0)</f>
        <v>817-00378</v>
      </c>
    </row>
    <row r="93" spans="1:11" ht="22.8" x14ac:dyDescent="0.35">
      <c r="A93" s="8"/>
      <c r="B93" s="9">
        <v>1050729</v>
      </c>
      <c r="C93" s="2"/>
      <c r="D93" s="2">
        <v>6.3500000000000001E-2</v>
      </c>
      <c r="E93" s="2">
        <v>79.14</v>
      </c>
      <c r="F93" s="2">
        <v>5.58</v>
      </c>
      <c r="G93" s="2" t="s">
        <v>18</v>
      </c>
      <c r="H93" s="2" t="s">
        <v>34</v>
      </c>
      <c r="I93" s="7">
        <f t="shared" si="4"/>
        <v>30</v>
      </c>
      <c r="J93" s="7">
        <f t="shared" si="5"/>
        <v>120</v>
      </c>
      <c r="K93" s="7" t="str">
        <f>VLOOKUP((G93&amp;I93&amp;J93), 'Std Parts list'!A$1:H$135, MATCH(H93,  'Std Parts list'!A$1:H$1, 0), 0)</f>
        <v>817-00378</v>
      </c>
    </row>
    <row r="94" spans="1:11" ht="22.8" x14ac:dyDescent="0.35">
      <c r="A94" s="8"/>
      <c r="B94" s="9">
        <v>1050837</v>
      </c>
      <c r="C94" s="2"/>
      <c r="D94" s="2">
        <v>6.3500000000000001E-2</v>
      </c>
      <c r="E94" s="2">
        <v>21.72</v>
      </c>
      <c r="F94" s="2">
        <v>23.65</v>
      </c>
      <c r="G94" s="2" t="s">
        <v>20</v>
      </c>
      <c r="H94" s="2" t="s">
        <v>34</v>
      </c>
      <c r="I94" s="7">
        <f t="shared" si="4"/>
        <v>30</v>
      </c>
      <c r="J94" s="7">
        <f t="shared" si="5"/>
        <v>120</v>
      </c>
      <c r="K94" s="7" t="str">
        <f>VLOOKUP((G94&amp;I94&amp;J94), 'Std Parts list'!A$1:H$135, MATCH(H94,  'Std Parts list'!A$1:H$1, 0), 0)</f>
        <v>817-00403</v>
      </c>
    </row>
    <row r="95" spans="1:11" ht="22.8" x14ac:dyDescent="0.35">
      <c r="A95" s="8"/>
      <c r="B95" s="9">
        <v>1050838</v>
      </c>
      <c r="C95" s="2"/>
      <c r="D95" s="2">
        <v>6.3500000000000001E-2</v>
      </c>
      <c r="E95" s="2">
        <v>119.83</v>
      </c>
      <c r="F95" s="2">
        <v>20.233000000000001</v>
      </c>
      <c r="G95" s="2" t="s">
        <v>12</v>
      </c>
      <c r="H95" s="2" t="s">
        <v>34</v>
      </c>
      <c r="I95" s="7">
        <f t="shared" si="4"/>
        <v>30</v>
      </c>
      <c r="J95" s="7">
        <f t="shared" si="5"/>
        <v>120</v>
      </c>
      <c r="K95" s="7" t="str">
        <f>VLOOKUP((G95&amp;I95&amp;J95), 'Std Parts list'!A$1:H$135, MATCH(H95,  'Std Parts list'!A$1:H$1, 0), 0)</f>
        <v>817-00301</v>
      </c>
    </row>
    <row r="96" spans="1:11" ht="22.8" x14ac:dyDescent="0.35">
      <c r="A96" s="8"/>
      <c r="B96" s="9">
        <v>1050839</v>
      </c>
      <c r="C96" s="2"/>
      <c r="D96" s="2">
        <v>6.3500000000000001E-2</v>
      </c>
      <c r="E96" s="2">
        <v>119.83</v>
      </c>
      <c r="F96" s="2">
        <v>26.23</v>
      </c>
      <c r="G96" s="2" t="s">
        <v>12</v>
      </c>
      <c r="H96" s="2" t="s">
        <v>34</v>
      </c>
      <c r="I96" s="7">
        <f t="shared" si="4"/>
        <v>30</v>
      </c>
      <c r="J96" s="7">
        <f t="shared" si="5"/>
        <v>120</v>
      </c>
      <c r="K96" s="7" t="str">
        <f>VLOOKUP((G96&amp;I96&amp;J96), 'Std Parts list'!A$1:H$135, MATCH(H96,  'Std Parts list'!A$1:H$1, 0), 0)</f>
        <v>817-00301</v>
      </c>
    </row>
    <row r="97" spans="1:11" ht="22.8" x14ac:dyDescent="0.35">
      <c r="A97" s="8"/>
      <c r="B97" s="9">
        <v>1050840</v>
      </c>
      <c r="C97" s="2"/>
      <c r="D97" s="2">
        <v>6.3500000000000001E-2</v>
      </c>
      <c r="E97" s="2">
        <v>119.83</v>
      </c>
      <c r="F97" s="2">
        <v>21.86</v>
      </c>
      <c r="G97" s="2" t="s">
        <v>12</v>
      </c>
      <c r="H97" s="2" t="s">
        <v>34</v>
      </c>
      <c r="I97" s="7">
        <f t="shared" si="4"/>
        <v>30</v>
      </c>
      <c r="J97" s="7">
        <f t="shared" si="5"/>
        <v>120</v>
      </c>
      <c r="K97" s="7" t="str">
        <f>VLOOKUP((G97&amp;I97&amp;J97), 'Std Parts list'!A$1:H$135, MATCH(H97,  'Std Parts list'!A$1:H$1, 0), 0)</f>
        <v>817-00301</v>
      </c>
    </row>
    <row r="98" spans="1:11" ht="22.8" x14ac:dyDescent="0.35">
      <c r="A98" s="8"/>
      <c r="B98" s="9">
        <v>1050842</v>
      </c>
      <c r="C98" s="2"/>
      <c r="D98" s="2">
        <v>6.3500000000000001E-2</v>
      </c>
      <c r="E98" s="2">
        <v>119.83</v>
      </c>
      <c r="F98" s="2">
        <v>21.43</v>
      </c>
      <c r="G98" s="2" t="s">
        <v>12</v>
      </c>
      <c r="H98" s="2" t="s">
        <v>34</v>
      </c>
      <c r="I98" s="7">
        <f t="shared" ref="I98:I130" si="6">IF(F98&lt;=30,30,IF(AND(F98&gt;30,F98&lt;=48),48,IF(AND(F98&gt;48,F98&lt;=60),60,0)))</f>
        <v>30</v>
      </c>
      <c r="J98" s="7">
        <f t="shared" ref="J98:J130" si="7">IF(E98&lt;=120,120,IF(AND(E98&gt;120,E98&lt;=144),144,IF(AND(E98&gt;144,E98&lt;=168),168,IF(AND(E98&gt;168,E98&lt;=192),192,IF(AND(E98&gt;192,E98&lt;=216),216,IF(AND(E98&gt;216,E98&lt;=240),240,0))))))</f>
        <v>120</v>
      </c>
      <c r="K98" s="7" t="str">
        <f>VLOOKUP((G98&amp;I98&amp;J98), 'Std Parts list'!A$1:H$135, MATCH(H98,  'Std Parts list'!A$1:H$1, 0), 0)</f>
        <v>817-00301</v>
      </c>
    </row>
    <row r="99" spans="1:11" ht="22.8" x14ac:dyDescent="0.35">
      <c r="A99" s="8"/>
      <c r="B99" s="9">
        <v>1050843</v>
      </c>
      <c r="C99" s="2"/>
      <c r="D99" s="2">
        <v>6.3500000000000001E-2</v>
      </c>
      <c r="E99" s="2">
        <v>4.8899999999999997</v>
      </c>
      <c r="F99" s="2">
        <v>5.58</v>
      </c>
      <c r="G99" s="2" t="s">
        <v>18</v>
      </c>
      <c r="H99" s="2" t="s">
        <v>34</v>
      </c>
      <c r="I99" s="7">
        <f t="shared" si="6"/>
        <v>30</v>
      </c>
      <c r="J99" s="7">
        <f t="shared" si="7"/>
        <v>120</v>
      </c>
      <c r="K99" s="7" t="str">
        <f>VLOOKUP((G99&amp;I99&amp;J99), 'Std Parts list'!A$1:H$135, MATCH(H99,  'Std Parts list'!A$1:H$1, 0), 0)</f>
        <v>817-00378</v>
      </c>
    </row>
    <row r="100" spans="1:11" ht="22.8" x14ac:dyDescent="0.35">
      <c r="A100" s="8"/>
      <c r="B100" s="9">
        <v>1050846</v>
      </c>
      <c r="C100" s="2"/>
      <c r="D100" s="2">
        <v>6.3500000000000001E-2</v>
      </c>
      <c r="E100" s="2">
        <v>51.88</v>
      </c>
      <c r="F100" s="2">
        <v>5.58</v>
      </c>
      <c r="G100" s="2" t="s">
        <v>18</v>
      </c>
      <c r="H100" s="2" t="s">
        <v>34</v>
      </c>
      <c r="I100" s="7">
        <f t="shared" si="6"/>
        <v>30</v>
      </c>
      <c r="J100" s="7">
        <f t="shared" si="7"/>
        <v>120</v>
      </c>
      <c r="K100" s="7" t="str">
        <f>VLOOKUP((G100&amp;I100&amp;J100), 'Std Parts list'!A$1:H$135, MATCH(H100,  'Std Parts list'!A$1:H$1, 0), 0)</f>
        <v>817-00378</v>
      </c>
    </row>
    <row r="101" spans="1:11" ht="22.8" x14ac:dyDescent="0.35">
      <c r="A101" s="8"/>
      <c r="B101" s="9">
        <v>1050847</v>
      </c>
      <c r="C101" s="2"/>
      <c r="D101" s="2">
        <v>6.3500000000000001E-2</v>
      </c>
      <c r="E101" s="2">
        <v>95.38</v>
      </c>
      <c r="F101" s="2">
        <v>5.58</v>
      </c>
      <c r="G101" s="2" t="s">
        <v>18</v>
      </c>
      <c r="H101" s="2" t="s">
        <v>34</v>
      </c>
      <c r="I101" s="7">
        <f t="shared" si="6"/>
        <v>30</v>
      </c>
      <c r="J101" s="7">
        <f t="shared" si="7"/>
        <v>120</v>
      </c>
      <c r="K101" s="7" t="str">
        <f>VLOOKUP((G101&amp;I101&amp;J101), 'Std Parts list'!A$1:H$135, MATCH(H101,  'Std Parts list'!A$1:H$1, 0), 0)</f>
        <v>817-00378</v>
      </c>
    </row>
    <row r="102" spans="1:11" ht="22.8" x14ac:dyDescent="0.35">
      <c r="A102" s="8"/>
      <c r="B102" s="9">
        <v>1050914</v>
      </c>
      <c r="C102" s="2"/>
      <c r="D102" s="2">
        <v>6.3500000000000001E-2</v>
      </c>
      <c r="E102" s="2">
        <v>119.83</v>
      </c>
      <c r="F102" s="2">
        <v>22.11</v>
      </c>
      <c r="G102" s="2" t="s">
        <v>12</v>
      </c>
      <c r="H102" s="2" t="s">
        <v>34</v>
      </c>
      <c r="I102" s="7">
        <f t="shared" si="6"/>
        <v>30</v>
      </c>
      <c r="J102" s="7">
        <f t="shared" si="7"/>
        <v>120</v>
      </c>
      <c r="K102" s="7" t="str">
        <f>VLOOKUP((G102&amp;I102&amp;J102), 'Std Parts list'!A$1:H$135, MATCH(H102,  'Std Parts list'!A$1:H$1, 0), 0)</f>
        <v>817-00301</v>
      </c>
    </row>
    <row r="103" spans="1:11" ht="22.8" x14ac:dyDescent="0.35">
      <c r="A103" s="8"/>
      <c r="B103" s="9">
        <v>1052220</v>
      </c>
      <c r="C103" s="2"/>
      <c r="D103" s="2">
        <v>6.3500000000000001E-2</v>
      </c>
      <c r="E103" s="2">
        <v>119.83</v>
      </c>
      <c r="F103" s="2">
        <v>18.05</v>
      </c>
      <c r="G103" s="2" t="s">
        <v>18</v>
      </c>
      <c r="H103" s="2" t="s">
        <v>34</v>
      </c>
      <c r="I103" s="7">
        <f t="shared" si="6"/>
        <v>30</v>
      </c>
      <c r="J103" s="7">
        <f t="shared" si="7"/>
        <v>120</v>
      </c>
      <c r="K103" s="7" t="str">
        <f>VLOOKUP((G103&amp;I103&amp;J103), 'Std Parts list'!A$1:H$135, MATCH(H103,  'Std Parts list'!A$1:H$1, 0), 0)</f>
        <v>817-00378</v>
      </c>
    </row>
    <row r="104" spans="1:11" ht="22.8" x14ac:dyDescent="0.35">
      <c r="A104" s="8"/>
      <c r="B104" s="9">
        <v>1056786</v>
      </c>
      <c r="C104" s="2"/>
      <c r="D104" s="2">
        <v>6.3500000000000001E-2</v>
      </c>
      <c r="E104" s="2">
        <v>119.83</v>
      </c>
      <c r="F104" s="2">
        <v>21.92</v>
      </c>
      <c r="G104" s="2" t="s">
        <v>12</v>
      </c>
      <c r="H104" s="2" t="s">
        <v>34</v>
      </c>
      <c r="I104" s="7">
        <f t="shared" si="6"/>
        <v>30</v>
      </c>
      <c r="J104" s="7">
        <f t="shared" si="7"/>
        <v>120</v>
      </c>
      <c r="K104" s="7" t="str">
        <f>VLOOKUP((G104&amp;I104&amp;J104), 'Std Parts list'!A$1:H$135, MATCH(H104,  'Std Parts list'!A$1:H$1, 0), 0)</f>
        <v>817-00301</v>
      </c>
    </row>
    <row r="105" spans="1:11" ht="22.8" x14ac:dyDescent="0.35">
      <c r="A105" s="8"/>
      <c r="B105" s="9">
        <v>1056787</v>
      </c>
      <c r="C105" s="2"/>
      <c r="D105" s="2">
        <v>6.3500000000000001E-2</v>
      </c>
      <c r="E105" s="2">
        <v>120</v>
      </c>
      <c r="F105" s="2">
        <v>5.58</v>
      </c>
      <c r="G105" s="2" t="s">
        <v>18</v>
      </c>
      <c r="H105" s="2" t="s">
        <v>34</v>
      </c>
      <c r="I105" s="7">
        <f t="shared" si="6"/>
        <v>30</v>
      </c>
      <c r="J105" s="7">
        <f t="shared" si="7"/>
        <v>120</v>
      </c>
      <c r="K105" s="7" t="str">
        <f>VLOOKUP((G105&amp;I105&amp;J105), 'Std Parts list'!A$1:H$135, MATCH(H105,  'Std Parts list'!A$1:H$1, 0), 0)</f>
        <v>817-00378</v>
      </c>
    </row>
    <row r="106" spans="1:11" ht="34.799999999999997" x14ac:dyDescent="0.35">
      <c r="A106" s="8"/>
      <c r="B106" s="9" t="s">
        <v>47</v>
      </c>
      <c r="C106" s="2"/>
      <c r="D106" s="2">
        <v>6.3500000000000001E-2</v>
      </c>
      <c r="E106" s="2">
        <v>67.5</v>
      </c>
      <c r="F106" s="2">
        <v>5.58</v>
      </c>
      <c r="G106" s="2" t="s">
        <v>18</v>
      </c>
      <c r="H106" s="2" t="s">
        <v>34</v>
      </c>
      <c r="I106" s="7">
        <f t="shared" si="6"/>
        <v>30</v>
      </c>
      <c r="J106" s="7">
        <f t="shared" si="7"/>
        <v>120</v>
      </c>
      <c r="K106" s="7" t="str">
        <f>VLOOKUP((G106&amp;I106&amp;J106), 'Std Parts list'!A$1:H$135, MATCH(H106,  'Std Parts list'!A$1:H$1, 0), 0)</f>
        <v>817-00378</v>
      </c>
    </row>
    <row r="107" spans="1:11" ht="22.8" x14ac:dyDescent="0.35">
      <c r="A107" s="8"/>
      <c r="B107" s="9" t="s">
        <v>48</v>
      </c>
      <c r="C107" s="2"/>
      <c r="D107" s="2">
        <v>6.3500000000000001E-2</v>
      </c>
      <c r="E107" s="2">
        <v>119.83</v>
      </c>
      <c r="F107" s="2">
        <v>21.5</v>
      </c>
      <c r="G107" s="2" t="s">
        <v>12</v>
      </c>
      <c r="H107" s="2" t="s">
        <v>34</v>
      </c>
      <c r="I107" s="7">
        <f t="shared" si="6"/>
        <v>30</v>
      </c>
      <c r="J107" s="7">
        <f t="shared" si="7"/>
        <v>120</v>
      </c>
      <c r="K107" s="7" t="str">
        <f>VLOOKUP((G107&amp;I107&amp;J107), 'Std Parts list'!A$1:H$135, MATCH(H107,  'Std Parts list'!A$1:H$1, 0), 0)</f>
        <v>817-00301</v>
      </c>
    </row>
    <row r="108" spans="1:11" ht="22.8" x14ac:dyDescent="0.35">
      <c r="A108" s="8"/>
      <c r="B108" s="9"/>
      <c r="C108" s="2"/>
      <c r="D108" s="2"/>
      <c r="E108" s="2">
        <v>120</v>
      </c>
      <c r="F108" s="2">
        <v>23.24</v>
      </c>
      <c r="G108" s="2" t="s">
        <v>12</v>
      </c>
      <c r="H108" s="2" t="s">
        <v>34</v>
      </c>
      <c r="I108" s="7">
        <f t="shared" si="6"/>
        <v>30</v>
      </c>
      <c r="J108" s="7">
        <f t="shared" si="7"/>
        <v>120</v>
      </c>
      <c r="K108" s="7" t="str">
        <f>VLOOKUP((G108&amp;I108&amp;J108), 'Std Parts list'!A$1:H$135, MATCH(H108,  'Std Parts list'!A$1:H$1, 0), 0)</f>
        <v>817-00301</v>
      </c>
    </row>
    <row r="109" spans="1:11" ht="22.8" x14ac:dyDescent="0.35">
      <c r="A109" s="8"/>
      <c r="B109" s="9"/>
      <c r="C109" s="2"/>
      <c r="D109" s="2"/>
      <c r="E109" s="2">
        <v>120</v>
      </c>
      <c r="F109" s="2">
        <v>33.409999999999997</v>
      </c>
      <c r="G109" s="2" t="s">
        <v>12</v>
      </c>
      <c r="H109" s="2" t="s">
        <v>34</v>
      </c>
      <c r="I109" s="7">
        <f t="shared" si="6"/>
        <v>48</v>
      </c>
      <c r="J109" s="7">
        <f t="shared" si="7"/>
        <v>120</v>
      </c>
      <c r="K109" s="7">
        <f>VLOOKUP((G109&amp;I109&amp;J109), 'Std Parts list'!A$1:H$135, MATCH(H109,  'Std Parts list'!A$1:H$1, 0), 0)</f>
        <v>0</v>
      </c>
    </row>
    <row r="110" spans="1:11" ht="22.8" x14ac:dyDescent="0.35">
      <c r="A110" s="8"/>
      <c r="B110" s="9"/>
      <c r="C110" s="2"/>
      <c r="D110" s="2"/>
      <c r="E110" s="2">
        <v>120</v>
      </c>
      <c r="F110" s="2">
        <v>9.39</v>
      </c>
      <c r="G110" s="2" t="s">
        <v>12</v>
      </c>
      <c r="H110" s="2" t="s">
        <v>34</v>
      </c>
      <c r="I110" s="7">
        <f t="shared" si="6"/>
        <v>30</v>
      </c>
      <c r="J110" s="7">
        <f t="shared" si="7"/>
        <v>120</v>
      </c>
      <c r="K110" s="7" t="str">
        <f>VLOOKUP((G110&amp;I110&amp;J110), 'Std Parts list'!A$1:H$135, MATCH(H110,  'Std Parts list'!A$1:H$1, 0), 0)</f>
        <v>817-00301</v>
      </c>
    </row>
    <row r="111" spans="1:11" ht="22.8" x14ac:dyDescent="0.35">
      <c r="A111" s="8"/>
      <c r="B111" s="9"/>
      <c r="C111" s="2"/>
      <c r="D111" s="2"/>
      <c r="E111" s="2">
        <v>43.31</v>
      </c>
      <c r="F111" s="2">
        <v>21.25</v>
      </c>
      <c r="G111" s="2" t="s">
        <v>12</v>
      </c>
      <c r="H111" s="2" t="s">
        <v>34</v>
      </c>
      <c r="I111" s="7">
        <f t="shared" si="6"/>
        <v>30</v>
      </c>
      <c r="J111" s="7">
        <f t="shared" si="7"/>
        <v>120</v>
      </c>
      <c r="K111" s="7" t="str">
        <f>VLOOKUP((G111&amp;I111&amp;J111), 'Std Parts list'!A$1:H$135, MATCH(H111,  'Std Parts list'!A$1:H$1, 0), 0)</f>
        <v>817-00301</v>
      </c>
    </row>
    <row r="112" spans="1:11" ht="22.8" x14ac:dyDescent="0.35">
      <c r="A112" s="8"/>
      <c r="B112" s="9"/>
      <c r="C112" s="2"/>
      <c r="D112" s="2"/>
      <c r="E112" s="2">
        <v>120</v>
      </c>
      <c r="F112" s="2">
        <v>19.57</v>
      </c>
      <c r="G112" s="2" t="s">
        <v>12</v>
      </c>
      <c r="H112" s="2" t="s">
        <v>34</v>
      </c>
      <c r="I112" s="7">
        <f t="shared" si="6"/>
        <v>30</v>
      </c>
      <c r="J112" s="7">
        <f t="shared" si="7"/>
        <v>120</v>
      </c>
      <c r="K112" s="7" t="str">
        <f>VLOOKUP((G112&amp;I112&amp;J112), 'Std Parts list'!A$1:H$135, MATCH(H112,  'Std Parts list'!A$1:H$1, 0), 0)</f>
        <v>817-00301</v>
      </c>
    </row>
    <row r="113" spans="1:11" ht="22.8" x14ac:dyDescent="0.35">
      <c r="A113" s="8"/>
      <c r="B113" s="9"/>
      <c r="C113" s="2"/>
      <c r="D113" s="2"/>
      <c r="E113" s="2">
        <v>120</v>
      </c>
      <c r="F113" s="2">
        <v>11.17</v>
      </c>
      <c r="G113" s="2" t="s">
        <v>18</v>
      </c>
      <c r="H113" s="2" t="s">
        <v>34</v>
      </c>
      <c r="I113" s="7">
        <f t="shared" si="6"/>
        <v>30</v>
      </c>
      <c r="J113" s="7">
        <f t="shared" si="7"/>
        <v>120</v>
      </c>
      <c r="K113" s="7" t="str">
        <f>VLOOKUP((G113&amp;I113&amp;J113), 'Std Parts list'!A$1:H$135, MATCH(H113,  'Std Parts list'!A$1:H$1, 0), 0)</f>
        <v>817-00378</v>
      </c>
    </row>
    <row r="114" spans="1:11" ht="22.8" x14ac:dyDescent="0.35">
      <c r="A114" s="8"/>
      <c r="B114" s="9"/>
      <c r="C114" s="2"/>
      <c r="D114" s="2"/>
      <c r="E114" s="2">
        <v>120</v>
      </c>
      <c r="F114" s="2">
        <v>22.97</v>
      </c>
      <c r="G114" s="2" t="s">
        <v>12</v>
      </c>
      <c r="H114" s="2" t="s">
        <v>34</v>
      </c>
      <c r="I114" s="7">
        <f t="shared" si="6"/>
        <v>30</v>
      </c>
      <c r="J114" s="7">
        <f t="shared" si="7"/>
        <v>120</v>
      </c>
      <c r="K114" s="7" t="str">
        <f>VLOOKUP((G114&amp;I114&amp;J114), 'Std Parts list'!A$1:H$135, MATCH(H114,  'Std Parts list'!A$1:H$1, 0), 0)</f>
        <v>817-00301</v>
      </c>
    </row>
    <row r="115" spans="1:11" ht="22.8" x14ac:dyDescent="0.35">
      <c r="A115" s="8"/>
      <c r="B115" s="8"/>
      <c r="C115" s="8"/>
      <c r="D115" s="8"/>
      <c r="E115" s="2">
        <v>120</v>
      </c>
      <c r="F115" s="2">
        <v>7.66</v>
      </c>
      <c r="G115" s="2" t="s">
        <v>12</v>
      </c>
      <c r="H115" s="2" t="s">
        <v>34</v>
      </c>
      <c r="I115" s="7">
        <f t="shared" si="6"/>
        <v>30</v>
      </c>
      <c r="J115" s="7">
        <f t="shared" si="7"/>
        <v>120</v>
      </c>
      <c r="K115" s="7" t="str">
        <f>VLOOKUP((G115&amp;I115&amp;J115), 'Std Parts list'!A$1:H$135, MATCH(H115,  'Std Parts list'!A$1:H$1, 0), 0)</f>
        <v>817-00301</v>
      </c>
    </row>
    <row r="116" spans="1:11" ht="22.8" x14ac:dyDescent="0.35">
      <c r="A116" s="8"/>
      <c r="B116" s="8"/>
      <c r="C116" s="8"/>
      <c r="D116" s="8"/>
      <c r="E116" s="2">
        <v>120</v>
      </c>
      <c r="F116" s="2">
        <v>27.39</v>
      </c>
      <c r="G116" s="2" t="s">
        <v>12</v>
      </c>
      <c r="H116" s="2" t="s">
        <v>34</v>
      </c>
      <c r="I116" s="7">
        <f t="shared" si="6"/>
        <v>30</v>
      </c>
      <c r="J116" s="7">
        <f t="shared" si="7"/>
        <v>120</v>
      </c>
      <c r="K116" s="7" t="str">
        <f>VLOOKUP((G116&amp;I116&amp;J116), 'Std Parts list'!A$1:H$135, MATCH(H116,  'Std Parts list'!A$1:H$1, 0), 0)</f>
        <v>817-00301</v>
      </c>
    </row>
    <row r="117" spans="1:11" ht="22.8" x14ac:dyDescent="0.35">
      <c r="A117" s="8"/>
      <c r="B117" s="8"/>
      <c r="C117" s="8"/>
      <c r="D117" s="8"/>
      <c r="E117" s="2">
        <v>83.65</v>
      </c>
      <c r="F117" s="2">
        <v>24.82</v>
      </c>
      <c r="G117" s="2" t="s">
        <v>12</v>
      </c>
      <c r="H117" s="2" t="s">
        <v>34</v>
      </c>
      <c r="I117" s="7">
        <f t="shared" si="6"/>
        <v>30</v>
      </c>
      <c r="J117" s="7">
        <f t="shared" si="7"/>
        <v>120</v>
      </c>
      <c r="K117" s="7" t="str">
        <f>VLOOKUP((G117&amp;I117&amp;J117), 'Std Parts list'!A$1:H$135, MATCH(H117,  'Std Parts list'!A$1:H$1, 0), 0)</f>
        <v>817-00301</v>
      </c>
    </row>
    <row r="118" spans="1:11" ht="22.8" x14ac:dyDescent="0.35">
      <c r="A118" s="8"/>
      <c r="B118" s="8"/>
      <c r="C118" s="8"/>
      <c r="D118" s="8"/>
      <c r="E118" s="2">
        <v>76.25</v>
      </c>
      <c r="F118" s="2">
        <v>6.04</v>
      </c>
      <c r="G118" s="2" t="s">
        <v>18</v>
      </c>
      <c r="H118" s="2" t="s">
        <v>34</v>
      </c>
      <c r="I118" s="7">
        <f t="shared" si="6"/>
        <v>30</v>
      </c>
      <c r="J118" s="7">
        <f t="shared" si="7"/>
        <v>120</v>
      </c>
      <c r="K118" s="7" t="str">
        <f>VLOOKUP((G118&amp;I118&amp;J118), 'Std Parts list'!A$1:H$135, MATCH(H118,  'Std Parts list'!A$1:H$1, 0), 0)</f>
        <v>817-00378</v>
      </c>
    </row>
    <row r="119" spans="1:11" ht="22.8" x14ac:dyDescent="0.35">
      <c r="A119" s="8"/>
      <c r="B119" s="8"/>
      <c r="C119" s="8"/>
      <c r="D119" s="8"/>
      <c r="E119" s="2">
        <v>110.64</v>
      </c>
      <c r="F119" s="2">
        <v>6.04</v>
      </c>
      <c r="G119" s="2" t="s">
        <v>18</v>
      </c>
      <c r="H119" s="2" t="s">
        <v>34</v>
      </c>
      <c r="I119" s="7">
        <f t="shared" si="6"/>
        <v>30</v>
      </c>
      <c r="J119" s="7">
        <f t="shared" si="7"/>
        <v>120</v>
      </c>
      <c r="K119" s="7" t="str">
        <f>VLOOKUP((G119&amp;I119&amp;J119), 'Std Parts list'!A$1:H$135, MATCH(H119,  'Std Parts list'!A$1:H$1, 0), 0)</f>
        <v>817-00378</v>
      </c>
    </row>
    <row r="120" spans="1:11" ht="22.8" x14ac:dyDescent="0.35">
      <c r="A120" s="8"/>
      <c r="B120" s="8"/>
      <c r="C120" s="8"/>
      <c r="D120" s="8"/>
      <c r="E120" s="2">
        <v>40.25</v>
      </c>
      <c r="F120" s="2">
        <v>6.04</v>
      </c>
      <c r="G120" s="2" t="s">
        <v>18</v>
      </c>
      <c r="H120" s="2" t="s">
        <v>34</v>
      </c>
      <c r="I120" s="7">
        <f t="shared" si="6"/>
        <v>30</v>
      </c>
      <c r="J120" s="7">
        <f t="shared" si="7"/>
        <v>120</v>
      </c>
      <c r="K120" s="7" t="str">
        <f>VLOOKUP((G120&amp;I120&amp;J120), 'Std Parts list'!A$1:H$135, MATCH(H120,  'Std Parts list'!A$1:H$1, 0), 0)</f>
        <v>817-00378</v>
      </c>
    </row>
    <row r="121" spans="1:11" ht="22.8" x14ac:dyDescent="0.35">
      <c r="A121" s="8"/>
      <c r="B121" s="8"/>
      <c r="C121" s="8"/>
      <c r="D121" s="8"/>
      <c r="E121" s="2">
        <v>98.64</v>
      </c>
      <c r="F121" s="2">
        <v>6.04</v>
      </c>
      <c r="G121" s="2" t="s">
        <v>18</v>
      </c>
      <c r="H121" s="2" t="s">
        <v>34</v>
      </c>
      <c r="I121" s="7">
        <f t="shared" si="6"/>
        <v>30</v>
      </c>
      <c r="J121" s="7">
        <f t="shared" si="7"/>
        <v>120</v>
      </c>
      <c r="K121" s="7" t="str">
        <f>VLOOKUP((G121&amp;I121&amp;J121), 'Std Parts list'!A$1:H$135, MATCH(H121,  'Std Parts list'!A$1:H$1, 0), 0)</f>
        <v>817-00378</v>
      </c>
    </row>
    <row r="122" spans="1:11" ht="22.8" x14ac:dyDescent="0.35">
      <c r="A122" s="8"/>
      <c r="B122" s="8"/>
      <c r="C122" s="8"/>
      <c r="D122" s="8"/>
      <c r="E122" s="2">
        <v>123.89</v>
      </c>
      <c r="F122" s="2">
        <v>18.23</v>
      </c>
      <c r="G122" s="2" t="s">
        <v>12</v>
      </c>
      <c r="H122" s="2" t="s">
        <v>34</v>
      </c>
      <c r="I122" s="7">
        <f t="shared" si="6"/>
        <v>30</v>
      </c>
      <c r="J122" s="7">
        <f t="shared" si="7"/>
        <v>144</v>
      </c>
      <c r="K122" s="7" t="str">
        <f>VLOOKUP((G122&amp;I122&amp;J122), 'Std Parts list'!A$1:H$135, MATCH(H122,  'Std Parts list'!A$1:H$1, 0), 0)</f>
        <v>817-00296</v>
      </c>
    </row>
    <row r="123" spans="1:11" ht="22.8" x14ac:dyDescent="0.35">
      <c r="A123" s="8"/>
      <c r="B123" s="8"/>
      <c r="C123" s="8"/>
      <c r="D123" s="8"/>
      <c r="E123" s="2">
        <v>123.89</v>
      </c>
      <c r="F123" s="2">
        <v>22.98</v>
      </c>
      <c r="G123" s="2" t="s">
        <v>12</v>
      </c>
      <c r="H123" s="2" t="s">
        <v>34</v>
      </c>
      <c r="I123" s="7">
        <f t="shared" si="6"/>
        <v>30</v>
      </c>
      <c r="J123" s="7">
        <f t="shared" si="7"/>
        <v>144</v>
      </c>
      <c r="K123" s="7" t="str">
        <f>VLOOKUP((G123&amp;I123&amp;J123), 'Std Parts list'!A$1:H$135, MATCH(H123,  'Std Parts list'!A$1:H$1, 0), 0)</f>
        <v>817-00296</v>
      </c>
    </row>
    <row r="124" spans="1:11" ht="22.8" x14ac:dyDescent="0.35">
      <c r="A124" s="8"/>
      <c r="B124" s="8"/>
      <c r="C124" s="8"/>
      <c r="D124" s="8"/>
      <c r="E124" s="2">
        <v>123.89</v>
      </c>
      <c r="F124" s="2">
        <v>21.23</v>
      </c>
      <c r="G124" s="2" t="s">
        <v>12</v>
      </c>
      <c r="H124" s="2" t="s">
        <v>34</v>
      </c>
      <c r="I124" s="7">
        <f t="shared" si="6"/>
        <v>30</v>
      </c>
      <c r="J124" s="7">
        <f t="shared" si="7"/>
        <v>144</v>
      </c>
      <c r="K124" s="7" t="str">
        <f>VLOOKUP((G124&amp;I124&amp;J124), 'Std Parts list'!A$1:H$135, MATCH(H124,  'Std Parts list'!A$1:H$1, 0), 0)</f>
        <v>817-00296</v>
      </c>
    </row>
    <row r="125" spans="1:11" ht="22.8" x14ac:dyDescent="0.35">
      <c r="A125" s="8"/>
      <c r="B125" s="8"/>
      <c r="C125" s="8"/>
      <c r="D125" s="8"/>
      <c r="E125" s="2">
        <v>119.83</v>
      </c>
      <c r="F125" s="2">
        <v>26.23</v>
      </c>
      <c r="G125" s="2" t="s">
        <v>12</v>
      </c>
      <c r="H125" s="2" t="s">
        <v>34</v>
      </c>
      <c r="I125" s="7">
        <f t="shared" si="6"/>
        <v>30</v>
      </c>
      <c r="J125" s="7">
        <f t="shared" si="7"/>
        <v>120</v>
      </c>
      <c r="K125" s="7" t="str">
        <f>VLOOKUP((G125&amp;I125&amp;J125), 'Std Parts list'!A$1:H$135, MATCH(H125,  'Std Parts list'!A$1:H$1, 0), 0)</f>
        <v>817-00301</v>
      </c>
    </row>
    <row r="126" spans="1:11" ht="22.8" x14ac:dyDescent="0.35">
      <c r="A126" s="8"/>
      <c r="B126" s="8"/>
      <c r="C126" s="8"/>
      <c r="D126" s="8"/>
      <c r="E126" s="2">
        <v>123.89</v>
      </c>
      <c r="F126" s="2">
        <v>26.23</v>
      </c>
      <c r="G126" s="2" t="s">
        <v>12</v>
      </c>
      <c r="H126" s="2" t="s">
        <v>34</v>
      </c>
      <c r="I126" s="7">
        <f t="shared" si="6"/>
        <v>30</v>
      </c>
      <c r="J126" s="7">
        <f t="shared" si="7"/>
        <v>144</v>
      </c>
      <c r="K126" s="7" t="str">
        <f>VLOOKUP((G126&amp;I126&amp;J126), 'Std Parts list'!A$1:H$135, MATCH(H126,  'Std Parts list'!A$1:H$1, 0), 0)</f>
        <v>817-00296</v>
      </c>
    </row>
    <row r="127" spans="1:11" ht="22.8" x14ac:dyDescent="0.35">
      <c r="A127" s="8"/>
      <c r="B127" s="8"/>
      <c r="C127" s="8"/>
      <c r="D127" s="8"/>
      <c r="E127" s="2">
        <v>123.89</v>
      </c>
      <c r="F127" s="2">
        <v>17.63</v>
      </c>
      <c r="G127" s="2" t="s">
        <v>18</v>
      </c>
      <c r="H127" s="2" t="s">
        <v>34</v>
      </c>
      <c r="I127" s="7">
        <f t="shared" si="6"/>
        <v>30</v>
      </c>
      <c r="J127" s="7">
        <f t="shared" si="7"/>
        <v>144</v>
      </c>
      <c r="K127" s="7" t="str">
        <f>VLOOKUP((G127&amp;I127&amp;J127), 'Std Parts list'!A$1:H$135, MATCH(H127,  'Std Parts list'!A$1:H$1, 0), 0)</f>
        <v>817-00290</v>
      </c>
    </row>
    <row r="128" spans="1:11" ht="22.8" x14ac:dyDescent="0.35">
      <c r="A128" s="8"/>
      <c r="B128" s="8"/>
      <c r="C128" s="8"/>
      <c r="D128" s="8"/>
      <c r="E128" s="2">
        <v>123.89</v>
      </c>
      <c r="F128" s="2">
        <v>18.05</v>
      </c>
      <c r="G128" s="2" t="s">
        <v>18</v>
      </c>
      <c r="H128" s="2" t="s">
        <v>34</v>
      </c>
      <c r="I128" s="7">
        <f t="shared" si="6"/>
        <v>30</v>
      </c>
      <c r="J128" s="7">
        <f t="shared" si="7"/>
        <v>144</v>
      </c>
      <c r="K128" s="7" t="str">
        <f>VLOOKUP((G128&amp;I128&amp;J128), 'Std Parts list'!A$1:H$135, MATCH(H128,  'Std Parts list'!A$1:H$1, 0), 0)</f>
        <v>817-00290</v>
      </c>
    </row>
    <row r="129" spans="1:11" ht="22.8" x14ac:dyDescent="0.35">
      <c r="A129" s="8"/>
      <c r="B129" s="8"/>
      <c r="C129" s="8"/>
      <c r="D129" s="8"/>
      <c r="E129" s="2">
        <v>132.13999999999999</v>
      </c>
      <c r="F129" s="2">
        <v>26.23</v>
      </c>
      <c r="G129" s="2" t="s">
        <v>12</v>
      </c>
      <c r="H129" s="2" t="s">
        <v>34</v>
      </c>
      <c r="I129" s="7">
        <f t="shared" si="6"/>
        <v>30</v>
      </c>
      <c r="J129" s="7">
        <f t="shared" si="7"/>
        <v>144</v>
      </c>
      <c r="K129" s="7" t="str">
        <f>VLOOKUP((G129&amp;I129&amp;J129), 'Std Parts list'!A$1:H$135, MATCH(H129,  'Std Parts list'!A$1:H$1, 0), 0)</f>
        <v>817-00296</v>
      </c>
    </row>
    <row r="130" spans="1:11" ht="22.8" x14ac:dyDescent="0.35">
      <c r="A130" s="8"/>
      <c r="B130" s="8"/>
      <c r="C130" s="8"/>
      <c r="D130" s="8"/>
      <c r="E130" s="10">
        <v>1126.5</v>
      </c>
      <c r="F130" s="10">
        <v>8.4120000000000008</v>
      </c>
      <c r="G130" s="10" t="s">
        <v>18</v>
      </c>
      <c r="H130" s="2" t="s">
        <v>34</v>
      </c>
      <c r="I130" s="7">
        <f t="shared" si="6"/>
        <v>30</v>
      </c>
      <c r="J130" s="7">
        <f t="shared" si="7"/>
        <v>0</v>
      </c>
      <c r="K130" s="7" t="e">
        <f>VLOOKUP((G130&amp;I130&amp;J130), 'Std Parts list'!A$1:H$135, MATCH(H130,  'Std Parts list'!A$1:H$1, 0), 0)</f>
        <v>#N/A</v>
      </c>
    </row>
  </sheetData>
  <autoFilter ref="A1:K114" xr:uid="{00000000-0009-0000-0000-000001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5"/>
  <sheetViews>
    <sheetView zoomScale="60" zoomScaleNormal="60" workbookViewId="0">
      <selection activeCell="K24" sqref="K24"/>
    </sheetView>
  </sheetViews>
  <sheetFormatPr defaultRowHeight="14.4" x14ac:dyDescent="0.3"/>
  <cols>
    <col min="1" max="1" width="11.109375" customWidth="1"/>
    <col min="2" max="2" width="9" customWidth="1"/>
    <col min="3" max="3" width="12.6640625" customWidth="1"/>
    <col min="4" max="4" width="10" customWidth="1"/>
    <col min="5" max="5" width="14.109375" customWidth="1"/>
    <col min="6" max="6" width="24.109375" customWidth="1"/>
    <col min="7" max="7" width="20.88671875" customWidth="1"/>
    <col min="8" max="8" width="19.109375" customWidth="1"/>
    <col min="9" max="10" width="18.109375" customWidth="1"/>
    <col min="11" max="11" width="6.5546875" customWidth="1"/>
    <col min="12" max="1021" width="8.5546875" customWidth="1"/>
  </cols>
  <sheetData>
    <row r="1" spans="1:11" x14ac:dyDescent="0.3">
      <c r="B1" s="14" t="s">
        <v>6</v>
      </c>
      <c r="C1" s="15" t="s">
        <v>49</v>
      </c>
      <c r="D1" s="15" t="s">
        <v>50</v>
      </c>
      <c r="E1" s="16" t="s">
        <v>13</v>
      </c>
      <c r="F1" s="17" t="s">
        <v>34</v>
      </c>
      <c r="G1" s="17" t="s">
        <v>51</v>
      </c>
      <c r="H1" s="17" t="s">
        <v>52</v>
      </c>
      <c r="I1" s="17" t="s">
        <v>53</v>
      </c>
      <c r="J1" t="s">
        <v>54</v>
      </c>
      <c r="K1" t="s">
        <v>6</v>
      </c>
    </row>
    <row r="2" spans="1:11" x14ac:dyDescent="0.3">
      <c r="A2" t="str">
        <f t="shared" ref="A2:A33" si="0">B2&amp;C2&amp;D2</f>
        <v>10GA48120</v>
      </c>
      <c r="B2" s="18" t="s">
        <v>55</v>
      </c>
      <c r="C2" s="19">
        <v>48</v>
      </c>
      <c r="D2" s="19">
        <v>120</v>
      </c>
      <c r="E2" s="18"/>
      <c r="F2" s="18"/>
      <c r="G2" s="18"/>
      <c r="H2" s="18"/>
      <c r="I2" s="18"/>
      <c r="J2">
        <v>0.13819999999999999</v>
      </c>
      <c r="K2" s="20" t="s">
        <v>55</v>
      </c>
    </row>
    <row r="3" spans="1:11" x14ac:dyDescent="0.3">
      <c r="A3" t="str">
        <f t="shared" si="0"/>
        <v>10GA60120</v>
      </c>
      <c r="B3" s="18" t="s">
        <v>55</v>
      </c>
      <c r="C3" s="19">
        <v>60</v>
      </c>
      <c r="D3" s="19">
        <v>120</v>
      </c>
      <c r="E3" s="18"/>
      <c r="F3" s="18"/>
      <c r="G3" s="18"/>
      <c r="H3" s="18"/>
      <c r="I3" s="18"/>
      <c r="J3">
        <v>0.12330000000000001</v>
      </c>
      <c r="K3" s="20" t="s">
        <v>56</v>
      </c>
    </row>
    <row r="4" spans="1:11" x14ac:dyDescent="0.3">
      <c r="A4" t="str">
        <f t="shared" si="0"/>
        <v>10GA48144</v>
      </c>
      <c r="B4" s="18" t="s">
        <v>55</v>
      </c>
      <c r="C4" s="19">
        <v>48</v>
      </c>
      <c r="D4" s="19">
        <v>144</v>
      </c>
      <c r="E4" s="18"/>
      <c r="F4" s="18" t="s">
        <v>57</v>
      </c>
      <c r="G4" s="18"/>
      <c r="H4" s="18"/>
      <c r="I4" s="18"/>
      <c r="J4">
        <v>0.1084</v>
      </c>
      <c r="K4" s="20" t="s">
        <v>18</v>
      </c>
    </row>
    <row r="5" spans="1:11" x14ac:dyDescent="0.3">
      <c r="A5" t="str">
        <f t="shared" si="0"/>
        <v>10GA60144</v>
      </c>
      <c r="B5" s="18" t="s">
        <v>55</v>
      </c>
      <c r="C5" s="19">
        <v>60</v>
      </c>
      <c r="D5" s="19">
        <v>144</v>
      </c>
      <c r="E5" s="18"/>
      <c r="F5" s="18"/>
      <c r="G5" s="18"/>
      <c r="H5" s="18"/>
      <c r="I5" s="18"/>
      <c r="J5">
        <v>9.3399999999999997E-2</v>
      </c>
      <c r="K5" s="20" t="s">
        <v>58</v>
      </c>
    </row>
    <row r="6" spans="1:11" x14ac:dyDescent="0.3">
      <c r="A6" t="str">
        <f t="shared" si="0"/>
        <v>10GA48168</v>
      </c>
      <c r="B6" s="18" t="s">
        <v>55</v>
      </c>
      <c r="C6" s="19">
        <v>48</v>
      </c>
      <c r="D6" s="19">
        <v>168</v>
      </c>
      <c r="E6" s="18"/>
      <c r="F6" s="18"/>
      <c r="G6" s="18"/>
      <c r="H6" s="18"/>
      <c r="I6" s="18"/>
      <c r="J6">
        <v>7.85E-2</v>
      </c>
      <c r="K6" s="20" t="s">
        <v>12</v>
      </c>
    </row>
    <row r="7" spans="1:11" x14ac:dyDescent="0.3">
      <c r="A7" t="str">
        <f t="shared" si="0"/>
        <v>10GA60168</v>
      </c>
      <c r="B7" s="18" t="s">
        <v>55</v>
      </c>
      <c r="C7" s="19">
        <v>60</v>
      </c>
      <c r="D7" s="19">
        <v>168</v>
      </c>
      <c r="E7" s="18"/>
      <c r="F7" s="18"/>
      <c r="G7" s="18"/>
      <c r="H7" s="18"/>
      <c r="I7" s="18"/>
      <c r="J7">
        <v>6.3500000000000001E-2</v>
      </c>
      <c r="K7" s="20" t="s">
        <v>20</v>
      </c>
    </row>
    <row r="8" spans="1:11" x14ac:dyDescent="0.3">
      <c r="A8" t="str">
        <f t="shared" si="0"/>
        <v>10GA48192</v>
      </c>
      <c r="B8" s="18" t="s">
        <v>55</v>
      </c>
      <c r="C8" s="19">
        <v>48</v>
      </c>
      <c r="D8" s="19">
        <v>192</v>
      </c>
      <c r="E8" s="18"/>
      <c r="F8" s="18"/>
      <c r="G8" s="18"/>
      <c r="H8" s="18"/>
      <c r="I8" s="18"/>
      <c r="J8">
        <v>5.16E-2</v>
      </c>
      <c r="K8" s="20" t="s">
        <v>59</v>
      </c>
    </row>
    <row r="9" spans="1:11" x14ac:dyDescent="0.3">
      <c r="A9" t="str">
        <f t="shared" si="0"/>
        <v>10GA60192</v>
      </c>
      <c r="B9" s="18" t="s">
        <v>55</v>
      </c>
      <c r="C9" s="19">
        <v>60</v>
      </c>
      <c r="D9" s="19">
        <v>192</v>
      </c>
      <c r="E9" s="18"/>
      <c r="F9" s="18"/>
      <c r="G9" s="18"/>
      <c r="H9" s="18"/>
      <c r="I9" s="18"/>
      <c r="J9" s="21">
        <v>3.9600000000000003E-2</v>
      </c>
      <c r="K9" s="20" t="s">
        <v>60</v>
      </c>
    </row>
    <row r="10" spans="1:11" x14ac:dyDescent="0.3">
      <c r="A10" t="str">
        <f t="shared" si="0"/>
        <v>10GA48216</v>
      </c>
      <c r="B10" s="18" t="s">
        <v>55</v>
      </c>
      <c r="C10" s="19">
        <v>48</v>
      </c>
      <c r="D10" s="19">
        <v>216</v>
      </c>
      <c r="E10" s="18"/>
      <c r="F10" s="18"/>
      <c r="G10" s="18"/>
      <c r="H10" s="18"/>
      <c r="I10" s="18"/>
    </row>
    <row r="11" spans="1:11" x14ac:dyDescent="0.3">
      <c r="A11" t="str">
        <f t="shared" si="0"/>
        <v>10GA60216</v>
      </c>
      <c r="B11" s="18" t="s">
        <v>55</v>
      </c>
      <c r="C11" s="19">
        <v>60</v>
      </c>
      <c r="D11" s="19">
        <v>216</v>
      </c>
      <c r="E11" s="18"/>
      <c r="F11" s="18"/>
      <c r="G11" s="18"/>
      <c r="H11" s="18"/>
      <c r="I11" s="18"/>
    </row>
    <row r="12" spans="1:11" x14ac:dyDescent="0.3">
      <c r="A12" t="str">
        <f t="shared" si="0"/>
        <v>10GA48240</v>
      </c>
      <c r="B12" s="18" t="s">
        <v>55</v>
      </c>
      <c r="C12" s="19">
        <v>48</v>
      </c>
      <c r="D12" s="19">
        <v>240</v>
      </c>
      <c r="E12" s="18"/>
      <c r="F12" s="18"/>
      <c r="G12" s="18"/>
      <c r="H12" s="18"/>
      <c r="I12" s="18"/>
    </row>
    <row r="13" spans="1:11" x14ac:dyDescent="0.3">
      <c r="A13" t="str">
        <f t="shared" si="0"/>
        <v>10GA60240</v>
      </c>
      <c r="B13" s="18" t="s">
        <v>55</v>
      </c>
      <c r="C13" s="19">
        <v>60</v>
      </c>
      <c r="D13" s="19">
        <v>240</v>
      </c>
      <c r="E13" s="18"/>
      <c r="F13" s="18"/>
      <c r="G13" s="18"/>
      <c r="H13" s="18"/>
      <c r="I13" s="18"/>
    </row>
    <row r="14" spans="1:11" x14ac:dyDescent="0.3">
      <c r="A14" t="str">
        <f t="shared" si="0"/>
        <v>11GA36120</v>
      </c>
      <c r="B14" s="18" t="s">
        <v>56</v>
      </c>
      <c r="C14" s="19">
        <v>36</v>
      </c>
      <c r="D14" s="19">
        <v>120</v>
      </c>
      <c r="E14" s="18"/>
      <c r="F14" s="18"/>
      <c r="G14" s="18"/>
      <c r="H14" s="18"/>
      <c r="I14" s="18"/>
    </row>
    <row r="15" spans="1:11" x14ac:dyDescent="0.3">
      <c r="A15" t="str">
        <f t="shared" si="0"/>
        <v>11GA48120</v>
      </c>
      <c r="B15" s="18" t="s">
        <v>56</v>
      </c>
      <c r="C15" s="19">
        <v>48</v>
      </c>
      <c r="D15" s="19">
        <v>120</v>
      </c>
      <c r="E15" s="18"/>
      <c r="F15" s="18"/>
      <c r="G15" s="18"/>
      <c r="H15" s="18"/>
      <c r="I15" s="18"/>
    </row>
    <row r="16" spans="1:11" x14ac:dyDescent="0.3">
      <c r="A16" t="str">
        <f t="shared" si="0"/>
        <v>11GA60120</v>
      </c>
      <c r="B16" s="18" t="s">
        <v>56</v>
      </c>
      <c r="C16" s="19">
        <v>60</v>
      </c>
      <c r="D16" s="19">
        <v>120</v>
      </c>
      <c r="E16" s="18"/>
      <c r="F16" s="18"/>
      <c r="G16" s="18"/>
      <c r="H16" s="18"/>
      <c r="I16" s="18"/>
    </row>
    <row r="17" spans="1:9" x14ac:dyDescent="0.3">
      <c r="A17" t="str">
        <f t="shared" si="0"/>
        <v>11GA36132</v>
      </c>
      <c r="B17" s="18" t="s">
        <v>56</v>
      </c>
      <c r="C17" s="19">
        <v>36</v>
      </c>
      <c r="D17" s="19">
        <v>132</v>
      </c>
      <c r="E17" s="18"/>
      <c r="F17" s="18"/>
      <c r="G17" s="18"/>
      <c r="H17" s="18"/>
      <c r="I17" s="18"/>
    </row>
    <row r="18" spans="1:9" x14ac:dyDescent="0.3">
      <c r="A18" t="str">
        <f t="shared" si="0"/>
        <v>11GA48132</v>
      </c>
      <c r="B18" s="18" t="s">
        <v>56</v>
      </c>
      <c r="C18" s="19">
        <v>48</v>
      </c>
      <c r="D18" s="19">
        <v>132</v>
      </c>
      <c r="E18" s="18"/>
      <c r="F18" s="18"/>
      <c r="G18" s="18"/>
      <c r="H18" s="18"/>
      <c r="I18" s="18"/>
    </row>
    <row r="19" spans="1:9" x14ac:dyDescent="0.3">
      <c r="A19" t="str">
        <f t="shared" si="0"/>
        <v>11GA36132</v>
      </c>
      <c r="B19" s="18" t="s">
        <v>56</v>
      </c>
      <c r="C19" s="19">
        <v>36</v>
      </c>
      <c r="D19" s="19">
        <v>132</v>
      </c>
      <c r="E19" s="18"/>
      <c r="F19" s="18"/>
      <c r="G19" s="18"/>
      <c r="H19" s="18"/>
      <c r="I19" s="18"/>
    </row>
    <row r="20" spans="1:9" x14ac:dyDescent="0.3">
      <c r="A20" t="str">
        <f t="shared" si="0"/>
        <v>11GA36144</v>
      </c>
      <c r="B20" s="18" t="s">
        <v>56</v>
      </c>
      <c r="C20" s="19">
        <v>36</v>
      </c>
      <c r="D20" s="19">
        <v>144</v>
      </c>
      <c r="E20" s="18"/>
      <c r="F20" s="18"/>
      <c r="G20" s="18"/>
      <c r="H20" s="18"/>
      <c r="I20" s="18"/>
    </row>
    <row r="21" spans="1:9" x14ac:dyDescent="0.3">
      <c r="A21" t="str">
        <f t="shared" si="0"/>
        <v>11GA48144</v>
      </c>
      <c r="B21" s="18" t="s">
        <v>56</v>
      </c>
      <c r="C21" s="19">
        <v>48</v>
      </c>
      <c r="D21" s="19">
        <v>144</v>
      </c>
      <c r="E21" s="18"/>
      <c r="F21" s="18"/>
      <c r="G21" s="18"/>
      <c r="H21" s="18"/>
      <c r="I21" s="18"/>
    </row>
    <row r="22" spans="1:9" x14ac:dyDescent="0.3">
      <c r="A22" t="str">
        <f t="shared" si="0"/>
        <v>11GA60144</v>
      </c>
      <c r="B22" s="18" t="s">
        <v>56</v>
      </c>
      <c r="C22" s="19">
        <v>60</v>
      </c>
      <c r="D22" s="19">
        <v>144</v>
      </c>
      <c r="E22" s="18"/>
      <c r="F22" s="18"/>
      <c r="G22" s="18"/>
      <c r="H22" s="18"/>
      <c r="I22" s="18"/>
    </row>
    <row r="23" spans="1:9" x14ac:dyDescent="0.3">
      <c r="A23" t="str">
        <f t="shared" si="0"/>
        <v>11GA36156</v>
      </c>
      <c r="B23" s="18" t="s">
        <v>56</v>
      </c>
      <c r="C23" s="19">
        <v>36</v>
      </c>
      <c r="D23" s="19">
        <v>156</v>
      </c>
      <c r="E23" s="18"/>
      <c r="F23" s="18"/>
      <c r="G23" s="18"/>
      <c r="H23" s="18"/>
      <c r="I23" s="18"/>
    </row>
    <row r="24" spans="1:9" x14ac:dyDescent="0.3">
      <c r="A24" t="str">
        <f t="shared" si="0"/>
        <v>11GA48156</v>
      </c>
      <c r="B24" s="18" t="s">
        <v>56</v>
      </c>
      <c r="C24" s="19">
        <v>48</v>
      </c>
      <c r="D24" s="19">
        <v>156</v>
      </c>
      <c r="E24" s="18"/>
      <c r="F24" s="18"/>
      <c r="G24" s="18"/>
      <c r="H24" s="18"/>
      <c r="I24" s="18"/>
    </row>
    <row r="25" spans="1:9" x14ac:dyDescent="0.3">
      <c r="A25" t="str">
        <f t="shared" si="0"/>
        <v>11GA60156</v>
      </c>
      <c r="B25" s="18" t="s">
        <v>56</v>
      </c>
      <c r="C25" s="19">
        <v>60</v>
      </c>
      <c r="D25" s="19">
        <v>156</v>
      </c>
      <c r="E25" s="18"/>
      <c r="F25" s="18"/>
      <c r="G25" s="18"/>
      <c r="H25" s="18"/>
      <c r="I25" s="18"/>
    </row>
    <row r="26" spans="1:9" x14ac:dyDescent="0.3">
      <c r="A26" t="str">
        <f t="shared" si="0"/>
        <v>11GA48168</v>
      </c>
      <c r="B26" s="18" t="s">
        <v>56</v>
      </c>
      <c r="C26" s="19">
        <v>48</v>
      </c>
      <c r="D26" s="19">
        <v>168</v>
      </c>
      <c r="E26" s="18"/>
      <c r="F26" s="18"/>
      <c r="G26" s="18"/>
      <c r="H26" s="18"/>
      <c r="I26" s="18"/>
    </row>
    <row r="27" spans="1:9" x14ac:dyDescent="0.3">
      <c r="A27" t="str">
        <f t="shared" si="0"/>
        <v>11GA60168</v>
      </c>
      <c r="B27" s="18" t="s">
        <v>56</v>
      </c>
      <c r="C27" s="19">
        <v>60</v>
      </c>
      <c r="D27" s="19">
        <v>168</v>
      </c>
      <c r="E27" s="18"/>
      <c r="F27" s="18"/>
      <c r="G27" s="18"/>
      <c r="H27" s="18"/>
      <c r="I27" s="18"/>
    </row>
    <row r="28" spans="1:9" x14ac:dyDescent="0.3">
      <c r="A28" t="str">
        <f t="shared" si="0"/>
        <v>11GA48192</v>
      </c>
      <c r="B28" s="18" t="s">
        <v>56</v>
      </c>
      <c r="C28" s="19">
        <v>48</v>
      </c>
      <c r="D28" s="19">
        <v>192</v>
      </c>
      <c r="E28" s="18"/>
      <c r="F28" s="18"/>
      <c r="G28" s="18"/>
      <c r="H28" s="18"/>
      <c r="I28" s="18"/>
    </row>
    <row r="29" spans="1:9" x14ac:dyDescent="0.3">
      <c r="A29" t="str">
        <f t="shared" si="0"/>
        <v>11GA60192</v>
      </c>
      <c r="B29" s="18" t="s">
        <v>56</v>
      </c>
      <c r="C29" s="19">
        <v>60</v>
      </c>
      <c r="D29" s="19">
        <v>192</v>
      </c>
      <c r="E29" s="18"/>
      <c r="F29" s="18"/>
      <c r="G29" s="18"/>
      <c r="H29" s="18"/>
      <c r="I29" s="18"/>
    </row>
    <row r="30" spans="1:9" x14ac:dyDescent="0.3">
      <c r="A30" t="str">
        <f t="shared" si="0"/>
        <v>11GA48216</v>
      </c>
      <c r="B30" s="18" t="s">
        <v>56</v>
      </c>
      <c r="C30" s="19">
        <v>48</v>
      </c>
      <c r="D30" s="19">
        <v>216</v>
      </c>
      <c r="E30" s="18"/>
      <c r="F30" s="18"/>
      <c r="G30" s="18"/>
      <c r="H30" s="18"/>
      <c r="I30" s="18"/>
    </row>
    <row r="31" spans="1:9" x14ac:dyDescent="0.3">
      <c r="A31" t="str">
        <f t="shared" si="0"/>
        <v>11GA60216</v>
      </c>
      <c r="B31" s="18" t="s">
        <v>56</v>
      </c>
      <c r="C31" s="19">
        <v>60</v>
      </c>
      <c r="D31" s="19">
        <v>216</v>
      </c>
      <c r="E31" s="18"/>
      <c r="F31" s="18"/>
      <c r="G31" s="18"/>
      <c r="H31" s="18"/>
      <c r="I31" s="18"/>
    </row>
    <row r="32" spans="1:9" x14ac:dyDescent="0.3">
      <c r="A32" t="str">
        <f t="shared" si="0"/>
        <v>11GA48240</v>
      </c>
      <c r="B32" s="18" t="s">
        <v>56</v>
      </c>
      <c r="C32" s="19">
        <v>48</v>
      </c>
      <c r="D32" s="19">
        <v>240</v>
      </c>
      <c r="E32" s="18"/>
      <c r="F32" s="18"/>
      <c r="G32" s="18"/>
      <c r="H32" s="18"/>
      <c r="I32" s="18"/>
    </row>
    <row r="33" spans="1:9" x14ac:dyDescent="0.3">
      <c r="A33" t="str">
        <f t="shared" si="0"/>
        <v>11GA60240</v>
      </c>
      <c r="B33" s="18" t="s">
        <v>56</v>
      </c>
      <c r="C33" s="19">
        <v>60</v>
      </c>
      <c r="D33" s="19">
        <v>240</v>
      </c>
      <c r="E33" s="18"/>
      <c r="F33" s="18"/>
      <c r="G33" s="18"/>
      <c r="H33" s="18"/>
      <c r="I33" s="18"/>
    </row>
    <row r="34" spans="1:9" x14ac:dyDescent="0.3">
      <c r="A34" t="str">
        <f t="shared" ref="A34:A65" si="1">B34&amp;C34&amp;D34</f>
        <v>12GA30120</v>
      </c>
      <c r="B34" s="18" t="s">
        <v>18</v>
      </c>
      <c r="C34" s="19">
        <v>30</v>
      </c>
      <c r="D34" s="19">
        <v>120</v>
      </c>
      <c r="E34" s="22"/>
      <c r="F34" s="18" t="s">
        <v>61</v>
      </c>
      <c r="G34" s="18" t="s">
        <v>62</v>
      </c>
      <c r="H34" s="18"/>
      <c r="I34" s="18"/>
    </row>
    <row r="35" spans="1:9" x14ac:dyDescent="0.3">
      <c r="A35" t="str">
        <f t="shared" si="1"/>
        <v>12GA48120</v>
      </c>
      <c r="B35" s="18" t="s">
        <v>18</v>
      </c>
      <c r="C35" s="19">
        <v>48</v>
      </c>
      <c r="D35" s="19">
        <v>120</v>
      </c>
      <c r="E35" s="18"/>
      <c r="F35" s="18"/>
      <c r="G35" s="18"/>
      <c r="H35" s="18"/>
      <c r="I35" s="18"/>
    </row>
    <row r="36" spans="1:9" x14ac:dyDescent="0.3">
      <c r="A36" t="str">
        <f t="shared" si="1"/>
        <v>12GA60120</v>
      </c>
      <c r="B36" s="18" t="s">
        <v>18</v>
      </c>
      <c r="C36" s="19">
        <v>60</v>
      </c>
      <c r="D36" s="19">
        <v>120</v>
      </c>
      <c r="E36" s="18"/>
      <c r="F36" s="18"/>
      <c r="G36" s="18"/>
      <c r="H36" s="18"/>
      <c r="I36" s="18"/>
    </row>
    <row r="37" spans="1:9" x14ac:dyDescent="0.3">
      <c r="A37" t="str">
        <f t="shared" si="1"/>
        <v>12GA27144</v>
      </c>
      <c r="B37" s="22" t="s">
        <v>18</v>
      </c>
      <c r="C37" s="23">
        <v>27</v>
      </c>
      <c r="D37" s="23">
        <v>144</v>
      </c>
      <c r="E37" s="22"/>
      <c r="F37" s="22"/>
      <c r="G37" s="22"/>
      <c r="H37" s="22"/>
      <c r="I37" s="22"/>
    </row>
    <row r="38" spans="1:9" x14ac:dyDescent="0.3">
      <c r="A38" t="str">
        <f t="shared" si="1"/>
        <v>12GA30144</v>
      </c>
      <c r="B38" s="18" t="s">
        <v>18</v>
      </c>
      <c r="C38" s="19">
        <v>30</v>
      </c>
      <c r="D38" s="19">
        <v>144</v>
      </c>
      <c r="E38" s="18"/>
      <c r="F38" s="18" t="s">
        <v>63</v>
      </c>
      <c r="G38" s="18" t="s">
        <v>64</v>
      </c>
      <c r="H38" s="18" t="s">
        <v>65</v>
      </c>
      <c r="I38" s="24" t="s">
        <v>66</v>
      </c>
    </row>
    <row r="39" spans="1:9" x14ac:dyDescent="0.3">
      <c r="A39" t="str">
        <f t="shared" si="1"/>
        <v>12GA48144</v>
      </c>
      <c r="B39" s="18" t="s">
        <v>18</v>
      </c>
      <c r="C39" s="19">
        <v>48</v>
      </c>
      <c r="D39" s="19">
        <v>144</v>
      </c>
      <c r="E39" s="18"/>
      <c r="F39" s="18"/>
      <c r="G39" s="18"/>
      <c r="H39" s="18"/>
      <c r="I39" s="18"/>
    </row>
    <row r="40" spans="1:9" x14ac:dyDescent="0.3">
      <c r="A40" t="str">
        <f t="shared" si="1"/>
        <v>12GA60144</v>
      </c>
      <c r="B40" s="18" t="s">
        <v>18</v>
      </c>
      <c r="C40" s="19">
        <v>60</v>
      </c>
      <c r="D40" s="19">
        <v>144</v>
      </c>
      <c r="E40" s="18"/>
      <c r="F40" s="18"/>
      <c r="G40" s="18"/>
      <c r="H40" s="18"/>
      <c r="I40" s="18"/>
    </row>
    <row r="41" spans="1:9" x14ac:dyDescent="0.3">
      <c r="A41" t="str">
        <f t="shared" si="1"/>
        <v>12GA27168</v>
      </c>
      <c r="B41" s="18" t="s">
        <v>18</v>
      </c>
      <c r="C41" s="19">
        <v>27</v>
      </c>
      <c r="D41" s="19">
        <v>168</v>
      </c>
      <c r="E41" s="18"/>
      <c r="F41" s="18"/>
      <c r="G41" s="18"/>
      <c r="H41" s="18"/>
      <c r="I41" s="18"/>
    </row>
    <row r="42" spans="1:9" x14ac:dyDescent="0.3">
      <c r="A42" t="str">
        <f t="shared" si="1"/>
        <v>12GA30168</v>
      </c>
      <c r="B42" s="18" t="s">
        <v>18</v>
      </c>
      <c r="C42" s="19">
        <v>30</v>
      </c>
      <c r="D42" s="19">
        <v>168</v>
      </c>
      <c r="E42" s="18"/>
      <c r="F42" s="18" t="s">
        <v>67</v>
      </c>
      <c r="G42" s="18"/>
      <c r="H42" s="18" t="s">
        <v>68</v>
      </c>
      <c r="I42" s="18"/>
    </row>
    <row r="43" spans="1:9" x14ac:dyDescent="0.3">
      <c r="A43" t="str">
        <f t="shared" si="1"/>
        <v>12GA48168</v>
      </c>
      <c r="B43" s="18" t="s">
        <v>18</v>
      </c>
      <c r="C43" s="19">
        <v>48</v>
      </c>
      <c r="D43" s="19">
        <v>168</v>
      </c>
      <c r="E43" s="18"/>
      <c r="F43" s="18" t="s">
        <v>69</v>
      </c>
      <c r="G43" s="18"/>
      <c r="H43" s="18"/>
      <c r="I43" s="18"/>
    </row>
    <row r="44" spans="1:9" x14ac:dyDescent="0.3">
      <c r="A44" t="str">
        <f t="shared" si="1"/>
        <v>12GA60168</v>
      </c>
      <c r="B44" s="18" t="s">
        <v>18</v>
      </c>
      <c r="C44" s="19">
        <v>60</v>
      </c>
      <c r="D44" s="19">
        <v>168</v>
      </c>
      <c r="E44" s="18"/>
      <c r="F44" s="18"/>
      <c r="G44" s="18"/>
      <c r="H44" s="18"/>
      <c r="I44" s="18"/>
    </row>
    <row r="45" spans="1:9" x14ac:dyDescent="0.3">
      <c r="A45" t="str">
        <f t="shared" si="1"/>
        <v>12GA30192</v>
      </c>
      <c r="B45" s="18" t="s">
        <v>18</v>
      </c>
      <c r="C45" s="19">
        <v>30</v>
      </c>
      <c r="D45" s="19">
        <v>192</v>
      </c>
      <c r="E45" s="18"/>
      <c r="F45" s="18" t="s">
        <v>70</v>
      </c>
      <c r="G45" s="24" t="s">
        <v>71</v>
      </c>
      <c r="H45" s="18"/>
      <c r="I45" s="18"/>
    </row>
    <row r="46" spans="1:9" x14ac:dyDescent="0.3">
      <c r="A46" t="str">
        <f t="shared" si="1"/>
        <v>12GA48192</v>
      </c>
      <c r="B46" s="18" t="s">
        <v>18</v>
      </c>
      <c r="C46" s="19">
        <v>48</v>
      </c>
      <c r="D46" s="19">
        <v>192</v>
      </c>
      <c r="E46" s="18"/>
      <c r="F46" s="18"/>
      <c r="G46" s="18"/>
      <c r="H46" s="18"/>
      <c r="I46" s="18"/>
    </row>
    <row r="47" spans="1:9" x14ac:dyDescent="0.3">
      <c r="A47" t="str">
        <f t="shared" si="1"/>
        <v>12GA60192</v>
      </c>
      <c r="B47" s="18" t="s">
        <v>18</v>
      </c>
      <c r="C47" s="19">
        <v>60</v>
      </c>
      <c r="D47" s="19">
        <v>192</v>
      </c>
      <c r="E47" s="18"/>
      <c r="F47" s="18"/>
      <c r="G47" s="18"/>
      <c r="H47" s="18"/>
      <c r="I47" s="18"/>
    </row>
    <row r="48" spans="1:9" x14ac:dyDescent="0.3">
      <c r="A48" t="str">
        <f t="shared" si="1"/>
        <v>12GA27216</v>
      </c>
      <c r="B48" s="18" t="s">
        <v>18</v>
      </c>
      <c r="C48" s="19">
        <v>27</v>
      </c>
      <c r="D48" s="19">
        <v>216</v>
      </c>
      <c r="E48" s="18"/>
      <c r="F48" s="18"/>
      <c r="G48" s="18"/>
      <c r="H48" s="18"/>
      <c r="I48" s="18"/>
    </row>
    <row r="49" spans="1:9" x14ac:dyDescent="0.3">
      <c r="A49" t="str">
        <f t="shared" si="1"/>
        <v>12GA30216</v>
      </c>
      <c r="B49" s="18" t="s">
        <v>18</v>
      </c>
      <c r="C49" s="19">
        <v>30</v>
      </c>
      <c r="D49" s="19">
        <v>216</v>
      </c>
      <c r="E49" s="18"/>
      <c r="F49" s="18" t="s">
        <v>72</v>
      </c>
      <c r="G49" s="18"/>
      <c r="H49" s="18" t="s">
        <v>73</v>
      </c>
      <c r="I49" s="18"/>
    </row>
    <row r="50" spans="1:9" x14ac:dyDescent="0.3">
      <c r="A50" t="str">
        <f t="shared" si="1"/>
        <v>12GA48216</v>
      </c>
      <c r="B50" s="18" t="s">
        <v>18</v>
      </c>
      <c r="C50" s="19">
        <v>48</v>
      </c>
      <c r="D50" s="19">
        <v>216</v>
      </c>
      <c r="E50" s="18"/>
      <c r="F50" s="18" t="s">
        <v>74</v>
      </c>
      <c r="G50" s="18"/>
      <c r="H50" s="18"/>
      <c r="I50" s="18"/>
    </row>
    <row r="51" spans="1:9" x14ac:dyDescent="0.3">
      <c r="A51" t="str">
        <f t="shared" si="1"/>
        <v>12GA60216</v>
      </c>
      <c r="B51" s="18" t="s">
        <v>18</v>
      </c>
      <c r="C51" s="19">
        <v>60</v>
      </c>
      <c r="D51" s="19">
        <v>216</v>
      </c>
      <c r="E51" s="18"/>
      <c r="F51" s="18"/>
      <c r="G51" s="18"/>
      <c r="H51" s="18"/>
      <c r="I51" s="18"/>
    </row>
    <row r="52" spans="1:9" x14ac:dyDescent="0.3">
      <c r="A52" t="str">
        <f t="shared" si="1"/>
        <v>12GA30240</v>
      </c>
      <c r="B52" s="18" t="s">
        <v>18</v>
      </c>
      <c r="C52" s="19">
        <v>30</v>
      </c>
      <c r="D52" s="19">
        <v>240</v>
      </c>
      <c r="E52" s="18"/>
      <c r="F52" s="18" t="s">
        <v>75</v>
      </c>
      <c r="G52" s="18"/>
      <c r="H52" s="18"/>
      <c r="I52" s="18"/>
    </row>
    <row r="53" spans="1:9" x14ac:dyDescent="0.3">
      <c r="A53" t="str">
        <f t="shared" si="1"/>
        <v>12GA48240</v>
      </c>
      <c r="B53" s="18" t="s">
        <v>18</v>
      </c>
      <c r="C53" s="19">
        <v>48</v>
      </c>
      <c r="D53" s="19">
        <v>240</v>
      </c>
      <c r="E53" s="18"/>
      <c r="F53" s="18"/>
      <c r="G53" s="18"/>
      <c r="H53" s="18"/>
      <c r="I53" s="18"/>
    </row>
    <row r="54" spans="1:9" x14ac:dyDescent="0.3">
      <c r="A54" t="str">
        <f t="shared" si="1"/>
        <v>12GA60240</v>
      </c>
      <c r="B54" s="18" t="s">
        <v>18</v>
      </c>
      <c r="C54" s="19">
        <v>60</v>
      </c>
      <c r="D54" s="19">
        <v>240</v>
      </c>
      <c r="E54" s="18"/>
      <c r="F54" s="18"/>
      <c r="G54" s="18"/>
      <c r="H54" s="18"/>
      <c r="I54" s="18"/>
    </row>
    <row r="55" spans="1:9" x14ac:dyDescent="0.3">
      <c r="A55" t="str">
        <f t="shared" si="1"/>
        <v>13GA48120</v>
      </c>
      <c r="B55" s="18" t="s">
        <v>58</v>
      </c>
      <c r="C55" s="19">
        <v>48</v>
      </c>
      <c r="D55" s="19">
        <v>120</v>
      </c>
      <c r="E55" s="18"/>
      <c r="F55" s="18"/>
      <c r="G55" s="18"/>
      <c r="H55" s="18"/>
      <c r="I55" s="18"/>
    </row>
    <row r="56" spans="1:9" x14ac:dyDescent="0.3">
      <c r="A56" t="str">
        <f t="shared" si="1"/>
        <v>13GA60120</v>
      </c>
      <c r="B56" s="18" t="s">
        <v>58</v>
      </c>
      <c r="C56" s="19">
        <v>60</v>
      </c>
      <c r="D56" s="19">
        <v>120</v>
      </c>
      <c r="E56" s="18"/>
      <c r="F56" s="18"/>
      <c r="G56" s="18"/>
      <c r="H56" s="18"/>
      <c r="I56" s="18"/>
    </row>
    <row r="57" spans="1:9" x14ac:dyDescent="0.3">
      <c r="A57" t="str">
        <f t="shared" si="1"/>
        <v>13GA48144</v>
      </c>
      <c r="B57" s="18" t="s">
        <v>58</v>
      </c>
      <c r="C57" s="19">
        <v>48</v>
      </c>
      <c r="D57" s="19">
        <v>144</v>
      </c>
      <c r="E57" s="18"/>
      <c r="F57" s="18"/>
      <c r="G57" s="18"/>
      <c r="H57" s="18"/>
      <c r="I57" s="18"/>
    </row>
    <row r="58" spans="1:9" x14ac:dyDescent="0.3">
      <c r="A58" t="str">
        <f t="shared" si="1"/>
        <v>13GA60144</v>
      </c>
      <c r="B58" s="18" t="s">
        <v>58</v>
      </c>
      <c r="C58" s="19">
        <v>60</v>
      </c>
      <c r="D58" s="19">
        <v>144</v>
      </c>
      <c r="E58" s="18"/>
      <c r="F58" s="18"/>
      <c r="G58" s="18"/>
      <c r="H58" s="18"/>
      <c r="I58" s="18"/>
    </row>
    <row r="59" spans="1:9" x14ac:dyDescent="0.3">
      <c r="A59" t="str">
        <f t="shared" si="1"/>
        <v>13GA48168</v>
      </c>
      <c r="B59" s="18" t="s">
        <v>58</v>
      </c>
      <c r="C59" s="19">
        <v>48</v>
      </c>
      <c r="D59" s="19">
        <v>168</v>
      </c>
      <c r="E59" s="18"/>
      <c r="F59" s="18"/>
      <c r="G59" s="18"/>
      <c r="H59" s="18"/>
      <c r="I59" s="18"/>
    </row>
    <row r="60" spans="1:9" x14ac:dyDescent="0.3">
      <c r="A60" t="str">
        <f t="shared" si="1"/>
        <v>13GA60168</v>
      </c>
      <c r="B60" s="18" t="s">
        <v>58</v>
      </c>
      <c r="C60" s="19">
        <v>60</v>
      </c>
      <c r="D60" s="19">
        <v>168</v>
      </c>
      <c r="E60" s="18"/>
      <c r="F60" s="18"/>
      <c r="G60" s="18"/>
      <c r="H60" s="18"/>
      <c r="I60" s="18"/>
    </row>
    <row r="61" spans="1:9" x14ac:dyDescent="0.3">
      <c r="A61" t="str">
        <f t="shared" si="1"/>
        <v>13GA48192</v>
      </c>
      <c r="B61" s="18" t="s">
        <v>58</v>
      </c>
      <c r="C61" s="19">
        <v>48</v>
      </c>
      <c r="D61" s="19">
        <v>192</v>
      </c>
      <c r="E61" s="18"/>
      <c r="F61" s="18"/>
      <c r="G61" s="18"/>
      <c r="H61" s="18"/>
      <c r="I61" s="18"/>
    </row>
    <row r="62" spans="1:9" x14ac:dyDescent="0.3">
      <c r="A62" t="str">
        <f t="shared" si="1"/>
        <v>13GA60192</v>
      </c>
      <c r="B62" s="18" t="s">
        <v>58</v>
      </c>
      <c r="C62" s="19">
        <v>60</v>
      </c>
      <c r="D62" s="19">
        <v>192</v>
      </c>
      <c r="E62" s="18"/>
      <c r="F62" s="18"/>
      <c r="G62" s="18"/>
      <c r="H62" s="18"/>
      <c r="I62" s="18"/>
    </row>
    <row r="63" spans="1:9" x14ac:dyDescent="0.3">
      <c r="A63" t="str">
        <f t="shared" si="1"/>
        <v>13GA48216</v>
      </c>
      <c r="B63" s="18" t="s">
        <v>58</v>
      </c>
      <c r="C63" s="19">
        <v>48</v>
      </c>
      <c r="D63" s="19">
        <v>216</v>
      </c>
      <c r="E63" s="18"/>
      <c r="F63" s="18"/>
      <c r="G63" s="18"/>
      <c r="H63" s="18"/>
      <c r="I63" s="18"/>
    </row>
    <row r="64" spans="1:9" x14ac:dyDescent="0.3">
      <c r="A64" t="str">
        <f t="shared" si="1"/>
        <v>13GA60216</v>
      </c>
      <c r="B64" s="18" t="s">
        <v>58</v>
      </c>
      <c r="C64" s="19">
        <v>60</v>
      </c>
      <c r="D64" s="19">
        <v>216</v>
      </c>
      <c r="E64" s="18"/>
      <c r="F64" s="18"/>
      <c r="G64" s="18"/>
      <c r="H64" s="18"/>
      <c r="I64" s="18"/>
    </row>
    <row r="65" spans="1:9" x14ac:dyDescent="0.3">
      <c r="A65" t="str">
        <f t="shared" si="1"/>
        <v>13GA48240</v>
      </c>
      <c r="B65" s="18" t="s">
        <v>58</v>
      </c>
      <c r="C65" s="19">
        <v>48</v>
      </c>
      <c r="D65" s="19">
        <v>240</v>
      </c>
      <c r="E65" s="18"/>
      <c r="F65" s="18"/>
      <c r="G65" s="18"/>
      <c r="H65" s="18"/>
      <c r="I65" s="18"/>
    </row>
    <row r="66" spans="1:9" x14ac:dyDescent="0.3">
      <c r="A66" t="str">
        <f t="shared" ref="A66:A97" si="2">B66&amp;C66&amp;D66</f>
        <v>13GA60240</v>
      </c>
      <c r="B66" s="18" t="s">
        <v>58</v>
      </c>
      <c r="C66" s="19">
        <v>60</v>
      </c>
      <c r="D66" s="19">
        <v>240</v>
      </c>
      <c r="E66" s="18"/>
      <c r="F66" s="18"/>
      <c r="G66" s="18"/>
      <c r="H66" s="18"/>
      <c r="I66" s="18"/>
    </row>
    <row r="67" spans="1:9" x14ac:dyDescent="0.3">
      <c r="A67" t="str">
        <f t="shared" si="2"/>
        <v>14GA30120</v>
      </c>
      <c r="B67" s="18" t="s">
        <v>12</v>
      </c>
      <c r="C67" s="19">
        <v>30</v>
      </c>
      <c r="D67" s="19">
        <v>120</v>
      </c>
      <c r="E67" s="18"/>
      <c r="F67" s="18" t="s">
        <v>76</v>
      </c>
      <c r="G67" s="18" t="s">
        <v>77</v>
      </c>
      <c r="H67" s="18"/>
      <c r="I67" s="18"/>
    </row>
    <row r="68" spans="1:9" x14ac:dyDescent="0.3">
      <c r="A68" t="str">
        <f t="shared" si="2"/>
        <v>14GA48120</v>
      </c>
      <c r="B68" s="18" t="s">
        <v>12</v>
      </c>
      <c r="C68" s="19">
        <v>48</v>
      </c>
      <c r="D68" s="19">
        <v>120</v>
      </c>
      <c r="E68" s="18"/>
      <c r="F68" s="18"/>
      <c r="G68" s="18"/>
      <c r="H68" s="18"/>
      <c r="I68" s="18"/>
    </row>
    <row r="69" spans="1:9" x14ac:dyDescent="0.3">
      <c r="A69" t="str">
        <f t="shared" si="2"/>
        <v>14GA60120</v>
      </c>
      <c r="B69" s="18" t="s">
        <v>12</v>
      </c>
      <c r="C69" s="19">
        <v>60</v>
      </c>
      <c r="D69" s="19">
        <v>120</v>
      </c>
      <c r="E69" s="18"/>
      <c r="F69" s="25"/>
      <c r="G69" s="18"/>
      <c r="H69" s="18"/>
      <c r="I69" s="18"/>
    </row>
    <row r="70" spans="1:9" x14ac:dyDescent="0.3">
      <c r="A70" t="str">
        <f t="shared" si="2"/>
        <v>14GA27144</v>
      </c>
      <c r="B70" s="18" t="s">
        <v>12</v>
      </c>
      <c r="C70" s="19">
        <v>27</v>
      </c>
      <c r="D70" s="19">
        <v>144</v>
      </c>
      <c r="E70" s="18"/>
      <c r="F70" s="18"/>
      <c r="G70" s="18"/>
      <c r="H70" s="18"/>
      <c r="I70" s="18"/>
    </row>
    <row r="71" spans="1:9" x14ac:dyDescent="0.3">
      <c r="A71" t="str">
        <f t="shared" si="2"/>
        <v>14GA30144</v>
      </c>
      <c r="B71" s="18" t="s">
        <v>12</v>
      </c>
      <c r="C71" s="19">
        <v>30</v>
      </c>
      <c r="D71" s="19">
        <v>144</v>
      </c>
      <c r="E71" s="18"/>
      <c r="F71" s="18" t="s">
        <v>78</v>
      </c>
      <c r="G71" s="24" t="s">
        <v>79</v>
      </c>
      <c r="H71" s="18" t="s">
        <v>80</v>
      </c>
      <c r="I71" s="18"/>
    </row>
    <row r="72" spans="1:9" x14ac:dyDescent="0.3">
      <c r="A72" t="str">
        <f t="shared" si="2"/>
        <v>14GA48144</v>
      </c>
      <c r="B72" s="18" t="s">
        <v>12</v>
      </c>
      <c r="C72" s="19">
        <v>48</v>
      </c>
      <c r="D72" s="19">
        <v>144</v>
      </c>
      <c r="E72" s="18"/>
      <c r="F72" s="18" t="s">
        <v>81</v>
      </c>
      <c r="G72" s="18"/>
      <c r="H72" s="18"/>
      <c r="I72" s="18"/>
    </row>
    <row r="73" spans="1:9" x14ac:dyDescent="0.3">
      <c r="A73" t="str">
        <f t="shared" si="2"/>
        <v>14GA60144</v>
      </c>
      <c r="B73" s="18" t="s">
        <v>12</v>
      </c>
      <c r="C73" s="19">
        <v>60</v>
      </c>
      <c r="D73" s="19">
        <v>144</v>
      </c>
      <c r="E73" s="18"/>
      <c r="F73" s="25"/>
      <c r="G73" s="18"/>
      <c r="H73" s="18"/>
      <c r="I73" s="18"/>
    </row>
    <row r="74" spans="1:9" x14ac:dyDescent="0.3">
      <c r="A74" t="str">
        <f t="shared" si="2"/>
        <v>14GA27168</v>
      </c>
      <c r="B74" s="18" t="s">
        <v>12</v>
      </c>
      <c r="C74" s="19">
        <v>27</v>
      </c>
      <c r="D74" s="19">
        <v>168</v>
      </c>
      <c r="E74" s="18"/>
      <c r="F74" s="18"/>
      <c r="G74" s="18"/>
      <c r="H74" s="18"/>
      <c r="I74" s="18"/>
    </row>
    <row r="75" spans="1:9" x14ac:dyDescent="0.3">
      <c r="A75" t="str">
        <f t="shared" si="2"/>
        <v>14GA30168</v>
      </c>
      <c r="B75" s="18" t="s">
        <v>12</v>
      </c>
      <c r="C75" s="19">
        <v>30</v>
      </c>
      <c r="D75" s="19">
        <v>168</v>
      </c>
      <c r="E75" s="18"/>
      <c r="F75" s="25" t="s">
        <v>82</v>
      </c>
      <c r="G75" s="18"/>
      <c r="H75" s="18"/>
      <c r="I75" s="18"/>
    </row>
    <row r="76" spans="1:9" x14ac:dyDescent="0.3">
      <c r="A76" t="str">
        <f t="shared" si="2"/>
        <v>14GA48168</v>
      </c>
      <c r="B76" s="18" t="s">
        <v>12</v>
      </c>
      <c r="C76" s="19">
        <v>48</v>
      </c>
      <c r="D76" s="19">
        <v>168</v>
      </c>
      <c r="E76" s="18"/>
      <c r="F76" s="25"/>
      <c r="G76" s="18"/>
      <c r="H76" s="18"/>
      <c r="I76" s="18"/>
    </row>
    <row r="77" spans="1:9" x14ac:dyDescent="0.3">
      <c r="A77" t="str">
        <f t="shared" si="2"/>
        <v>14GA60168</v>
      </c>
      <c r="B77" s="18" t="s">
        <v>12</v>
      </c>
      <c r="C77" s="19">
        <v>60</v>
      </c>
      <c r="D77" s="19">
        <v>168</v>
      </c>
      <c r="E77" s="18"/>
      <c r="F77" s="25"/>
      <c r="G77" s="18"/>
      <c r="H77" s="18"/>
      <c r="I77" s="18"/>
    </row>
    <row r="78" spans="1:9" x14ac:dyDescent="0.3">
      <c r="A78" t="str">
        <f t="shared" si="2"/>
        <v>14GA27192</v>
      </c>
      <c r="B78" s="18" t="s">
        <v>12</v>
      </c>
      <c r="C78" s="19">
        <v>27</v>
      </c>
      <c r="D78" s="19">
        <v>192</v>
      </c>
      <c r="E78" s="18"/>
      <c r="F78" s="18"/>
      <c r="G78" s="18"/>
      <c r="H78" s="18"/>
      <c r="I78" s="18"/>
    </row>
    <row r="79" spans="1:9" x14ac:dyDescent="0.3">
      <c r="A79" t="str">
        <f t="shared" si="2"/>
        <v>14GA30192</v>
      </c>
      <c r="B79" s="18" t="s">
        <v>12</v>
      </c>
      <c r="C79" s="19">
        <v>30</v>
      </c>
      <c r="D79" s="19">
        <v>192</v>
      </c>
      <c r="E79" s="18"/>
      <c r="F79" s="25" t="s">
        <v>83</v>
      </c>
      <c r="G79" s="18"/>
      <c r="H79" s="18"/>
      <c r="I79" s="18"/>
    </row>
    <row r="80" spans="1:9" x14ac:dyDescent="0.3">
      <c r="A80" t="str">
        <f t="shared" si="2"/>
        <v>14GA48192</v>
      </c>
      <c r="B80" s="18" t="s">
        <v>12</v>
      </c>
      <c r="C80" s="19">
        <v>48</v>
      </c>
      <c r="D80" s="19">
        <v>192</v>
      </c>
      <c r="E80" s="18"/>
      <c r="F80" s="25"/>
      <c r="G80" s="18"/>
      <c r="H80" s="18"/>
      <c r="I80" s="18"/>
    </row>
    <row r="81" spans="1:9" x14ac:dyDescent="0.3">
      <c r="A81" t="str">
        <f t="shared" si="2"/>
        <v>14GA60192</v>
      </c>
      <c r="B81" s="18" t="s">
        <v>12</v>
      </c>
      <c r="C81" s="19">
        <v>60</v>
      </c>
      <c r="D81" s="19">
        <v>192</v>
      </c>
      <c r="E81" s="18"/>
      <c r="F81" s="25"/>
      <c r="G81" s="18"/>
      <c r="H81" s="18"/>
      <c r="I81" s="18"/>
    </row>
    <row r="82" spans="1:9" x14ac:dyDescent="0.3">
      <c r="A82" t="str">
        <f t="shared" si="2"/>
        <v>14GA30216</v>
      </c>
      <c r="B82" s="18" t="s">
        <v>12</v>
      </c>
      <c r="C82" s="19">
        <v>30</v>
      </c>
      <c r="D82" s="19">
        <v>216</v>
      </c>
      <c r="E82" s="18"/>
      <c r="F82" s="18" t="s">
        <v>84</v>
      </c>
      <c r="G82" s="18"/>
      <c r="H82" s="18" t="s">
        <v>85</v>
      </c>
      <c r="I82" s="18"/>
    </row>
    <row r="83" spans="1:9" x14ac:dyDescent="0.3">
      <c r="A83" t="str">
        <f t="shared" si="2"/>
        <v>14GA48216</v>
      </c>
      <c r="B83" s="18" t="s">
        <v>12</v>
      </c>
      <c r="C83" s="19">
        <v>48</v>
      </c>
      <c r="D83" s="19">
        <v>216</v>
      </c>
      <c r="E83" s="18"/>
      <c r="F83" s="25"/>
      <c r="G83" s="18"/>
      <c r="H83" s="18"/>
      <c r="I83" s="18"/>
    </row>
    <row r="84" spans="1:9" x14ac:dyDescent="0.3">
      <c r="A84" t="str">
        <f t="shared" si="2"/>
        <v>14GA60216</v>
      </c>
      <c r="B84" s="18" t="s">
        <v>12</v>
      </c>
      <c r="C84" s="19">
        <v>60</v>
      </c>
      <c r="D84" s="19">
        <v>216</v>
      </c>
      <c r="E84" s="18"/>
      <c r="F84" s="25"/>
      <c r="G84" s="18"/>
      <c r="H84" s="18"/>
      <c r="I84" s="18"/>
    </row>
    <row r="85" spans="1:9" x14ac:dyDescent="0.3">
      <c r="A85" t="str">
        <f t="shared" si="2"/>
        <v>14GA48240</v>
      </c>
      <c r="B85" s="18" t="s">
        <v>12</v>
      </c>
      <c r="C85" s="19">
        <v>48</v>
      </c>
      <c r="D85" s="19">
        <v>240</v>
      </c>
      <c r="E85" s="18"/>
      <c r="F85" s="25"/>
      <c r="G85" s="18"/>
      <c r="H85" s="18"/>
      <c r="I85" s="18"/>
    </row>
    <row r="86" spans="1:9" x14ac:dyDescent="0.3">
      <c r="A86" t="str">
        <f t="shared" si="2"/>
        <v>14GA60240</v>
      </c>
      <c r="B86" s="18" t="s">
        <v>12</v>
      </c>
      <c r="C86" s="19">
        <v>60</v>
      </c>
      <c r="D86" s="19">
        <v>240</v>
      </c>
      <c r="E86" s="18"/>
      <c r="F86" s="25"/>
      <c r="G86" s="18"/>
      <c r="H86" s="18"/>
      <c r="I86" s="18"/>
    </row>
    <row r="87" spans="1:9" x14ac:dyDescent="0.3">
      <c r="A87" t="str">
        <f t="shared" si="2"/>
        <v>16GA30120</v>
      </c>
      <c r="B87" s="18" t="s">
        <v>20</v>
      </c>
      <c r="C87" s="19">
        <v>30</v>
      </c>
      <c r="D87" s="19">
        <v>120</v>
      </c>
      <c r="E87" s="18"/>
      <c r="F87" s="25" t="s">
        <v>86</v>
      </c>
      <c r="G87" s="18" t="s">
        <v>87</v>
      </c>
      <c r="H87" s="18"/>
      <c r="I87" s="18"/>
    </row>
    <row r="88" spans="1:9" x14ac:dyDescent="0.3">
      <c r="A88" t="str">
        <f t="shared" si="2"/>
        <v>16GA48120</v>
      </c>
      <c r="B88" s="18" t="s">
        <v>20</v>
      </c>
      <c r="C88" s="19">
        <v>48</v>
      </c>
      <c r="D88" s="19">
        <v>120</v>
      </c>
      <c r="E88" s="18"/>
      <c r="F88" s="25"/>
      <c r="G88" s="18"/>
      <c r="H88" s="18"/>
      <c r="I88" s="18"/>
    </row>
    <row r="89" spans="1:9" x14ac:dyDescent="0.3">
      <c r="A89" t="str">
        <f t="shared" si="2"/>
        <v>16GA60120</v>
      </c>
      <c r="B89" s="18" t="s">
        <v>20</v>
      </c>
      <c r="C89" s="19">
        <v>60</v>
      </c>
      <c r="D89" s="19">
        <v>120</v>
      </c>
      <c r="E89" s="18"/>
      <c r="F89" s="25"/>
      <c r="G89" s="18"/>
      <c r="H89" s="18"/>
      <c r="I89" s="18"/>
    </row>
    <row r="90" spans="1:9" x14ac:dyDescent="0.3">
      <c r="A90" t="str">
        <f t="shared" si="2"/>
        <v>16GA27144</v>
      </c>
      <c r="B90" s="18" t="s">
        <v>20</v>
      </c>
      <c r="C90" s="19">
        <v>27</v>
      </c>
      <c r="D90" s="19">
        <v>144</v>
      </c>
      <c r="E90" s="18"/>
      <c r="F90" s="18"/>
      <c r="G90" s="18"/>
      <c r="H90" s="18"/>
      <c r="I90" s="18"/>
    </row>
    <row r="91" spans="1:9" x14ac:dyDescent="0.3">
      <c r="A91" t="str">
        <f t="shared" si="2"/>
        <v>16GA30144</v>
      </c>
      <c r="B91" s="18" t="s">
        <v>20</v>
      </c>
      <c r="C91" s="19">
        <v>30</v>
      </c>
      <c r="D91" s="19">
        <v>144</v>
      </c>
      <c r="E91" s="18"/>
      <c r="F91" s="25" t="s">
        <v>88</v>
      </c>
      <c r="G91" s="18" t="s">
        <v>89</v>
      </c>
      <c r="H91" s="18" t="s">
        <v>90</v>
      </c>
      <c r="I91" s="18"/>
    </row>
    <row r="92" spans="1:9" x14ac:dyDescent="0.3">
      <c r="A92" t="str">
        <f t="shared" si="2"/>
        <v>16GA48144</v>
      </c>
      <c r="B92" s="18" t="s">
        <v>20</v>
      </c>
      <c r="C92" s="19">
        <v>48</v>
      </c>
      <c r="D92" s="19">
        <v>144</v>
      </c>
      <c r="E92" s="18"/>
      <c r="F92" s="25"/>
      <c r="G92" s="18"/>
      <c r="H92" s="18"/>
      <c r="I92" s="18"/>
    </row>
    <row r="93" spans="1:9" x14ac:dyDescent="0.3">
      <c r="A93" t="str">
        <f t="shared" si="2"/>
        <v>16GA60144</v>
      </c>
      <c r="B93" s="18" t="s">
        <v>20</v>
      </c>
      <c r="C93" s="19">
        <v>60</v>
      </c>
      <c r="D93" s="19">
        <v>144</v>
      </c>
      <c r="E93" s="18"/>
      <c r="F93" s="25"/>
      <c r="G93" s="18"/>
      <c r="H93" s="18"/>
      <c r="I93" s="18"/>
    </row>
    <row r="94" spans="1:9" x14ac:dyDescent="0.3">
      <c r="A94" t="str">
        <f t="shared" si="2"/>
        <v>16GA27168</v>
      </c>
      <c r="B94" s="18" t="s">
        <v>20</v>
      </c>
      <c r="C94" s="19">
        <v>27</v>
      </c>
      <c r="D94" s="19">
        <v>168</v>
      </c>
      <c r="E94" s="18"/>
      <c r="F94" s="18"/>
      <c r="G94" s="18"/>
      <c r="H94" s="18"/>
      <c r="I94" s="18"/>
    </row>
    <row r="95" spans="1:9" x14ac:dyDescent="0.3">
      <c r="A95" t="str">
        <f t="shared" si="2"/>
        <v>16GA30168</v>
      </c>
      <c r="B95" s="18" t="s">
        <v>20</v>
      </c>
      <c r="C95" s="19">
        <v>30</v>
      </c>
      <c r="D95" s="19">
        <v>168</v>
      </c>
      <c r="E95" s="18"/>
      <c r="F95" s="25" t="s">
        <v>91</v>
      </c>
      <c r="G95" s="18"/>
      <c r="H95" s="18" t="s">
        <v>92</v>
      </c>
      <c r="I95" s="18"/>
    </row>
    <row r="96" spans="1:9" x14ac:dyDescent="0.3">
      <c r="A96" t="str">
        <f t="shared" si="2"/>
        <v>16GA48168</v>
      </c>
      <c r="B96" s="18" t="s">
        <v>20</v>
      </c>
      <c r="C96" s="19">
        <v>48</v>
      </c>
      <c r="D96" s="19">
        <v>168</v>
      </c>
      <c r="E96" s="18"/>
      <c r="F96" s="25"/>
      <c r="G96" s="18"/>
      <c r="H96" s="18"/>
      <c r="I96" s="18"/>
    </row>
    <row r="97" spans="1:9" x14ac:dyDescent="0.3">
      <c r="A97" t="str">
        <f t="shared" si="2"/>
        <v>16GA60168</v>
      </c>
      <c r="B97" s="18" t="s">
        <v>20</v>
      </c>
      <c r="C97" s="19">
        <v>60</v>
      </c>
      <c r="D97" s="19">
        <v>168</v>
      </c>
      <c r="E97" s="18"/>
      <c r="F97" s="25"/>
      <c r="G97" s="18"/>
      <c r="H97" s="18"/>
      <c r="I97" s="18"/>
    </row>
    <row r="98" spans="1:9" x14ac:dyDescent="0.3">
      <c r="A98" t="str">
        <f t="shared" ref="A98:A129" si="3">B98&amp;C98&amp;D98</f>
        <v>16GA30192</v>
      </c>
      <c r="B98" s="18" t="s">
        <v>20</v>
      </c>
      <c r="C98" s="19">
        <v>30</v>
      </c>
      <c r="D98" s="19">
        <v>192</v>
      </c>
      <c r="E98" s="18"/>
      <c r="F98" s="25"/>
      <c r="G98" s="18"/>
      <c r="H98" s="18"/>
      <c r="I98" s="18"/>
    </row>
    <row r="99" spans="1:9" x14ac:dyDescent="0.3">
      <c r="A99" t="str">
        <f t="shared" si="3"/>
        <v>16GA48192</v>
      </c>
      <c r="B99" s="18" t="s">
        <v>20</v>
      </c>
      <c r="C99" s="19">
        <v>48</v>
      </c>
      <c r="D99" s="19">
        <v>192</v>
      </c>
      <c r="E99" s="18"/>
      <c r="F99" s="25"/>
      <c r="G99" s="18"/>
      <c r="H99" s="18"/>
      <c r="I99" s="18"/>
    </row>
    <row r="100" spans="1:9" x14ac:dyDescent="0.3">
      <c r="A100" t="str">
        <f t="shared" si="3"/>
        <v>16GA60192</v>
      </c>
      <c r="B100" s="18" t="s">
        <v>20</v>
      </c>
      <c r="C100" s="19">
        <v>60</v>
      </c>
      <c r="D100" s="19">
        <v>192</v>
      </c>
      <c r="E100" s="18"/>
      <c r="F100" s="25"/>
      <c r="G100" s="18"/>
      <c r="H100" s="18"/>
      <c r="I100" s="18"/>
    </row>
    <row r="101" spans="1:9" x14ac:dyDescent="0.3">
      <c r="A101" t="str">
        <f t="shared" si="3"/>
        <v>16GA30216</v>
      </c>
      <c r="B101" s="18" t="s">
        <v>20</v>
      </c>
      <c r="C101" s="19">
        <v>30</v>
      </c>
      <c r="D101" s="19">
        <v>216</v>
      </c>
      <c r="E101" s="18"/>
      <c r="F101" s="25"/>
      <c r="G101" s="18"/>
      <c r="H101" s="22" t="s">
        <v>93</v>
      </c>
      <c r="I101" s="22"/>
    </row>
    <row r="102" spans="1:9" x14ac:dyDescent="0.3">
      <c r="A102" t="str">
        <f t="shared" si="3"/>
        <v>16GA48216</v>
      </c>
      <c r="B102" s="18" t="s">
        <v>20</v>
      </c>
      <c r="C102" s="19">
        <v>48</v>
      </c>
      <c r="D102" s="19">
        <v>216</v>
      </c>
      <c r="E102" s="18"/>
      <c r="F102" s="25"/>
      <c r="G102" s="18"/>
      <c r="H102" s="22" t="s">
        <v>94</v>
      </c>
      <c r="I102" s="22"/>
    </row>
    <row r="103" spans="1:9" x14ac:dyDescent="0.3">
      <c r="A103" t="str">
        <f t="shared" si="3"/>
        <v>16GA60216</v>
      </c>
      <c r="B103" s="18" t="s">
        <v>20</v>
      </c>
      <c r="C103" s="19">
        <v>60</v>
      </c>
      <c r="D103" s="19">
        <v>216</v>
      </c>
      <c r="E103" s="18"/>
      <c r="F103" s="25"/>
      <c r="G103" s="18"/>
      <c r="H103" s="18"/>
      <c r="I103" s="18"/>
    </row>
    <row r="104" spans="1:9" x14ac:dyDescent="0.3">
      <c r="A104" t="str">
        <f t="shared" si="3"/>
        <v>16GA48240</v>
      </c>
      <c r="B104" s="18" t="s">
        <v>20</v>
      </c>
      <c r="C104" s="19">
        <v>48</v>
      </c>
      <c r="D104" s="19">
        <v>240</v>
      </c>
      <c r="E104" s="18"/>
      <c r="F104" s="25"/>
      <c r="G104" s="18"/>
      <c r="H104" s="18"/>
      <c r="I104" s="18"/>
    </row>
    <row r="105" spans="1:9" x14ac:dyDescent="0.3">
      <c r="A105" t="str">
        <f t="shared" si="3"/>
        <v>16GA60240</v>
      </c>
      <c r="B105" s="18" t="s">
        <v>20</v>
      </c>
      <c r="C105" s="19">
        <v>60</v>
      </c>
      <c r="D105" s="19">
        <v>240</v>
      </c>
      <c r="E105" s="18"/>
      <c r="F105" s="25"/>
      <c r="G105" s="18"/>
      <c r="H105" s="18"/>
      <c r="I105" s="18"/>
    </row>
    <row r="106" spans="1:9" x14ac:dyDescent="0.3">
      <c r="A106" t="str">
        <f t="shared" si="3"/>
        <v>18GA30120</v>
      </c>
      <c r="B106" s="18" t="s">
        <v>59</v>
      </c>
      <c r="C106" s="19">
        <v>30</v>
      </c>
      <c r="D106" s="19">
        <v>120</v>
      </c>
      <c r="E106" s="18"/>
      <c r="F106" s="25"/>
      <c r="G106" s="18"/>
      <c r="H106" s="18"/>
      <c r="I106" s="18"/>
    </row>
    <row r="107" spans="1:9" x14ac:dyDescent="0.3">
      <c r="A107" t="str">
        <f t="shared" si="3"/>
        <v>18GA48120</v>
      </c>
      <c r="B107" s="18" t="s">
        <v>59</v>
      </c>
      <c r="C107" s="19">
        <v>48</v>
      </c>
      <c r="D107" s="19">
        <v>120</v>
      </c>
      <c r="E107" s="18"/>
      <c r="F107" s="25" t="s">
        <v>95</v>
      </c>
      <c r="G107" s="18"/>
      <c r="H107" s="18"/>
      <c r="I107" s="18"/>
    </row>
    <row r="108" spans="1:9" x14ac:dyDescent="0.3">
      <c r="A108" t="str">
        <f t="shared" si="3"/>
        <v>18GA60120</v>
      </c>
      <c r="B108" s="18" t="s">
        <v>59</v>
      </c>
      <c r="C108" s="19">
        <v>60</v>
      </c>
      <c r="D108" s="19">
        <v>120</v>
      </c>
      <c r="E108" s="18"/>
      <c r="F108" s="25"/>
      <c r="G108" s="18"/>
      <c r="H108" s="18"/>
      <c r="I108" s="18"/>
    </row>
    <row r="109" spans="1:9" x14ac:dyDescent="0.3">
      <c r="A109" t="str">
        <f t="shared" si="3"/>
        <v>18GA27144</v>
      </c>
      <c r="B109" s="18" t="s">
        <v>59</v>
      </c>
      <c r="C109" s="19">
        <v>27</v>
      </c>
      <c r="D109" s="19">
        <v>144</v>
      </c>
      <c r="E109" s="18"/>
      <c r="F109" s="18"/>
      <c r="G109" s="18"/>
      <c r="H109" s="18"/>
      <c r="I109" s="18"/>
    </row>
    <row r="110" spans="1:9" x14ac:dyDescent="0.3">
      <c r="A110" t="str">
        <f t="shared" si="3"/>
        <v>18GA30144</v>
      </c>
      <c r="B110" s="18" t="s">
        <v>59</v>
      </c>
      <c r="C110" s="19">
        <v>30</v>
      </c>
      <c r="D110" s="19">
        <v>144</v>
      </c>
      <c r="E110" s="18"/>
      <c r="F110" s="18" t="s">
        <v>96</v>
      </c>
      <c r="G110" s="18"/>
      <c r="H110" s="18"/>
      <c r="I110" s="24" t="s">
        <v>97</v>
      </c>
    </row>
    <row r="111" spans="1:9" x14ac:dyDescent="0.3">
      <c r="A111" t="str">
        <f t="shared" si="3"/>
        <v>18GA48144</v>
      </c>
      <c r="B111" s="18" t="s">
        <v>59</v>
      </c>
      <c r="C111" s="19">
        <v>48</v>
      </c>
      <c r="D111" s="19">
        <v>144</v>
      </c>
      <c r="E111" s="18"/>
      <c r="F111" s="25" t="s">
        <v>98</v>
      </c>
      <c r="G111" s="18"/>
      <c r="H111" s="18"/>
      <c r="I111" s="18"/>
    </row>
    <row r="112" spans="1:9" x14ac:dyDescent="0.3">
      <c r="A112" t="str">
        <f t="shared" si="3"/>
        <v>18GA60144</v>
      </c>
      <c r="B112" s="18" t="s">
        <v>59</v>
      </c>
      <c r="C112" s="19">
        <v>60</v>
      </c>
      <c r="D112" s="19">
        <v>144</v>
      </c>
      <c r="E112" s="18"/>
      <c r="F112" s="25"/>
      <c r="G112" s="18"/>
      <c r="H112" s="18"/>
      <c r="I112" s="18"/>
    </row>
    <row r="113" spans="1:9" x14ac:dyDescent="0.3">
      <c r="A113" t="str">
        <f t="shared" si="3"/>
        <v>18GA30168</v>
      </c>
      <c r="B113" s="18" t="s">
        <v>59</v>
      </c>
      <c r="C113" s="19">
        <v>30</v>
      </c>
      <c r="D113" s="19">
        <v>168</v>
      </c>
      <c r="E113" s="18"/>
      <c r="F113" s="25"/>
      <c r="G113" s="24" t="s">
        <v>99</v>
      </c>
      <c r="H113" s="18"/>
      <c r="I113" s="18"/>
    </row>
    <row r="114" spans="1:9" x14ac:dyDescent="0.3">
      <c r="A114" t="str">
        <f t="shared" si="3"/>
        <v>18GA48168</v>
      </c>
      <c r="B114" s="18" t="s">
        <v>59</v>
      </c>
      <c r="C114" s="19">
        <v>48</v>
      </c>
      <c r="D114" s="19">
        <v>168</v>
      </c>
      <c r="E114" s="18"/>
      <c r="F114" s="25" t="s">
        <v>100</v>
      </c>
      <c r="G114" s="18"/>
      <c r="H114" s="18"/>
      <c r="I114" s="18"/>
    </row>
    <row r="115" spans="1:9" x14ac:dyDescent="0.3">
      <c r="A115" t="str">
        <f t="shared" si="3"/>
        <v>18GA60168</v>
      </c>
      <c r="B115" s="18" t="s">
        <v>59</v>
      </c>
      <c r="C115" s="19">
        <v>60</v>
      </c>
      <c r="D115" s="19">
        <v>168</v>
      </c>
      <c r="E115" s="18"/>
      <c r="F115" s="25"/>
      <c r="G115" s="18"/>
      <c r="H115" s="18"/>
      <c r="I115" s="18"/>
    </row>
    <row r="116" spans="1:9" x14ac:dyDescent="0.3">
      <c r="A116" t="str">
        <f t="shared" si="3"/>
        <v>18GA30192</v>
      </c>
      <c r="B116" s="18" t="s">
        <v>59</v>
      </c>
      <c r="C116" s="19">
        <v>30</v>
      </c>
      <c r="D116" s="19">
        <v>192</v>
      </c>
      <c r="E116" s="18"/>
      <c r="F116" s="25"/>
      <c r="G116" s="18"/>
      <c r="H116" s="18"/>
      <c r="I116" s="18"/>
    </row>
    <row r="117" spans="1:9" x14ac:dyDescent="0.3">
      <c r="A117" t="str">
        <f t="shared" si="3"/>
        <v>18GA48192</v>
      </c>
      <c r="B117" s="18" t="s">
        <v>59</v>
      </c>
      <c r="C117" s="19">
        <v>48</v>
      </c>
      <c r="D117" s="19">
        <v>192</v>
      </c>
      <c r="E117" s="18"/>
      <c r="F117" s="25"/>
      <c r="G117" s="18"/>
      <c r="H117" s="18"/>
      <c r="I117" s="18"/>
    </row>
    <row r="118" spans="1:9" x14ac:dyDescent="0.3">
      <c r="A118" t="str">
        <f t="shared" si="3"/>
        <v>18GA60192</v>
      </c>
      <c r="B118" s="18" t="s">
        <v>59</v>
      </c>
      <c r="C118" s="19">
        <v>60</v>
      </c>
      <c r="D118" s="19">
        <v>192</v>
      </c>
      <c r="E118" s="18"/>
      <c r="F118" s="25"/>
      <c r="G118" s="18"/>
      <c r="H118" s="18"/>
      <c r="I118" s="18"/>
    </row>
    <row r="119" spans="1:9" x14ac:dyDescent="0.3">
      <c r="A119" t="str">
        <f t="shared" si="3"/>
        <v>18GA30216</v>
      </c>
      <c r="B119" s="18" t="s">
        <v>59</v>
      </c>
      <c r="C119" s="19">
        <v>30</v>
      </c>
      <c r="D119" s="19">
        <v>216</v>
      </c>
      <c r="E119" s="22"/>
      <c r="F119" s="25"/>
      <c r="G119" s="18"/>
      <c r="H119" s="18"/>
      <c r="I119" s="18"/>
    </row>
    <row r="120" spans="1:9" x14ac:dyDescent="0.3">
      <c r="A120" t="str">
        <f t="shared" si="3"/>
        <v>18GA48216</v>
      </c>
      <c r="B120" s="18" t="s">
        <v>59</v>
      </c>
      <c r="C120" s="19">
        <v>48</v>
      </c>
      <c r="D120" s="19">
        <v>216</v>
      </c>
      <c r="E120" s="18"/>
      <c r="F120" s="25"/>
      <c r="G120" s="18"/>
      <c r="H120" s="18"/>
      <c r="I120" s="18"/>
    </row>
    <row r="121" spans="1:9" x14ac:dyDescent="0.3">
      <c r="A121" t="str">
        <f t="shared" si="3"/>
        <v>18GA60216</v>
      </c>
      <c r="B121" s="18" t="s">
        <v>59</v>
      </c>
      <c r="C121" s="19">
        <v>60</v>
      </c>
      <c r="D121" s="19">
        <v>216</v>
      </c>
      <c r="E121" s="18"/>
      <c r="F121" s="25"/>
      <c r="G121" s="18"/>
      <c r="H121" s="18"/>
      <c r="I121" s="18"/>
    </row>
    <row r="122" spans="1:9" x14ac:dyDescent="0.3">
      <c r="A122" t="str">
        <f t="shared" si="3"/>
        <v>18GA48240</v>
      </c>
      <c r="B122" s="18" t="s">
        <v>59</v>
      </c>
      <c r="C122" s="19">
        <v>48</v>
      </c>
      <c r="D122" s="19">
        <v>240</v>
      </c>
      <c r="E122" s="18"/>
      <c r="F122" s="25"/>
      <c r="G122" s="18"/>
      <c r="H122" s="18"/>
      <c r="I122" s="18"/>
    </row>
    <row r="123" spans="1:9" x14ac:dyDescent="0.3">
      <c r="A123" t="str">
        <f t="shared" si="3"/>
        <v>18GA60240</v>
      </c>
      <c r="B123" s="18" t="s">
        <v>59</v>
      </c>
      <c r="C123" s="19">
        <v>60</v>
      </c>
      <c r="D123" s="19">
        <v>240</v>
      </c>
      <c r="E123" s="18"/>
      <c r="F123" s="25"/>
      <c r="G123" s="18"/>
      <c r="H123" s="18"/>
      <c r="I123" s="18"/>
    </row>
    <row r="124" spans="1:9" x14ac:dyDescent="0.3">
      <c r="A124" t="str">
        <f t="shared" si="3"/>
        <v>20GA48120</v>
      </c>
      <c r="B124" s="18" t="s">
        <v>60</v>
      </c>
      <c r="C124" s="19">
        <v>48</v>
      </c>
      <c r="D124" s="19">
        <v>120</v>
      </c>
      <c r="E124" s="18"/>
      <c r="F124" s="25"/>
      <c r="G124" s="18"/>
      <c r="H124" s="18"/>
      <c r="I124" s="18"/>
    </row>
    <row r="125" spans="1:9" x14ac:dyDescent="0.3">
      <c r="A125" t="str">
        <f t="shared" si="3"/>
        <v>20GA60120</v>
      </c>
      <c r="B125" s="18" t="s">
        <v>60</v>
      </c>
      <c r="C125" s="19">
        <v>60</v>
      </c>
      <c r="D125" s="19">
        <v>120</v>
      </c>
      <c r="E125" s="18"/>
      <c r="F125" s="25"/>
      <c r="G125" s="18"/>
      <c r="H125" s="18"/>
      <c r="I125" s="18"/>
    </row>
    <row r="126" spans="1:9" x14ac:dyDescent="0.3">
      <c r="A126" t="str">
        <f t="shared" si="3"/>
        <v>20GA48144</v>
      </c>
      <c r="B126" s="18" t="s">
        <v>60</v>
      </c>
      <c r="C126" s="19">
        <v>48</v>
      </c>
      <c r="D126" s="19">
        <v>144</v>
      </c>
      <c r="E126" s="18"/>
      <c r="F126" s="25"/>
      <c r="G126" s="18"/>
      <c r="H126" s="18"/>
      <c r="I126" s="18"/>
    </row>
    <row r="127" spans="1:9" x14ac:dyDescent="0.3">
      <c r="A127" t="str">
        <f t="shared" si="3"/>
        <v>20GA60144</v>
      </c>
      <c r="B127" s="18" t="s">
        <v>60</v>
      </c>
      <c r="C127" s="19">
        <v>60</v>
      </c>
      <c r="D127" s="19">
        <v>144</v>
      </c>
      <c r="E127" s="18"/>
      <c r="F127" s="25"/>
      <c r="G127" s="18"/>
      <c r="H127" s="18"/>
      <c r="I127" s="18"/>
    </row>
    <row r="128" spans="1:9" x14ac:dyDescent="0.3">
      <c r="A128" t="str">
        <f t="shared" si="3"/>
        <v>20GA48168</v>
      </c>
      <c r="B128" s="18" t="s">
        <v>60</v>
      </c>
      <c r="C128" s="19">
        <v>48</v>
      </c>
      <c r="D128" s="19">
        <v>168</v>
      </c>
      <c r="E128" s="18"/>
      <c r="F128" s="25"/>
      <c r="G128" s="18"/>
      <c r="H128" s="18"/>
      <c r="I128" s="18"/>
    </row>
    <row r="129" spans="1:9" x14ac:dyDescent="0.3">
      <c r="A129" t="str">
        <f t="shared" si="3"/>
        <v>20GA60168</v>
      </c>
      <c r="B129" s="18" t="s">
        <v>60</v>
      </c>
      <c r="C129" s="19">
        <v>60</v>
      </c>
      <c r="D129" s="19">
        <v>168</v>
      </c>
      <c r="E129" s="18"/>
      <c r="F129" s="25"/>
      <c r="G129" s="18"/>
      <c r="H129" s="18"/>
      <c r="I129" s="18"/>
    </row>
    <row r="130" spans="1:9" x14ac:dyDescent="0.3">
      <c r="A130" t="str">
        <f t="shared" ref="A130:A155" si="4">B130&amp;C130&amp;D130</f>
        <v>20GA48192</v>
      </c>
      <c r="B130" s="18" t="s">
        <v>60</v>
      </c>
      <c r="C130" s="19">
        <v>48</v>
      </c>
      <c r="D130" s="19">
        <v>192</v>
      </c>
      <c r="E130" s="18"/>
      <c r="F130" s="25"/>
      <c r="G130" s="18"/>
      <c r="H130" s="18"/>
      <c r="I130" s="18"/>
    </row>
    <row r="131" spans="1:9" x14ac:dyDescent="0.3">
      <c r="A131" t="str">
        <f t="shared" si="4"/>
        <v>20GA60192</v>
      </c>
      <c r="B131" s="18" t="s">
        <v>60</v>
      </c>
      <c r="C131" s="19">
        <v>60</v>
      </c>
      <c r="D131" s="19">
        <v>192</v>
      </c>
      <c r="E131" s="18"/>
      <c r="F131" s="25"/>
      <c r="G131" s="18"/>
      <c r="H131" s="18"/>
      <c r="I131" s="18"/>
    </row>
    <row r="132" spans="1:9" x14ac:dyDescent="0.3">
      <c r="A132" t="str">
        <f t="shared" si="4"/>
        <v>20GA48216</v>
      </c>
      <c r="B132" s="18" t="s">
        <v>60</v>
      </c>
      <c r="C132" s="19">
        <v>48</v>
      </c>
      <c r="D132" s="19">
        <v>216</v>
      </c>
      <c r="E132" s="18"/>
      <c r="F132" s="25"/>
      <c r="G132" s="18"/>
      <c r="H132" s="18"/>
      <c r="I132" s="18"/>
    </row>
    <row r="133" spans="1:9" x14ac:dyDescent="0.3">
      <c r="A133" t="str">
        <f t="shared" si="4"/>
        <v>20GA60216</v>
      </c>
      <c r="B133" s="18" t="s">
        <v>60</v>
      </c>
      <c r="C133" s="19">
        <v>60</v>
      </c>
      <c r="D133" s="19">
        <v>216</v>
      </c>
      <c r="E133" s="18"/>
      <c r="F133" s="25"/>
      <c r="G133" s="18"/>
      <c r="H133" s="18"/>
      <c r="I133" s="18"/>
    </row>
    <row r="134" spans="1:9" x14ac:dyDescent="0.3">
      <c r="A134" t="str">
        <f t="shared" si="4"/>
        <v>20GA48240</v>
      </c>
      <c r="B134" s="18" t="s">
        <v>60</v>
      </c>
      <c r="C134" s="19">
        <v>48</v>
      </c>
      <c r="D134" s="19">
        <v>240</v>
      </c>
      <c r="E134" s="18"/>
      <c r="F134" s="25"/>
      <c r="G134" s="18"/>
      <c r="H134" s="18"/>
      <c r="I134" s="18"/>
    </row>
    <row r="135" spans="1:9" x14ac:dyDescent="0.3">
      <c r="A135" t="str">
        <f t="shared" si="4"/>
        <v>20GA60240</v>
      </c>
      <c r="B135" s="18" t="s">
        <v>60</v>
      </c>
      <c r="C135" s="19">
        <v>60</v>
      </c>
      <c r="D135" s="19">
        <v>240</v>
      </c>
      <c r="E135" s="18"/>
      <c r="F135" s="25"/>
      <c r="G135" s="18"/>
      <c r="H135" s="18"/>
      <c r="I135" s="18"/>
    </row>
    <row r="136" spans="1:9" x14ac:dyDescent="0.3">
      <c r="A136" t="str">
        <f t="shared" si="4"/>
        <v>12GA55144</v>
      </c>
      <c r="B136" s="18" t="s">
        <v>18</v>
      </c>
      <c r="C136" s="19">
        <v>55</v>
      </c>
      <c r="D136" s="19">
        <v>144</v>
      </c>
      <c r="E136" s="25" t="s">
        <v>101</v>
      </c>
      <c r="F136" s="18"/>
      <c r="G136" s="18"/>
      <c r="H136" s="18"/>
      <c r="I136" s="18"/>
    </row>
    <row r="137" spans="1:9" x14ac:dyDescent="0.3">
      <c r="A137" t="str">
        <f t="shared" si="4"/>
        <v>12GA55168</v>
      </c>
      <c r="B137" s="18" t="s">
        <v>18</v>
      </c>
      <c r="C137" s="19">
        <v>55</v>
      </c>
      <c r="D137" s="19">
        <v>168</v>
      </c>
      <c r="E137" s="25" t="s">
        <v>102</v>
      </c>
      <c r="F137" s="18"/>
      <c r="G137" s="18"/>
      <c r="H137" s="18"/>
      <c r="I137" s="18"/>
    </row>
    <row r="138" spans="1:9" x14ac:dyDescent="0.3">
      <c r="A138" t="str">
        <f t="shared" si="4"/>
        <v>12GA55192</v>
      </c>
      <c r="B138" s="18" t="s">
        <v>18</v>
      </c>
      <c r="C138" s="19">
        <v>55</v>
      </c>
      <c r="D138" s="19">
        <v>192</v>
      </c>
      <c r="E138" s="25" t="s">
        <v>103</v>
      </c>
      <c r="F138" s="18"/>
      <c r="G138" s="18"/>
      <c r="H138" s="18"/>
      <c r="I138" s="18"/>
    </row>
    <row r="139" spans="1:9" x14ac:dyDescent="0.3">
      <c r="A139" t="str">
        <f t="shared" si="4"/>
        <v>12GA55216</v>
      </c>
      <c r="B139" s="18" t="s">
        <v>18</v>
      </c>
      <c r="C139" s="19">
        <v>55</v>
      </c>
      <c r="D139" s="19">
        <v>216</v>
      </c>
      <c r="E139" s="25" t="s">
        <v>104</v>
      </c>
      <c r="F139" s="18"/>
      <c r="G139" s="18"/>
      <c r="H139" s="18"/>
      <c r="I139" s="18"/>
    </row>
    <row r="140" spans="1:9" x14ac:dyDescent="0.3">
      <c r="A140" t="str">
        <f t="shared" si="4"/>
        <v>12GA55240</v>
      </c>
      <c r="B140" s="18" t="s">
        <v>18</v>
      </c>
      <c r="C140" s="19">
        <v>55</v>
      </c>
      <c r="D140" s="19">
        <v>240</v>
      </c>
      <c r="E140" s="25" t="s">
        <v>105</v>
      </c>
      <c r="F140" s="18"/>
      <c r="G140" s="18"/>
      <c r="H140" s="18"/>
      <c r="I140" s="18"/>
    </row>
    <row r="141" spans="1:9" x14ac:dyDescent="0.3">
      <c r="A141" t="str">
        <f t="shared" si="4"/>
        <v>14GA55144</v>
      </c>
      <c r="B141" s="18" t="s">
        <v>12</v>
      </c>
      <c r="C141" s="19">
        <v>55</v>
      </c>
      <c r="D141" s="19">
        <v>144</v>
      </c>
      <c r="E141" s="25" t="s">
        <v>106</v>
      </c>
      <c r="F141" s="18"/>
      <c r="G141" s="18"/>
      <c r="H141" s="18"/>
      <c r="I141" s="18"/>
    </row>
    <row r="142" spans="1:9" x14ac:dyDescent="0.3">
      <c r="A142" t="str">
        <f t="shared" si="4"/>
        <v>14GA55168</v>
      </c>
      <c r="B142" s="18" t="s">
        <v>12</v>
      </c>
      <c r="C142" s="19">
        <v>55</v>
      </c>
      <c r="D142" s="19">
        <v>168</v>
      </c>
      <c r="E142" s="25" t="s">
        <v>107</v>
      </c>
      <c r="F142" s="18"/>
      <c r="G142" s="18"/>
      <c r="H142" s="18"/>
      <c r="I142" s="18"/>
    </row>
    <row r="143" spans="1:9" x14ac:dyDescent="0.3">
      <c r="A143" t="str">
        <f t="shared" si="4"/>
        <v>14GA55192</v>
      </c>
      <c r="B143" s="18" t="s">
        <v>12</v>
      </c>
      <c r="C143" s="19">
        <v>55</v>
      </c>
      <c r="D143" s="19">
        <v>192</v>
      </c>
      <c r="E143" s="25" t="s">
        <v>108</v>
      </c>
      <c r="F143" s="18"/>
      <c r="G143" s="18"/>
      <c r="H143" s="18"/>
      <c r="I143" s="18"/>
    </row>
    <row r="144" spans="1:9" x14ac:dyDescent="0.3">
      <c r="A144" t="str">
        <f t="shared" si="4"/>
        <v>14GA55216</v>
      </c>
      <c r="B144" s="18" t="s">
        <v>12</v>
      </c>
      <c r="C144" s="19">
        <v>55</v>
      </c>
      <c r="D144" s="19">
        <v>216</v>
      </c>
      <c r="E144" s="25" t="s">
        <v>109</v>
      </c>
      <c r="F144" s="18"/>
      <c r="G144" s="18"/>
      <c r="H144" s="18"/>
      <c r="I144" s="18"/>
    </row>
    <row r="145" spans="1:9" x14ac:dyDescent="0.3">
      <c r="A145" t="str">
        <f t="shared" si="4"/>
        <v>14GA55240</v>
      </c>
      <c r="B145" s="18" t="s">
        <v>12</v>
      </c>
      <c r="C145" s="19">
        <v>55</v>
      </c>
      <c r="D145" s="19">
        <v>240</v>
      </c>
      <c r="E145" s="25" t="s">
        <v>110</v>
      </c>
      <c r="F145" s="18"/>
      <c r="G145" s="18"/>
      <c r="H145" s="18"/>
      <c r="I145" s="18"/>
    </row>
    <row r="146" spans="1:9" x14ac:dyDescent="0.3">
      <c r="A146" t="str">
        <f t="shared" si="4"/>
        <v>16GA55144</v>
      </c>
      <c r="B146" s="18" t="s">
        <v>20</v>
      </c>
      <c r="C146" s="19">
        <v>55</v>
      </c>
      <c r="D146" s="19">
        <v>144</v>
      </c>
      <c r="E146" s="25" t="s">
        <v>111</v>
      </c>
      <c r="F146" s="18"/>
      <c r="G146" s="18"/>
      <c r="H146" s="18"/>
      <c r="I146" s="18"/>
    </row>
    <row r="147" spans="1:9" x14ac:dyDescent="0.3">
      <c r="A147" t="str">
        <f t="shared" si="4"/>
        <v>16GA55168</v>
      </c>
      <c r="B147" s="18" t="s">
        <v>20</v>
      </c>
      <c r="C147" s="19">
        <v>55</v>
      </c>
      <c r="D147" s="19">
        <v>168</v>
      </c>
      <c r="E147" s="25" t="s">
        <v>112</v>
      </c>
      <c r="F147" s="18"/>
      <c r="G147" s="18"/>
      <c r="H147" s="18"/>
      <c r="I147" s="18"/>
    </row>
    <row r="148" spans="1:9" x14ac:dyDescent="0.3">
      <c r="A148" t="str">
        <f t="shared" si="4"/>
        <v>16GA55192</v>
      </c>
      <c r="B148" s="18" t="s">
        <v>20</v>
      </c>
      <c r="C148" s="19">
        <v>55</v>
      </c>
      <c r="D148" s="19">
        <v>192</v>
      </c>
      <c r="E148" s="25" t="s">
        <v>113</v>
      </c>
      <c r="F148" s="18"/>
      <c r="G148" s="18"/>
      <c r="H148" s="18"/>
      <c r="I148" s="18"/>
    </row>
    <row r="149" spans="1:9" x14ac:dyDescent="0.3">
      <c r="A149" t="str">
        <f t="shared" si="4"/>
        <v>16GA55216</v>
      </c>
      <c r="B149" s="18" t="s">
        <v>20</v>
      </c>
      <c r="C149" s="19">
        <v>55</v>
      </c>
      <c r="D149" s="19">
        <v>216</v>
      </c>
      <c r="E149" s="25" t="s">
        <v>114</v>
      </c>
      <c r="F149" s="18"/>
      <c r="G149" s="18"/>
      <c r="H149" s="18"/>
      <c r="I149" s="18"/>
    </row>
    <row r="150" spans="1:9" x14ac:dyDescent="0.3">
      <c r="A150" t="str">
        <f t="shared" si="4"/>
        <v>16GA55240</v>
      </c>
      <c r="B150" s="18" t="s">
        <v>20</v>
      </c>
      <c r="C150" s="19">
        <v>55</v>
      </c>
      <c r="D150" s="19">
        <v>240</v>
      </c>
      <c r="E150" s="25" t="s">
        <v>115</v>
      </c>
      <c r="F150" s="18"/>
      <c r="G150" s="18"/>
      <c r="H150" s="18"/>
      <c r="I150" s="18"/>
    </row>
    <row r="151" spans="1:9" x14ac:dyDescent="0.3">
      <c r="A151" t="str">
        <f t="shared" si="4"/>
        <v>18GA55144</v>
      </c>
      <c r="B151" s="18" t="s">
        <v>59</v>
      </c>
      <c r="C151" s="19">
        <v>55</v>
      </c>
      <c r="D151" s="19">
        <v>144</v>
      </c>
      <c r="E151" s="25" t="s">
        <v>116</v>
      </c>
      <c r="F151" s="18"/>
      <c r="G151" s="18"/>
      <c r="H151" s="18"/>
      <c r="I151" s="18"/>
    </row>
    <row r="152" spans="1:9" x14ac:dyDescent="0.3">
      <c r="A152" t="str">
        <f t="shared" si="4"/>
        <v>18GA55168</v>
      </c>
      <c r="B152" s="18" t="s">
        <v>59</v>
      </c>
      <c r="C152" s="19">
        <v>55</v>
      </c>
      <c r="D152" s="19">
        <v>168</v>
      </c>
      <c r="E152" s="25" t="s">
        <v>117</v>
      </c>
      <c r="F152" s="18"/>
      <c r="G152" s="18"/>
      <c r="H152" s="18"/>
      <c r="I152" s="18"/>
    </row>
    <row r="153" spans="1:9" x14ac:dyDescent="0.3">
      <c r="A153" t="str">
        <f t="shared" si="4"/>
        <v>18GA55192</v>
      </c>
      <c r="B153" s="18" t="s">
        <v>59</v>
      </c>
      <c r="C153" s="19">
        <v>55</v>
      </c>
      <c r="D153" s="19">
        <v>192</v>
      </c>
      <c r="E153" s="25" t="s">
        <v>118</v>
      </c>
      <c r="F153" s="18"/>
      <c r="G153" s="18"/>
      <c r="H153" s="18"/>
      <c r="I153" s="18"/>
    </row>
    <row r="154" spans="1:9" x14ac:dyDescent="0.3">
      <c r="A154" t="str">
        <f t="shared" si="4"/>
        <v>18GA55216</v>
      </c>
      <c r="B154" s="18" t="s">
        <v>59</v>
      </c>
      <c r="C154" s="19">
        <v>55</v>
      </c>
      <c r="D154" s="19">
        <v>216</v>
      </c>
      <c r="E154" s="25" t="s">
        <v>119</v>
      </c>
      <c r="F154" s="18"/>
      <c r="G154" s="18"/>
      <c r="H154" s="18"/>
      <c r="I154" s="18"/>
    </row>
    <row r="155" spans="1:9" x14ac:dyDescent="0.3">
      <c r="A155" t="str">
        <f t="shared" si="4"/>
        <v>18GA55240</v>
      </c>
      <c r="B155" s="18" t="s">
        <v>59</v>
      </c>
      <c r="C155" s="19">
        <v>55</v>
      </c>
      <c r="D155" s="19">
        <v>240</v>
      </c>
      <c r="E155" s="25"/>
      <c r="F155" s="18"/>
      <c r="G155" s="18"/>
      <c r="H155" s="18"/>
      <c r="I155" s="18"/>
    </row>
  </sheetData>
  <autoFilter ref="A1:G135" xr:uid="{00000000-0009-0000-0000-000002000000}"/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Only for G90</vt:lpstr>
      <vt:lpstr>For SS</vt:lpstr>
      <vt:lpstr>Std Parts list</vt:lpstr>
      <vt:lpstr>'Only for G90'!_FilterDatabase</vt:lpstr>
      <vt:lpstr>'Only for G90'!_FilterDatabase_0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 Vijay</dc:creator>
  <dc:description/>
  <cp:lastModifiedBy>User-28</cp:lastModifiedBy>
  <cp:revision>11</cp:revision>
  <dcterms:created xsi:type="dcterms:W3CDTF">2016-01-07T11:05:03Z</dcterms:created>
  <dcterms:modified xsi:type="dcterms:W3CDTF">2019-03-13T12:13:53Z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