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ss\Dropbox\PDF'S - All Machines, Smart Products (SP Holdings, Inc.)\Automated Lumber Recovery\Data &amp; OEM\Grippers\PHD\"/>
    </mc:Choice>
  </mc:AlternateContent>
  <xr:revisionPtr revIDLastSave="0" documentId="13_ncr:1_{B56426C9-E38A-435F-B77B-0C1898FC6702}" xr6:coauthVersionLast="47" xr6:coauthVersionMax="47" xr10:uidLastSave="{00000000-0000-0000-0000-000000000000}"/>
  <bookViews>
    <workbookView xWindow="-120" yWindow="-120" windowWidth="29040" windowHeight="15840" xr2:uid="{53AC364C-5A61-4396-9B4A-618E29D03A9C}"/>
  </bookViews>
  <sheets>
    <sheet name="PHD EGRR" sheetId="1" r:id="rId1"/>
    <sheet name="EGRR ACTUATION TIME" sheetId="2" r:id="rId2"/>
    <sheet name="EMAIL FROM APPLICATION ENGINE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E20" i="1"/>
  <c r="C20" i="1" l="1"/>
  <c r="C18" i="1"/>
  <c r="C17" i="1"/>
  <c r="C23" i="1" s="1"/>
  <c r="C6" i="1"/>
  <c r="C14" i="1" l="1"/>
  <c r="C10" i="1"/>
  <c r="C9" i="1"/>
  <c r="C15" i="1" s="1"/>
  <c r="C24" i="1"/>
  <c r="C16" i="1"/>
</calcChain>
</file>

<file path=xl/sharedStrings.xml><?xml version="1.0" encoding="utf-8"?>
<sst xmlns="http://schemas.openxmlformats.org/spreadsheetml/2006/main" count="50" uniqueCount="40">
  <si>
    <t xml:space="preserve">Tooling (Finger) Length </t>
  </si>
  <si>
    <t>in</t>
  </si>
  <si>
    <t>Cutting Force</t>
  </si>
  <si>
    <t>lbs</t>
  </si>
  <si>
    <t xml:space="preserve">Weight of the pallet </t>
  </si>
  <si>
    <t>Total Load</t>
  </si>
  <si>
    <t>From datasheet</t>
  </si>
  <si>
    <t>Grip force factor</t>
  </si>
  <si>
    <t>Tooling Length Factor</t>
  </si>
  <si>
    <t>Input Torque</t>
  </si>
  <si>
    <t>lb-in</t>
  </si>
  <si>
    <t>lb</t>
  </si>
  <si>
    <t>Nm</t>
  </si>
  <si>
    <t>Mx allowable</t>
  </si>
  <si>
    <t>Mz allowable</t>
  </si>
  <si>
    <t>Mx Safety Factor</t>
  </si>
  <si>
    <t>Mz Safety Factor</t>
  </si>
  <si>
    <t>Fa allowable</t>
  </si>
  <si>
    <t>Fa Safety Factor</t>
  </si>
  <si>
    <t>No. of gripper</t>
  </si>
  <si>
    <t>Mx due to load per gripper</t>
  </si>
  <si>
    <t>Mz due to load per gripper</t>
  </si>
  <si>
    <t>Total Grip Force per gripper</t>
  </si>
  <si>
    <t>Grip Force Safety Factor</t>
  </si>
  <si>
    <t>Parameter</t>
  </si>
  <si>
    <t>Value</t>
  </si>
  <si>
    <t>Unit</t>
  </si>
  <si>
    <t>External Load</t>
  </si>
  <si>
    <t>Motor Torque</t>
  </si>
  <si>
    <t>Speed Ratio</t>
  </si>
  <si>
    <t>Worm gear efficiency %</t>
  </si>
  <si>
    <t>Grip force also contributes, all loading could go to one jaw on each gripper</t>
  </si>
  <si>
    <t>Grip force does not contribute, loading goes to all jaws</t>
  </si>
  <si>
    <t>Applied as total of Fx, Fz, or Fa</t>
  </si>
  <si>
    <t>Nominal performance</t>
  </si>
  <si>
    <t>MODEL NUMBER</t>
  </si>
  <si>
    <t>EGRR12-x-63 x 150</t>
  </si>
  <si>
    <t>FULL TRAVERSE
TIME FACTOR - Cf</t>
  </si>
  <si>
    <t>MOTOR SPEED (RPM)</t>
  </si>
  <si>
    <t>OPEN OR CLOSETIME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</si>
</sst>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/>
    <xf numFmtId="164" fontId="1" fillId="0" borderId="1" xfId="0" applyNumberFormat="1" applyFont="1" applyBorder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2" fillId="0" borderId="1" xfId="0" applyFont="1" applyBorder="1" applyAlignment="1">
      <alignment wrapText="1"/>
    </xf>
    <xf numFmtId="20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20955</xdr:colOff>
      <xdr:row>1</xdr:row>
      <xdr:rowOff>3810</xdr:rowOff>
    </xdr:from>
    <xdr:to>
      <xdr:col>34</xdr:col>
      <xdr:colOff>373959</xdr:colOff>
      <xdr:row>10</xdr:row>
      <xdr:rowOff>334157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2BDC87-3073-4FC3-930D-D85D160BC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6405" y="194310"/>
          <a:ext cx="7668204" cy="3759347"/>
        </a:xfrm>
        <a:prstGeom prst="rect">
          <a:avLst/>
        </a:prstGeom>
      </xdr:spPr>
    </xdr:pic>
    <xdr:clientData/>
  </xdr:twoCellAnchor>
  <xdr:twoCellAnchor editAs="oneCell">
    <xdr:from>
      <xdr:col>26</xdr:col>
      <xdr:colOff>607435</xdr:colOff>
      <xdr:row>11</xdr:row>
      <xdr:rowOff>112395</xdr:rowOff>
    </xdr:from>
    <xdr:to>
      <xdr:col>34</xdr:col>
      <xdr:colOff>494455</xdr:colOff>
      <xdr:row>17</xdr:row>
      <xdr:rowOff>287236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DB9E2A-4485-4719-9046-7F71303F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71285" y="4112895"/>
          <a:ext cx="4763820" cy="246084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20</xdr:row>
      <xdr:rowOff>15405</xdr:rowOff>
    </xdr:from>
    <xdr:to>
      <xdr:col>14</xdr:col>
      <xdr:colOff>580164</xdr:colOff>
      <xdr:row>25</xdr:row>
      <xdr:rowOff>108170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5EB55-D73A-479F-9145-C939C762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7635405"/>
          <a:ext cx="4752114" cy="2378765"/>
        </a:xfrm>
        <a:prstGeom prst="rect">
          <a:avLst/>
        </a:prstGeom>
      </xdr:spPr>
    </xdr:pic>
    <xdr:clientData/>
  </xdr:twoCellAnchor>
  <xdr:twoCellAnchor editAs="oneCell">
    <xdr:from>
      <xdr:col>22</xdr:col>
      <xdr:colOff>478155</xdr:colOff>
      <xdr:row>18</xdr:row>
      <xdr:rowOff>165265</xdr:rowOff>
    </xdr:from>
    <xdr:to>
      <xdr:col>36</xdr:col>
      <xdr:colOff>335940</xdr:colOff>
      <xdr:row>23</xdr:row>
      <xdr:rowOff>178715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9B2853-CF03-4FC1-B636-5698C1DBE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3605" y="6832765"/>
          <a:ext cx="8392185" cy="2489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450749</xdr:colOff>
      <xdr:row>1</xdr:row>
      <xdr:rowOff>50833</xdr:rowOff>
    </xdr:from>
    <xdr:to>
      <xdr:col>21</xdr:col>
      <xdr:colOff>1904</xdr:colOff>
      <xdr:row>9</xdr:row>
      <xdr:rowOff>546813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CC1B59-6187-415F-98FE-B675C2F78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99224" y="241333"/>
          <a:ext cx="5647155" cy="3353480"/>
        </a:xfrm>
        <a:prstGeom prst="rect">
          <a:avLst/>
        </a:prstGeom>
      </xdr:spPr>
    </xdr:pic>
    <xdr:clientData/>
  </xdr:twoCellAnchor>
  <xdr:twoCellAnchor editAs="oneCell">
    <xdr:from>
      <xdr:col>8</xdr:col>
      <xdr:colOff>196215</xdr:colOff>
      <xdr:row>10</xdr:row>
      <xdr:rowOff>67815</xdr:rowOff>
    </xdr:from>
    <xdr:to>
      <xdr:col>21</xdr:col>
      <xdr:colOff>284451</xdr:colOff>
      <xdr:row>19</xdr:row>
      <xdr:rowOff>153787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03B59C-069D-4508-8685-FCC86F266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15890" y="3687315"/>
          <a:ext cx="8013036" cy="370547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20</xdr:row>
      <xdr:rowOff>133350</xdr:rowOff>
    </xdr:from>
    <xdr:to>
      <xdr:col>22</xdr:col>
      <xdr:colOff>524524</xdr:colOff>
      <xdr:row>25</xdr:row>
      <xdr:rowOff>114616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4654B3-AB25-4B2E-8358-8C0CF0580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01125" y="7753350"/>
          <a:ext cx="4648849" cy="2267266"/>
        </a:xfrm>
        <a:prstGeom prst="rect">
          <a:avLst/>
        </a:prstGeom>
      </xdr:spPr>
    </xdr:pic>
    <xdr:clientData/>
  </xdr:twoCellAnchor>
  <xdr:twoCellAnchor editAs="oneCell">
    <xdr:from>
      <xdr:col>22</xdr:col>
      <xdr:colOff>533400</xdr:colOff>
      <xdr:row>11</xdr:row>
      <xdr:rowOff>123825</xdr:rowOff>
    </xdr:from>
    <xdr:to>
      <xdr:col>25</xdr:col>
      <xdr:colOff>590813</xdr:colOff>
      <xdr:row>13</xdr:row>
      <xdr:rowOff>295405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0EE8F3-FC8D-42E6-B6CE-8B53FF433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58850" y="4124325"/>
          <a:ext cx="1886213" cy="933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159679</xdr:rowOff>
    </xdr:from>
    <xdr:to>
      <xdr:col>19</xdr:col>
      <xdr:colOff>12084</xdr:colOff>
      <xdr:row>20</xdr:row>
      <xdr:rowOff>165041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856AE-61BC-4160-B3A0-1C7EE787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8920" y="159679"/>
          <a:ext cx="6603384" cy="3662962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21</xdr:row>
      <xdr:rowOff>34978</xdr:rowOff>
    </xdr:from>
    <xdr:to>
      <xdr:col>20</xdr:col>
      <xdr:colOff>499768</xdr:colOff>
      <xdr:row>41</xdr:row>
      <xdr:rowOff>123233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AE957C-4A7D-4E2A-932D-7760A7629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8420" y="4058338"/>
          <a:ext cx="7891168" cy="3745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385914</xdr:colOff>
      <xdr:row>1</xdr:row>
      <xdr:rowOff>38100</xdr:rowOff>
    </xdr:from>
    <xdr:to>
      <xdr:col>17</xdr:col>
      <xdr:colOff>487680</xdr:colOff>
      <xdr:row>37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7FAF98-2DDA-481E-97AC-BB2849E7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514" y="220980"/>
          <a:ext cx="9855366" cy="658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3ED2-D6C6-41AA-AD66-2557A8233EEA}">
  <sheetPr>
    <pageSetUpPr fitToPage="1"/>
  </sheetPr>
  <dimension ref="B2:G24"/>
  <sheetViews>
    <sheetView tabSelected="1" workbookViewId="0"/>
  </sheetViews>
  <sheetFormatPr defaultRowHeight="15" x14ac:dyDescent="0.25"/>
  <cols>
    <col min="1" max="1" width="2.7109375" customWidth="1"/>
    <col min="2" max="2" width="11.28515625" customWidth="1"/>
  </cols>
  <sheetData>
    <row r="2" spans="2:5" x14ac:dyDescent="0.25">
      <c r="B2" s="3" t="s">
        <v>24</v>
      </c>
      <c r="C2" s="3" t="s">
        <v>25</v>
      </c>
      <c r="D2" s="3" t="s">
        <v>26</v>
      </c>
    </row>
    <row r="3" spans="2:5" x14ac:dyDescent="0.25">
      <c r="B3" s="7" t="s">
        <v>2</v>
      </c>
      <c r="C3" s="8">
        <v>150</v>
      </c>
      <c r="D3" s="8" t="s">
        <v>3</v>
      </c>
    </row>
    <row r="4" spans="2:5" ht="30" x14ac:dyDescent="0.25">
      <c r="B4" s="9" t="s">
        <v>4</v>
      </c>
      <c r="C4" s="8">
        <v>70</v>
      </c>
      <c r="D4" s="8" t="s">
        <v>3</v>
      </c>
    </row>
    <row r="5" spans="2:5" ht="30" x14ac:dyDescent="0.25">
      <c r="B5" s="9" t="s">
        <v>27</v>
      </c>
      <c r="C5" s="8">
        <v>0</v>
      </c>
      <c r="D5" s="8" t="s">
        <v>3</v>
      </c>
    </row>
    <row r="6" spans="2:5" x14ac:dyDescent="0.25">
      <c r="B6" s="2" t="s">
        <v>5</v>
      </c>
      <c r="C6" s="1">
        <f>C3+C4+C5</f>
        <v>220</v>
      </c>
      <c r="D6" s="1" t="s">
        <v>3</v>
      </c>
      <c r="E6" t="s">
        <v>33</v>
      </c>
    </row>
    <row r="7" spans="2:5" ht="45" x14ac:dyDescent="0.25">
      <c r="B7" s="2" t="s">
        <v>0</v>
      </c>
      <c r="C7" s="1">
        <v>4</v>
      </c>
      <c r="D7" s="1" t="s">
        <v>1</v>
      </c>
    </row>
    <row r="8" spans="2:5" ht="30" x14ac:dyDescent="0.25">
      <c r="B8" s="9" t="s">
        <v>19</v>
      </c>
      <c r="C8" s="8">
        <v>6</v>
      </c>
      <c r="D8" s="8"/>
    </row>
    <row r="9" spans="2:5" ht="45" x14ac:dyDescent="0.25">
      <c r="B9" s="2" t="s">
        <v>20</v>
      </c>
      <c r="C9" s="1">
        <f>C6/C8*C7+C23/2*C7</f>
        <v>655.97000666666668</v>
      </c>
      <c r="D9" s="1" t="s">
        <v>10</v>
      </c>
      <c r="E9" t="s">
        <v>31</v>
      </c>
    </row>
    <row r="10" spans="2:5" ht="45" x14ac:dyDescent="0.25">
      <c r="B10" s="2" t="s">
        <v>21</v>
      </c>
      <c r="C10" s="1">
        <f>C6/(2*C8)*C7</f>
        <v>73.333333333333329</v>
      </c>
      <c r="D10" s="1" t="s">
        <v>10</v>
      </c>
      <c r="E10" t="s">
        <v>32</v>
      </c>
    </row>
    <row r="11" spans="2:5" ht="30" x14ac:dyDescent="0.25">
      <c r="B11" s="2" t="s">
        <v>17</v>
      </c>
      <c r="C11" s="1">
        <v>3500</v>
      </c>
      <c r="D11" s="1" t="s">
        <v>11</v>
      </c>
    </row>
    <row r="12" spans="2:5" ht="30" x14ac:dyDescent="0.25">
      <c r="B12" s="2" t="s">
        <v>13</v>
      </c>
      <c r="C12" s="1">
        <v>8000</v>
      </c>
      <c r="D12" s="1" t="s">
        <v>10</v>
      </c>
    </row>
    <row r="13" spans="2:5" ht="30" x14ac:dyDescent="0.25">
      <c r="B13" s="2" t="s">
        <v>14</v>
      </c>
      <c r="C13" s="1">
        <v>6500</v>
      </c>
      <c r="D13" s="1" t="s">
        <v>10</v>
      </c>
    </row>
    <row r="14" spans="2:5" ht="30" x14ac:dyDescent="0.25">
      <c r="B14" s="2" t="s">
        <v>18</v>
      </c>
      <c r="C14" s="5">
        <f>C11/(C6/C8)</f>
        <v>95.454545454545467</v>
      </c>
      <c r="D14" s="1"/>
    </row>
    <row r="15" spans="2:5" ht="30" x14ac:dyDescent="0.25">
      <c r="B15" s="2" t="s">
        <v>15</v>
      </c>
      <c r="C15" s="5">
        <f>C12/C9</f>
        <v>12.195679556527692</v>
      </c>
      <c r="D15" s="1"/>
    </row>
    <row r="16" spans="2:5" ht="30" x14ac:dyDescent="0.25">
      <c r="B16" s="2" t="s">
        <v>16</v>
      </c>
      <c r="C16" s="5">
        <f>C13/C10</f>
        <v>88.63636363636364</v>
      </c>
      <c r="D16" s="1"/>
    </row>
    <row r="17" spans="2:7" ht="30" x14ac:dyDescent="0.25">
      <c r="B17" s="2" t="s">
        <v>28</v>
      </c>
      <c r="C17" s="8">
        <f>E17*8.85</f>
        <v>11.505000000000001</v>
      </c>
      <c r="D17" s="8" t="s">
        <v>10</v>
      </c>
      <c r="E17" s="10">
        <v>1.3</v>
      </c>
      <c r="F17" s="10" t="s">
        <v>12</v>
      </c>
      <c r="G17" s="16" t="s">
        <v>34</v>
      </c>
    </row>
    <row r="18" spans="2:7" ht="30" x14ac:dyDescent="0.25">
      <c r="B18" s="11" t="s">
        <v>29</v>
      </c>
      <c r="C18" s="12" t="str">
        <f>"1:15"</f>
        <v>1:15</v>
      </c>
      <c r="D18" s="13"/>
      <c r="E18" s="14"/>
      <c r="F18" s="14"/>
    </row>
    <row r="19" spans="2:7" ht="45" x14ac:dyDescent="0.25">
      <c r="B19" s="11" t="s">
        <v>30</v>
      </c>
      <c r="C19" s="13">
        <v>70</v>
      </c>
      <c r="D19" s="13"/>
      <c r="E19" s="14"/>
      <c r="F19" s="14"/>
    </row>
    <row r="20" spans="2:7" ht="30" x14ac:dyDescent="0.25">
      <c r="B20" s="15" t="s">
        <v>9</v>
      </c>
      <c r="C20" s="13">
        <f>E20*8.85</f>
        <v>120.80249999999998</v>
      </c>
      <c r="D20" s="13" t="s">
        <v>10</v>
      </c>
      <c r="E20" s="14">
        <f>E17*15*C19%</f>
        <v>13.649999999999999</v>
      </c>
      <c r="F20" s="14" t="s">
        <v>12</v>
      </c>
    </row>
    <row r="21" spans="2:7" ht="30" x14ac:dyDescent="0.25">
      <c r="B21" s="2" t="s">
        <v>7</v>
      </c>
      <c r="C21" s="1">
        <v>23.8</v>
      </c>
      <c r="D21" s="4" t="s">
        <v>6</v>
      </c>
    </row>
    <row r="22" spans="2:7" ht="45" x14ac:dyDescent="0.25">
      <c r="B22" s="2" t="s">
        <v>8</v>
      </c>
      <c r="C22" s="1">
        <v>0.93</v>
      </c>
      <c r="D22" s="1"/>
    </row>
    <row r="23" spans="2:7" ht="45" x14ac:dyDescent="0.25">
      <c r="B23" s="2" t="s">
        <v>22</v>
      </c>
      <c r="C23" s="1">
        <f>C17*C21*C22</f>
        <v>254.65167000000002</v>
      </c>
      <c r="D23" s="1" t="s">
        <v>11</v>
      </c>
    </row>
    <row r="24" spans="2:7" ht="45" x14ac:dyDescent="0.25">
      <c r="B24" s="6" t="s">
        <v>23</v>
      </c>
      <c r="C24" s="5">
        <f>C23*C8/C6</f>
        <v>6.9450455454545468</v>
      </c>
      <c r="D24" s="1"/>
    </row>
  </sheetData>
  <printOptions horizontalCentered="1" verticalCentered="1"/>
  <pageMargins left="0.25" right="0.25" top="0.25" bottom="0.25" header="0.25" footer="0.25"/>
  <pageSetup paperSize="3" scale="64" orientation="landscape" horizontalDpi="300" verticalDpi="300" r:id="rId1"/>
  <ignoredErrors>
    <ignoredError sqref="C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B5FD-230E-40ED-9D40-5A70ABD31E05}">
  <dimension ref="A1:B4"/>
  <sheetViews>
    <sheetView workbookViewId="0"/>
  </sheetViews>
  <sheetFormatPr defaultRowHeight="15" x14ac:dyDescent="0.25"/>
  <cols>
    <col min="1" max="1" width="24.28515625" customWidth="1"/>
    <col min="2" max="2" width="17" customWidth="1"/>
  </cols>
  <sheetData>
    <row r="1" spans="1:2" x14ac:dyDescent="0.25">
      <c r="A1" s="17" t="s">
        <v>35</v>
      </c>
      <c r="B1" s="18" t="s">
        <v>36</v>
      </c>
    </row>
    <row r="2" spans="1:2" ht="30" x14ac:dyDescent="0.25">
      <c r="A2" s="19" t="s">
        <v>37</v>
      </c>
      <c r="B2">
        <v>1057</v>
      </c>
    </row>
    <row r="3" spans="1:2" x14ac:dyDescent="0.25">
      <c r="A3" s="17" t="s">
        <v>38</v>
      </c>
      <c r="B3">
        <v>3000</v>
      </c>
    </row>
    <row r="4" spans="1:2" x14ac:dyDescent="0.25">
      <c r="A4" s="17" t="s">
        <v>39</v>
      </c>
      <c r="B4" s="20">
        <f>B2/B3+B3/69120</f>
        <v>0.39573611111111112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C32F-3560-4732-B76C-D418ECE90C7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PHD EGRR</vt:lpstr>
      <vt:lpstr>EGRR ACTUATION TIME</vt:lpstr>
      <vt:lpstr>EMAIL FROM APPLICATION ENGINEER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</dc:creator>
  <cp:lastModifiedBy>Ken Hess</cp:lastModifiedBy>
  <cp:lastPrinted>2022-08-09T12:52:52Z</cp:lastPrinted>
  <dcterms:created xsi:type="dcterms:W3CDTF">2021-10-11T13:11:50Z</dcterms:created>
  <dcterms:modified xsi:type="dcterms:W3CDTF">2022-08-09T12:54:44Z</dcterms:modified>
</cp:coreProperties>
</file>