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BD\COMMON\Macros\"/>
    </mc:Choice>
  </mc:AlternateContent>
  <xr:revisionPtr revIDLastSave="0" documentId="13_ncr:1_{2D5313B9-6FF3-4767-B91B-09976C9318F1}" xr6:coauthVersionLast="47" xr6:coauthVersionMax="47" xr10:uidLastSave="{00000000-0000-0000-0000-000000000000}"/>
  <bookViews>
    <workbookView xWindow="-108" yWindow="-108" windowWidth="23256" windowHeight="12456" firstSheet="3" activeTab="6" xr2:uid="{93602725-5DD9-4B8A-B996-E629EF2DC435}"/>
  </bookViews>
  <sheets>
    <sheet name="COMMON" sheetId="5" r:id="rId1"/>
    <sheet name="EXT-WALL-1" sheetId="1" r:id="rId2"/>
    <sheet name="EXT-WALL-2" sheetId="2" r:id="rId3"/>
    <sheet name="EXT-WALL-CORNER-1" sheetId="7" r:id="rId4"/>
    <sheet name="EXT-WALL-CORNER-2" sheetId="8" r:id="rId5"/>
    <sheet name="EXT-WALL-CORNER-3" sheetId="6" r:id="rId6"/>
    <sheet name="EXT-WALL-CORNER-4" sheetId="9" r:id="rId7"/>
  </sheets>
  <definedNames>
    <definedName name="_xlnm._FilterDatabase" localSheetId="0" hidden="1">COMMON!#REF!</definedName>
    <definedName name="_xlnm._FilterDatabase" localSheetId="1" hidden="1">'EXT-WALL-1'!$A$1:$M$13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9" l="1"/>
  <c r="K2" i="9"/>
  <c r="J2" i="9"/>
  <c r="E2" i="9"/>
  <c r="P2" i="6"/>
  <c r="K2" i="6"/>
  <c r="J2" i="6"/>
  <c r="E2" i="6"/>
  <c r="P2" i="8"/>
  <c r="P3" i="8"/>
  <c r="P4" i="8"/>
  <c r="P5" i="8"/>
  <c r="P6" i="8"/>
  <c r="P7" i="8"/>
  <c r="J3" i="8"/>
  <c r="K7" i="8"/>
  <c r="J7" i="8"/>
  <c r="E7" i="8"/>
  <c r="K6" i="8"/>
  <c r="J6" i="8"/>
  <c r="E6" i="8"/>
  <c r="K5" i="8"/>
  <c r="J5" i="8"/>
  <c r="E5" i="8"/>
  <c r="K4" i="8"/>
  <c r="J4" i="8"/>
  <c r="E4" i="8"/>
  <c r="K3" i="8"/>
  <c r="E3" i="8"/>
  <c r="K2" i="8"/>
  <c r="J2" i="8"/>
  <c r="E2" i="8"/>
  <c r="P4" i="7"/>
  <c r="P5" i="7"/>
  <c r="P6" i="7"/>
  <c r="P7" i="7"/>
  <c r="K7" i="7"/>
  <c r="J7" i="7"/>
  <c r="E7" i="7"/>
  <c r="K6" i="7"/>
  <c r="J6" i="7"/>
  <c r="E6" i="7"/>
  <c r="K5" i="7"/>
  <c r="J5" i="7"/>
  <c r="E5" i="7"/>
  <c r="K4" i="7"/>
  <c r="J4" i="7"/>
  <c r="E4" i="7"/>
  <c r="E3" i="7" l="1"/>
  <c r="J3" i="7"/>
  <c r="K3" i="7"/>
  <c r="P3" i="7"/>
  <c r="P2" i="7" l="1"/>
  <c r="K2" i="7"/>
  <c r="J2" i="7"/>
  <c r="E2" i="7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L17" i="2" l="1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  <c r="L5" i="2"/>
  <c r="M5" i="2" s="1"/>
  <c r="L4" i="2"/>
  <c r="M4" i="2" s="1"/>
  <c r="L3" i="2"/>
  <c r="M3" i="2" s="1"/>
  <c r="L2" i="2"/>
  <c r="M2" i="2" s="1"/>
  <c r="L2" i="1"/>
  <c r="M2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</calcChain>
</file>

<file path=xl/sharedStrings.xml><?xml version="1.0" encoding="utf-8"?>
<sst xmlns="http://schemas.openxmlformats.org/spreadsheetml/2006/main" count="282" uniqueCount="37">
  <si>
    <t>12GA</t>
  </si>
  <si>
    <t>A</t>
  </si>
  <si>
    <t>W1</t>
  </si>
  <si>
    <t>FLAT-W1</t>
  </si>
  <si>
    <t>FLAT</t>
  </si>
  <si>
    <t>B</t>
  </si>
  <si>
    <t>C</t>
  </si>
  <si>
    <t>NB</t>
  </si>
  <si>
    <t>NBW1</t>
  </si>
  <si>
    <t>NBW2</t>
  </si>
  <si>
    <t>NT</t>
  </si>
  <si>
    <t>NTW1</t>
  </si>
  <si>
    <t>NTW2</t>
  </si>
  <si>
    <t>BHD</t>
  </si>
  <si>
    <t>BHH</t>
  </si>
  <si>
    <t>BH1</t>
  </si>
  <si>
    <t>BH2</t>
  </si>
  <si>
    <t>BH3</t>
  </si>
  <si>
    <t>BH4</t>
  </si>
  <si>
    <t>MIDDLE BH</t>
  </si>
  <si>
    <t>SHD</t>
  </si>
  <si>
    <t>SH1</t>
  </si>
  <si>
    <t>SH2</t>
  </si>
  <si>
    <t>SHH1</t>
  </si>
  <si>
    <t>SHH2</t>
  </si>
  <si>
    <t>SHH3</t>
  </si>
  <si>
    <t>SHH4</t>
  </si>
  <si>
    <t>SSW</t>
  </si>
  <si>
    <t>SSL</t>
  </si>
  <si>
    <t>14GA</t>
  </si>
  <si>
    <t>16GA</t>
  </si>
  <si>
    <t>GAUGE</t>
  </si>
  <si>
    <t>18GA</t>
  </si>
  <si>
    <t>CEILING</t>
  </si>
  <si>
    <t>ROOF</t>
  </si>
  <si>
    <t>WALL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</si>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</sst>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5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182"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5" formatCode="0.0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0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z val="1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z val="1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z val="1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z val="1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z val="1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z val="10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8A5E6-631F-447F-8774-085F33284A51}" name="WALL1_TABLE" displayName="WALL1_TABLE" ref="A1:AC17" totalsRowShown="0" headerRowDxfId="181" dataDxfId="180">
  <autoFilter ref="A1:AC17" xr:uid="{1338A5E6-631F-447F-8774-085F33284A51}"/>
  <tableColumns count="29">
    <tableColumn id="2" xr3:uid="{5CCE555C-BAE2-4FE1-993B-545DFAF2D05B}" name="GAUGE" dataDxfId="179"/>
    <tableColumn id="31" xr3:uid="{49E300BD-638B-4D68-84A6-699DAF972F1F}" name="A" dataDxfId="178"/>
    <tableColumn id="3" xr3:uid="{B1EE783A-4E3E-4ACD-ADE6-11A101370506}" name="W1" dataDxfId="177"/>
    <tableColumn id="5" xr3:uid="{744538EA-5FBD-4C00-89C7-61C07FB8AA7C}" name="FLAT-W1" dataDxfId="176">
      <calculatedColumnFormula>WALL1_TABLE[[#This Row],[FLAT]]-WALL1_TABLE[[#This Row],[W1]]</calculatedColumnFormula>
    </tableColumn>
    <tableColumn id="6" xr3:uid="{5FDB403E-9AF1-4659-9CF7-C13988C6C429}" name="FLAT" dataDxfId="175"/>
    <tableColumn id="8" xr3:uid="{35AD8736-630C-4CE1-AACE-AE9AAE87795F}" name="C" dataDxfId="174"/>
    <tableColumn id="10" xr3:uid="{A763A47A-C3B6-4DDC-98B9-FE09167A20F6}" name="NBW1" dataDxfId="173"/>
    <tableColumn id="11" xr3:uid="{03BBD0AD-9898-42F4-B429-C6F55A987062}" name="NBW2" dataDxfId="172"/>
    <tableColumn id="13" xr3:uid="{8D657DF2-508F-4A5D-9B5F-B6B83AF38982}" name="NTW1" dataDxfId="171">
      <calculatedColumnFormula>WALL1_TABLE[[#This Row],[NBW1]]</calculatedColumnFormula>
    </tableColumn>
    <tableColumn id="14" xr3:uid="{7B681505-9E59-41D7-B280-F542EB51BD9A}" name="NTW2" dataDxfId="170">
      <calculatedColumnFormula>WALL1_TABLE[[#This Row],[NBW2]]</calculatedColumnFormula>
    </tableColumn>
    <tableColumn id="19" xr3:uid="{34232825-D44C-4148-9073-CAE080345ACF}" name="BH3" dataDxfId="169">
      <calculatedColumnFormula>(WALL1_TABLE[[#This Row],[FLAT]]-WALL1_TABLE[[#This Row],[NBW1]]-WALL1_TABLE[[#This Row],[NBW2]]-2)/2</calculatedColumnFormula>
    </tableColumn>
    <tableColumn id="20" xr3:uid="{6D7C72F9-1F03-48DA-A967-9FA34D8DB131}" name="BH4" dataDxfId="168">
      <calculatedColumnFormula>WALL1_TABLE[[#This Row],[BH3]]</calculatedColumnFormula>
    </tableColumn>
    <tableColumn id="21" xr3:uid="{52E92EB3-148C-4710-862F-B456DC445FAD}" name="MIDDLE BH" dataDxfId="167">
      <calculatedColumnFormula>WALL1_TABLE[[#This Row],[BH4]]-WALL1_TABLE[[#This Row],[BH3]]</calculatedColumnFormula>
    </tableColumn>
    <tableColumn id="1" xr3:uid="{1218AA06-572C-412B-83AC-07BC77CBBDED}" name="B" dataDxfId="166"/>
    <tableColumn id="7" xr3:uid="{EDB23711-C307-40A2-9E7A-4E42D1649A10}" name="BHD" dataDxfId="165"/>
    <tableColumn id="9" xr3:uid="{00BB62FD-C17B-4098-956C-3002D30953AE}" name="BHH" dataDxfId="164"/>
    <tableColumn id="12" xr3:uid="{24EA4A71-57FD-441F-8401-247F6E4563F7}" name="BH1" dataDxfId="163"/>
    <tableColumn id="15" xr3:uid="{8774DD6E-681F-4A36-BD46-402D64E827CF}" name="BH2" dataDxfId="162"/>
    <tableColumn id="16" xr3:uid="{C86135AA-4929-4B15-A568-2994F89CDA02}" name="SHD" dataDxfId="161"/>
    <tableColumn id="17" xr3:uid="{E6455052-C6BE-4C84-88A2-5DB2138E303A}" name="SH1" dataDxfId="160"/>
    <tableColumn id="18" xr3:uid="{62D74EAA-3A46-416A-B689-B4BCF2519D05}" name="SH2" dataDxfId="159"/>
    <tableColumn id="22" xr3:uid="{E979BD66-9CA5-47A1-9F01-739F8821ECD5}" name="SHH2" dataDxfId="158"/>
    <tableColumn id="23" xr3:uid="{AA0B8C92-7C29-4D3B-957C-383C98EF51CF}" name="SHH3" dataDxfId="157"/>
    <tableColumn id="24" xr3:uid="{5A3B4646-E47D-45BB-BFFF-F78667B00868}" name="SHH4" dataDxfId="156"/>
    <tableColumn id="25" xr3:uid="{B72D4977-DFF7-40A0-87AA-D6C359436623}" name="SSW" dataDxfId="155"/>
    <tableColumn id="26" xr3:uid="{708B51DE-7308-4B36-8C02-ED60AE20A407}" name="SSL" dataDxfId="154"/>
    <tableColumn id="4" xr3:uid="{56DFAA0D-57AB-4887-A95B-F77DE1E1F412}" name="SHH1" dataDxfId="153"/>
    <tableColumn id="27" xr3:uid="{74AB3F1C-D78B-4DD2-9A7F-AE0AA7414058}" name="NB" dataDxfId="152"/>
    <tableColumn id="28" xr3:uid="{AEB855D8-A587-4179-94A0-07C8841F7E9E}" name="NT" dataDxfId="15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5955A-70AE-4118-909B-D6BBE40613A1}" name="WALL2_TABLE" displayName="WALL2_TABLE" ref="A1:AC17" totalsRowShown="0" headerRowDxfId="150" dataDxfId="149">
  <autoFilter ref="A1:AC17" xr:uid="{E665955A-70AE-4118-909B-D6BBE40613A1}"/>
  <tableColumns count="29">
    <tableColumn id="2" xr3:uid="{AD9BBE45-4E7A-4890-947F-34A74372AB66}" name="GAUGE" dataDxfId="148"/>
    <tableColumn id="31" xr3:uid="{D32B5ED9-9A68-4EFC-9154-2F4C37F0CC56}" name="A" dataDxfId="147"/>
    <tableColumn id="3" xr3:uid="{BF56D15A-1C66-40AF-B379-25055ABA40EA}" name="W1" dataDxfId="146"/>
    <tableColumn id="5" xr3:uid="{FA0E088B-9119-4B22-97BD-60C04B5A3521}" name="FLAT-W1" dataDxfId="145">
      <calculatedColumnFormula>WALL2_TABLE[[#This Row],[FLAT]]-WALL2_TABLE[[#This Row],[W1]]</calculatedColumnFormula>
    </tableColumn>
    <tableColumn id="6" xr3:uid="{C9A5651D-DB80-4372-A886-7BE43C5061E7}" name="FLAT" dataDxfId="144"/>
    <tableColumn id="8" xr3:uid="{120C3D1E-06A4-4723-9D5B-5032DF168524}" name="C" dataDxfId="143"/>
    <tableColumn id="11" xr3:uid="{45C37163-AFD9-4E58-95F2-13EDC1680337}" name="NBW1" dataDxfId="142"/>
    <tableColumn id="27" xr3:uid="{ED2B839B-4F02-425B-8588-ACCA6D2F0ED0}" name="NBW2" dataDxfId="141"/>
    <tableColumn id="14" xr3:uid="{D149379C-27DE-4B2D-8A22-2225BDF5B710}" name="NTW1" dataDxfId="140">
      <calculatedColumnFormula>WALL2_TABLE[[#This Row],[NBW1]]</calculatedColumnFormula>
    </tableColumn>
    <tableColumn id="28" xr3:uid="{3292965F-6619-4963-8B7C-7A179070455B}" name="NTW2" dataDxfId="139">
      <calculatedColumnFormula>WALL2_TABLE[[#This Row],[NBW2]]</calculatedColumnFormula>
    </tableColumn>
    <tableColumn id="19" xr3:uid="{E4830EAD-EF2D-4744-A34E-84AEC6C35697}" name="BH3" dataDxfId="138">
      <calculatedColumnFormula>(WALL2_TABLE[[#This Row],[FLAT]]-WALL2_TABLE[[#This Row],[NBW1]]-WALL2_TABLE[[#This Row],[NBW2]]-2)/2</calculatedColumnFormula>
    </tableColumn>
    <tableColumn id="20" xr3:uid="{05D00173-B634-4A45-BED4-F52A406D2272}" name="BH4" dataDxfId="137">
      <calculatedColumnFormula>WALL2_TABLE[[#This Row],[BH3]]</calculatedColumnFormula>
    </tableColumn>
    <tableColumn id="21" xr3:uid="{5E732D36-5077-489B-9CBD-E6F2762E0873}" name="MIDDLE BH" dataDxfId="136">
      <calculatedColumnFormula>WALL2_TABLE[[#This Row],[BH4]]-WALL2_TABLE[[#This Row],[BH3]]</calculatedColumnFormula>
    </tableColumn>
    <tableColumn id="1" xr3:uid="{A6B8AF4C-2BF1-4C8F-9D0A-A512A8D1C7B9}" name="B" dataDxfId="135"/>
    <tableColumn id="7" xr3:uid="{A3443DC0-1F3D-4B48-83C8-A2A413598CEE}" name="BHD" dataDxfId="134"/>
    <tableColumn id="9" xr3:uid="{5F1E9F6D-8485-497D-B750-3872665E2F30}" name="BHH" dataDxfId="133"/>
    <tableColumn id="12" xr3:uid="{EDEEFB13-BB1F-44C8-8E34-290AB2BC4BA6}" name="BH1" dataDxfId="132"/>
    <tableColumn id="15" xr3:uid="{C72A40C3-0352-45FA-BA08-3E2ED59C1DB5}" name="BH2" dataDxfId="131"/>
    <tableColumn id="16" xr3:uid="{ECF91CD4-FE04-4263-ABE6-1217E9EDEBD8}" name="SHD" dataDxfId="130"/>
    <tableColumn id="17" xr3:uid="{39BAB7AC-1EB7-4F72-80DD-312A722C2925}" name="SH1" dataDxfId="129"/>
    <tableColumn id="18" xr3:uid="{0B0A4ADC-7CA0-4B7E-B7D6-E256E3206CFA}" name="SH2" dataDxfId="128"/>
    <tableColumn id="22" xr3:uid="{6370C039-EBF8-46D1-AEFD-70C8FE5EC995}" name="SHH2" dataDxfId="127"/>
    <tableColumn id="23" xr3:uid="{6A3DD21A-5117-42F7-9F0E-86431AB43EDF}" name="SHH3" dataDxfId="126"/>
    <tableColumn id="24" xr3:uid="{E51DF8DF-5D1F-4F7C-B613-53D167192AB7}" name="SHH4" dataDxfId="125"/>
    <tableColumn id="25" xr3:uid="{2FC7F308-FC55-40CB-A6B1-9781E0C5A756}" name="SSW" dataDxfId="124"/>
    <tableColumn id="26" xr3:uid="{DB0FD088-A231-49D1-9954-1B9D36611B7B}" name="SSL" dataDxfId="123"/>
    <tableColumn id="4" xr3:uid="{DBAF77A7-12FE-4571-AD14-0D591AB5B66D}" name="SHH1" dataDxfId="122"/>
    <tableColumn id="10" xr3:uid="{BB679011-710E-4746-BD5A-2D4533E09B9C}" name="NB" dataDxfId="121"/>
    <tableColumn id="13" xr3:uid="{A29E9C36-2824-4606-A6F7-752E4BC61EB6}" name="NT" dataDxfId="12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390456-C0E0-4731-8555-F70E5D82476E}" name="WALL2_TABLE4" displayName="WALL2_TABLE4" ref="A1:AB7" totalsRowShown="0" headerRowDxfId="119" dataDxfId="118">
  <autoFilter ref="A1:AB7" xr:uid="{82390456-C0E0-4731-8555-F70E5D82476E}"/>
  <tableColumns count="28">
    <tableColumn id="2" xr3:uid="{210ED9FD-1DB9-421F-AD8D-AE7E6CCF1C09}" name="GAUGE" dataDxfId="117"/>
    <tableColumn id="31" xr3:uid="{B796E7CA-3D0D-4F01-BEE7-AC7288D64429}" name="A" dataDxfId="116"/>
    <tableColumn id="3" xr3:uid="{BB17143A-01D1-463E-A36F-E2C3A66282D0}" name="W1" dataDxfId="115"/>
    <tableColumn id="30" xr3:uid="{F0DD294C-3441-4F57-A5D9-5C577FA70A56}" name="W2" dataDxfId="114"/>
    <tableColumn id="5" xr3:uid="{BE18361C-AE71-4F7A-8977-F0367984CA76}" name="FLAT-W1" dataDxfId="113">
      <calculatedColumnFormula>WALL2_TABLE4[[#This Row],[FLAT]]-WALL2_TABLE4[[#This Row],[W1]]</calculatedColumnFormula>
    </tableColumn>
    <tableColumn id="6" xr3:uid="{847703D4-5DFC-46BF-8232-227CCC6D489C}" name="FLAT" dataDxfId="112"/>
    <tableColumn id="8" xr3:uid="{7317AAF1-3DCD-47C3-880E-443487A66F58}" name="C" dataDxfId="111"/>
    <tableColumn id="11" xr3:uid="{C0D39415-6E38-4C07-B54C-40E6EB317810}" name="NBW1" dataDxfId="110"/>
    <tableColumn id="27" xr3:uid="{59580EA6-1B39-43B7-AEC7-6B6D0C85BA2C}" name="NBW2" dataDxfId="109"/>
    <tableColumn id="14" xr3:uid="{9A929B40-EA62-4A20-AFC3-4DF45EC12C24}" name="NTW1" dataDxfId="108">
      <calculatedColumnFormula>WALL2_TABLE4[[#This Row],[NBW1]]</calculatedColumnFormula>
    </tableColumn>
    <tableColumn id="28" xr3:uid="{D06062EA-D116-4935-A2DE-47D562363B08}" name="NTW2" dataDxfId="107">
      <calculatedColumnFormula>WALL2_TABLE4[[#This Row],[NBW2]]</calculatedColumnFormula>
    </tableColumn>
    <tableColumn id="33" xr3:uid="{3B747A2E-C704-443C-AC53-778560A0AEFB}" name="BH1" dataDxfId="106"/>
    <tableColumn id="32" xr3:uid="{8F7912A7-C881-4746-A9B7-E5419EC851BC}" name="BH2" dataDxfId="105"/>
    <tableColumn id="19" xr3:uid="{1999779E-F4A2-4785-9DA2-5D63053318D4}" name="BH3" dataDxfId="104"/>
    <tableColumn id="20" xr3:uid="{BEEAE7B9-8EA6-443E-9AA1-D5781C1938A2}" name="BH4" dataDxfId="103"/>
    <tableColumn id="21" xr3:uid="{9F4E05F2-10D8-476D-B893-FF2CA78409C0}" name="MIDDLE BH" dataDxfId="102">
      <calculatedColumnFormula>WALL2_TABLE4[[#This Row],[BH4]]-WALL2_TABLE4[[#This Row],[BH3]]</calculatedColumnFormula>
    </tableColumn>
    <tableColumn id="1" xr3:uid="{EEE392FF-FAAD-4C57-AAEE-F4EEB0F17DA4}" name="B" dataDxfId="101"/>
    <tableColumn id="7" xr3:uid="{E9108F37-BC69-45F1-994F-C0145FA19E00}" name="BHD" dataDxfId="100"/>
    <tableColumn id="9" xr3:uid="{88B47D6F-9D9A-4DB3-9266-E84934BBB846}" name="BHH" dataDxfId="99"/>
    <tableColumn id="16" xr3:uid="{BFDE2BFA-DE58-4577-B5BA-C061746C7C1A}" name="SHD" dataDxfId="98"/>
    <tableColumn id="17" xr3:uid="{7074F563-5627-4E89-A647-8604CEB4B21D}" name="SH1" dataDxfId="97"/>
    <tableColumn id="18" xr3:uid="{681DBD78-F8FD-4795-82DF-5E201D89585F}" name="SH2" dataDxfId="96"/>
    <tableColumn id="22" xr3:uid="{E2E45F90-8F41-4C8B-AA87-3B4E720FDD95}" name="SHH2" dataDxfId="95"/>
    <tableColumn id="23" xr3:uid="{FC886874-AA87-4D80-B653-852B204B94E9}" name="SHH3" dataDxfId="94"/>
    <tableColumn id="24" xr3:uid="{30E50E96-0340-41B2-9246-8BA84F0331A2}" name="SHH4" dataDxfId="93"/>
    <tableColumn id="4" xr3:uid="{02000EA5-0074-448E-8D87-8E4F17C90648}" name="SHH1" dataDxfId="92"/>
    <tableColumn id="10" xr3:uid="{3AF8FC4B-DFAC-4454-AB19-D9E223F97C2A}" name="NB" dataDxfId="91"/>
    <tableColumn id="13" xr3:uid="{276B2B75-F188-4BB3-8EB0-0A079432CEBE}" name="NT" dataDxfId="9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6FEC21-8FED-4201-836E-A66695A3EEBD}" name="WALL2_TABLE45" displayName="WALL2_TABLE45" ref="A1:AB7" totalsRowShown="0" headerRowDxfId="89" dataDxfId="88">
  <autoFilter ref="A1:AB7" xr:uid="{246FEC21-8FED-4201-836E-A66695A3EEBD}"/>
  <tableColumns count="28">
    <tableColumn id="2" xr3:uid="{A8AFAA9B-C0BB-4015-B10A-233B46C839E2}" name="GAUGE" dataDxfId="87"/>
    <tableColumn id="31" xr3:uid="{9DA849E8-CCCD-4799-BFD6-035417734493}" name="A" dataDxfId="86"/>
    <tableColumn id="3" xr3:uid="{EE8EF07D-9D12-4432-A7EC-773D871DB88E}" name="W1" dataDxfId="85"/>
    <tableColumn id="30" xr3:uid="{CBA6058A-6ED0-4484-BD65-4910464EF74A}" name="W2" dataDxfId="84"/>
    <tableColumn id="5" xr3:uid="{AD78735F-6F65-4B1D-8855-2230CBA3BF0A}" name="FLAT-W1" dataDxfId="83">
      <calculatedColumnFormula>WALL2_TABLE45[[#This Row],[FLAT]]-WALL2_TABLE45[[#This Row],[W1]]</calculatedColumnFormula>
    </tableColumn>
    <tableColumn id="6" xr3:uid="{6A8B5C90-E8A9-437D-B799-60610AF79B5C}" name="FLAT" dataDxfId="82"/>
    <tableColumn id="8" xr3:uid="{67003706-EC03-49C0-A460-DC0966923D48}" name="C" dataDxfId="81"/>
    <tableColumn id="11" xr3:uid="{990CBC4A-2A24-4832-A9EB-7B8A9A649382}" name="NBW1" dataDxfId="80"/>
    <tableColumn id="27" xr3:uid="{56B8F2C6-9C4D-429C-A3A2-9121DC8BDB79}" name="NBW2" dataDxfId="79"/>
    <tableColumn id="14" xr3:uid="{236541BE-E1D2-48B0-B81F-D0F367DF28AD}" name="NTW1" dataDxfId="78">
      <calculatedColumnFormula>WALL2_TABLE45[[#This Row],[NBW1]]</calculatedColumnFormula>
    </tableColumn>
    <tableColumn id="28" xr3:uid="{29DED8A9-6A99-4123-93B5-48854729BDA3}" name="NTW2" dataDxfId="77">
      <calculatedColumnFormula>WALL2_TABLE45[[#This Row],[NBW2]]</calculatedColumnFormula>
    </tableColumn>
    <tableColumn id="33" xr3:uid="{EE598B45-C891-45F3-8BEC-544DE60F93B9}" name="BH1" dataDxfId="76"/>
    <tableColumn id="32" xr3:uid="{27E35C9C-5106-4B0A-9DC2-FB9449B30D32}" name="BH2" dataDxfId="75"/>
    <tableColumn id="19" xr3:uid="{8BF317F3-CE1B-4226-8883-8F7406676995}" name="BH3" dataDxfId="74"/>
    <tableColumn id="20" xr3:uid="{A839E81E-BAD5-46F9-B049-8982D5C78CCF}" name="BH4" dataDxfId="73"/>
    <tableColumn id="21" xr3:uid="{882AA6AE-BC25-46A9-84FD-FCE12544A1AD}" name="MIDDLE BH" dataDxfId="72">
      <calculatedColumnFormula>WALL2_TABLE45[[#This Row],[BH4]]-WALL2_TABLE45[[#This Row],[BH3]]</calculatedColumnFormula>
    </tableColumn>
    <tableColumn id="1" xr3:uid="{A0148ED0-6BE7-436A-80AC-94D9013A3720}" name="B" dataDxfId="71"/>
    <tableColumn id="7" xr3:uid="{C1049C42-9DD1-4DE2-93D6-5AA681EB78C9}" name="BHD" dataDxfId="70"/>
    <tableColumn id="9" xr3:uid="{982EC04C-A8CA-4D12-AE5A-273D6467A297}" name="BHH" dataDxfId="69"/>
    <tableColumn id="16" xr3:uid="{4753C446-3CF8-4B9A-A077-742862DD234C}" name="SHD" dataDxfId="68"/>
    <tableColumn id="17" xr3:uid="{2D87D79B-4938-4951-8B3F-B3AEA15E206D}" name="SH1" dataDxfId="67"/>
    <tableColumn id="18" xr3:uid="{8D3E9479-4DDF-404A-9B9A-231E222B9D0E}" name="SH2" dataDxfId="66"/>
    <tableColumn id="22" xr3:uid="{206FAF08-CA56-4B2C-8E3C-BDF432DFB819}" name="SHH2" dataDxfId="65"/>
    <tableColumn id="23" xr3:uid="{D8E2387C-CE95-4D6B-980D-32096F7B3FC8}" name="SHH3" dataDxfId="64"/>
    <tableColumn id="24" xr3:uid="{117D1BD2-42B1-4568-9220-46747A58F304}" name="SHH4" dataDxfId="63"/>
    <tableColumn id="4" xr3:uid="{1C69F738-43D1-4617-8CE7-488BF8C628D1}" name="SHH1" dataDxfId="62"/>
    <tableColumn id="10" xr3:uid="{947C740F-D7C7-4691-A587-B5A9CD265490}" name="NB" dataDxfId="61"/>
    <tableColumn id="13" xr3:uid="{07843F0C-711D-48BE-89F5-0B8600A69FEF}" name="NT" dataDxfId="6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AE0C70-8EBA-449B-8414-2D6511080BDC}" name="WALL2_TABLE456" displayName="WALL2_TABLE456" ref="A1:AB2" totalsRowShown="0" headerRowDxfId="59" dataDxfId="58">
  <autoFilter ref="A1:AB2" xr:uid="{C1AE0C70-8EBA-449B-8414-2D6511080BDC}"/>
  <tableColumns count="28">
    <tableColumn id="2" xr3:uid="{9082B927-5E8D-496C-84E0-BBC5164F38DA}" name="GAUGE" dataDxfId="57"/>
    <tableColumn id="31" xr3:uid="{BC5A5743-2827-4FB6-9B63-6E40DCBD7D2D}" name="A" dataDxfId="56"/>
    <tableColumn id="3" xr3:uid="{42381B58-9679-4D54-A5F1-8155D7B0E5DF}" name="W1" dataDxfId="55"/>
    <tableColumn id="30" xr3:uid="{EE9A12A7-9A72-45A8-9A1C-C9895BFF2276}" name="W2" dataDxfId="54"/>
    <tableColumn id="5" xr3:uid="{62A6AA73-9665-4AB0-88B4-B5679EBDFAA1}" name="FLAT-W1" dataDxfId="53">
      <calculatedColumnFormula>WALL2_TABLE456[[#This Row],[FLAT]]-WALL2_TABLE456[[#This Row],[W1]]</calculatedColumnFormula>
    </tableColumn>
    <tableColumn id="6" xr3:uid="{68A55B03-530E-4AF0-B0B5-EB484F5C3940}" name="FLAT" dataDxfId="52"/>
    <tableColumn id="8" xr3:uid="{2063AFB2-72D6-4C7E-A374-4F22688923D4}" name="C" dataDxfId="51"/>
    <tableColumn id="11" xr3:uid="{745D0500-BB38-4D8D-9575-9462E9760B66}" name="NBW1" dataDxfId="50"/>
    <tableColumn id="27" xr3:uid="{EFAB93FC-04A5-416E-AF5F-C7AC3906CF56}" name="NBW2" dataDxfId="49"/>
    <tableColumn id="14" xr3:uid="{5C0D1D3E-6294-4E00-A3C3-33037DC01842}" name="NTW1" dataDxfId="48">
      <calculatedColumnFormula>WALL2_TABLE456[[#This Row],[NBW1]]</calculatedColumnFormula>
    </tableColumn>
    <tableColumn id="28" xr3:uid="{3A4D1F2A-A96C-4B0F-ACBD-C75884A756FA}" name="NTW2" dataDxfId="47">
      <calculatedColumnFormula>WALL2_TABLE456[[#This Row],[NBW2]]</calculatedColumnFormula>
    </tableColumn>
    <tableColumn id="33" xr3:uid="{16AB5486-07B6-4117-A9E0-5C45EB502807}" name="BH1" dataDxfId="46"/>
    <tableColumn id="32" xr3:uid="{3E81599D-1875-4D30-8482-1C63746CEDB8}" name="BH2" dataDxfId="45"/>
    <tableColumn id="19" xr3:uid="{4ACB2DE2-D697-4DF3-913C-C9B837F89C11}" name="BH3" dataDxfId="44"/>
    <tableColumn id="20" xr3:uid="{77F11D13-BAFC-4D1C-9E7D-8195DD2812A8}" name="BH4" dataDxfId="43"/>
    <tableColumn id="21" xr3:uid="{1450C519-C6B9-4718-8B5E-30E2FBEB3703}" name="MIDDLE BH" dataDxfId="42">
      <calculatedColumnFormula>WALL2_TABLE456[[#This Row],[BH4]]-WALL2_TABLE456[[#This Row],[BH3]]</calculatedColumnFormula>
    </tableColumn>
    <tableColumn id="1" xr3:uid="{A466FF0F-C97E-46CF-9D3B-C056FE4CC8B1}" name="B" dataDxfId="41"/>
    <tableColumn id="7" xr3:uid="{8C4FB090-4493-4DE6-9260-52BB64056424}" name="BHD" dataDxfId="40"/>
    <tableColumn id="9" xr3:uid="{11DDB9AC-57A0-498E-9680-7937A3AA1C1C}" name="BHH" dataDxfId="39"/>
    <tableColumn id="16" xr3:uid="{5DE529F4-C34D-4054-950F-A31334B8CCB3}" name="SHD" dataDxfId="38"/>
    <tableColumn id="17" xr3:uid="{D5E4B320-7EB4-4CAA-B7C7-BC8A4E35320D}" name="SH1" dataDxfId="37"/>
    <tableColumn id="18" xr3:uid="{F31769C0-D6D0-4FB9-B2EB-7A919288679A}" name="SH2" dataDxfId="36"/>
    <tableColumn id="22" xr3:uid="{960441E1-E340-435A-ACE6-E3DC706DBB93}" name="SHH2" dataDxfId="35"/>
    <tableColumn id="23" xr3:uid="{0CB9EF16-E1E3-43E1-8942-5E4ABF787289}" name="SHH3" dataDxfId="34"/>
    <tableColumn id="24" xr3:uid="{B49FE5A7-4B67-4E74-ABE9-664CC6D0F49E}" name="SHH4" dataDxfId="33"/>
    <tableColumn id="4" xr3:uid="{12FE47D6-2116-4F61-A9BC-CF97B14B68CE}" name="SHH1" dataDxfId="32"/>
    <tableColumn id="10" xr3:uid="{1B8FF989-89B3-43E4-A1BE-50782CD34FC8}" name="NB" dataDxfId="31"/>
    <tableColumn id="13" xr3:uid="{D7FAD717-A2C2-4459-888D-9134B26D813E}" name="NT" dataDxfId="3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A5E003-0506-4A56-A28D-EF22FF0E8644}" name="WALL2_TABLE4567" displayName="WALL2_TABLE4567" ref="A1:AB2" totalsRowShown="0" headerRowDxfId="29" dataDxfId="28">
  <autoFilter ref="A1:AB2" xr:uid="{C1AE0C70-8EBA-449B-8414-2D6511080BDC}"/>
  <tableColumns count="28">
    <tableColumn id="2" xr3:uid="{6D676D73-2F2A-4403-9643-956F9450BFCD}" name="GAUGE" dataDxfId="27"/>
    <tableColumn id="31" xr3:uid="{72A5BCA1-FE5D-4B26-8D29-9A63648A7C85}" name="A" dataDxfId="26"/>
    <tableColumn id="3" xr3:uid="{79E79672-0801-4C58-AAE4-719C8CE23F6F}" name="W1" dataDxfId="25"/>
    <tableColumn id="30" xr3:uid="{28027689-8BD6-47AB-91AF-4C7660F31BD6}" name="W2" dataDxfId="24"/>
    <tableColumn id="5" xr3:uid="{31DC3D80-6315-48E4-AC5F-DF0222B5FC58}" name="FLAT-W1" dataDxfId="23">
      <calculatedColumnFormula>WALL2_TABLE4567[[#This Row],[FLAT]]-WALL2_TABLE4567[[#This Row],[W1]]</calculatedColumnFormula>
    </tableColumn>
    <tableColumn id="6" xr3:uid="{65E11EED-55AA-45F5-B81D-189CD75D3E8F}" name="FLAT" dataDxfId="22"/>
    <tableColumn id="8" xr3:uid="{9C0180BF-7858-464C-BBD2-88A15BA9AD8D}" name="C" dataDxfId="21"/>
    <tableColumn id="11" xr3:uid="{1ADCB04D-BFDB-4161-A4F5-FE486388E337}" name="NBW1" dataDxfId="20"/>
    <tableColumn id="27" xr3:uid="{E988BA5F-7EFA-4EAD-9D0A-7C67DAAE8D4F}" name="NBW2" dataDxfId="19"/>
    <tableColumn id="14" xr3:uid="{4AFA7294-919F-409A-8F57-7D716CC32A3C}" name="NTW1" dataDxfId="18">
      <calculatedColumnFormula>WALL2_TABLE4567[[#This Row],[NBW1]]</calculatedColumnFormula>
    </tableColumn>
    <tableColumn id="28" xr3:uid="{255F975C-71B1-47C6-BC44-1AD259CF9ED1}" name="NTW2" dataDxfId="17">
      <calculatedColumnFormula>WALL2_TABLE4567[[#This Row],[NBW2]]</calculatedColumnFormula>
    </tableColumn>
    <tableColumn id="33" xr3:uid="{5FEEE574-FC3C-459E-A32F-B63CDC0396A6}" name="BH1" dataDxfId="16"/>
    <tableColumn id="32" xr3:uid="{E32DB5E1-9E88-44D6-88E6-BCA505D4B516}" name="BH2" dataDxfId="15"/>
    <tableColumn id="19" xr3:uid="{FDCB1B08-E355-4FCC-B2C0-39AD0320F2DF}" name="BH3" dataDxfId="14"/>
    <tableColumn id="20" xr3:uid="{66AFD16B-EFD7-4979-8186-92EFBD403AE2}" name="BH4" dataDxfId="13"/>
    <tableColumn id="21" xr3:uid="{C09653C0-6956-43F3-8512-5A109470882F}" name="MIDDLE BH" dataDxfId="12">
      <calculatedColumnFormula>WALL2_TABLE4567[[#This Row],[BH4]]-WALL2_TABLE4567[[#This Row],[BH3]]</calculatedColumnFormula>
    </tableColumn>
    <tableColumn id="1" xr3:uid="{27A4B404-73A8-44E9-B892-3A84DA5025C9}" name="B" dataDxfId="11"/>
    <tableColumn id="7" xr3:uid="{138BCEF7-0EF1-4401-A395-945DDE55F43B}" name="BHD" dataDxfId="10"/>
    <tableColumn id="9" xr3:uid="{BFFA919C-C278-4111-A88E-C23C5774B573}" name="BHH" dataDxfId="9"/>
    <tableColumn id="16" xr3:uid="{A13AEEA8-1CEE-4C8D-8101-D2C223286D82}" name="SHD" dataDxfId="8"/>
    <tableColumn id="17" xr3:uid="{E92B3400-7FAE-46B2-BB0F-1128E1760414}" name="SH1" dataDxfId="7"/>
    <tableColumn id="18" xr3:uid="{6C37CC85-0FC1-491E-8B0E-F3F414E36977}" name="SH2" dataDxfId="6"/>
    <tableColumn id="22" xr3:uid="{F413A1AC-04CC-4069-AE84-375F98B08508}" name="SHH2" dataDxfId="5"/>
    <tableColumn id="23" xr3:uid="{82A87857-6F8C-4FD1-89CA-D018047B58CE}" name="SHH3" dataDxfId="4"/>
    <tableColumn id="24" xr3:uid="{1C9CB542-5896-4E26-8D67-F65EB649200E}" name="SHH4" dataDxfId="3"/>
    <tableColumn id="4" xr3:uid="{60F5B64C-80B5-424F-96FC-95B53135898D}" name="SHH1" dataDxfId="2"/>
    <tableColumn id="10" xr3:uid="{F40EE7CF-96F5-408E-BD33-F80DB23F4336}" name="NB" dataDxfId="1"/>
    <tableColumn id="13" xr3:uid="{5B8FD3F1-C4D0-4502-A6D9-FB307D30E5F3}" name="N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88D2-67CC-4889-9940-F5C3E2C01737}">
  <dimension ref="A1:Z3"/>
  <sheetViews>
    <sheetView workbookViewId="0">
      <selection activeCell="U8" sqref="U8"/>
    </sheetView>
  </sheetViews>
  <sheetFormatPr defaultColWidth="2.77734375" defaultRowHeight="14.4" x14ac:dyDescent="0.3"/>
  <cols>
    <col min="1" max="1" width="7.6640625" style="3" bestFit="1" customWidth="1"/>
    <col min="2" max="2" width="7.6640625" style="3" customWidth="1"/>
    <col min="3" max="3" width="8.33203125" style="3" bestFit="1" customWidth="1"/>
    <col min="4" max="4" width="4.88671875" style="3" bestFit="1" customWidth="1"/>
    <col min="5" max="6" width="2.109375" style="3" bestFit="1" customWidth="1"/>
    <col min="7" max="7" width="3.44140625" style="3" bestFit="1" customWidth="1"/>
    <col min="8" max="9" width="6.21875" style="3" bestFit="1" customWidth="1"/>
    <col min="10" max="10" width="3.33203125" style="3" bestFit="1" customWidth="1"/>
    <col min="11" max="12" width="6.109375" style="3" bestFit="1" customWidth="1"/>
    <col min="13" max="14" width="4.5546875" style="3" bestFit="1" customWidth="1"/>
    <col min="15" max="15" width="4.33203125" style="3" bestFit="1" customWidth="1"/>
    <col min="16" max="18" width="5.33203125" style="3" bestFit="1" customWidth="1"/>
    <col min="19" max="19" width="10.33203125" style="3" bestFit="1" customWidth="1"/>
    <col min="20" max="20" width="4.5546875" style="3" bestFit="1" customWidth="1"/>
    <col min="21" max="22" width="4.109375" style="3" bestFit="1" customWidth="1"/>
    <col min="23" max="26" width="5.33203125" style="3" bestFit="1" customWidth="1"/>
    <col min="27" max="16384" width="2.77734375" style="3"/>
  </cols>
  <sheetData>
    <row r="1" spans="1:26" s="2" customFormat="1" x14ac:dyDescent="0.3">
      <c r="A1" s="7" t="s">
        <v>35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</row>
    <row r="2" spans="1:26" x14ac:dyDescent="0.3">
      <c r="A2" s="7" t="s">
        <v>33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7"/>
      <c r="W2" s="7"/>
      <c r="X2" s="7"/>
      <c r="Y2" s="7"/>
      <c r="Z2" s="7"/>
    </row>
    <row r="3" spans="1:26" x14ac:dyDescent="0.3">
      <c r="A3" s="7" t="s">
        <v>34</v>
      </c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24</v>
      </c>
      <c r="R3" s="8" t="s">
        <v>25</v>
      </c>
      <c r="S3" s="8" t="s">
        <v>26</v>
      </c>
      <c r="T3" s="7"/>
      <c r="U3" s="7"/>
      <c r="V3" s="7"/>
      <c r="W3" s="7"/>
      <c r="X3" s="7"/>
      <c r="Y3" s="7"/>
      <c r="Z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07B1-B2CA-4F80-8868-6F287DF0CF40}">
  <dimension ref="A1:AC17"/>
  <sheetViews>
    <sheetView workbookViewId="0">
      <selection activeCell="Z21" sqref="Z21"/>
    </sheetView>
  </sheetViews>
  <sheetFormatPr defaultColWidth="5.21875" defaultRowHeight="14.4" x14ac:dyDescent="0.3"/>
  <cols>
    <col min="1" max="1" width="11.109375" style="3" bestFit="1" customWidth="1"/>
    <col min="2" max="2" width="6.6640625" style="3" bestFit="1" customWidth="1"/>
    <col min="3" max="3" width="8.33203125" style="3" bestFit="1" customWidth="1"/>
    <col min="4" max="4" width="13.5546875" style="3" bestFit="1" customWidth="1"/>
    <col min="5" max="5" width="10" style="3" bestFit="1" customWidth="1"/>
    <col min="6" max="6" width="7" style="3" bestFit="1" customWidth="1"/>
    <col min="7" max="8" width="11" style="3" bestFit="1" customWidth="1"/>
    <col min="9" max="10" width="10.77734375" style="3" bestFit="1" customWidth="1"/>
    <col min="11" max="12" width="9.109375" style="3" bestFit="1" customWidth="1"/>
    <col min="13" max="13" width="15.5546875" style="3" bestFit="1" customWidth="1"/>
    <col min="14" max="14" width="6.77734375" style="3" bestFit="1" customWidth="1"/>
    <col min="15" max="16" width="9.44140625" style="3" bestFit="1" customWidth="1"/>
    <col min="17" max="18" width="9.109375" style="3" bestFit="1" customWidth="1"/>
    <col min="19" max="19" width="9.33203125" style="3" bestFit="1" customWidth="1"/>
    <col min="20" max="21" width="9" style="3" bestFit="1" customWidth="1"/>
    <col min="22" max="24" width="10.33203125" style="3" bestFit="1" customWidth="1"/>
    <col min="25" max="25" width="9.77734375" style="3" bestFit="1" customWidth="1"/>
    <col min="26" max="26" width="9" style="3" bestFit="1" customWidth="1"/>
    <col min="27" max="16384" width="5.21875" style="3"/>
  </cols>
  <sheetData>
    <row r="1" spans="1:29" s="2" customFormat="1" x14ac:dyDescent="0.3">
      <c r="A1" s="1" t="s">
        <v>31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8</v>
      </c>
      <c r="H1" s="5" t="s">
        <v>9</v>
      </c>
      <c r="I1" s="5" t="s">
        <v>11</v>
      </c>
      <c r="J1" s="5" t="s">
        <v>12</v>
      </c>
      <c r="K1" s="5" t="s">
        <v>17</v>
      </c>
      <c r="L1" s="5" t="s">
        <v>18</v>
      </c>
      <c r="M1" s="5" t="s">
        <v>19</v>
      </c>
      <c r="N1" s="5" t="s">
        <v>5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20</v>
      </c>
      <c r="T1" s="5" t="s">
        <v>21</v>
      </c>
      <c r="U1" s="5" t="s">
        <v>22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23</v>
      </c>
      <c r="AB1" s="5" t="s">
        <v>7</v>
      </c>
      <c r="AC1" s="5" t="s">
        <v>10</v>
      </c>
    </row>
    <row r="2" spans="1:29" x14ac:dyDescent="0.3">
      <c r="A2" s="4" t="s">
        <v>0</v>
      </c>
      <c r="B2" s="3">
        <v>3</v>
      </c>
      <c r="C2" s="9">
        <v>16</v>
      </c>
      <c r="D2" s="4">
        <f>WALL1_TABLE[[#This Row],[FLAT]]-WALL1_TABLE[[#This Row],[W1]]</f>
        <v>10.5</v>
      </c>
      <c r="E2" s="9">
        <v>26.5</v>
      </c>
      <c r="F2" s="10">
        <v>0.9375</v>
      </c>
      <c r="G2" s="9">
        <v>5.1875</v>
      </c>
      <c r="H2" s="9">
        <v>5.5</v>
      </c>
      <c r="I2" s="4">
        <f>WALL1_TABLE[[#This Row],[NBW1]]</f>
        <v>5.1875</v>
      </c>
      <c r="J2" s="4">
        <f>WALL1_TABLE[[#This Row],[NBW2]]</f>
        <v>5.5</v>
      </c>
      <c r="K2" s="4">
        <f>(WALL1_TABLE[[#This Row],[FLAT]]-WALL1_TABLE[[#This Row],[NBW1]]-WALL1_TABLE[[#This Row],[NBW2]]-2)/2</f>
        <v>6.90625</v>
      </c>
      <c r="L2" s="4">
        <f>WALL1_TABLE[[#This Row],[BH3]]</f>
        <v>6.90625</v>
      </c>
      <c r="M2" s="4">
        <f>WALL1_TABLE[[#This Row],[BH4]]-WALL1_TABLE[[#This Row],[BH3]]</f>
        <v>0</v>
      </c>
      <c r="N2" s="6">
        <v>1.7</v>
      </c>
      <c r="O2" s="6">
        <v>0.25</v>
      </c>
      <c r="P2" s="6">
        <v>0.5</v>
      </c>
      <c r="Q2" s="6">
        <v>1</v>
      </c>
      <c r="R2" s="6">
        <v>1</v>
      </c>
      <c r="S2" s="6">
        <v>0.2</v>
      </c>
      <c r="T2" s="6">
        <v>1.5</v>
      </c>
      <c r="U2" s="6">
        <v>1.5</v>
      </c>
      <c r="V2" s="6">
        <v>12</v>
      </c>
      <c r="W2" s="6">
        <v>2</v>
      </c>
      <c r="X2" s="6">
        <v>2</v>
      </c>
      <c r="Y2" s="6">
        <v>0.25</v>
      </c>
      <c r="Z2" s="6">
        <v>0.75</v>
      </c>
      <c r="AA2" s="6"/>
      <c r="AB2" s="6"/>
      <c r="AC2" s="6"/>
    </row>
    <row r="3" spans="1:29" x14ac:dyDescent="0.3">
      <c r="A3" s="4" t="s">
        <v>0</v>
      </c>
      <c r="B3" s="3">
        <v>4</v>
      </c>
      <c r="C3" s="9">
        <v>16</v>
      </c>
      <c r="D3" s="3">
        <f>WALL1_TABLE[[#This Row],[FLAT]]-WALL1_TABLE[[#This Row],[W1]]</f>
        <v>12.5</v>
      </c>
      <c r="E3" s="9">
        <v>28.5</v>
      </c>
      <c r="F3" s="10">
        <v>0.9375</v>
      </c>
      <c r="G3" s="10">
        <v>6.1875</v>
      </c>
      <c r="H3" s="10">
        <v>6.5</v>
      </c>
      <c r="I3" s="4">
        <f>WALL1_TABLE[[#This Row],[NBW1]]</f>
        <v>6.1875</v>
      </c>
      <c r="J3" s="4">
        <f>WALL1_TABLE[[#This Row],[NBW2]]</f>
        <v>6.5</v>
      </c>
      <c r="K3" s="3">
        <f>(WALL1_TABLE[[#This Row],[FLAT]]-WALL1_TABLE[[#This Row],[NBW1]]-WALL1_TABLE[[#This Row],[NBW2]]-2)/2</f>
        <v>6.90625</v>
      </c>
      <c r="L3" s="3">
        <f>WALL1_TABLE[[#This Row],[BH3]]</f>
        <v>6.90625</v>
      </c>
      <c r="M3" s="3">
        <f>WALL1_TABLE[[#This Row],[BH4]]-WALL1_TABLE[[#This Row],[BH3]]</f>
        <v>0</v>
      </c>
      <c r="N3" s="6">
        <v>1.7</v>
      </c>
      <c r="O3" s="6">
        <v>0.25</v>
      </c>
      <c r="P3" s="6">
        <v>0.5</v>
      </c>
      <c r="Q3" s="6">
        <v>1</v>
      </c>
      <c r="R3" s="6">
        <v>1</v>
      </c>
      <c r="S3" s="6">
        <v>0.2</v>
      </c>
      <c r="T3" s="6">
        <v>1.5</v>
      </c>
      <c r="U3" s="6">
        <v>1.5</v>
      </c>
      <c r="V3" s="6">
        <v>12</v>
      </c>
      <c r="W3" s="6">
        <v>2</v>
      </c>
      <c r="X3" s="6">
        <v>2</v>
      </c>
      <c r="Y3" s="6">
        <v>0.25</v>
      </c>
      <c r="Z3" s="6">
        <v>0.75</v>
      </c>
      <c r="AA3" s="6"/>
      <c r="AB3" s="6"/>
      <c r="AC3" s="6"/>
    </row>
    <row r="4" spans="1:29" x14ac:dyDescent="0.3">
      <c r="A4" s="4" t="s">
        <v>0</v>
      </c>
      <c r="B4" s="3">
        <v>5</v>
      </c>
      <c r="C4" s="9">
        <v>13</v>
      </c>
      <c r="D4" s="3">
        <f>WALL1_TABLE[[#This Row],[FLAT]]-WALL1_TABLE[[#This Row],[W1]]</f>
        <v>14.25</v>
      </c>
      <c r="E4" s="9">
        <v>27.25</v>
      </c>
      <c r="F4" s="10">
        <v>0.6875</v>
      </c>
      <c r="G4" s="10">
        <v>6.9375</v>
      </c>
      <c r="H4" s="10">
        <v>7.5</v>
      </c>
      <c r="I4" s="4">
        <f>WALL1_TABLE[[#This Row],[NBW1]]</f>
        <v>6.9375</v>
      </c>
      <c r="J4" s="4">
        <f>WALL1_TABLE[[#This Row],[NBW2]]</f>
        <v>7.5</v>
      </c>
      <c r="K4" s="3">
        <f>(WALL1_TABLE[[#This Row],[FLAT]]-WALL1_TABLE[[#This Row],[NBW1]]-WALL1_TABLE[[#This Row],[NBW2]]-2)/2</f>
        <v>5.40625</v>
      </c>
      <c r="L4" s="3">
        <f>WALL1_TABLE[[#This Row],[BH3]]</f>
        <v>5.40625</v>
      </c>
      <c r="M4" s="3">
        <f>WALL1_TABLE[[#This Row],[BH4]]-WALL1_TABLE[[#This Row],[BH3]]</f>
        <v>0</v>
      </c>
      <c r="N4" s="6">
        <v>1.7</v>
      </c>
      <c r="O4" s="6">
        <v>0.25</v>
      </c>
      <c r="P4" s="6">
        <v>0.5</v>
      </c>
      <c r="Q4" s="6">
        <v>1</v>
      </c>
      <c r="R4" s="6">
        <v>1</v>
      </c>
      <c r="S4" s="6">
        <v>0.2</v>
      </c>
      <c r="T4" s="6">
        <v>1.5</v>
      </c>
      <c r="U4" s="6">
        <v>1.5</v>
      </c>
      <c r="V4" s="6">
        <v>12</v>
      </c>
      <c r="W4" s="6">
        <v>2</v>
      </c>
      <c r="X4" s="6">
        <v>2</v>
      </c>
      <c r="Y4" s="6">
        <v>0.25</v>
      </c>
      <c r="Z4" s="6">
        <v>0.75</v>
      </c>
      <c r="AA4" s="6"/>
      <c r="AB4" s="6"/>
      <c r="AC4" s="6"/>
    </row>
    <row r="5" spans="1:29" x14ac:dyDescent="0.3">
      <c r="A5" s="4" t="s">
        <v>0</v>
      </c>
      <c r="B5" s="3">
        <v>6</v>
      </c>
      <c r="C5" s="9">
        <v>16</v>
      </c>
      <c r="D5" s="3">
        <f>WALL1_TABLE[[#This Row],[FLAT]]-WALL1_TABLE[[#This Row],[W1]]</f>
        <v>16.5</v>
      </c>
      <c r="E5" s="9">
        <v>32.5</v>
      </c>
      <c r="F5" s="10">
        <v>0.9375</v>
      </c>
      <c r="G5" s="10">
        <v>8.1875</v>
      </c>
      <c r="H5" s="10">
        <v>8.5</v>
      </c>
      <c r="I5" s="4">
        <f>WALL1_TABLE[[#This Row],[NBW1]]</f>
        <v>8.1875</v>
      </c>
      <c r="J5" s="4">
        <f>WALL1_TABLE[[#This Row],[NBW2]]</f>
        <v>8.5</v>
      </c>
      <c r="K5" s="3">
        <f>(WALL1_TABLE[[#This Row],[FLAT]]-WALL1_TABLE[[#This Row],[NBW1]]-WALL1_TABLE[[#This Row],[NBW2]]-2)/2</f>
        <v>6.90625</v>
      </c>
      <c r="L5" s="3">
        <f>WALL1_TABLE[[#This Row],[BH3]]</f>
        <v>6.90625</v>
      </c>
      <c r="M5" s="3">
        <f>WALL1_TABLE[[#This Row],[BH4]]-WALL1_TABLE[[#This Row],[BH3]]</f>
        <v>0</v>
      </c>
      <c r="N5" s="6">
        <v>1.7</v>
      </c>
      <c r="O5" s="6">
        <v>0.25</v>
      </c>
      <c r="P5" s="6">
        <v>0.5</v>
      </c>
      <c r="Q5" s="6">
        <v>1</v>
      </c>
      <c r="R5" s="6">
        <v>1</v>
      </c>
      <c r="S5" s="6">
        <v>0.2</v>
      </c>
      <c r="T5" s="6">
        <v>1.5</v>
      </c>
      <c r="U5" s="6">
        <v>1.5</v>
      </c>
      <c r="V5" s="6">
        <v>12</v>
      </c>
      <c r="W5" s="6">
        <v>2</v>
      </c>
      <c r="X5" s="6">
        <v>2</v>
      </c>
      <c r="Y5" s="6">
        <v>0.25</v>
      </c>
      <c r="Z5" s="6">
        <v>0.75</v>
      </c>
      <c r="AA5" s="6"/>
      <c r="AB5" s="6"/>
      <c r="AC5" s="6"/>
    </row>
    <row r="6" spans="1:29" x14ac:dyDescent="0.3">
      <c r="A6" s="4" t="s">
        <v>29</v>
      </c>
      <c r="B6" s="3">
        <v>3</v>
      </c>
      <c r="C6" s="9">
        <v>16</v>
      </c>
      <c r="D6" s="3">
        <f>WALL1_TABLE[[#This Row],[FLAT]]-WALL1_TABLE[[#This Row],[W1]]</f>
        <v>10.5</v>
      </c>
      <c r="E6" s="9">
        <v>26.5</v>
      </c>
      <c r="F6" s="10">
        <v>0.8125</v>
      </c>
      <c r="G6" s="10">
        <v>5.09375</v>
      </c>
      <c r="H6" s="10">
        <v>5.53125</v>
      </c>
      <c r="I6" s="4">
        <f>WALL1_TABLE[[#This Row],[NBW1]]</f>
        <v>5.09375</v>
      </c>
      <c r="J6" s="4">
        <f>WALL1_TABLE[[#This Row],[NBW2]]</f>
        <v>5.53125</v>
      </c>
      <c r="K6" s="3">
        <f>(WALL1_TABLE[[#This Row],[FLAT]]-WALL1_TABLE[[#This Row],[NBW1]]-WALL1_TABLE[[#This Row],[NBW2]]-2)/2</f>
        <v>6.9375</v>
      </c>
      <c r="L6" s="3">
        <f>WALL1_TABLE[[#This Row],[BH3]]</f>
        <v>6.9375</v>
      </c>
      <c r="M6" s="3">
        <f>WALL1_TABLE[[#This Row],[BH4]]-WALL1_TABLE[[#This Row],[BH3]]</f>
        <v>0</v>
      </c>
      <c r="N6" s="6">
        <v>1.7</v>
      </c>
      <c r="O6" s="6">
        <v>0.25</v>
      </c>
      <c r="P6" s="6">
        <v>0.5</v>
      </c>
      <c r="Q6" s="6">
        <v>1</v>
      </c>
      <c r="R6" s="6">
        <v>1</v>
      </c>
      <c r="S6" s="6">
        <v>0.2</v>
      </c>
      <c r="T6" s="6">
        <v>1.5</v>
      </c>
      <c r="U6" s="6">
        <v>1.5</v>
      </c>
      <c r="V6" s="6">
        <v>12</v>
      </c>
      <c r="W6" s="6">
        <v>2</v>
      </c>
      <c r="X6" s="6">
        <v>2</v>
      </c>
      <c r="Y6" s="6">
        <v>0.25</v>
      </c>
      <c r="Z6" s="6">
        <v>0.75</v>
      </c>
      <c r="AA6" s="6"/>
      <c r="AB6" s="6"/>
      <c r="AC6" s="6"/>
    </row>
    <row r="7" spans="1:29" x14ac:dyDescent="0.3">
      <c r="A7" s="4" t="s">
        <v>29</v>
      </c>
      <c r="B7" s="3">
        <v>4</v>
      </c>
      <c r="C7" s="9">
        <v>16</v>
      </c>
      <c r="D7" s="3">
        <f>WALL1_TABLE[[#This Row],[FLAT]]-WALL1_TABLE[[#This Row],[W1]]</f>
        <v>12.5</v>
      </c>
      <c r="E7" s="9">
        <v>28.5</v>
      </c>
      <c r="F7" s="10">
        <v>0.8125</v>
      </c>
      <c r="G7" s="10">
        <v>6.09375</v>
      </c>
      <c r="H7" s="10">
        <v>6.53125</v>
      </c>
      <c r="I7" s="4">
        <f>WALL1_TABLE[[#This Row],[NBW1]]</f>
        <v>6.09375</v>
      </c>
      <c r="J7" s="4">
        <f>WALL1_TABLE[[#This Row],[NBW2]]</f>
        <v>6.53125</v>
      </c>
      <c r="K7" s="3">
        <f>(WALL1_TABLE[[#This Row],[FLAT]]-WALL1_TABLE[[#This Row],[NBW1]]-WALL1_TABLE[[#This Row],[NBW2]]-2)/2</f>
        <v>6.9375</v>
      </c>
      <c r="L7" s="3">
        <f>WALL1_TABLE[[#This Row],[BH3]]</f>
        <v>6.9375</v>
      </c>
      <c r="M7" s="3">
        <f>WALL1_TABLE[[#This Row],[BH4]]-WALL1_TABLE[[#This Row],[BH3]]</f>
        <v>0</v>
      </c>
      <c r="N7" s="6">
        <v>1.7</v>
      </c>
      <c r="O7" s="6">
        <v>0.25</v>
      </c>
      <c r="P7" s="6">
        <v>0.5</v>
      </c>
      <c r="Q7" s="6">
        <v>1</v>
      </c>
      <c r="R7" s="6">
        <v>1</v>
      </c>
      <c r="S7" s="6">
        <v>0.2</v>
      </c>
      <c r="T7" s="6">
        <v>1.5</v>
      </c>
      <c r="U7" s="6">
        <v>1.5</v>
      </c>
      <c r="V7" s="6">
        <v>12</v>
      </c>
      <c r="W7" s="6">
        <v>2</v>
      </c>
      <c r="X7" s="6">
        <v>2</v>
      </c>
      <c r="Y7" s="6">
        <v>0.25</v>
      </c>
      <c r="Z7" s="6">
        <v>0.75</v>
      </c>
      <c r="AA7" s="6"/>
      <c r="AB7" s="6"/>
      <c r="AC7" s="6"/>
    </row>
    <row r="8" spans="1:29" x14ac:dyDescent="0.3">
      <c r="A8" s="4" t="s">
        <v>29</v>
      </c>
      <c r="B8" s="3">
        <v>5</v>
      </c>
      <c r="C8" s="9">
        <v>13</v>
      </c>
      <c r="D8" s="3">
        <f>WALL1_TABLE[[#This Row],[FLAT]]-WALL1_TABLE[[#This Row],[W1]]</f>
        <v>14.25</v>
      </c>
      <c r="E8" s="9">
        <v>27.25</v>
      </c>
      <c r="F8" s="10">
        <v>0.5625</v>
      </c>
      <c r="G8" s="10">
        <v>6.84375</v>
      </c>
      <c r="H8" s="10">
        <v>7.53125</v>
      </c>
      <c r="I8" s="4">
        <f>WALL1_TABLE[[#This Row],[NBW1]]</f>
        <v>6.84375</v>
      </c>
      <c r="J8" s="4">
        <f>WALL1_TABLE[[#This Row],[NBW2]]</f>
        <v>7.53125</v>
      </c>
      <c r="K8" s="3">
        <f>(WALL1_TABLE[[#This Row],[FLAT]]-WALL1_TABLE[[#This Row],[NBW1]]-WALL1_TABLE[[#This Row],[NBW2]]-2)/2</f>
        <v>5.4375</v>
      </c>
      <c r="L8" s="3">
        <f>WALL1_TABLE[[#This Row],[BH3]]</f>
        <v>5.4375</v>
      </c>
      <c r="M8" s="3">
        <f>WALL1_TABLE[[#This Row],[BH4]]-WALL1_TABLE[[#This Row],[BH3]]</f>
        <v>0</v>
      </c>
      <c r="N8" s="6">
        <v>1.7</v>
      </c>
      <c r="O8" s="6">
        <v>0.25</v>
      </c>
      <c r="P8" s="6">
        <v>0.5</v>
      </c>
      <c r="Q8" s="6">
        <v>1</v>
      </c>
      <c r="R8" s="6">
        <v>1</v>
      </c>
      <c r="S8" s="6">
        <v>0.2</v>
      </c>
      <c r="T8" s="6">
        <v>1.5</v>
      </c>
      <c r="U8" s="6">
        <v>1.5</v>
      </c>
      <c r="V8" s="6">
        <v>12</v>
      </c>
      <c r="W8" s="6">
        <v>2</v>
      </c>
      <c r="X8" s="6">
        <v>2</v>
      </c>
      <c r="Y8" s="6">
        <v>0.25</v>
      </c>
      <c r="Z8" s="6">
        <v>0.75</v>
      </c>
      <c r="AA8" s="6"/>
      <c r="AB8" s="6"/>
      <c r="AC8" s="6"/>
    </row>
    <row r="9" spans="1:29" x14ac:dyDescent="0.3">
      <c r="A9" s="4" t="s">
        <v>29</v>
      </c>
      <c r="B9" s="3">
        <v>6</v>
      </c>
      <c r="C9" s="9">
        <v>16</v>
      </c>
      <c r="D9" s="3">
        <f>WALL1_TABLE[[#This Row],[FLAT]]-WALL1_TABLE[[#This Row],[W1]]</f>
        <v>16.5</v>
      </c>
      <c r="E9" s="9">
        <v>32.5</v>
      </c>
      <c r="F9" s="10">
        <v>0.8125</v>
      </c>
      <c r="G9" s="10">
        <v>8.09375</v>
      </c>
      <c r="H9" s="10">
        <v>8.53125</v>
      </c>
      <c r="I9" s="4">
        <f>WALL1_TABLE[[#This Row],[NBW1]]</f>
        <v>8.09375</v>
      </c>
      <c r="J9" s="4">
        <f>WALL1_TABLE[[#This Row],[NBW2]]</f>
        <v>8.53125</v>
      </c>
      <c r="K9" s="3">
        <f>(WALL1_TABLE[[#This Row],[FLAT]]-WALL1_TABLE[[#This Row],[NBW1]]-WALL1_TABLE[[#This Row],[NBW2]]-2)/2</f>
        <v>6.9375</v>
      </c>
      <c r="L9" s="3">
        <f>WALL1_TABLE[[#This Row],[BH3]]</f>
        <v>6.9375</v>
      </c>
      <c r="M9" s="3">
        <f>WALL1_TABLE[[#This Row],[BH4]]-WALL1_TABLE[[#This Row],[BH3]]</f>
        <v>0</v>
      </c>
      <c r="N9" s="6">
        <v>1.7</v>
      </c>
      <c r="O9" s="6">
        <v>0.25</v>
      </c>
      <c r="P9" s="6">
        <v>0.5</v>
      </c>
      <c r="Q9" s="6">
        <v>1</v>
      </c>
      <c r="R9" s="6">
        <v>1</v>
      </c>
      <c r="S9" s="6">
        <v>0.2</v>
      </c>
      <c r="T9" s="6">
        <v>1.5</v>
      </c>
      <c r="U9" s="6">
        <v>1.5</v>
      </c>
      <c r="V9" s="6">
        <v>12</v>
      </c>
      <c r="W9" s="6">
        <v>2</v>
      </c>
      <c r="X9" s="6">
        <v>2</v>
      </c>
      <c r="Y9" s="6">
        <v>0.25</v>
      </c>
      <c r="Z9" s="6">
        <v>0.75</v>
      </c>
      <c r="AA9" s="6"/>
      <c r="AB9" s="6"/>
      <c r="AC9" s="6"/>
    </row>
    <row r="10" spans="1:29" x14ac:dyDescent="0.3">
      <c r="A10" s="4" t="s">
        <v>30</v>
      </c>
      <c r="B10" s="3">
        <v>3</v>
      </c>
      <c r="C10" s="9">
        <v>16</v>
      </c>
      <c r="D10" s="3">
        <f>WALL1_TABLE[[#This Row],[FLAT]]-WALL1_TABLE[[#This Row],[W1]]</f>
        <v>10.5</v>
      </c>
      <c r="E10" s="9">
        <v>26.5</v>
      </c>
      <c r="F10" s="10">
        <v>0.75</v>
      </c>
      <c r="G10" s="10">
        <v>5.0625</v>
      </c>
      <c r="H10" s="10">
        <v>5.5625</v>
      </c>
      <c r="I10" s="4">
        <f>WALL1_TABLE[[#This Row],[NBW1]]</f>
        <v>5.0625</v>
      </c>
      <c r="J10" s="4">
        <f>WALL1_TABLE[[#This Row],[NBW2]]</f>
        <v>5.5625</v>
      </c>
      <c r="K10" s="3">
        <f>(WALL1_TABLE[[#This Row],[FLAT]]-WALL1_TABLE[[#This Row],[NBW1]]-WALL1_TABLE[[#This Row],[NBW2]]-2)/2</f>
        <v>6.9375</v>
      </c>
      <c r="L10" s="3">
        <f>WALL1_TABLE[[#This Row],[BH3]]</f>
        <v>6.9375</v>
      </c>
      <c r="M10" s="3">
        <f>WALL1_TABLE[[#This Row],[BH4]]-WALL1_TABLE[[#This Row],[BH3]]</f>
        <v>0</v>
      </c>
      <c r="N10" s="6">
        <v>1.7</v>
      </c>
      <c r="O10" s="6">
        <v>0.25</v>
      </c>
      <c r="P10" s="6">
        <v>0.5</v>
      </c>
      <c r="Q10" s="6">
        <v>1</v>
      </c>
      <c r="R10" s="6">
        <v>1</v>
      </c>
      <c r="S10" s="6">
        <v>0.2</v>
      </c>
      <c r="T10" s="6">
        <v>1.5</v>
      </c>
      <c r="U10" s="6">
        <v>1.5</v>
      </c>
      <c r="V10" s="6">
        <v>12</v>
      </c>
      <c r="W10" s="6">
        <v>2</v>
      </c>
      <c r="X10" s="6">
        <v>2</v>
      </c>
      <c r="Y10" s="6">
        <v>0.25</v>
      </c>
      <c r="Z10" s="6">
        <v>0.75</v>
      </c>
      <c r="AA10" s="6"/>
      <c r="AB10" s="6"/>
      <c r="AC10" s="6"/>
    </row>
    <row r="11" spans="1:29" x14ac:dyDescent="0.3">
      <c r="A11" s="4" t="s">
        <v>30</v>
      </c>
      <c r="B11" s="3">
        <v>4</v>
      </c>
      <c r="C11" s="9">
        <v>16</v>
      </c>
      <c r="D11" s="3">
        <f>WALL1_TABLE[[#This Row],[FLAT]]-WALL1_TABLE[[#This Row],[W1]]</f>
        <v>12.5</v>
      </c>
      <c r="E11" s="9">
        <v>28.5</v>
      </c>
      <c r="F11" s="10">
        <v>0.75</v>
      </c>
      <c r="G11" s="10">
        <v>6.0625</v>
      </c>
      <c r="H11" s="10">
        <v>6.5625</v>
      </c>
      <c r="I11" s="4">
        <f>WALL1_TABLE[[#This Row],[NBW1]]</f>
        <v>6.0625</v>
      </c>
      <c r="J11" s="4">
        <f>WALL1_TABLE[[#This Row],[NBW2]]</f>
        <v>6.5625</v>
      </c>
      <c r="K11" s="3">
        <f>(WALL1_TABLE[[#This Row],[FLAT]]-WALL1_TABLE[[#This Row],[NBW1]]-WALL1_TABLE[[#This Row],[NBW2]]-2)/2</f>
        <v>6.9375</v>
      </c>
      <c r="L11" s="3">
        <f>WALL1_TABLE[[#This Row],[BH3]]</f>
        <v>6.9375</v>
      </c>
      <c r="M11" s="3">
        <f>WALL1_TABLE[[#This Row],[BH4]]-WALL1_TABLE[[#This Row],[BH3]]</f>
        <v>0</v>
      </c>
      <c r="N11" s="6">
        <v>1.7</v>
      </c>
      <c r="O11" s="6">
        <v>0.25</v>
      </c>
      <c r="P11" s="6">
        <v>0.5</v>
      </c>
      <c r="Q11" s="6">
        <v>1</v>
      </c>
      <c r="R11" s="6">
        <v>1</v>
      </c>
      <c r="S11" s="6">
        <v>0.2</v>
      </c>
      <c r="T11" s="6">
        <v>1.5</v>
      </c>
      <c r="U11" s="6">
        <v>1.5</v>
      </c>
      <c r="V11" s="6">
        <v>12</v>
      </c>
      <c r="W11" s="6">
        <v>2</v>
      </c>
      <c r="X11" s="6">
        <v>2</v>
      </c>
      <c r="Y11" s="6">
        <v>0.25</v>
      </c>
      <c r="Z11" s="6">
        <v>0.75</v>
      </c>
      <c r="AA11" s="6"/>
      <c r="AB11" s="6"/>
      <c r="AC11" s="6"/>
    </row>
    <row r="12" spans="1:29" x14ac:dyDescent="0.3">
      <c r="A12" s="4" t="s">
        <v>30</v>
      </c>
      <c r="B12" s="3">
        <v>5</v>
      </c>
      <c r="C12" s="9">
        <v>13</v>
      </c>
      <c r="D12" s="3">
        <f>WALL1_TABLE[[#This Row],[FLAT]]-WALL1_TABLE[[#This Row],[W1]]</f>
        <v>14.25</v>
      </c>
      <c r="E12" s="9">
        <v>27.25</v>
      </c>
      <c r="F12" s="10">
        <v>0.5</v>
      </c>
      <c r="G12" s="10">
        <v>6.8125</v>
      </c>
      <c r="H12" s="10">
        <v>7.5625</v>
      </c>
      <c r="I12" s="4">
        <f>WALL1_TABLE[[#This Row],[NBW1]]</f>
        <v>6.8125</v>
      </c>
      <c r="J12" s="4">
        <f>WALL1_TABLE[[#This Row],[NBW2]]</f>
        <v>7.5625</v>
      </c>
      <c r="K12" s="3">
        <f>(WALL1_TABLE[[#This Row],[FLAT]]-WALL1_TABLE[[#This Row],[NBW1]]-WALL1_TABLE[[#This Row],[NBW2]]-2)/2</f>
        <v>5.4375</v>
      </c>
      <c r="L12" s="3">
        <f>WALL1_TABLE[[#This Row],[BH3]]</f>
        <v>5.4375</v>
      </c>
      <c r="M12" s="3">
        <f>WALL1_TABLE[[#This Row],[BH4]]-WALL1_TABLE[[#This Row],[BH3]]</f>
        <v>0</v>
      </c>
      <c r="N12" s="6">
        <v>1.7</v>
      </c>
      <c r="O12" s="6">
        <v>0.25</v>
      </c>
      <c r="P12" s="6">
        <v>0.5</v>
      </c>
      <c r="Q12" s="6">
        <v>1</v>
      </c>
      <c r="R12" s="6">
        <v>1</v>
      </c>
      <c r="S12" s="6">
        <v>0.2</v>
      </c>
      <c r="T12" s="6">
        <v>1.5</v>
      </c>
      <c r="U12" s="6">
        <v>1.5</v>
      </c>
      <c r="V12" s="6">
        <v>12</v>
      </c>
      <c r="W12" s="6">
        <v>2</v>
      </c>
      <c r="X12" s="6">
        <v>2</v>
      </c>
      <c r="Y12" s="6">
        <v>0.25</v>
      </c>
      <c r="Z12" s="6">
        <v>0.75</v>
      </c>
      <c r="AA12" s="6"/>
      <c r="AB12" s="6"/>
      <c r="AC12" s="6"/>
    </row>
    <row r="13" spans="1:29" x14ac:dyDescent="0.3">
      <c r="A13" s="4" t="s">
        <v>30</v>
      </c>
      <c r="B13" s="3">
        <v>6</v>
      </c>
      <c r="C13" s="9">
        <v>16</v>
      </c>
      <c r="D13" s="3">
        <f>WALL1_TABLE[[#This Row],[FLAT]]-WALL1_TABLE[[#This Row],[W1]]</f>
        <v>16.5</v>
      </c>
      <c r="E13" s="9">
        <v>32.5</v>
      </c>
      <c r="F13" s="10">
        <v>0.75</v>
      </c>
      <c r="G13" s="10">
        <v>8.0625</v>
      </c>
      <c r="H13" s="10">
        <v>8.5625</v>
      </c>
      <c r="I13" s="4">
        <f>WALL1_TABLE[[#This Row],[NBW1]]</f>
        <v>8.0625</v>
      </c>
      <c r="J13" s="4">
        <f>WALL1_TABLE[[#This Row],[NBW2]]</f>
        <v>8.5625</v>
      </c>
      <c r="K13" s="3">
        <f>(WALL1_TABLE[[#This Row],[FLAT]]-WALL1_TABLE[[#This Row],[NBW1]]-WALL1_TABLE[[#This Row],[NBW2]]-2)/2</f>
        <v>6.9375</v>
      </c>
      <c r="L13" s="3">
        <f>WALL1_TABLE[[#This Row],[BH3]]</f>
        <v>6.9375</v>
      </c>
      <c r="M13" s="3">
        <f>WALL1_TABLE[[#This Row],[BH4]]-WALL1_TABLE[[#This Row],[BH3]]</f>
        <v>0</v>
      </c>
      <c r="N13" s="6">
        <v>1.7</v>
      </c>
      <c r="O13" s="6">
        <v>0.25</v>
      </c>
      <c r="P13" s="6">
        <v>0.5</v>
      </c>
      <c r="Q13" s="6">
        <v>1</v>
      </c>
      <c r="R13" s="6">
        <v>1</v>
      </c>
      <c r="S13" s="6">
        <v>0.2</v>
      </c>
      <c r="T13" s="6">
        <v>1.5</v>
      </c>
      <c r="U13" s="6">
        <v>1.5</v>
      </c>
      <c r="V13" s="6">
        <v>12</v>
      </c>
      <c r="W13" s="6">
        <v>2</v>
      </c>
      <c r="X13" s="6">
        <v>2</v>
      </c>
      <c r="Y13" s="6">
        <v>0.25</v>
      </c>
      <c r="Z13" s="6">
        <v>0.75</v>
      </c>
      <c r="AA13" s="6"/>
      <c r="AB13" s="6"/>
      <c r="AC13" s="6"/>
    </row>
    <row r="14" spans="1:29" x14ac:dyDescent="0.3">
      <c r="A14" s="4" t="s">
        <v>32</v>
      </c>
      <c r="B14" s="3">
        <v>3</v>
      </c>
      <c r="C14" s="9">
        <v>14.5</v>
      </c>
      <c r="D14" s="3">
        <f>WALL1_TABLE[[#This Row],[FLAT]]-WALL1_TABLE[[#This Row],[W1]]</f>
        <v>10.5</v>
      </c>
      <c r="E14" s="9">
        <v>25</v>
      </c>
      <c r="F14" s="10">
        <v>0.6875</v>
      </c>
      <c r="G14" s="10">
        <v>5.03125</v>
      </c>
      <c r="H14" s="10">
        <v>5.59375</v>
      </c>
      <c r="I14" s="4">
        <f>WALL1_TABLE[[#This Row],[NBW1]]</f>
        <v>5.03125</v>
      </c>
      <c r="J14" s="4">
        <f>WALL1_TABLE[[#This Row],[NBW2]]</f>
        <v>5.59375</v>
      </c>
      <c r="K14" s="3">
        <f>(WALL1_TABLE[[#This Row],[FLAT]]-WALL1_TABLE[[#This Row],[NBW1]]-WALL1_TABLE[[#This Row],[NBW2]]-2)/2</f>
        <v>6.1875</v>
      </c>
      <c r="L14" s="3">
        <f>WALL1_TABLE[[#This Row],[BH3]]</f>
        <v>6.1875</v>
      </c>
      <c r="M14" s="3">
        <f>WALL1_TABLE[[#This Row],[BH4]]-WALL1_TABLE[[#This Row],[BH3]]</f>
        <v>0</v>
      </c>
      <c r="N14" s="6">
        <v>1.7</v>
      </c>
      <c r="O14" s="6">
        <v>0.25</v>
      </c>
      <c r="P14" s="6">
        <v>0.5</v>
      </c>
      <c r="Q14" s="6">
        <v>1</v>
      </c>
      <c r="R14" s="6">
        <v>1</v>
      </c>
      <c r="S14" s="6">
        <v>0.2</v>
      </c>
      <c r="T14" s="6">
        <v>1.5</v>
      </c>
      <c r="U14" s="6">
        <v>1.5</v>
      </c>
      <c r="V14" s="6">
        <v>12</v>
      </c>
      <c r="W14" s="6">
        <v>2</v>
      </c>
      <c r="X14" s="6">
        <v>2</v>
      </c>
      <c r="Y14" s="6">
        <v>0.25</v>
      </c>
      <c r="Z14" s="6">
        <v>0.75</v>
      </c>
      <c r="AA14" s="6"/>
      <c r="AB14" s="6"/>
      <c r="AC14" s="6"/>
    </row>
    <row r="15" spans="1:29" x14ac:dyDescent="0.3">
      <c r="A15" s="4" t="s">
        <v>32</v>
      </c>
      <c r="B15" s="3">
        <v>4</v>
      </c>
      <c r="C15" s="9">
        <v>16</v>
      </c>
      <c r="D15" s="3">
        <f>WALL1_TABLE[[#This Row],[FLAT]]-WALL1_TABLE[[#This Row],[W1]]</f>
        <v>12.5</v>
      </c>
      <c r="E15" s="9">
        <v>28.5</v>
      </c>
      <c r="F15" s="10">
        <v>0.6875</v>
      </c>
      <c r="G15" s="10">
        <v>6.03125</v>
      </c>
      <c r="H15" s="10">
        <v>6.59375</v>
      </c>
      <c r="I15" s="4">
        <f>WALL1_TABLE[[#This Row],[NBW1]]</f>
        <v>6.03125</v>
      </c>
      <c r="J15" s="4">
        <f>WALL1_TABLE[[#This Row],[NBW2]]</f>
        <v>6.59375</v>
      </c>
      <c r="K15" s="3">
        <f>(WALL1_TABLE[[#This Row],[FLAT]]-WALL1_TABLE[[#This Row],[NBW1]]-WALL1_TABLE[[#This Row],[NBW2]]-2)/2</f>
        <v>6.9375</v>
      </c>
      <c r="L15" s="3">
        <f>WALL1_TABLE[[#This Row],[BH3]]</f>
        <v>6.9375</v>
      </c>
      <c r="M15" s="3">
        <f>WALL1_TABLE[[#This Row],[BH4]]-WALL1_TABLE[[#This Row],[BH3]]</f>
        <v>0</v>
      </c>
      <c r="N15" s="6">
        <v>1.7</v>
      </c>
      <c r="O15" s="6">
        <v>0.25</v>
      </c>
      <c r="P15" s="6">
        <v>0.5</v>
      </c>
      <c r="Q15" s="6">
        <v>1</v>
      </c>
      <c r="R15" s="6">
        <v>1</v>
      </c>
      <c r="S15" s="6">
        <v>0.2</v>
      </c>
      <c r="T15" s="6">
        <v>1.5</v>
      </c>
      <c r="U15" s="6">
        <v>1.5</v>
      </c>
      <c r="V15" s="6">
        <v>12</v>
      </c>
      <c r="W15" s="6">
        <v>2</v>
      </c>
      <c r="X15" s="6">
        <v>2</v>
      </c>
      <c r="Y15" s="6">
        <v>0.25</v>
      </c>
      <c r="Z15" s="6">
        <v>0.75</v>
      </c>
      <c r="AA15" s="6"/>
      <c r="AB15" s="6"/>
      <c r="AC15" s="6"/>
    </row>
    <row r="16" spans="1:29" x14ac:dyDescent="0.3">
      <c r="A16" s="4" t="s">
        <v>32</v>
      </c>
      <c r="B16" s="3">
        <v>5</v>
      </c>
      <c r="C16" s="9">
        <v>13</v>
      </c>
      <c r="D16" s="3">
        <f>WALL1_TABLE[[#This Row],[FLAT]]-WALL1_TABLE[[#This Row],[W1]]</f>
        <v>14.25</v>
      </c>
      <c r="E16" s="9">
        <v>27.25</v>
      </c>
      <c r="F16" s="10">
        <v>0.4375</v>
      </c>
      <c r="G16" s="10">
        <v>6.78125</v>
      </c>
      <c r="H16" s="10">
        <v>7.59375</v>
      </c>
      <c r="I16" s="4">
        <f>WALL1_TABLE[[#This Row],[NBW1]]</f>
        <v>6.78125</v>
      </c>
      <c r="J16" s="4">
        <f>WALL1_TABLE[[#This Row],[NBW2]]</f>
        <v>7.59375</v>
      </c>
      <c r="K16" s="3">
        <f>(WALL1_TABLE[[#This Row],[FLAT]]-WALL1_TABLE[[#This Row],[NBW1]]-WALL1_TABLE[[#This Row],[NBW2]]-2)/2</f>
        <v>5.4375</v>
      </c>
      <c r="L16" s="3">
        <f>WALL1_TABLE[[#This Row],[BH3]]</f>
        <v>5.4375</v>
      </c>
      <c r="M16" s="3">
        <f>WALL1_TABLE[[#This Row],[BH4]]-WALL1_TABLE[[#This Row],[BH3]]</f>
        <v>0</v>
      </c>
      <c r="N16" s="6">
        <v>1.7</v>
      </c>
      <c r="O16" s="6">
        <v>0.25</v>
      </c>
      <c r="P16" s="6">
        <v>0.5</v>
      </c>
      <c r="Q16" s="6">
        <v>1</v>
      </c>
      <c r="R16" s="6">
        <v>1</v>
      </c>
      <c r="S16" s="6">
        <v>0.2</v>
      </c>
      <c r="T16" s="6">
        <v>1.5</v>
      </c>
      <c r="U16" s="6">
        <v>1.5</v>
      </c>
      <c r="V16" s="6">
        <v>12</v>
      </c>
      <c r="W16" s="6">
        <v>2</v>
      </c>
      <c r="X16" s="6">
        <v>2</v>
      </c>
      <c r="Y16" s="6">
        <v>0.25</v>
      </c>
      <c r="Z16" s="6">
        <v>0.75</v>
      </c>
      <c r="AA16" s="6"/>
      <c r="AB16" s="6"/>
      <c r="AC16" s="6"/>
    </row>
    <row r="17" spans="1:29" x14ac:dyDescent="0.3">
      <c r="A17" s="4" t="s">
        <v>32</v>
      </c>
      <c r="B17" s="3">
        <v>6</v>
      </c>
      <c r="C17" s="9">
        <v>16</v>
      </c>
      <c r="D17" s="3">
        <f>WALL1_TABLE[[#This Row],[FLAT]]-WALL1_TABLE[[#This Row],[W1]]</f>
        <v>16.5</v>
      </c>
      <c r="E17" s="9">
        <v>32.5</v>
      </c>
      <c r="F17" s="10">
        <v>0.6875</v>
      </c>
      <c r="G17" s="10">
        <v>8.03125</v>
      </c>
      <c r="H17" s="10">
        <v>8.59375</v>
      </c>
      <c r="I17" s="4">
        <f>WALL1_TABLE[[#This Row],[NBW1]]</f>
        <v>8.03125</v>
      </c>
      <c r="J17" s="4">
        <f>WALL1_TABLE[[#This Row],[NBW2]]</f>
        <v>8.59375</v>
      </c>
      <c r="K17" s="3">
        <f>(WALL1_TABLE[[#This Row],[FLAT]]-WALL1_TABLE[[#This Row],[NBW1]]-WALL1_TABLE[[#This Row],[NBW2]]-2)/2</f>
        <v>6.9375</v>
      </c>
      <c r="L17" s="3">
        <f>WALL1_TABLE[[#This Row],[BH3]]</f>
        <v>6.9375</v>
      </c>
      <c r="M17" s="3">
        <f>WALL1_TABLE[[#This Row],[BH4]]-WALL1_TABLE[[#This Row],[BH3]]</f>
        <v>0</v>
      </c>
      <c r="N17" s="6">
        <v>1.7</v>
      </c>
      <c r="O17" s="6">
        <v>0.25</v>
      </c>
      <c r="P17" s="6">
        <v>0.5</v>
      </c>
      <c r="Q17" s="6">
        <v>1</v>
      </c>
      <c r="R17" s="6">
        <v>1</v>
      </c>
      <c r="S17" s="6">
        <v>0.2</v>
      </c>
      <c r="T17" s="6">
        <v>1.5</v>
      </c>
      <c r="U17" s="6">
        <v>1.5</v>
      </c>
      <c r="V17" s="6">
        <v>12</v>
      </c>
      <c r="W17" s="6">
        <v>2</v>
      </c>
      <c r="X17" s="6">
        <v>2</v>
      </c>
      <c r="Y17" s="6">
        <v>0.25</v>
      </c>
      <c r="Z17" s="6">
        <v>0.75</v>
      </c>
      <c r="AA17" s="6"/>
      <c r="AB17" s="6"/>
      <c r="AC1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A31A-0525-4D94-9B73-064AFB421C35}">
  <dimension ref="A1:AC17"/>
  <sheetViews>
    <sheetView workbookViewId="0">
      <selection activeCell="J21" sqref="J21"/>
    </sheetView>
  </sheetViews>
  <sheetFormatPr defaultRowHeight="14.4" x14ac:dyDescent="0.3"/>
  <cols>
    <col min="1" max="1" width="11.109375" bestFit="1" customWidth="1"/>
    <col min="2" max="2" width="6.6640625" bestFit="1" customWidth="1"/>
    <col min="3" max="3" width="8.33203125" bestFit="1" customWidth="1"/>
    <col min="4" max="4" width="13.5546875" bestFit="1" customWidth="1"/>
    <col min="5" max="5" width="10" bestFit="1" customWidth="1"/>
    <col min="6" max="6" width="7" bestFit="1" customWidth="1"/>
    <col min="7" max="8" width="11" bestFit="1" customWidth="1"/>
    <col min="9" max="10" width="10.77734375" bestFit="1" customWidth="1"/>
    <col min="11" max="12" width="9.109375" bestFit="1" customWidth="1"/>
    <col min="13" max="13" width="15.5546875" bestFit="1" customWidth="1"/>
    <col min="14" max="14" width="6.77734375" bestFit="1" customWidth="1"/>
    <col min="15" max="16" width="9.44140625" bestFit="1" customWidth="1"/>
    <col min="17" max="18" width="9.109375" bestFit="1" customWidth="1"/>
    <col min="19" max="19" width="9.33203125" bestFit="1" customWidth="1"/>
    <col min="20" max="21" width="9" bestFit="1" customWidth="1"/>
    <col min="22" max="24" width="10.33203125" bestFit="1" customWidth="1"/>
    <col min="25" max="25" width="9.77734375" bestFit="1" customWidth="1"/>
    <col min="26" max="26" width="9" bestFit="1" customWidth="1"/>
  </cols>
  <sheetData>
    <row r="1" spans="1:29" x14ac:dyDescent="0.3">
      <c r="A1" s="1" t="s">
        <v>31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8</v>
      </c>
      <c r="H1" s="5" t="s">
        <v>9</v>
      </c>
      <c r="I1" s="5" t="s">
        <v>11</v>
      </c>
      <c r="J1" s="5" t="s">
        <v>12</v>
      </c>
      <c r="K1" s="5" t="s">
        <v>17</v>
      </c>
      <c r="L1" s="5" t="s">
        <v>18</v>
      </c>
      <c r="M1" s="5" t="s">
        <v>19</v>
      </c>
      <c r="N1" s="5" t="s">
        <v>5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20</v>
      </c>
      <c r="T1" s="5" t="s">
        <v>21</v>
      </c>
      <c r="U1" s="5" t="s">
        <v>22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23</v>
      </c>
      <c r="AB1" s="5" t="s">
        <v>7</v>
      </c>
      <c r="AC1" s="5" t="s">
        <v>10</v>
      </c>
    </row>
    <row r="2" spans="1:29" x14ac:dyDescent="0.3">
      <c r="A2" s="4" t="s">
        <v>0</v>
      </c>
      <c r="B2" s="3">
        <v>3</v>
      </c>
      <c r="C2" s="9">
        <v>16</v>
      </c>
      <c r="D2" s="4">
        <f>WALL2_TABLE[[#This Row],[FLAT]]-WALL2_TABLE[[#This Row],[W1]]</f>
        <v>10</v>
      </c>
      <c r="E2" s="9">
        <v>26</v>
      </c>
      <c r="F2" s="10">
        <v>0.86250000000000004</v>
      </c>
      <c r="G2" s="9">
        <v>5</v>
      </c>
      <c r="H2" s="9">
        <v>5.1875</v>
      </c>
      <c r="I2" s="4">
        <f>WALL2_TABLE[[#This Row],[NBW1]]</f>
        <v>5</v>
      </c>
      <c r="J2" s="4">
        <f>WALL2_TABLE[[#This Row],[NBW2]]</f>
        <v>5.1875</v>
      </c>
      <c r="K2" s="4">
        <f>(WALL2_TABLE[[#This Row],[FLAT]]-WALL2_TABLE[[#This Row],[NBW1]]-WALL2_TABLE[[#This Row],[NBW2]]-2)/2</f>
        <v>6.90625</v>
      </c>
      <c r="L2" s="4">
        <f>WALL2_TABLE[[#This Row],[BH3]]</f>
        <v>6.90625</v>
      </c>
      <c r="M2" s="4">
        <f>WALL2_TABLE[[#This Row],[BH4]]-WALL2_TABLE[[#This Row],[BH3]]</f>
        <v>0</v>
      </c>
      <c r="N2" s="6">
        <v>1.7</v>
      </c>
      <c r="O2" s="6">
        <v>0.25</v>
      </c>
      <c r="P2" s="6">
        <v>0.5</v>
      </c>
      <c r="Q2" s="6">
        <v>1</v>
      </c>
      <c r="R2" s="6">
        <v>1</v>
      </c>
      <c r="S2" s="6">
        <v>0.2</v>
      </c>
      <c r="T2" s="6">
        <v>1.5</v>
      </c>
      <c r="U2" s="6">
        <v>1.5</v>
      </c>
      <c r="V2" s="6">
        <v>12</v>
      </c>
      <c r="W2" s="6">
        <v>2</v>
      </c>
      <c r="X2" s="6">
        <v>2</v>
      </c>
      <c r="Y2" s="6">
        <v>0.25</v>
      </c>
      <c r="Z2" s="6">
        <v>0.75</v>
      </c>
      <c r="AA2" s="6"/>
      <c r="AB2" s="6"/>
      <c r="AC2" s="6"/>
    </row>
    <row r="3" spans="1:29" x14ac:dyDescent="0.3">
      <c r="A3" s="4" t="s">
        <v>0</v>
      </c>
      <c r="B3" s="3">
        <v>4</v>
      </c>
      <c r="C3" s="9">
        <v>16</v>
      </c>
      <c r="D3" s="3">
        <f>WALL2_TABLE[[#This Row],[FLAT]]-WALL2_TABLE[[#This Row],[W1]]</f>
        <v>12</v>
      </c>
      <c r="E3" s="9">
        <v>28</v>
      </c>
      <c r="F3" s="10">
        <v>0.86250000000000004</v>
      </c>
      <c r="G3" s="10">
        <v>6</v>
      </c>
      <c r="H3" s="10">
        <v>6.1875</v>
      </c>
      <c r="I3" s="4">
        <f>WALL2_TABLE[[#This Row],[NBW1]]</f>
        <v>6</v>
      </c>
      <c r="J3" s="4">
        <f>WALL2_TABLE[[#This Row],[NBW2]]</f>
        <v>6.1875</v>
      </c>
      <c r="K3" s="3">
        <f>(WALL2_TABLE[[#This Row],[FLAT]]-WALL2_TABLE[[#This Row],[NBW1]]-WALL2_TABLE[[#This Row],[NBW2]]-2)/2</f>
        <v>6.90625</v>
      </c>
      <c r="L3" s="3">
        <f>WALL2_TABLE[[#This Row],[BH3]]</f>
        <v>6.90625</v>
      </c>
      <c r="M3" s="3">
        <f>WALL2_TABLE[[#This Row],[BH4]]-WALL2_TABLE[[#This Row],[BH3]]</f>
        <v>0</v>
      </c>
      <c r="N3" s="6">
        <v>1.7</v>
      </c>
      <c r="O3" s="6">
        <v>0.25</v>
      </c>
      <c r="P3" s="6">
        <v>0.5</v>
      </c>
      <c r="Q3" s="6">
        <v>1</v>
      </c>
      <c r="R3" s="6">
        <v>1</v>
      </c>
      <c r="S3" s="6">
        <v>0.2</v>
      </c>
      <c r="T3" s="6">
        <v>1.5</v>
      </c>
      <c r="U3" s="6">
        <v>1.5</v>
      </c>
      <c r="V3" s="6">
        <v>12</v>
      </c>
      <c r="W3" s="6">
        <v>2</v>
      </c>
      <c r="X3" s="6">
        <v>2</v>
      </c>
      <c r="Y3" s="6">
        <v>0.25</v>
      </c>
      <c r="Z3" s="6">
        <v>0.75</v>
      </c>
      <c r="AA3" s="6"/>
      <c r="AB3" s="6"/>
      <c r="AC3" s="6"/>
    </row>
    <row r="4" spans="1:29" x14ac:dyDescent="0.3">
      <c r="A4" s="4" t="s">
        <v>0</v>
      </c>
      <c r="B4" s="3">
        <v>5</v>
      </c>
      <c r="C4" s="9">
        <v>13</v>
      </c>
      <c r="D4" s="3">
        <f>WALL2_TABLE[[#This Row],[FLAT]]-WALL2_TABLE[[#This Row],[W1]]</f>
        <v>14</v>
      </c>
      <c r="E4" s="9">
        <v>27</v>
      </c>
      <c r="F4" s="11">
        <v>0.86250000000000004</v>
      </c>
      <c r="G4" s="11">
        <v>7</v>
      </c>
      <c r="H4" s="11">
        <v>7.1875</v>
      </c>
      <c r="I4" s="4">
        <f>WALL2_TABLE[[#This Row],[NBW1]]</f>
        <v>7</v>
      </c>
      <c r="J4" s="4">
        <f>WALL2_TABLE[[#This Row],[NBW2]]</f>
        <v>7.1875</v>
      </c>
      <c r="K4" s="3">
        <f>(WALL2_TABLE[[#This Row],[FLAT]]-WALL2_TABLE[[#This Row],[NBW1]]-WALL2_TABLE[[#This Row],[NBW2]]-2)/2</f>
        <v>5.40625</v>
      </c>
      <c r="L4" s="3">
        <f>WALL2_TABLE[[#This Row],[BH3]]</f>
        <v>5.40625</v>
      </c>
      <c r="M4" s="3">
        <f>WALL2_TABLE[[#This Row],[BH4]]-WALL2_TABLE[[#This Row],[BH3]]</f>
        <v>0</v>
      </c>
      <c r="N4" s="6">
        <v>1.7</v>
      </c>
      <c r="O4" s="6">
        <v>0.25</v>
      </c>
      <c r="P4" s="6">
        <v>0.5</v>
      </c>
      <c r="Q4" s="6">
        <v>1</v>
      </c>
      <c r="R4" s="6">
        <v>1</v>
      </c>
      <c r="S4" s="6">
        <v>0.2</v>
      </c>
      <c r="T4" s="6">
        <v>1.5</v>
      </c>
      <c r="U4" s="6">
        <v>1.5</v>
      </c>
      <c r="V4" s="6">
        <v>12</v>
      </c>
      <c r="W4" s="6">
        <v>2</v>
      </c>
      <c r="X4" s="6">
        <v>2</v>
      </c>
      <c r="Y4" s="6">
        <v>0.25</v>
      </c>
      <c r="Z4" s="6">
        <v>0.75</v>
      </c>
      <c r="AA4" s="6"/>
      <c r="AB4" s="6"/>
      <c r="AC4" s="6"/>
    </row>
    <row r="5" spans="1:29" x14ac:dyDescent="0.3">
      <c r="A5" s="4" t="s">
        <v>0</v>
      </c>
      <c r="B5" s="3">
        <v>6</v>
      </c>
      <c r="C5" s="9">
        <v>16</v>
      </c>
      <c r="D5" s="3">
        <f>WALL2_TABLE[[#This Row],[FLAT]]-WALL2_TABLE[[#This Row],[W1]]</f>
        <v>16</v>
      </c>
      <c r="E5" s="9">
        <v>32</v>
      </c>
      <c r="F5" s="10">
        <v>0.86250000000000004</v>
      </c>
      <c r="G5" s="11">
        <v>8</v>
      </c>
      <c r="H5" s="11">
        <v>8.1875</v>
      </c>
      <c r="I5" s="4">
        <f>WALL2_TABLE[[#This Row],[NBW1]]</f>
        <v>8</v>
      </c>
      <c r="J5" s="4">
        <f>WALL2_TABLE[[#This Row],[NBW2]]</f>
        <v>8.1875</v>
      </c>
      <c r="K5" s="3">
        <f>(WALL2_TABLE[[#This Row],[FLAT]]-WALL2_TABLE[[#This Row],[NBW1]]-WALL2_TABLE[[#This Row],[NBW2]]-2)/2</f>
        <v>6.90625</v>
      </c>
      <c r="L5" s="3">
        <f>WALL2_TABLE[[#This Row],[BH3]]</f>
        <v>6.90625</v>
      </c>
      <c r="M5" s="3">
        <f>WALL2_TABLE[[#This Row],[BH4]]-WALL2_TABLE[[#This Row],[BH3]]</f>
        <v>0</v>
      </c>
      <c r="N5" s="6">
        <v>1.7</v>
      </c>
      <c r="O5" s="6">
        <v>0.25</v>
      </c>
      <c r="P5" s="6">
        <v>0.5</v>
      </c>
      <c r="Q5" s="6">
        <v>1</v>
      </c>
      <c r="R5" s="6">
        <v>1</v>
      </c>
      <c r="S5" s="6">
        <v>0.2</v>
      </c>
      <c r="T5" s="6">
        <v>1.5</v>
      </c>
      <c r="U5" s="6">
        <v>1.5</v>
      </c>
      <c r="V5" s="6">
        <v>12</v>
      </c>
      <c r="W5" s="6">
        <v>2</v>
      </c>
      <c r="X5" s="6">
        <v>2</v>
      </c>
      <c r="Y5" s="6">
        <v>0.25</v>
      </c>
      <c r="Z5" s="6">
        <v>0.75</v>
      </c>
      <c r="AA5" s="6"/>
      <c r="AB5" s="6"/>
      <c r="AC5" s="6"/>
    </row>
    <row r="6" spans="1:29" x14ac:dyDescent="0.3">
      <c r="A6" s="4" t="s">
        <v>29</v>
      </c>
      <c r="B6" s="3">
        <v>3</v>
      </c>
      <c r="C6" s="9">
        <v>16</v>
      </c>
      <c r="D6" s="3">
        <f>WALL2_TABLE[[#This Row],[FLAT]]-WALL2_TABLE[[#This Row],[W1]]</f>
        <v>10</v>
      </c>
      <c r="E6" s="9">
        <v>26</v>
      </c>
      <c r="F6" s="10">
        <v>0.73750000000000004</v>
      </c>
      <c r="G6" s="10">
        <v>5.03125</v>
      </c>
      <c r="H6" s="10">
        <v>5.09375</v>
      </c>
      <c r="I6" s="4">
        <f>WALL2_TABLE[[#This Row],[NBW1]]</f>
        <v>5.03125</v>
      </c>
      <c r="J6" s="4">
        <f>WALL2_TABLE[[#This Row],[NBW2]]</f>
        <v>5.09375</v>
      </c>
      <c r="K6" s="3">
        <f>(WALL2_TABLE[[#This Row],[FLAT]]-WALL2_TABLE[[#This Row],[NBW1]]-WALL2_TABLE[[#This Row],[NBW2]]-2)/2</f>
        <v>6.9375</v>
      </c>
      <c r="L6" s="3">
        <f>WALL2_TABLE[[#This Row],[BH3]]</f>
        <v>6.9375</v>
      </c>
      <c r="M6" s="3">
        <f>WALL2_TABLE[[#This Row],[BH4]]-WALL2_TABLE[[#This Row],[BH3]]</f>
        <v>0</v>
      </c>
      <c r="N6" s="6">
        <v>1.7</v>
      </c>
      <c r="O6" s="6">
        <v>0.25</v>
      </c>
      <c r="P6" s="6">
        <v>0.5</v>
      </c>
      <c r="Q6" s="6">
        <v>1</v>
      </c>
      <c r="R6" s="6">
        <v>1</v>
      </c>
      <c r="S6" s="6">
        <v>0.2</v>
      </c>
      <c r="T6" s="6">
        <v>1.5</v>
      </c>
      <c r="U6" s="6">
        <v>1.5</v>
      </c>
      <c r="V6" s="6">
        <v>12</v>
      </c>
      <c r="W6" s="6">
        <v>2</v>
      </c>
      <c r="X6" s="6">
        <v>2</v>
      </c>
      <c r="Y6" s="6">
        <v>0.25</v>
      </c>
      <c r="Z6" s="6">
        <v>0.75</v>
      </c>
      <c r="AA6" s="6"/>
      <c r="AB6" s="6"/>
      <c r="AC6" s="6"/>
    </row>
    <row r="7" spans="1:29" x14ac:dyDescent="0.3">
      <c r="A7" s="4" t="s">
        <v>29</v>
      </c>
      <c r="B7" s="3">
        <v>4</v>
      </c>
      <c r="C7" s="9">
        <v>16</v>
      </c>
      <c r="D7" s="3">
        <f>WALL2_TABLE[[#This Row],[FLAT]]-WALL2_TABLE[[#This Row],[W1]]</f>
        <v>12</v>
      </c>
      <c r="E7" s="9">
        <v>28</v>
      </c>
      <c r="F7" s="10">
        <v>0.73750000000000004</v>
      </c>
      <c r="G7" s="10">
        <v>6.03125</v>
      </c>
      <c r="H7" s="10">
        <v>6.09375</v>
      </c>
      <c r="I7" s="4">
        <f>WALL2_TABLE[[#This Row],[NBW1]]</f>
        <v>6.03125</v>
      </c>
      <c r="J7" s="4">
        <f>WALL2_TABLE[[#This Row],[NBW2]]</f>
        <v>6.09375</v>
      </c>
      <c r="K7" s="3">
        <f>(WALL2_TABLE[[#This Row],[FLAT]]-WALL2_TABLE[[#This Row],[NBW1]]-WALL2_TABLE[[#This Row],[NBW2]]-2)/2</f>
        <v>6.9375</v>
      </c>
      <c r="L7" s="3">
        <f>WALL2_TABLE[[#This Row],[BH3]]</f>
        <v>6.9375</v>
      </c>
      <c r="M7" s="3">
        <f>WALL2_TABLE[[#This Row],[BH4]]-WALL2_TABLE[[#This Row],[BH3]]</f>
        <v>0</v>
      </c>
      <c r="N7" s="6">
        <v>1.7</v>
      </c>
      <c r="O7" s="6">
        <v>0.25</v>
      </c>
      <c r="P7" s="6">
        <v>0.5</v>
      </c>
      <c r="Q7" s="6">
        <v>1</v>
      </c>
      <c r="R7" s="6">
        <v>1</v>
      </c>
      <c r="S7" s="6">
        <v>0.2</v>
      </c>
      <c r="T7" s="6">
        <v>1.5</v>
      </c>
      <c r="U7" s="6">
        <v>1.5</v>
      </c>
      <c r="V7" s="6">
        <v>12</v>
      </c>
      <c r="W7" s="6">
        <v>2</v>
      </c>
      <c r="X7" s="6">
        <v>2</v>
      </c>
      <c r="Y7" s="6">
        <v>0.25</v>
      </c>
      <c r="Z7" s="6">
        <v>0.75</v>
      </c>
      <c r="AA7" s="6"/>
      <c r="AB7" s="6"/>
      <c r="AC7" s="6"/>
    </row>
    <row r="8" spans="1:29" x14ac:dyDescent="0.3">
      <c r="A8" s="4" t="s">
        <v>29</v>
      </c>
      <c r="B8" s="3">
        <v>5</v>
      </c>
      <c r="C8" s="9">
        <v>13</v>
      </c>
      <c r="D8" s="3">
        <f>WALL2_TABLE[[#This Row],[FLAT]]-WALL2_TABLE[[#This Row],[W1]]</f>
        <v>14</v>
      </c>
      <c r="E8" s="9">
        <v>27</v>
      </c>
      <c r="F8" s="9">
        <v>0.73750000000000004</v>
      </c>
      <c r="G8" s="9">
        <v>7.03125</v>
      </c>
      <c r="H8" s="9">
        <v>7.09375</v>
      </c>
      <c r="I8" s="4">
        <f>WALL2_TABLE[[#This Row],[NBW1]]</f>
        <v>7.03125</v>
      </c>
      <c r="J8" s="4">
        <f>WALL2_TABLE[[#This Row],[NBW2]]</f>
        <v>7.09375</v>
      </c>
      <c r="K8" s="3">
        <f>(WALL2_TABLE[[#This Row],[FLAT]]-WALL2_TABLE[[#This Row],[NBW1]]-WALL2_TABLE[[#This Row],[NBW2]]-2)/2</f>
        <v>5.4375</v>
      </c>
      <c r="L8" s="3">
        <f>WALL2_TABLE[[#This Row],[BH3]]</f>
        <v>5.4375</v>
      </c>
      <c r="M8" s="3">
        <f>WALL2_TABLE[[#This Row],[BH4]]-WALL2_TABLE[[#This Row],[BH3]]</f>
        <v>0</v>
      </c>
      <c r="N8" s="6">
        <v>1.7</v>
      </c>
      <c r="O8" s="6">
        <v>0.25</v>
      </c>
      <c r="P8" s="6">
        <v>0.5</v>
      </c>
      <c r="Q8" s="6">
        <v>1</v>
      </c>
      <c r="R8" s="6">
        <v>1</v>
      </c>
      <c r="S8" s="6">
        <v>0.2</v>
      </c>
      <c r="T8" s="6">
        <v>1.5</v>
      </c>
      <c r="U8" s="6">
        <v>1.5</v>
      </c>
      <c r="V8" s="6">
        <v>12</v>
      </c>
      <c r="W8" s="6">
        <v>2</v>
      </c>
      <c r="X8" s="6">
        <v>2</v>
      </c>
      <c r="Y8" s="6">
        <v>0.25</v>
      </c>
      <c r="Z8" s="6">
        <v>0.75</v>
      </c>
      <c r="AA8" s="6"/>
      <c r="AB8" s="6"/>
      <c r="AC8" s="6"/>
    </row>
    <row r="9" spans="1:29" x14ac:dyDescent="0.3">
      <c r="A9" s="4" t="s">
        <v>29</v>
      </c>
      <c r="B9" s="3">
        <v>6</v>
      </c>
      <c r="C9" s="9">
        <v>16</v>
      </c>
      <c r="D9" s="3">
        <f>WALL2_TABLE[[#This Row],[FLAT]]-WALL2_TABLE[[#This Row],[W1]]</f>
        <v>16</v>
      </c>
      <c r="E9" s="9">
        <v>32</v>
      </c>
      <c r="F9" s="10">
        <v>0.73750000000000004</v>
      </c>
      <c r="G9" s="10">
        <v>8.03125</v>
      </c>
      <c r="H9" s="10">
        <v>8.09375</v>
      </c>
      <c r="I9" s="4">
        <f>WALL2_TABLE[[#This Row],[NBW1]]</f>
        <v>8.03125</v>
      </c>
      <c r="J9" s="4">
        <f>WALL2_TABLE[[#This Row],[NBW2]]</f>
        <v>8.09375</v>
      </c>
      <c r="K9" s="3">
        <f>(WALL2_TABLE[[#This Row],[FLAT]]-WALL2_TABLE[[#This Row],[NBW1]]-WALL2_TABLE[[#This Row],[NBW2]]-2)/2</f>
        <v>6.9375</v>
      </c>
      <c r="L9" s="3">
        <f>WALL2_TABLE[[#This Row],[BH3]]</f>
        <v>6.9375</v>
      </c>
      <c r="M9" s="3">
        <f>WALL2_TABLE[[#This Row],[BH4]]-WALL2_TABLE[[#This Row],[BH3]]</f>
        <v>0</v>
      </c>
      <c r="N9" s="6">
        <v>1.7</v>
      </c>
      <c r="O9" s="6">
        <v>0.25</v>
      </c>
      <c r="P9" s="6">
        <v>0.5</v>
      </c>
      <c r="Q9" s="6">
        <v>1</v>
      </c>
      <c r="R9" s="6">
        <v>1</v>
      </c>
      <c r="S9" s="6">
        <v>0.2</v>
      </c>
      <c r="T9" s="6">
        <v>1.5</v>
      </c>
      <c r="U9" s="6">
        <v>1.5</v>
      </c>
      <c r="V9" s="6">
        <v>12</v>
      </c>
      <c r="W9" s="6">
        <v>2</v>
      </c>
      <c r="X9" s="6">
        <v>2</v>
      </c>
      <c r="Y9" s="6">
        <v>0.25</v>
      </c>
      <c r="Z9" s="6">
        <v>0.75</v>
      </c>
      <c r="AA9" s="6"/>
      <c r="AB9" s="6"/>
      <c r="AC9" s="6"/>
    </row>
    <row r="10" spans="1:29" x14ac:dyDescent="0.3">
      <c r="A10" s="4" t="s">
        <v>30</v>
      </c>
      <c r="B10" s="3">
        <v>3</v>
      </c>
      <c r="C10" s="9">
        <v>16</v>
      </c>
      <c r="D10" s="3">
        <f>WALL2_TABLE[[#This Row],[FLAT]]-WALL2_TABLE[[#This Row],[W1]]</f>
        <v>10</v>
      </c>
      <c r="E10" s="9">
        <v>26</v>
      </c>
      <c r="F10" s="10">
        <v>0.67500000000000004</v>
      </c>
      <c r="G10" s="10">
        <v>5.0625</v>
      </c>
      <c r="H10" s="10">
        <v>5.0625</v>
      </c>
      <c r="I10" s="4">
        <f>WALL2_TABLE[[#This Row],[NBW1]]</f>
        <v>5.0625</v>
      </c>
      <c r="J10" s="4">
        <f>WALL2_TABLE[[#This Row],[NBW2]]</f>
        <v>5.0625</v>
      </c>
      <c r="K10" s="3">
        <f>(WALL2_TABLE[[#This Row],[FLAT]]-WALL2_TABLE[[#This Row],[NBW1]]-WALL2_TABLE[[#This Row],[NBW2]]-2)/2</f>
        <v>6.9375</v>
      </c>
      <c r="L10" s="3">
        <f>WALL2_TABLE[[#This Row],[BH3]]</f>
        <v>6.9375</v>
      </c>
      <c r="M10" s="3">
        <f>WALL2_TABLE[[#This Row],[BH4]]-WALL2_TABLE[[#This Row],[BH3]]</f>
        <v>0</v>
      </c>
      <c r="N10" s="6">
        <v>1.7</v>
      </c>
      <c r="O10" s="6">
        <v>0.25</v>
      </c>
      <c r="P10" s="6">
        <v>0.5</v>
      </c>
      <c r="Q10" s="6">
        <v>1</v>
      </c>
      <c r="R10" s="6">
        <v>1</v>
      </c>
      <c r="S10" s="6">
        <v>0.2</v>
      </c>
      <c r="T10" s="6">
        <v>1.5</v>
      </c>
      <c r="U10" s="6">
        <v>1.5</v>
      </c>
      <c r="V10" s="6">
        <v>12</v>
      </c>
      <c r="W10" s="6">
        <v>2</v>
      </c>
      <c r="X10" s="6">
        <v>2</v>
      </c>
      <c r="Y10" s="6">
        <v>0.25</v>
      </c>
      <c r="Z10" s="6">
        <v>0.75</v>
      </c>
      <c r="AA10" s="6"/>
      <c r="AB10" s="6"/>
      <c r="AC10" s="6"/>
    </row>
    <row r="11" spans="1:29" x14ac:dyDescent="0.3">
      <c r="A11" s="4" t="s">
        <v>30</v>
      </c>
      <c r="B11" s="3">
        <v>4</v>
      </c>
      <c r="C11" s="9">
        <v>16</v>
      </c>
      <c r="D11" s="3">
        <f>WALL2_TABLE[[#This Row],[FLAT]]-WALL2_TABLE[[#This Row],[W1]]</f>
        <v>12</v>
      </c>
      <c r="E11" s="9">
        <v>28</v>
      </c>
      <c r="F11" s="10">
        <v>0.67500000000000004</v>
      </c>
      <c r="G11" s="10">
        <v>6.0625</v>
      </c>
      <c r="H11" s="10">
        <v>6.0625</v>
      </c>
      <c r="I11" s="4">
        <f>WALL2_TABLE[[#This Row],[NBW1]]</f>
        <v>6.0625</v>
      </c>
      <c r="J11" s="4">
        <f>WALL2_TABLE[[#This Row],[NBW2]]</f>
        <v>6.0625</v>
      </c>
      <c r="K11" s="3">
        <f>(WALL2_TABLE[[#This Row],[FLAT]]-WALL2_TABLE[[#This Row],[NBW1]]-WALL2_TABLE[[#This Row],[NBW2]]-2)/2</f>
        <v>6.9375</v>
      </c>
      <c r="L11" s="3">
        <f>WALL2_TABLE[[#This Row],[BH3]]</f>
        <v>6.9375</v>
      </c>
      <c r="M11" s="3">
        <f>WALL2_TABLE[[#This Row],[BH4]]-WALL2_TABLE[[#This Row],[BH3]]</f>
        <v>0</v>
      </c>
      <c r="N11" s="6">
        <v>1.7</v>
      </c>
      <c r="O11" s="6">
        <v>0.25</v>
      </c>
      <c r="P11" s="6">
        <v>0.5</v>
      </c>
      <c r="Q11" s="6">
        <v>1</v>
      </c>
      <c r="R11" s="6">
        <v>1</v>
      </c>
      <c r="S11" s="6">
        <v>0.2</v>
      </c>
      <c r="T11" s="6">
        <v>1.5</v>
      </c>
      <c r="U11" s="6">
        <v>1.5</v>
      </c>
      <c r="V11" s="6">
        <v>12</v>
      </c>
      <c r="W11" s="6">
        <v>2</v>
      </c>
      <c r="X11" s="6">
        <v>2</v>
      </c>
      <c r="Y11" s="6">
        <v>0.25</v>
      </c>
      <c r="Z11" s="6">
        <v>0.75</v>
      </c>
      <c r="AA11" s="6"/>
      <c r="AB11" s="6"/>
      <c r="AC11" s="6"/>
    </row>
    <row r="12" spans="1:29" x14ac:dyDescent="0.3">
      <c r="A12" s="4" t="s">
        <v>30</v>
      </c>
      <c r="B12" s="3">
        <v>5</v>
      </c>
      <c r="C12" s="9">
        <v>13</v>
      </c>
      <c r="D12" s="3">
        <f>WALL2_TABLE[[#This Row],[FLAT]]-WALL2_TABLE[[#This Row],[W1]]</f>
        <v>14</v>
      </c>
      <c r="E12" s="9">
        <v>27</v>
      </c>
      <c r="F12" s="11">
        <v>0.67500000000000004</v>
      </c>
      <c r="G12" s="11">
        <v>7.0625</v>
      </c>
      <c r="H12" s="11">
        <v>7.0625</v>
      </c>
      <c r="I12" s="4">
        <f>WALL2_TABLE[[#This Row],[NBW1]]</f>
        <v>7.0625</v>
      </c>
      <c r="J12" s="4">
        <f>WALL2_TABLE[[#This Row],[NBW2]]</f>
        <v>7.0625</v>
      </c>
      <c r="K12" s="3">
        <f>(WALL2_TABLE[[#This Row],[FLAT]]-WALL2_TABLE[[#This Row],[NBW1]]-WALL2_TABLE[[#This Row],[NBW2]]-2)/2</f>
        <v>5.4375</v>
      </c>
      <c r="L12" s="3">
        <f>WALL2_TABLE[[#This Row],[BH3]]</f>
        <v>5.4375</v>
      </c>
      <c r="M12" s="3">
        <f>WALL2_TABLE[[#This Row],[BH4]]-WALL2_TABLE[[#This Row],[BH3]]</f>
        <v>0</v>
      </c>
      <c r="N12" s="6">
        <v>1.7</v>
      </c>
      <c r="O12" s="6">
        <v>0.25</v>
      </c>
      <c r="P12" s="6">
        <v>0.5</v>
      </c>
      <c r="Q12" s="6">
        <v>1</v>
      </c>
      <c r="R12" s="6">
        <v>1</v>
      </c>
      <c r="S12" s="6">
        <v>0.2</v>
      </c>
      <c r="T12" s="6">
        <v>1.5</v>
      </c>
      <c r="U12" s="6">
        <v>1.5</v>
      </c>
      <c r="V12" s="6">
        <v>12</v>
      </c>
      <c r="W12" s="6">
        <v>2</v>
      </c>
      <c r="X12" s="6">
        <v>2</v>
      </c>
      <c r="Y12" s="6">
        <v>0.25</v>
      </c>
      <c r="Z12" s="6">
        <v>0.75</v>
      </c>
      <c r="AA12" s="6"/>
      <c r="AB12" s="6"/>
      <c r="AC12" s="6"/>
    </row>
    <row r="13" spans="1:29" x14ac:dyDescent="0.3">
      <c r="A13" s="4" t="s">
        <v>30</v>
      </c>
      <c r="B13" s="3">
        <v>6</v>
      </c>
      <c r="C13" s="9">
        <v>16</v>
      </c>
      <c r="D13" s="3">
        <f>WALL2_TABLE[[#This Row],[FLAT]]-WALL2_TABLE[[#This Row],[W1]]</f>
        <v>16</v>
      </c>
      <c r="E13" s="9">
        <v>32</v>
      </c>
      <c r="F13" s="10">
        <v>0.67500000000000004</v>
      </c>
      <c r="G13" s="11">
        <v>8.0625</v>
      </c>
      <c r="H13" s="11">
        <v>8.0625</v>
      </c>
      <c r="I13" s="4">
        <f>WALL2_TABLE[[#This Row],[NBW1]]</f>
        <v>8.0625</v>
      </c>
      <c r="J13" s="4">
        <f>WALL2_TABLE[[#This Row],[NBW2]]</f>
        <v>8.0625</v>
      </c>
      <c r="K13" s="3">
        <f>(WALL2_TABLE[[#This Row],[FLAT]]-WALL2_TABLE[[#This Row],[NBW1]]-WALL2_TABLE[[#This Row],[NBW2]]-2)/2</f>
        <v>6.9375</v>
      </c>
      <c r="L13" s="3">
        <f>WALL2_TABLE[[#This Row],[BH3]]</f>
        <v>6.9375</v>
      </c>
      <c r="M13" s="3">
        <f>WALL2_TABLE[[#This Row],[BH4]]-WALL2_TABLE[[#This Row],[BH3]]</f>
        <v>0</v>
      </c>
      <c r="N13" s="6">
        <v>1.7</v>
      </c>
      <c r="O13" s="6">
        <v>0.25</v>
      </c>
      <c r="P13" s="6">
        <v>0.5</v>
      </c>
      <c r="Q13" s="6">
        <v>1</v>
      </c>
      <c r="R13" s="6">
        <v>1</v>
      </c>
      <c r="S13" s="6">
        <v>0.2</v>
      </c>
      <c r="T13" s="6">
        <v>1.5</v>
      </c>
      <c r="U13" s="6">
        <v>1.5</v>
      </c>
      <c r="V13" s="6">
        <v>12</v>
      </c>
      <c r="W13" s="6">
        <v>2</v>
      </c>
      <c r="X13" s="6">
        <v>2</v>
      </c>
      <c r="Y13" s="6">
        <v>0.25</v>
      </c>
      <c r="Z13" s="6">
        <v>0.75</v>
      </c>
      <c r="AA13" s="6"/>
      <c r="AB13" s="6"/>
      <c r="AC13" s="6"/>
    </row>
    <row r="14" spans="1:29" x14ac:dyDescent="0.3">
      <c r="A14" s="4" t="s">
        <v>32</v>
      </c>
      <c r="B14" s="3">
        <v>3</v>
      </c>
      <c r="C14" s="9">
        <v>14.5</v>
      </c>
      <c r="D14" s="3">
        <f>WALL2_TABLE[[#This Row],[FLAT]]-WALL2_TABLE[[#This Row],[W1]]</f>
        <v>10</v>
      </c>
      <c r="E14" s="9">
        <v>24.5</v>
      </c>
      <c r="F14" s="10">
        <v>0.61250000000000004</v>
      </c>
      <c r="G14" s="10">
        <v>5.09375</v>
      </c>
      <c r="H14" s="10">
        <v>5.03125</v>
      </c>
      <c r="I14" s="4">
        <f>WALL2_TABLE[[#This Row],[NBW1]]</f>
        <v>5.09375</v>
      </c>
      <c r="J14" s="4">
        <f>WALL2_TABLE[[#This Row],[NBW2]]</f>
        <v>5.03125</v>
      </c>
      <c r="K14" s="3">
        <f>(WALL2_TABLE[[#This Row],[FLAT]]-WALL2_TABLE[[#This Row],[NBW1]]-WALL2_TABLE[[#This Row],[NBW2]]-2)/2</f>
        <v>6.1875</v>
      </c>
      <c r="L14" s="3">
        <f>WALL2_TABLE[[#This Row],[BH3]]</f>
        <v>6.1875</v>
      </c>
      <c r="M14" s="3">
        <f>WALL2_TABLE[[#This Row],[BH4]]-WALL2_TABLE[[#This Row],[BH3]]</f>
        <v>0</v>
      </c>
      <c r="N14" s="6">
        <v>1.7</v>
      </c>
      <c r="O14" s="6">
        <v>0.25</v>
      </c>
      <c r="P14" s="6">
        <v>0.5</v>
      </c>
      <c r="Q14" s="6">
        <v>1</v>
      </c>
      <c r="R14" s="6">
        <v>1</v>
      </c>
      <c r="S14" s="6">
        <v>0.2</v>
      </c>
      <c r="T14" s="6">
        <v>1.5</v>
      </c>
      <c r="U14" s="6">
        <v>1.5</v>
      </c>
      <c r="V14" s="6">
        <v>12</v>
      </c>
      <c r="W14" s="6">
        <v>2</v>
      </c>
      <c r="X14" s="6">
        <v>2</v>
      </c>
      <c r="Y14" s="6">
        <v>0.25</v>
      </c>
      <c r="Z14" s="6">
        <v>0.75</v>
      </c>
      <c r="AA14" s="6"/>
      <c r="AB14" s="6"/>
      <c r="AC14" s="6"/>
    </row>
    <row r="15" spans="1:29" x14ac:dyDescent="0.3">
      <c r="A15" s="4" t="s">
        <v>32</v>
      </c>
      <c r="B15" s="3">
        <v>4</v>
      </c>
      <c r="C15" s="9">
        <v>16</v>
      </c>
      <c r="D15" s="3">
        <f>WALL2_TABLE[[#This Row],[FLAT]]-WALL2_TABLE[[#This Row],[W1]]</f>
        <v>12</v>
      </c>
      <c r="E15" s="9">
        <v>28</v>
      </c>
      <c r="F15" s="10">
        <v>0.61250000000000004</v>
      </c>
      <c r="G15" s="10">
        <v>6.09375</v>
      </c>
      <c r="H15" s="10">
        <v>6.03125</v>
      </c>
      <c r="I15" s="4">
        <f>WALL2_TABLE[[#This Row],[NBW1]]</f>
        <v>6.09375</v>
      </c>
      <c r="J15" s="4">
        <f>WALL2_TABLE[[#This Row],[NBW2]]</f>
        <v>6.03125</v>
      </c>
      <c r="K15" s="3">
        <f>(WALL2_TABLE[[#This Row],[FLAT]]-WALL2_TABLE[[#This Row],[NBW1]]-WALL2_TABLE[[#This Row],[NBW2]]-2)/2</f>
        <v>6.9375</v>
      </c>
      <c r="L15" s="3">
        <f>WALL2_TABLE[[#This Row],[BH3]]</f>
        <v>6.9375</v>
      </c>
      <c r="M15" s="3">
        <f>WALL2_TABLE[[#This Row],[BH4]]-WALL2_TABLE[[#This Row],[BH3]]</f>
        <v>0</v>
      </c>
      <c r="N15" s="6">
        <v>1.7</v>
      </c>
      <c r="O15" s="6">
        <v>0.25</v>
      </c>
      <c r="P15" s="6">
        <v>0.5</v>
      </c>
      <c r="Q15" s="6">
        <v>1</v>
      </c>
      <c r="R15" s="6">
        <v>1</v>
      </c>
      <c r="S15" s="6">
        <v>0.2</v>
      </c>
      <c r="T15" s="6">
        <v>1.5</v>
      </c>
      <c r="U15" s="6">
        <v>1.5</v>
      </c>
      <c r="V15" s="6">
        <v>12</v>
      </c>
      <c r="W15" s="6">
        <v>2</v>
      </c>
      <c r="X15" s="6">
        <v>2</v>
      </c>
      <c r="Y15" s="6">
        <v>0.25</v>
      </c>
      <c r="Z15" s="6">
        <v>0.75</v>
      </c>
      <c r="AA15" s="6"/>
      <c r="AB15" s="6"/>
      <c r="AC15" s="6"/>
    </row>
    <row r="16" spans="1:29" x14ac:dyDescent="0.3">
      <c r="A16" s="4" t="s">
        <v>32</v>
      </c>
      <c r="B16" s="3">
        <v>5</v>
      </c>
      <c r="C16" s="9">
        <v>13</v>
      </c>
      <c r="D16" s="3">
        <f>WALL2_TABLE[[#This Row],[FLAT]]-WALL2_TABLE[[#This Row],[W1]]</f>
        <v>14</v>
      </c>
      <c r="E16" s="9">
        <v>27</v>
      </c>
      <c r="F16" s="9">
        <v>0.61250000000000004</v>
      </c>
      <c r="G16" s="9">
        <v>7.09375</v>
      </c>
      <c r="H16" s="9">
        <v>7.03125</v>
      </c>
      <c r="I16" s="4">
        <f>WALL2_TABLE[[#This Row],[NBW1]]</f>
        <v>7.09375</v>
      </c>
      <c r="J16" s="4">
        <f>WALL2_TABLE[[#This Row],[NBW2]]</f>
        <v>7.03125</v>
      </c>
      <c r="K16" s="3">
        <f>(WALL2_TABLE[[#This Row],[FLAT]]-WALL2_TABLE[[#This Row],[NBW1]]-WALL2_TABLE[[#This Row],[NBW2]]-2)/2</f>
        <v>5.4375</v>
      </c>
      <c r="L16" s="3">
        <f>WALL2_TABLE[[#This Row],[BH3]]</f>
        <v>5.4375</v>
      </c>
      <c r="M16" s="3">
        <f>WALL2_TABLE[[#This Row],[BH4]]-WALL2_TABLE[[#This Row],[BH3]]</f>
        <v>0</v>
      </c>
      <c r="N16" s="6">
        <v>1.7</v>
      </c>
      <c r="O16" s="6">
        <v>0.25</v>
      </c>
      <c r="P16" s="6">
        <v>0.5</v>
      </c>
      <c r="Q16" s="6">
        <v>1</v>
      </c>
      <c r="R16" s="6">
        <v>1</v>
      </c>
      <c r="S16" s="6">
        <v>0.2</v>
      </c>
      <c r="T16" s="6">
        <v>1.5</v>
      </c>
      <c r="U16" s="6">
        <v>1.5</v>
      </c>
      <c r="V16" s="6">
        <v>12</v>
      </c>
      <c r="W16" s="6">
        <v>2</v>
      </c>
      <c r="X16" s="6">
        <v>2</v>
      </c>
      <c r="Y16" s="6">
        <v>0.25</v>
      </c>
      <c r="Z16" s="6">
        <v>0.75</v>
      </c>
      <c r="AA16" s="6"/>
      <c r="AB16" s="6"/>
      <c r="AC16" s="6"/>
    </row>
    <row r="17" spans="1:29" x14ac:dyDescent="0.3">
      <c r="A17" s="4" t="s">
        <v>32</v>
      </c>
      <c r="B17" s="3">
        <v>6</v>
      </c>
      <c r="C17" s="9">
        <v>16</v>
      </c>
      <c r="D17" s="3">
        <f>WALL2_TABLE[[#This Row],[FLAT]]-WALL2_TABLE[[#This Row],[W1]]</f>
        <v>16</v>
      </c>
      <c r="E17" s="9">
        <v>32</v>
      </c>
      <c r="F17" s="10">
        <v>0.61250000000000004</v>
      </c>
      <c r="G17" s="10">
        <v>8.09375</v>
      </c>
      <c r="H17" s="10">
        <v>8.03125</v>
      </c>
      <c r="I17" s="4">
        <f>WALL2_TABLE[[#This Row],[NBW1]]</f>
        <v>8.09375</v>
      </c>
      <c r="J17" s="4">
        <f>WALL2_TABLE[[#This Row],[NBW2]]</f>
        <v>8.03125</v>
      </c>
      <c r="K17" s="3">
        <f>(WALL2_TABLE[[#This Row],[FLAT]]-WALL2_TABLE[[#This Row],[NBW1]]-WALL2_TABLE[[#This Row],[NBW2]]-2)/2</f>
        <v>6.9375</v>
      </c>
      <c r="L17" s="3">
        <f>WALL2_TABLE[[#This Row],[BH3]]</f>
        <v>6.9375</v>
      </c>
      <c r="M17" s="3">
        <f>WALL2_TABLE[[#This Row],[BH4]]-WALL2_TABLE[[#This Row],[BH3]]</f>
        <v>0</v>
      </c>
      <c r="N17" s="6">
        <v>1.7</v>
      </c>
      <c r="O17" s="6">
        <v>0.25</v>
      </c>
      <c r="P17" s="6">
        <v>0.5</v>
      </c>
      <c r="Q17" s="6">
        <v>1</v>
      </c>
      <c r="R17" s="6">
        <v>1</v>
      </c>
      <c r="S17" s="6">
        <v>0.2</v>
      </c>
      <c r="T17" s="6">
        <v>1.5</v>
      </c>
      <c r="U17" s="6">
        <v>1.5</v>
      </c>
      <c r="V17" s="6">
        <v>12</v>
      </c>
      <c r="W17" s="6">
        <v>2</v>
      </c>
      <c r="X17" s="6">
        <v>2</v>
      </c>
      <c r="Y17" s="6">
        <v>0.25</v>
      </c>
      <c r="Z17" s="6">
        <v>0.75</v>
      </c>
      <c r="AA17" s="6"/>
      <c r="AB17" s="6"/>
      <c r="AC17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8CB2-C97C-4842-8CBE-1F3FFFEA6D3B}">
  <dimension ref="A1:AB7"/>
  <sheetViews>
    <sheetView workbookViewId="0">
      <selection activeCell="N15" sqref="N15"/>
    </sheetView>
  </sheetViews>
  <sheetFormatPr defaultRowHeight="14.4" x14ac:dyDescent="0.3"/>
  <cols>
    <col min="12" max="12" width="9.33203125" customWidth="1"/>
    <col min="13" max="13" width="9.109375" bestFit="1" customWidth="1"/>
    <col min="14" max="14" width="9.44140625" bestFit="1" customWidth="1"/>
    <col min="15" max="15" width="9.6640625" customWidth="1"/>
    <col min="16" max="16" width="16.77734375" customWidth="1"/>
  </cols>
  <sheetData>
    <row r="1" spans="1:28" x14ac:dyDescent="0.3">
      <c r="A1" s="1" t="s">
        <v>31</v>
      </c>
      <c r="B1" s="5" t="s">
        <v>1</v>
      </c>
      <c r="C1" s="5" t="s">
        <v>2</v>
      </c>
      <c r="D1" s="5" t="s">
        <v>36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9</v>
      </c>
      <c r="J1" s="5" t="s">
        <v>11</v>
      </c>
      <c r="K1" s="5" t="s">
        <v>12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5</v>
      </c>
      <c r="R1" s="5" t="s">
        <v>13</v>
      </c>
      <c r="S1" s="5" t="s">
        <v>14</v>
      </c>
      <c r="T1" s="5" t="s">
        <v>20</v>
      </c>
      <c r="U1" s="5" t="s">
        <v>21</v>
      </c>
      <c r="V1" s="5" t="s">
        <v>22</v>
      </c>
      <c r="W1" s="5" t="s">
        <v>24</v>
      </c>
      <c r="X1" s="5" t="s">
        <v>25</v>
      </c>
      <c r="Y1" s="5" t="s">
        <v>26</v>
      </c>
      <c r="Z1" s="5" t="s">
        <v>23</v>
      </c>
      <c r="AA1" s="5" t="s">
        <v>7</v>
      </c>
      <c r="AB1" s="5" t="s">
        <v>10</v>
      </c>
    </row>
    <row r="2" spans="1:28" x14ac:dyDescent="0.3">
      <c r="A2" s="4" t="s">
        <v>0</v>
      </c>
      <c r="B2" s="3">
        <v>3</v>
      </c>
      <c r="C2" s="9">
        <v>10</v>
      </c>
      <c r="D2" s="9">
        <v>10</v>
      </c>
      <c r="E2" s="4">
        <f>WALL2_TABLE4[[#This Row],[FLAT]]-WALL2_TABLE4[[#This Row],[W1]]</f>
        <v>20.5</v>
      </c>
      <c r="F2" s="9">
        <v>30.5</v>
      </c>
      <c r="G2" s="10">
        <v>1.0562499999999999</v>
      </c>
      <c r="H2" s="12">
        <v>5.375</v>
      </c>
      <c r="I2" s="9">
        <v>5.5</v>
      </c>
      <c r="J2" s="4">
        <f>WALL2_TABLE4[[#This Row],[NBW1]]</f>
        <v>5.375</v>
      </c>
      <c r="K2" s="4">
        <f>WALL2_TABLE4[[#This Row],[NBW2]]</f>
        <v>5.5</v>
      </c>
      <c r="L2" s="9">
        <v>6.5</v>
      </c>
      <c r="M2" s="9">
        <v>14.4375</v>
      </c>
      <c r="N2" s="13">
        <v>16.312999999999999</v>
      </c>
      <c r="O2" s="9">
        <v>24.125</v>
      </c>
      <c r="P2" s="9">
        <f>WALL2_TABLE4[[#This Row],[BH4]]-WALL2_TABLE4[[#This Row],[BH3]]</f>
        <v>7.8120000000000012</v>
      </c>
      <c r="Q2" s="10">
        <v>1.75</v>
      </c>
      <c r="R2" s="6">
        <v>0.25</v>
      </c>
      <c r="S2" s="6">
        <v>0.5</v>
      </c>
      <c r="T2" s="6">
        <v>0.2</v>
      </c>
      <c r="U2" s="10">
        <v>4</v>
      </c>
      <c r="V2" s="10">
        <v>26.8125</v>
      </c>
      <c r="W2" s="6">
        <v>6</v>
      </c>
      <c r="X2" s="6">
        <v>2</v>
      </c>
      <c r="Y2" s="6">
        <v>2</v>
      </c>
      <c r="Z2" s="6"/>
      <c r="AA2" s="6"/>
      <c r="AB2" s="6"/>
    </row>
    <row r="3" spans="1:28" x14ac:dyDescent="0.3">
      <c r="A3" s="4" t="s">
        <v>29</v>
      </c>
      <c r="B3" s="4">
        <v>3</v>
      </c>
      <c r="C3" s="9">
        <v>10</v>
      </c>
      <c r="D3" s="9">
        <v>10</v>
      </c>
      <c r="E3" s="3">
        <f>WALL2_TABLE4[[#This Row],[FLAT]]-WALL2_TABLE4[[#This Row],[W1]]</f>
        <v>20.5</v>
      </c>
      <c r="F3" s="10">
        <v>30.5</v>
      </c>
      <c r="G3" s="10">
        <v>0.91</v>
      </c>
      <c r="H3" s="10">
        <v>5.2290000000000001</v>
      </c>
      <c r="I3" s="10">
        <v>5.53125</v>
      </c>
      <c r="J3" s="3">
        <f>WALL2_TABLE4[[#This Row],[NBW1]]</f>
        <v>5.2290000000000001</v>
      </c>
      <c r="K3" s="3">
        <f>WALL2_TABLE4[[#This Row],[NBW2]]</f>
        <v>5.53125</v>
      </c>
      <c r="L3" s="9">
        <v>6.53125</v>
      </c>
      <c r="M3" s="9">
        <v>14.46875</v>
      </c>
      <c r="N3" s="14">
        <v>16.282</v>
      </c>
      <c r="O3" s="10">
        <v>24.402650000000001</v>
      </c>
      <c r="P3" s="10">
        <f>WALL2_TABLE4[[#This Row],[BH4]]-WALL2_TABLE4[[#This Row],[BH3]]</f>
        <v>8.1206500000000013</v>
      </c>
      <c r="Q3" s="10">
        <v>1.75</v>
      </c>
      <c r="R3" s="6">
        <v>0.25</v>
      </c>
      <c r="S3" s="6">
        <v>0.5</v>
      </c>
      <c r="T3" s="6">
        <v>0.2</v>
      </c>
      <c r="U3" s="10">
        <v>4.03125</v>
      </c>
      <c r="V3" s="10">
        <v>26.9</v>
      </c>
      <c r="W3" s="6">
        <v>6</v>
      </c>
      <c r="X3" s="6">
        <v>2</v>
      </c>
      <c r="Y3" s="6">
        <v>2</v>
      </c>
      <c r="Z3" s="6"/>
      <c r="AA3" s="6"/>
      <c r="AB3" s="6"/>
    </row>
    <row r="4" spans="1:28" x14ac:dyDescent="0.3">
      <c r="A4" s="4" t="s">
        <v>0</v>
      </c>
      <c r="B4" s="4">
        <v>4</v>
      </c>
      <c r="C4" s="9">
        <v>10</v>
      </c>
      <c r="D4" s="9">
        <v>10</v>
      </c>
      <c r="E4" s="4">
        <f>WALL2_TABLE4[[#This Row],[FLAT]]-WALL2_TABLE4[[#This Row],[W1]]</f>
        <v>22.5</v>
      </c>
      <c r="F4" s="9">
        <v>32.5</v>
      </c>
      <c r="G4" s="10">
        <v>1.0562499999999999</v>
      </c>
      <c r="H4" s="9">
        <v>6.375</v>
      </c>
      <c r="I4" s="12">
        <v>6.5</v>
      </c>
      <c r="J4" s="4">
        <f>WALL2_TABLE4[[#This Row],[NBW1]]</f>
        <v>6.375</v>
      </c>
      <c r="K4" s="4">
        <f>WALL2_TABLE4[[#This Row],[NBW2]]</f>
        <v>6.5</v>
      </c>
      <c r="L4" s="9">
        <v>7.5</v>
      </c>
      <c r="M4" s="9">
        <v>15.4375</v>
      </c>
      <c r="N4" s="13">
        <v>17.312999999999999</v>
      </c>
      <c r="O4" s="9">
        <v>25.125</v>
      </c>
      <c r="P4" s="10">
        <f>WALL2_TABLE4[[#This Row],[BH4]]-WALL2_TABLE4[[#This Row],[BH3]]</f>
        <v>7.8120000000000012</v>
      </c>
      <c r="Q4" s="10">
        <v>1.75</v>
      </c>
      <c r="R4" s="6">
        <v>0.25</v>
      </c>
      <c r="S4" s="6">
        <v>0.5</v>
      </c>
      <c r="T4" s="6">
        <v>0.2</v>
      </c>
      <c r="U4" s="10">
        <v>4</v>
      </c>
      <c r="V4" s="10">
        <v>27.8125</v>
      </c>
      <c r="W4" s="6">
        <v>6</v>
      </c>
      <c r="X4" s="6">
        <v>2</v>
      </c>
      <c r="Y4" s="6">
        <v>2</v>
      </c>
      <c r="Z4" s="6"/>
      <c r="AA4" s="6"/>
      <c r="AB4" s="6"/>
    </row>
    <row r="5" spans="1:28" x14ac:dyDescent="0.3">
      <c r="A5" s="4" t="s">
        <v>29</v>
      </c>
      <c r="B5" s="4">
        <v>4</v>
      </c>
      <c r="C5" s="9">
        <v>10</v>
      </c>
      <c r="D5" s="9">
        <v>10</v>
      </c>
      <c r="E5" s="3">
        <f>WALL2_TABLE4[[#This Row],[FLAT]]-WALL2_TABLE4[[#This Row],[W1]]</f>
        <v>22.5</v>
      </c>
      <c r="F5" s="9">
        <v>32.5</v>
      </c>
      <c r="G5" s="10">
        <v>0.91</v>
      </c>
      <c r="H5" s="10">
        <v>6.2290000000000001</v>
      </c>
      <c r="I5" s="10">
        <v>6.53125</v>
      </c>
      <c r="J5" s="3">
        <f>WALL2_TABLE4[[#This Row],[NBW1]]</f>
        <v>6.2290000000000001</v>
      </c>
      <c r="K5" s="3">
        <f>WALL2_TABLE4[[#This Row],[NBW2]]</f>
        <v>6.53125</v>
      </c>
      <c r="L5" s="9">
        <v>7.53125</v>
      </c>
      <c r="M5" s="9">
        <v>15.46875</v>
      </c>
      <c r="N5" s="14">
        <v>17.282</v>
      </c>
      <c r="O5" s="10">
        <v>25.402650000000001</v>
      </c>
      <c r="P5" s="10">
        <f>WALL2_TABLE4[[#This Row],[BH4]]-WALL2_TABLE4[[#This Row],[BH3]]</f>
        <v>8.1206500000000013</v>
      </c>
      <c r="Q5" s="10">
        <v>1.75</v>
      </c>
      <c r="R5" s="6">
        <v>0.25</v>
      </c>
      <c r="S5" s="6">
        <v>0.5</v>
      </c>
      <c r="T5" s="6">
        <v>0.2</v>
      </c>
      <c r="U5" s="10">
        <v>4.03125</v>
      </c>
      <c r="V5" s="10">
        <v>27.9</v>
      </c>
      <c r="W5" s="6">
        <v>6</v>
      </c>
      <c r="X5" s="6">
        <v>2</v>
      </c>
      <c r="Y5" s="6">
        <v>2</v>
      </c>
      <c r="Z5" s="6"/>
      <c r="AA5" s="6"/>
      <c r="AB5" s="6"/>
    </row>
    <row r="6" spans="1:28" x14ac:dyDescent="0.3">
      <c r="A6" s="4" t="s">
        <v>0</v>
      </c>
      <c r="B6" s="4">
        <v>6</v>
      </c>
      <c r="C6" s="9">
        <v>10</v>
      </c>
      <c r="D6" s="9">
        <v>10</v>
      </c>
      <c r="E6" s="4">
        <f>WALL2_TABLE4[[#This Row],[FLAT]]-WALL2_TABLE4[[#This Row],[W1]]</f>
        <v>26.5</v>
      </c>
      <c r="F6" s="9">
        <v>36.5</v>
      </c>
      <c r="G6" s="10">
        <v>1.0562499999999999</v>
      </c>
      <c r="H6" s="9">
        <v>8.375</v>
      </c>
      <c r="I6" s="12">
        <v>8.5</v>
      </c>
      <c r="J6" s="4">
        <f>WALL2_TABLE4[[#This Row],[NBW1]]</f>
        <v>8.375</v>
      </c>
      <c r="K6" s="4">
        <f>WALL2_TABLE4[[#This Row],[NBW2]]</f>
        <v>8.5</v>
      </c>
      <c r="L6" s="9">
        <v>9.5</v>
      </c>
      <c r="M6" s="9">
        <v>17.4375</v>
      </c>
      <c r="N6" s="13">
        <v>19.312999999999999</v>
      </c>
      <c r="O6" s="9">
        <v>27.125</v>
      </c>
      <c r="P6" s="10">
        <f>WALL2_TABLE4[[#This Row],[BH4]]-WALL2_TABLE4[[#This Row],[BH3]]</f>
        <v>7.8120000000000012</v>
      </c>
      <c r="Q6" s="10">
        <v>1.75</v>
      </c>
      <c r="R6" s="6">
        <v>0.25</v>
      </c>
      <c r="S6" s="6">
        <v>0.5</v>
      </c>
      <c r="T6" s="6">
        <v>0.2</v>
      </c>
      <c r="U6" s="10">
        <v>6</v>
      </c>
      <c r="V6" s="10">
        <v>29.8125</v>
      </c>
      <c r="W6" s="6">
        <v>6</v>
      </c>
      <c r="X6" s="6">
        <v>2</v>
      </c>
      <c r="Y6" s="6">
        <v>2</v>
      </c>
      <c r="Z6" s="6"/>
      <c r="AA6" s="6"/>
      <c r="AB6" s="6"/>
    </row>
    <row r="7" spans="1:28" x14ac:dyDescent="0.3">
      <c r="A7" s="4" t="s">
        <v>29</v>
      </c>
      <c r="B7" s="4">
        <v>6</v>
      </c>
      <c r="C7" s="9">
        <v>10</v>
      </c>
      <c r="D7" s="9">
        <v>10</v>
      </c>
      <c r="E7" s="3">
        <f>WALL2_TABLE4[[#This Row],[FLAT]]-WALL2_TABLE4[[#This Row],[W1]]</f>
        <v>26.5</v>
      </c>
      <c r="F7" s="10">
        <v>36.5</v>
      </c>
      <c r="G7" s="10">
        <v>0.91</v>
      </c>
      <c r="H7" s="10">
        <v>8.2289999999999992</v>
      </c>
      <c r="I7" s="10">
        <v>8.53125</v>
      </c>
      <c r="J7" s="3">
        <f>WALL2_TABLE4[[#This Row],[NBW1]]</f>
        <v>8.2289999999999992</v>
      </c>
      <c r="K7" s="3">
        <f>WALL2_TABLE4[[#This Row],[NBW2]]</f>
        <v>8.53125</v>
      </c>
      <c r="L7" s="9">
        <v>9.53125</v>
      </c>
      <c r="M7" s="9">
        <v>17.46875</v>
      </c>
      <c r="N7" s="14">
        <v>19.282</v>
      </c>
      <c r="O7" s="10">
        <v>27.402650000000001</v>
      </c>
      <c r="P7" s="10">
        <f>WALL2_TABLE4[[#This Row],[BH4]]-WALL2_TABLE4[[#This Row],[BH3]]</f>
        <v>8.1206500000000013</v>
      </c>
      <c r="Q7" s="10">
        <v>1.75</v>
      </c>
      <c r="R7" s="6">
        <v>0.25</v>
      </c>
      <c r="S7" s="6">
        <v>0.5</v>
      </c>
      <c r="T7" s="6">
        <v>0.2</v>
      </c>
      <c r="U7" s="10">
        <v>6.03125</v>
      </c>
      <c r="V7" s="10">
        <v>29.9</v>
      </c>
      <c r="W7" s="6">
        <v>6</v>
      </c>
      <c r="X7" s="6">
        <v>2</v>
      </c>
      <c r="Y7" s="6">
        <v>2</v>
      </c>
      <c r="Z7" s="6"/>
      <c r="AA7" s="6"/>
      <c r="AB7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6788-F69D-4C6C-8FD2-134535E2FC50}">
  <dimension ref="A1:AB7"/>
  <sheetViews>
    <sheetView workbookViewId="0">
      <selection activeCell="N15" sqref="N15"/>
    </sheetView>
  </sheetViews>
  <sheetFormatPr defaultRowHeight="14.4" x14ac:dyDescent="0.3"/>
  <sheetData>
    <row r="1" spans="1:28" x14ac:dyDescent="0.3">
      <c r="A1" s="1" t="s">
        <v>31</v>
      </c>
      <c r="B1" s="5" t="s">
        <v>1</v>
      </c>
      <c r="C1" s="5" t="s">
        <v>2</v>
      </c>
      <c r="D1" s="5" t="s">
        <v>36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9</v>
      </c>
      <c r="J1" s="5" t="s">
        <v>11</v>
      </c>
      <c r="K1" s="5" t="s">
        <v>12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5</v>
      </c>
      <c r="R1" s="5" t="s">
        <v>13</v>
      </c>
      <c r="S1" s="5" t="s">
        <v>14</v>
      </c>
      <c r="T1" s="5" t="s">
        <v>20</v>
      </c>
      <c r="U1" s="5" t="s">
        <v>21</v>
      </c>
      <c r="V1" s="5" t="s">
        <v>22</v>
      </c>
      <c r="W1" s="5" t="s">
        <v>24</v>
      </c>
      <c r="X1" s="5" t="s">
        <v>25</v>
      </c>
      <c r="Y1" s="5" t="s">
        <v>26</v>
      </c>
      <c r="Z1" s="5" t="s">
        <v>23</v>
      </c>
      <c r="AA1" s="5" t="s">
        <v>7</v>
      </c>
      <c r="AB1" s="5" t="s">
        <v>10</v>
      </c>
    </row>
    <row r="2" spans="1:28" x14ac:dyDescent="0.3">
      <c r="A2" s="4" t="s">
        <v>0</v>
      </c>
      <c r="B2" s="3">
        <v>3</v>
      </c>
      <c r="C2" s="9">
        <v>10</v>
      </c>
      <c r="D2" s="9">
        <v>10</v>
      </c>
      <c r="E2" s="4">
        <f>WALL2_TABLE45[[#This Row],[FLAT]]-WALL2_TABLE45[[#This Row],[W1]]</f>
        <v>20</v>
      </c>
      <c r="F2" s="9">
        <v>30</v>
      </c>
      <c r="G2" s="10">
        <v>0.98119999999999996</v>
      </c>
      <c r="H2" s="12">
        <v>5.25</v>
      </c>
      <c r="I2" s="9">
        <v>5</v>
      </c>
      <c r="J2" s="4">
        <f>WALL2_TABLE45[[#This Row],[NBW1]]</f>
        <v>5.25</v>
      </c>
      <c r="K2" s="4">
        <f>WALL2_TABLE45[[#This Row],[NBW2]]</f>
        <v>5</v>
      </c>
      <c r="L2" s="9">
        <v>6</v>
      </c>
      <c r="M2" s="9">
        <v>14.0625</v>
      </c>
      <c r="N2" s="13">
        <v>15.875</v>
      </c>
      <c r="O2" s="9">
        <v>23.75</v>
      </c>
      <c r="P2" s="13">
        <f>WALL2_TABLE45[[#This Row],[BH4]]-WALL2_TABLE45[[#This Row],[BH3]]</f>
        <v>7.875</v>
      </c>
      <c r="Q2" s="10">
        <v>1.75</v>
      </c>
      <c r="R2" s="6">
        <v>0.25</v>
      </c>
      <c r="S2" s="6">
        <v>0.5</v>
      </c>
      <c r="T2" s="6">
        <v>0.2</v>
      </c>
      <c r="U2" s="10">
        <v>3.625</v>
      </c>
      <c r="V2" s="10">
        <v>26.125</v>
      </c>
      <c r="W2" s="6">
        <v>6</v>
      </c>
      <c r="X2" s="6">
        <v>2</v>
      </c>
      <c r="Y2" s="6">
        <v>2</v>
      </c>
      <c r="Z2" s="6"/>
      <c r="AA2" s="6"/>
      <c r="AB2" s="6"/>
    </row>
    <row r="3" spans="1:28" x14ac:dyDescent="0.3">
      <c r="A3" s="4" t="s">
        <v>29</v>
      </c>
      <c r="B3" s="4">
        <v>3</v>
      </c>
      <c r="C3" s="9">
        <v>10</v>
      </c>
      <c r="D3" s="9">
        <v>10</v>
      </c>
      <c r="E3" s="3">
        <f>WALL2_TABLE45[[#This Row],[FLAT]]-WALL2_TABLE45[[#This Row],[W1]]</f>
        <v>20</v>
      </c>
      <c r="F3" s="10">
        <v>30</v>
      </c>
      <c r="G3" s="10">
        <v>0.83499999999999996</v>
      </c>
      <c r="H3" s="10">
        <v>5.1040000000000001</v>
      </c>
      <c r="I3" s="10">
        <v>5.03125</v>
      </c>
      <c r="J3" s="3">
        <f>WALL2_TABLE45[[#This Row],[NBW1]]</f>
        <v>5.1040000000000001</v>
      </c>
      <c r="K3" s="3">
        <f>WALL2_TABLE45[[#This Row],[NBW2]]</f>
        <v>5.03125</v>
      </c>
      <c r="L3" s="9">
        <v>6.03125</v>
      </c>
      <c r="M3" s="9">
        <v>14.093999999999999</v>
      </c>
      <c r="N3" s="14">
        <v>15.843999999999999</v>
      </c>
      <c r="O3" s="10">
        <v>23.96875</v>
      </c>
      <c r="P3" s="14">
        <f>WALL2_TABLE45[[#This Row],[BH4]]-WALL2_TABLE45[[#This Row],[BH3]]</f>
        <v>8.1247500000000006</v>
      </c>
      <c r="Q3" s="10">
        <v>1.75</v>
      </c>
      <c r="R3" s="6">
        <v>0.25</v>
      </c>
      <c r="S3" s="6">
        <v>0.5</v>
      </c>
      <c r="T3" s="6">
        <v>0.2</v>
      </c>
      <c r="U3" s="10">
        <v>3.65625</v>
      </c>
      <c r="V3" s="10">
        <v>26.40625</v>
      </c>
      <c r="W3" s="6">
        <v>6</v>
      </c>
      <c r="X3" s="6">
        <v>2</v>
      </c>
      <c r="Y3" s="6">
        <v>2</v>
      </c>
      <c r="Z3" s="6"/>
      <c r="AA3" s="6"/>
      <c r="AB3" s="6"/>
    </row>
    <row r="4" spans="1:28" x14ac:dyDescent="0.3">
      <c r="A4" s="4" t="s">
        <v>0</v>
      </c>
      <c r="B4" s="4">
        <v>4</v>
      </c>
      <c r="C4" s="9">
        <v>10</v>
      </c>
      <c r="D4" s="9">
        <v>10</v>
      </c>
      <c r="E4" s="4">
        <f>WALL2_TABLE45[[#This Row],[FLAT]]-WALL2_TABLE45[[#This Row],[W1]]</f>
        <v>22</v>
      </c>
      <c r="F4" s="9">
        <v>32</v>
      </c>
      <c r="G4" s="10">
        <v>0.98119999999999996</v>
      </c>
      <c r="H4" s="9">
        <v>6.25</v>
      </c>
      <c r="I4" s="12">
        <v>6</v>
      </c>
      <c r="J4" s="4">
        <f>WALL2_TABLE45[[#This Row],[NBW1]]</f>
        <v>6.25</v>
      </c>
      <c r="K4" s="4">
        <f>WALL2_TABLE45[[#This Row],[NBW2]]</f>
        <v>6</v>
      </c>
      <c r="L4" s="9">
        <v>7</v>
      </c>
      <c r="M4" s="9">
        <v>15.0625</v>
      </c>
      <c r="N4" s="13">
        <v>16.875</v>
      </c>
      <c r="O4" s="9">
        <v>24.75</v>
      </c>
      <c r="P4" s="14">
        <f>WALL2_TABLE45[[#This Row],[BH4]]-WALL2_TABLE45[[#This Row],[BH3]]</f>
        <v>7.875</v>
      </c>
      <c r="Q4" s="10">
        <v>1.75</v>
      </c>
      <c r="R4" s="6">
        <v>0.25</v>
      </c>
      <c r="S4" s="6">
        <v>0.5</v>
      </c>
      <c r="T4" s="6">
        <v>0.2</v>
      </c>
      <c r="U4" s="10">
        <v>4.625</v>
      </c>
      <c r="V4" s="10">
        <v>27.125</v>
      </c>
      <c r="W4" s="6">
        <v>6</v>
      </c>
      <c r="X4" s="6">
        <v>2</v>
      </c>
      <c r="Y4" s="6">
        <v>2</v>
      </c>
      <c r="Z4" s="6"/>
      <c r="AA4" s="6"/>
      <c r="AB4" s="6"/>
    </row>
    <row r="5" spans="1:28" x14ac:dyDescent="0.3">
      <c r="A5" s="4" t="s">
        <v>29</v>
      </c>
      <c r="B5" s="4">
        <v>4</v>
      </c>
      <c r="C5" s="9">
        <v>10</v>
      </c>
      <c r="D5" s="9">
        <v>10</v>
      </c>
      <c r="E5" s="3">
        <f>WALL2_TABLE45[[#This Row],[FLAT]]-WALL2_TABLE45[[#This Row],[W1]]</f>
        <v>22</v>
      </c>
      <c r="F5" s="9">
        <v>32</v>
      </c>
      <c r="G5" s="10">
        <v>0.83499999999999996</v>
      </c>
      <c r="H5" s="10">
        <v>6.1040000000000001</v>
      </c>
      <c r="I5" s="10">
        <v>6.03125</v>
      </c>
      <c r="J5" s="3">
        <f>WALL2_TABLE45[[#This Row],[NBW1]]</f>
        <v>6.1040000000000001</v>
      </c>
      <c r="K5" s="3">
        <f>WALL2_TABLE45[[#This Row],[NBW2]]</f>
        <v>6.03125</v>
      </c>
      <c r="L5" s="9">
        <v>7.03125</v>
      </c>
      <c r="M5" s="9">
        <v>15.093999999999999</v>
      </c>
      <c r="N5" s="14">
        <v>16.844000000000001</v>
      </c>
      <c r="O5" s="10">
        <v>24.96875</v>
      </c>
      <c r="P5" s="14">
        <f>WALL2_TABLE45[[#This Row],[BH4]]-WALL2_TABLE45[[#This Row],[BH3]]</f>
        <v>8.1247499999999988</v>
      </c>
      <c r="Q5" s="10">
        <v>1.75</v>
      </c>
      <c r="R5" s="6">
        <v>0.25</v>
      </c>
      <c r="S5" s="6">
        <v>0.5</v>
      </c>
      <c r="T5" s="6">
        <v>0.2</v>
      </c>
      <c r="U5" s="10">
        <v>4.65625</v>
      </c>
      <c r="V5" s="10">
        <v>27.40625</v>
      </c>
      <c r="W5" s="6">
        <v>6</v>
      </c>
      <c r="X5" s="6">
        <v>2</v>
      </c>
      <c r="Y5" s="6">
        <v>2</v>
      </c>
      <c r="Z5" s="6"/>
      <c r="AA5" s="6"/>
      <c r="AB5" s="6"/>
    </row>
    <row r="6" spans="1:28" x14ac:dyDescent="0.3">
      <c r="A6" s="4" t="s">
        <v>0</v>
      </c>
      <c r="B6" s="4">
        <v>6</v>
      </c>
      <c r="C6" s="9">
        <v>10</v>
      </c>
      <c r="D6" s="9">
        <v>10</v>
      </c>
      <c r="E6" s="4">
        <f>WALL2_TABLE45[[#This Row],[FLAT]]-WALL2_TABLE45[[#This Row],[W1]]</f>
        <v>26</v>
      </c>
      <c r="F6" s="9">
        <v>36</v>
      </c>
      <c r="G6" s="10">
        <v>0.98119999999999996</v>
      </c>
      <c r="H6" s="9">
        <v>8.25</v>
      </c>
      <c r="I6" s="12">
        <v>8</v>
      </c>
      <c r="J6" s="4">
        <f>WALL2_TABLE45[[#This Row],[NBW1]]</f>
        <v>8.25</v>
      </c>
      <c r="K6" s="4">
        <f>WALL2_TABLE45[[#This Row],[NBW2]]</f>
        <v>8</v>
      </c>
      <c r="L6" s="9">
        <v>9</v>
      </c>
      <c r="M6" s="9">
        <v>17.0625</v>
      </c>
      <c r="N6" s="13">
        <v>18.875</v>
      </c>
      <c r="O6" s="9">
        <v>26.75</v>
      </c>
      <c r="P6" s="14">
        <f>WALL2_TABLE45[[#This Row],[BH4]]-WALL2_TABLE45[[#This Row],[BH3]]</f>
        <v>7.875</v>
      </c>
      <c r="Q6" s="10">
        <v>1.75</v>
      </c>
      <c r="R6" s="6">
        <v>0.25</v>
      </c>
      <c r="S6" s="6">
        <v>0.5</v>
      </c>
      <c r="T6" s="6">
        <v>0.2</v>
      </c>
      <c r="U6" s="10">
        <v>6.625</v>
      </c>
      <c r="V6" s="10">
        <v>29.125</v>
      </c>
      <c r="W6" s="6">
        <v>6</v>
      </c>
      <c r="X6" s="6">
        <v>2</v>
      </c>
      <c r="Y6" s="6">
        <v>2</v>
      </c>
      <c r="Z6" s="6"/>
      <c r="AA6" s="6"/>
      <c r="AB6" s="6"/>
    </row>
    <row r="7" spans="1:28" x14ac:dyDescent="0.3">
      <c r="A7" s="4" t="s">
        <v>29</v>
      </c>
      <c r="B7" s="4">
        <v>6</v>
      </c>
      <c r="C7" s="9">
        <v>10</v>
      </c>
      <c r="D7" s="9">
        <v>10</v>
      </c>
      <c r="E7" s="3">
        <f>WALL2_TABLE45[[#This Row],[FLAT]]-WALL2_TABLE45[[#This Row],[W1]]</f>
        <v>26</v>
      </c>
      <c r="F7" s="10">
        <v>36</v>
      </c>
      <c r="G7" s="10">
        <v>0.83499999999999996</v>
      </c>
      <c r="H7" s="10">
        <v>8.1039999999999992</v>
      </c>
      <c r="I7" s="10">
        <v>8.03125</v>
      </c>
      <c r="J7" s="3">
        <f>WALL2_TABLE45[[#This Row],[NBW1]]</f>
        <v>8.1039999999999992</v>
      </c>
      <c r="K7" s="3">
        <f>WALL2_TABLE45[[#This Row],[NBW2]]</f>
        <v>8.03125</v>
      </c>
      <c r="L7" s="9">
        <v>9.03125</v>
      </c>
      <c r="M7" s="9">
        <v>17.094000000000001</v>
      </c>
      <c r="N7" s="14">
        <v>18.844000000000001</v>
      </c>
      <c r="O7" s="10">
        <v>26.96875</v>
      </c>
      <c r="P7" s="14">
        <f>WALL2_TABLE45[[#This Row],[BH4]]-WALL2_TABLE45[[#This Row],[BH3]]</f>
        <v>8.1247499999999988</v>
      </c>
      <c r="Q7" s="10">
        <v>1.75</v>
      </c>
      <c r="R7" s="6">
        <v>0.25</v>
      </c>
      <c r="S7" s="6">
        <v>0.5</v>
      </c>
      <c r="T7" s="6">
        <v>0.2</v>
      </c>
      <c r="U7" s="10">
        <v>6.65625</v>
      </c>
      <c r="V7" s="10">
        <v>29.40625</v>
      </c>
      <c r="W7" s="6">
        <v>6</v>
      </c>
      <c r="X7" s="6">
        <v>2</v>
      </c>
      <c r="Y7" s="6">
        <v>2</v>
      </c>
      <c r="Z7" s="6"/>
      <c r="AA7" s="6"/>
      <c r="AB7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1583-77F7-480A-AB7A-8BC8C2751481}">
  <dimension ref="A1:AB2"/>
  <sheetViews>
    <sheetView workbookViewId="0">
      <selection activeCell="N11" sqref="N11"/>
    </sheetView>
  </sheetViews>
  <sheetFormatPr defaultRowHeight="14.4" x14ac:dyDescent="0.3"/>
  <sheetData>
    <row r="1" spans="1:28" x14ac:dyDescent="0.3">
      <c r="A1" s="1" t="s">
        <v>31</v>
      </c>
      <c r="B1" s="5" t="s">
        <v>1</v>
      </c>
      <c r="C1" s="5" t="s">
        <v>2</v>
      </c>
      <c r="D1" s="5" t="s">
        <v>36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9</v>
      </c>
      <c r="J1" s="5" t="s">
        <v>11</v>
      </c>
      <c r="K1" s="5" t="s">
        <v>12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5</v>
      </c>
      <c r="R1" s="5" t="s">
        <v>13</v>
      </c>
      <c r="S1" s="5" t="s">
        <v>14</v>
      </c>
      <c r="T1" s="5" t="s">
        <v>20</v>
      </c>
      <c r="U1" s="5" t="s">
        <v>21</v>
      </c>
      <c r="V1" s="5" t="s">
        <v>22</v>
      </c>
      <c r="W1" s="5" t="s">
        <v>24</v>
      </c>
      <c r="X1" s="5" t="s">
        <v>25</v>
      </c>
      <c r="Y1" s="5" t="s">
        <v>26</v>
      </c>
      <c r="Z1" s="5" t="s">
        <v>23</v>
      </c>
      <c r="AA1" s="5" t="s">
        <v>7</v>
      </c>
      <c r="AB1" s="5" t="s">
        <v>10</v>
      </c>
    </row>
    <row r="2" spans="1:28" x14ac:dyDescent="0.3">
      <c r="A2" s="4" t="s">
        <v>0</v>
      </c>
      <c r="B2" s="3">
        <v>3.125</v>
      </c>
      <c r="C2" s="9">
        <v>9</v>
      </c>
      <c r="D2" s="9">
        <v>9</v>
      </c>
      <c r="E2" s="4">
        <f>WALL2_TABLE456[[#This Row],[FLAT]]-WALL2_TABLE456[[#This Row],[W1]]</f>
        <v>19.5</v>
      </c>
      <c r="F2" s="9">
        <v>28.5</v>
      </c>
      <c r="G2" s="10">
        <v>0.68125000000000002</v>
      </c>
      <c r="H2" s="12">
        <v>5.4124999999999996</v>
      </c>
      <c r="I2" s="9">
        <v>5.5</v>
      </c>
      <c r="J2" s="4">
        <f>WALL2_TABLE456[[#This Row],[NBW1]]</f>
        <v>5.4124999999999996</v>
      </c>
      <c r="K2" s="4">
        <f>WALL2_TABLE456[[#This Row],[NBW2]]</f>
        <v>5.5</v>
      </c>
      <c r="L2" s="9">
        <v>6.5</v>
      </c>
      <c r="M2" s="9">
        <v>13.4375</v>
      </c>
      <c r="N2" s="13">
        <v>15.313000000000001</v>
      </c>
      <c r="O2" s="9">
        <v>22.125</v>
      </c>
      <c r="P2" s="13">
        <f>WALL2_TABLE456[[#This Row],[BH4]]-WALL2_TABLE456[[#This Row],[BH3]]</f>
        <v>6.8119999999999994</v>
      </c>
      <c r="Q2" s="10">
        <v>2</v>
      </c>
      <c r="R2" s="6">
        <v>0.25</v>
      </c>
      <c r="S2" s="6">
        <v>0.5</v>
      </c>
      <c r="T2" s="6">
        <v>0.2</v>
      </c>
      <c r="U2" s="10">
        <v>4</v>
      </c>
      <c r="V2" s="10">
        <v>24.625</v>
      </c>
      <c r="W2" s="6">
        <v>6</v>
      </c>
      <c r="X2" s="6">
        <v>2</v>
      </c>
      <c r="Y2" s="6">
        <v>2</v>
      </c>
      <c r="Z2" s="6"/>
      <c r="AA2" s="6"/>
      <c r="AB2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DFA2-2A1A-4EE2-8A15-C1B0F678487C}">
  <dimension ref="A1:AB2"/>
  <sheetViews>
    <sheetView tabSelected="1" workbookViewId="0">
      <selection activeCell="V3" sqref="V3"/>
    </sheetView>
  </sheetViews>
  <sheetFormatPr defaultRowHeight="14.4" x14ac:dyDescent="0.3"/>
  <sheetData>
    <row r="1" spans="1:28" x14ac:dyDescent="0.3">
      <c r="A1" s="1" t="s">
        <v>31</v>
      </c>
      <c r="B1" s="5" t="s">
        <v>1</v>
      </c>
      <c r="C1" s="5" t="s">
        <v>2</v>
      </c>
      <c r="D1" s="5" t="s">
        <v>36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9</v>
      </c>
      <c r="J1" s="5" t="s">
        <v>11</v>
      </c>
      <c r="K1" s="5" t="s">
        <v>12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5</v>
      </c>
      <c r="R1" s="5" t="s">
        <v>13</v>
      </c>
      <c r="S1" s="5" t="s">
        <v>14</v>
      </c>
      <c r="T1" s="5" t="s">
        <v>20</v>
      </c>
      <c r="U1" s="5" t="s">
        <v>21</v>
      </c>
      <c r="V1" s="5" t="s">
        <v>22</v>
      </c>
      <c r="W1" s="5" t="s">
        <v>24</v>
      </c>
      <c r="X1" s="5" t="s">
        <v>25</v>
      </c>
      <c r="Y1" s="5" t="s">
        <v>26</v>
      </c>
      <c r="Z1" s="5" t="s">
        <v>23</v>
      </c>
      <c r="AA1" s="5" t="s">
        <v>7</v>
      </c>
      <c r="AB1" s="5" t="s">
        <v>10</v>
      </c>
    </row>
    <row r="2" spans="1:28" x14ac:dyDescent="0.3">
      <c r="A2" s="4" t="s">
        <v>0</v>
      </c>
      <c r="B2" s="3">
        <v>3.125</v>
      </c>
      <c r="C2" s="9">
        <v>9</v>
      </c>
      <c r="D2" s="9">
        <v>9</v>
      </c>
      <c r="E2" s="4">
        <f>WALL2_TABLE4567[[#This Row],[FLAT]]-WALL2_TABLE4567[[#This Row],[W1]]</f>
        <v>19.5</v>
      </c>
      <c r="F2" s="9">
        <v>28.5</v>
      </c>
      <c r="G2" s="10">
        <v>1.3120000000000001</v>
      </c>
      <c r="H2" s="12">
        <v>6</v>
      </c>
      <c r="I2" s="12">
        <v>5.05</v>
      </c>
      <c r="J2" s="4">
        <f>WALL2_TABLE4567[[#This Row],[NBW1]]</f>
        <v>6</v>
      </c>
      <c r="K2" s="4">
        <f>WALL2_TABLE4567[[#This Row],[NBW2]]</f>
        <v>5.05</v>
      </c>
      <c r="L2" s="9">
        <v>6.05</v>
      </c>
      <c r="M2" s="9">
        <v>12.875</v>
      </c>
      <c r="N2" s="15">
        <v>14.6875</v>
      </c>
      <c r="O2" s="9">
        <v>21.5625</v>
      </c>
      <c r="P2" s="13">
        <f>WALL2_TABLE4567[[#This Row],[BH4]]-WALL2_TABLE4567[[#This Row],[BH3]]</f>
        <v>6.875</v>
      </c>
      <c r="Q2" s="10">
        <v>1.75</v>
      </c>
      <c r="R2" s="6">
        <v>0.25</v>
      </c>
      <c r="S2" s="6">
        <v>0.5</v>
      </c>
      <c r="T2" s="6">
        <v>0.2</v>
      </c>
      <c r="U2" s="10">
        <v>3.6749999999999998</v>
      </c>
      <c r="V2" s="10">
        <v>24.0625</v>
      </c>
      <c r="W2" s="6">
        <v>6</v>
      </c>
      <c r="X2" s="6">
        <v>2</v>
      </c>
      <c r="Y2" s="6">
        <v>2</v>
      </c>
      <c r="Z2" s="6"/>
      <c r="AA2" s="6"/>
      <c r="AB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</vt:lpstr>
      <vt:lpstr>EXT-WALL-1</vt:lpstr>
      <vt:lpstr>EXT-WALL-2</vt:lpstr>
      <vt:lpstr>EXT-WALL-CORNER-1</vt:lpstr>
      <vt:lpstr>EXT-WALL-CORNER-2</vt:lpstr>
      <vt:lpstr>EXT-WALL-CORNER-3</vt:lpstr>
      <vt:lpstr>EXT-WALL-CORNER-4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Veeramani</dc:creator>
  <cp:lastModifiedBy>Jayakumar Veeramani</cp:lastModifiedBy>
  <dcterms:created xsi:type="dcterms:W3CDTF">2023-10-13T11:26:02Z</dcterms:created>
  <dcterms:modified xsi:type="dcterms:W3CDTF">2023-11-03T07:07:59Z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filetime>2023-10-18T00:00:00Z</vt:filetime>
  </property>
  <property fmtid="{D5CDD505-2E9C-101B-9397-08002B2CF9AE}" pid="3" name="Product Number">
    <vt:lpwstr>
    </vt:lpwstr>
  </property>
  <property fmtid="{D5CDD505-2E9C-101B-9397-08002B2CF9AE}" pid="4" name="ProjectNumber">
    <vt:lpwstr> </vt:lpwstr>
  </property>
</Properties>
</file>