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yac\Downloads\Data science\Day 17\"/>
    </mc:Choice>
  </mc:AlternateContent>
  <bookViews>
    <workbookView xWindow="-108" yWindow="-108" windowWidth="19416" windowHeight="10416" activeTab="1"/>
  </bookViews>
  <sheets>
    <sheet name="Data" sheetId="4" r:id="rId1"/>
    <sheet name="Sheet1" sheetId="6" r:id="rId2"/>
    <sheet name="Data_w_extra_var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6" l="1"/>
  <c r="G26" i="6" s="1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 s="1"/>
  <c r="H31" i="6"/>
  <c r="F32" i="6"/>
  <c r="G32" i="6" s="1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D37" i="6"/>
  <c r="C37" i="6"/>
  <c r="D26" i="6"/>
  <c r="D27" i="6"/>
  <c r="D28" i="6"/>
  <c r="D29" i="6"/>
  <c r="D30" i="6"/>
  <c r="D31" i="6"/>
  <c r="D32" i="6"/>
  <c r="D33" i="6"/>
  <c r="D34" i="6"/>
  <c r="D35" i="6"/>
  <c r="D36" i="6"/>
  <c r="C26" i="6"/>
  <c r="C27" i="6"/>
  <c r="C28" i="6"/>
  <c r="C29" i="6"/>
  <c r="C30" i="6"/>
  <c r="C31" i="6"/>
  <c r="C32" i="6"/>
  <c r="C33" i="6"/>
  <c r="C34" i="6"/>
  <c r="C35" i="6"/>
  <c r="C36" i="6"/>
  <c r="F2" i="6"/>
  <c r="C5" i="6"/>
  <c r="D5" i="6" s="1"/>
  <c r="G5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H5" i="6" l="1"/>
  <c r="C15" i="6" l="1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14" i="6"/>
  <c r="D14" i="6" s="1"/>
  <c r="C3" i="6"/>
  <c r="D3" i="6" s="1"/>
  <c r="C4" i="6"/>
  <c r="D4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2" i="6"/>
  <c r="D2" i="6" s="1"/>
  <c r="H13" i="6" l="1"/>
  <c r="G13" i="6"/>
  <c r="G20" i="6"/>
  <c r="H20" i="6"/>
  <c r="H12" i="6"/>
  <c r="G12" i="6"/>
  <c r="H19" i="6"/>
  <c r="G19" i="6"/>
  <c r="G11" i="6"/>
  <c r="H11" i="6"/>
  <c r="H18" i="6"/>
  <c r="G18" i="6"/>
  <c r="H10" i="6"/>
  <c r="G10" i="6"/>
  <c r="H25" i="6"/>
  <c r="G25" i="6"/>
  <c r="H17" i="6"/>
  <c r="G17" i="6"/>
  <c r="H8" i="6"/>
  <c r="G8" i="6"/>
  <c r="G4" i="6"/>
  <c r="H4" i="6"/>
  <c r="G3" i="6"/>
  <c r="H3" i="6"/>
  <c r="H14" i="6"/>
  <c r="G14" i="6"/>
  <c r="H9" i="6"/>
  <c r="G9" i="6"/>
  <c r="H24" i="6"/>
  <c r="G24" i="6"/>
  <c r="G16" i="6"/>
  <c r="H16" i="6"/>
  <c r="G23" i="6"/>
  <c r="H23" i="6"/>
  <c r="H15" i="6"/>
  <c r="G15" i="6"/>
  <c r="G7" i="6"/>
  <c r="H7" i="6"/>
  <c r="H22" i="6"/>
  <c r="G22" i="6"/>
  <c r="G2" i="6"/>
  <c r="H2" i="6"/>
  <c r="G6" i="6"/>
  <c r="H6" i="6"/>
  <c r="G21" i="6"/>
  <c r="H21" i="6"/>
</calcChain>
</file>

<file path=xl/sharedStrings.xml><?xml version="1.0" encoding="utf-8"?>
<sst xmlns="http://schemas.openxmlformats.org/spreadsheetml/2006/main" count="44" uniqueCount="40">
  <si>
    <t>Date</t>
  </si>
  <si>
    <t>Decomposition 1</t>
  </si>
  <si>
    <t>Decomposition 2</t>
  </si>
  <si>
    <t>Marketing spends</t>
  </si>
  <si>
    <t>Decomposition_1</t>
  </si>
  <si>
    <t>Decomposition_2</t>
  </si>
  <si>
    <t>Variable_1</t>
  </si>
  <si>
    <t>Sum_months</t>
  </si>
  <si>
    <t>SI</t>
  </si>
  <si>
    <t>Trend 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</si>
  <si>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</si>
  <si>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</si>
  <si>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</si>
  <si>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</si>
  <si>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</si>
  <si>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</si>
  <si>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</si>
  <si>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</si>
  <si>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</si>
  <si>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</si>
  <si>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</si>
  <si>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</si>
  <si>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</si>
  <si>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</si>
  <si>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</si>
  <si>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</si>
  <si>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</si>
  <si>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</si>
  <si>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</si>
  <si>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</si>
  <si>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</si>
  <si>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</si>
  <si>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</si>
  <si>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</si>
  <si>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</si>
  <si>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 line</t>
  </si>
  <si>
    <t>Trend*SI</t>
  </si>
  <si>
    <t>https://facebook.github.io/prophet/</t>
  </si>
  <si>
    <t>DC</t>
  </si>
  <si>
    <t>https://www.kaggle.com/imohamedimran/employee-attrition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</si>
</sst>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64" fontId="0" fillId="0" borderId="1" xfId="1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Marketing spends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66205864538426"/>
                  <c:y val="-0.27313363489138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7-4037-BFB7-73BDF41C44A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Trend*SI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Sheet1!$G$2:$G$37</c:f>
              <c:numCache>
                <c:formatCode>General</c:formatCode>
                <c:ptCount val="36"/>
                <c:pt idx="0">
                  <c:v>173501.89883613569</c:v>
                </c:pt>
                <c:pt idx="1">
                  <c:v>165243.71035951879</c:v>
                </c:pt>
                <c:pt idx="2">
                  <c:v>164387.86744923959</c:v>
                </c:pt>
                <c:pt idx="3">
                  <c:v>172678.06832178219</c:v>
                </c:pt>
                <c:pt idx="4">
                  <c:v>183677.20344165165</c:v>
                </c:pt>
                <c:pt idx="5">
                  <c:v>184713.4381616757</c:v>
                </c:pt>
                <c:pt idx="6">
                  <c:v>173181.91420344068</c:v>
                </c:pt>
                <c:pt idx="7">
                  <c:v>169353.0739073834</c:v>
                </c:pt>
                <c:pt idx="8">
                  <c:v>196728.40119727649</c:v>
                </c:pt>
                <c:pt idx="9">
                  <c:v>205492.87960413229</c:v>
                </c:pt>
                <c:pt idx="10">
                  <c:v>221907.00696535778</c:v>
                </c:pt>
                <c:pt idx="11">
                  <c:v>246482.80931009041</c:v>
                </c:pt>
                <c:pt idx="12">
                  <c:v>192441.05776666934</c:v>
                </c:pt>
                <c:pt idx="13">
                  <c:v>183118.81885601301</c:v>
                </c:pt>
                <c:pt idx="14">
                  <c:v>182011.52701799636</c:v>
                </c:pt>
                <c:pt idx="15">
                  <c:v>191026.57673508776</c:v>
                </c:pt>
                <c:pt idx="16">
                  <c:v>203023.15722816144</c:v>
                </c:pt>
                <c:pt idx="17">
                  <c:v>203999.25963436029</c:v>
                </c:pt>
                <c:pt idx="18">
                  <c:v>191107.76706008159</c:v>
                </c:pt>
                <c:pt idx="19">
                  <c:v>186732.69609078049</c:v>
                </c:pt>
                <c:pt idx="20">
                  <c:v>216746.18659519259</c:v>
                </c:pt>
                <c:pt idx="21">
                  <c:v>226226.66940602631</c:v>
                </c:pt>
                <c:pt idx="22">
                  <c:v>244110.25856935684</c:v>
                </c:pt>
                <c:pt idx="23">
                  <c:v>270941.09679795871</c:v>
                </c:pt>
                <c:pt idx="24">
                  <c:v>211380.216697203</c:v>
                </c:pt>
                <c:pt idx="25">
                  <c:v>200993.92735250728</c:v>
                </c:pt>
                <c:pt idx="26">
                  <c:v>199635.18658675312</c:v>
                </c:pt>
                <c:pt idx="27">
                  <c:v>209375.08514839332</c:v>
                </c:pt>
                <c:pt idx="28">
                  <c:v>222369.11101467125</c:v>
                </c:pt>
                <c:pt idx="29">
                  <c:v>223285.08110704488</c:v>
                </c:pt>
                <c:pt idx="30">
                  <c:v>209033.6199167225</c:v>
                </c:pt>
                <c:pt idx="31">
                  <c:v>204112.31827417755</c:v>
                </c:pt>
                <c:pt idx="32">
                  <c:v>236763.97199310863</c:v>
                </c:pt>
                <c:pt idx="33">
                  <c:v>246960.4592079203</c:v>
                </c:pt>
                <c:pt idx="34">
                  <c:v>266313.51017335587</c:v>
                </c:pt>
                <c:pt idx="35">
                  <c:v>295399.38428582705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7-4037-BFB7-73BDF41C44A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Sheet1!$H$2:$H$37</c:f>
              <c:numCache>
                <c:formatCode>General</c:formatCode>
                <c:ptCount val="36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  <c:pt idx="24">
                  <c:v>182071.90495881424</c:v>
                </c:pt>
                <c:pt idx="25">
                  <c:v>197007.72955255979</c:v>
                </c:pt>
                <c:pt idx="26">
                  <c:v>199784.2544145546</c:v>
                </c:pt>
                <c:pt idx="27">
                  <c:v>196799.36464925273</c:v>
                </c:pt>
                <c:pt idx="28">
                  <c:v>197590.4611984308</c:v>
                </c:pt>
                <c:pt idx="29">
                  <c:v>197128.07069092881</c:v>
                </c:pt>
                <c:pt idx="30">
                  <c:v>191566.165139408</c:v>
                </c:pt>
                <c:pt idx="31">
                  <c:v>188164.48792103661</c:v>
                </c:pt>
                <c:pt idx="32">
                  <c:v>199447.67286872986</c:v>
                </c:pt>
                <c:pt idx="33">
                  <c:v>196319.57280806275</c:v>
                </c:pt>
                <c:pt idx="34">
                  <c:v>185602.69261902908</c:v>
                </c:pt>
                <c:pt idx="35">
                  <c:v>187667.1794571357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A7-4037-BFB7-73BDF41C44A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26128"/>
        <c:axId val="1122917392"/>
      </c:lineChart>
      <c:catAx>
        <c:axId val="11229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7392"/>
        <c:crosses val="autoZero"/>
        <c:auto val="1"/>
        <c:lblAlgn val="ctr"/>
        <c:lblOffset val="100"/>
        <c:noMultiLvlLbl val="0"/>
      </c:catAx>
      <c:valAx>
        <c:axId val="1122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5</xdr:row>
      <xdr:rowOff>171450</xdr:rowOff>
    </xdr:from>
    <xdr:to>
      <xdr:col>15</xdr:col>
      <xdr:colOff>586740</xdr:colOff>
      <xdr:row>30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8"/>
    </sheetView>
  </sheetViews>
  <sheetFormatPr defaultRowHeight="14.4" x14ac:dyDescent="0.3"/>
  <cols>
    <col min="1" max="1" width="9.77734375" bestFit="1" customWidth="1"/>
    <col min="2" max="2" width="16.77734375" bestFit="1" customWidth="1"/>
    <col min="3" max="3" width="16" bestFit="1" customWidth="1"/>
  </cols>
  <sheetData>
    <row r="1" spans="1:3" x14ac:dyDescent="0.3">
      <c r="A1" s="3" t="s">
        <v>0</v>
      </c>
      <c r="B1" s="8" t="s">
        <v>3</v>
      </c>
      <c r="C1" s="8"/>
    </row>
    <row r="2" spans="1:3" x14ac:dyDescent="0.3">
      <c r="A2" s="1"/>
      <c r="B2" s="4" t="s">
        <v>1</v>
      </c>
      <c r="C2" s="4" t="s">
        <v>2</v>
      </c>
    </row>
    <row r="3" spans="1:3" x14ac:dyDescent="0.3">
      <c r="A3" s="2">
        <v>42736</v>
      </c>
      <c r="B3" s="1">
        <v>176732</v>
      </c>
      <c r="C3" s="1">
        <v>1942.21</v>
      </c>
    </row>
    <row r="4" spans="1:3" x14ac:dyDescent="0.3">
      <c r="A4" s="2">
        <v>42767</v>
      </c>
      <c r="B4" s="1">
        <v>180486</v>
      </c>
      <c r="C4" s="1">
        <v>1749.93</v>
      </c>
    </row>
    <row r="5" spans="1:3" x14ac:dyDescent="0.3">
      <c r="A5" s="2">
        <v>42795</v>
      </c>
      <c r="B5" s="1">
        <v>180455</v>
      </c>
      <c r="C5" s="1">
        <v>2399.42</v>
      </c>
    </row>
    <row r="6" spans="1:3" x14ac:dyDescent="0.3">
      <c r="A6" s="2">
        <v>42826</v>
      </c>
      <c r="B6" s="1">
        <v>185070</v>
      </c>
      <c r="C6" s="1">
        <v>2126.85</v>
      </c>
    </row>
    <row r="7" spans="1:3" x14ac:dyDescent="0.3">
      <c r="A7" s="2">
        <v>42856</v>
      </c>
      <c r="B7" s="1">
        <v>195915</v>
      </c>
      <c r="C7" s="1">
        <v>2242.5</v>
      </c>
    </row>
    <row r="8" spans="1:3" x14ac:dyDescent="0.3">
      <c r="A8" s="2">
        <v>42887</v>
      </c>
      <c r="B8" s="1">
        <v>194849</v>
      </c>
      <c r="C8" s="1">
        <v>2436.44</v>
      </c>
    </row>
    <row r="9" spans="1:3" x14ac:dyDescent="0.3">
      <c r="A9" s="2">
        <v>42917</v>
      </c>
      <c r="B9" s="1">
        <v>175999</v>
      </c>
      <c r="C9" s="1">
        <v>2016.88</v>
      </c>
    </row>
    <row r="10" spans="1:3" x14ac:dyDescent="0.3">
      <c r="A10" s="2">
        <v>42948</v>
      </c>
      <c r="B10" s="1">
        <v>167606</v>
      </c>
      <c r="C10" s="1">
        <v>1755.23</v>
      </c>
    </row>
    <row r="11" spans="1:3" x14ac:dyDescent="0.3">
      <c r="A11" s="2">
        <v>42979</v>
      </c>
      <c r="B11" s="1">
        <v>204624</v>
      </c>
      <c r="C11" s="1">
        <v>2149.94</v>
      </c>
    </row>
    <row r="12" spans="1:3" x14ac:dyDescent="0.3">
      <c r="A12" s="2">
        <v>43009</v>
      </c>
      <c r="B12" s="1">
        <v>208619</v>
      </c>
      <c r="C12" s="1">
        <v>2905.47</v>
      </c>
    </row>
    <row r="13" spans="1:3" x14ac:dyDescent="0.3">
      <c r="A13" s="2">
        <v>43040</v>
      </c>
      <c r="B13" s="1">
        <v>211209</v>
      </c>
      <c r="C13" s="1">
        <v>2338.88</v>
      </c>
    </row>
    <row r="14" spans="1:3" x14ac:dyDescent="0.3">
      <c r="A14" s="2">
        <v>43070</v>
      </c>
      <c r="B14" s="1">
        <v>235248</v>
      </c>
      <c r="C14" s="1">
        <v>1501.86</v>
      </c>
    </row>
    <row r="15" spans="1:3" x14ac:dyDescent="0.3">
      <c r="A15" s="2">
        <v>43101</v>
      </c>
      <c r="B15" s="1">
        <v>206572</v>
      </c>
      <c r="C15" s="1">
        <v>1917.32</v>
      </c>
    </row>
    <row r="16" spans="1:3" x14ac:dyDescent="0.3">
      <c r="A16" s="2">
        <v>43132</v>
      </c>
      <c r="B16" s="1">
        <v>181283</v>
      </c>
      <c r="C16" s="1">
        <v>1854.92</v>
      </c>
    </row>
    <row r="17" spans="1:3" x14ac:dyDescent="0.3">
      <c r="A17" s="2">
        <v>43160</v>
      </c>
      <c r="B17" s="1">
        <v>176225</v>
      </c>
      <c r="C17" s="1">
        <v>1795.07</v>
      </c>
    </row>
    <row r="18" spans="1:3" x14ac:dyDescent="0.3">
      <c r="A18" s="2">
        <v>43191</v>
      </c>
      <c r="B18" s="1">
        <v>186280</v>
      </c>
      <c r="C18" s="1">
        <v>1791.56</v>
      </c>
    </row>
    <row r="19" spans="1:3" x14ac:dyDescent="0.3">
      <c r="A19" s="2">
        <v>43221</v>
      </c>
      <c r="B19" s="1">
        <v>195622</v>
      </c>
      <c r="C19" s="1">
        <v>1876.14</v>
      </c>
    </row>
    <row r="20" spans="1:3" x14ac:dyDescent="0.3">
      <c r="A20" s="2">
        <v>43252</v>
      </c>
      <c r="B20" s="1">
        <v>195471</v>
      </c>
      <c r="C20" s="1">
        <v>1563.61</v>
      </c>
    </row>
    <row r="21" spans="1:3" x14ac:dyDescent="0.3">
      <c r="A21" s="2">
        <v>43282</v>
      </c>
      <c r="B21" s="1">
        <v>186797</v>
      </c>
      <c r="C21" s="1">
        <v>1830.67</v>
      </c>
    </row>
    <row r="22" spans="1:3" x14ac:dyDescent="0.3">
      <c r="A22" s="2">
        <v>43313</v>
      </c>
      <c r="B22" s="1">
        <v>184135</v>
      </c>
      <c r="C22" s="1">
        <v>1508.25</v>
      </c>
    </row>
    <row r="23" spans="1:3" x14ac:dyDescent="0.3">
      <c r="A23" s="2">
        <v>43344</v>
      </c>
      <c r="B23" s="1">
        <v>200510</v>
      </c>
      <c r="C23" s="1">
        <v>1956.76</v>
      </c>
    </row>
    <row r="24" spans="1:3" x14ac:dyDescent="0.3">
      <c r="A24" s="2">
        <v>43374</v>
      </c>
      <c r="B24" s="1">
        <v>211006</v>
      </c>
      <c r="C24" s="1">
        <v>2133.19</v>
      </c>
    </row>
    <row r="25" spans="1:3" x14ac:dyDescent="0.3">
      <c r="A25" s="2">
        <v>43405</v>
      </c>
      <c r="B25" s="1">
        <v>238156</v>
      </c>
      <c r="C25" s="1">
        <v>1813.04</v>
      </c>
    </row>
    <row r="26" spans="1:3" x14ac:dyDescent="0.3">
      <c r="A26" s="2">
        <v>43435</v>
      </c>
      <c r="B26" s="1">
        <v>259756</v>
      </c>
      <c r="C26" s="1">
        <v>1203.3900000000001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2" workbookViewId="0">
      <selection activeCell="I20" sqref="I20"/>
    </sheetView>
  </sheetViews>
  <sheetFormatPr defaultRowHeight="14.4" x14ac:dyDescent="0.3"/>
  <cols>
    <col min="1" max="1" width="10.33203125" bestFit="1" customWidth="1"/>
    <col min="2" max="2" width="15.33203125" bestFit="1" customWidth="1"/>
    <col min="3" max="3" width="8.88671875" customWidth="1"/>
    <col min="9" max="9" width="12" bestFit="1" customWidth="1"/>
    <col min="10" max="10" width="13.44140625" bestFit="1" customWidth="1"/>
    <col min="12" max="12" width="12" bestFit="1" customWidth="1"/>
    <col min="13" max="13" width="12.44140625" bestFit="1" customWidth="1"/>
  </cols>
  <sheetData>
    <row r="1" spans="1:19" x14ac:dyDescent="0.3">
      <c r="A1" s="3" t="s">
        <v>0</v>
      </c>
      <c r="B1" s="7" t="s">
        <v>3</v>
      </c>
      <c r="C1" t="s">
        <v>7</v>
      </c>
      <c r="D1" t="s">
        <v>8</v>
      </c>
      <c r="E1" t="s">
        <v>9</v>
      </c>
      <c r="F1" t="s">
        <v>35</v>
      </c>
      <c r="G1" t="s">
        <v>36</v>
      </c>
      <c r="H1" t="s">
        <v>38</v>
      </c>
      <c r="M1" t="s">
        <v>37</v>
      </c>
    </row>
    <row r="2" spans="1:19" x14ac:dyDescent="0.3">
      <c r="A2" s="2">
        <v>42736</v>
      </c>
      <c r="B2" s="1">
        <v>176732</v>
      </c>
      <c r="C2">
        <f>(B2+B14)</f>
        <v>383304</v>
      </c>
      <c r="D2">
        <f>(C2*12/SUM(B2:B25))</f>
        <v>0.97067145005143896</v>
      </c>
      <c r="E2">
        <v>1</v>
      </c>
      <c r="F2">
        <f>(177118.257246377+1625.95*E2)</f>
        <v>178744.20724637702</v>
      </c>
      <c r="G2">
        <f>(F2*D2)</f>
        <v>173501.89883613569</v>
      </c>
      <c r="H2">
        <f>(B2/D2)</f>
        <v>182071.90495881424</v>
      </c>
      <c r="M2" t="s">
        <v>39</v>
      </c>
    </row>
    <row r="3" spans="1:19" x14ac:dyDescent="0.3">
      <c r="A3" s="2">
        <v>42767</v>
      </c>
      <c r="B3" s="1">
        <v>180486</v>
      </c>
      <c r="C3">
        <f t="shared" ref="C3:C13" si="0">(B3+B15)</f>
        <v>361769</v>
      </c>
      <c r="D3">
        <f>(C3*12/SUM(B2:B25))</f>
        <v>0.91613664301353237</v>
      </c>
      <c r="E3">
        <v>2</v>
      </c>
      <c r="F3">
        <f t="shared" ref="F3:F37" si="1">(177118.257246377+1625.95*E3)</f>
        <v>180370.157246377</v>
      </c>
      <c r="G3">
        <f t="shared" ref="G3:G27" si="2">(F3*D3)</f>
        <v>165243.71035951879</v>
      </c>
      <c r="H3">
        <f t="shared" ref="H3:H25" si="3">(B3/D3)</f>
        <v>197007.72955255979</v>
      </c>
    </row>
    <row r="4" spans="1:19" x14ac:dyDescent="0.3">
      <c r="A4" s="2">
        <v>42795</v>
      </c>
      <c r="B4" s="1">
        <v>180455</v>
      </c>
      <c r="C4">
        <f t="shared" si="0"/>
        <v>356680</v>
      </c>
      <c r="D4">
        <f>(C4*12/SUM(B1:B25))</f>
        <v>0.90324936031021652</v>
      </c>
      <c r="E4">
        <v>3</v>
      </c>
      <c r="F4">
        <f t="shared" si="1"/>
        <v>181996.10724637701</v>
      </c>
      <c r="G4">
        <f t="shared" si="2"/>
        <v>164387.86744923959</v>
      </c>
      <c r="H4">
        <f t="shared" si="3"/>
        <v>199784.2544145546</v>
      </c>
    </row>
    <row r="5" spans="1:19" x14ac:dyDescent="0.3">
      <c r="A5" s="2">
        <v>42826</v>
      </c>
      <c r="B5" s="1">
        <v>185070</v>
      </c>
      <c r="C5">
        <f>(B5+B17)</f>
        <v>371350</v>
      </c>
      <c r="D5">
        <f>(C5*12/SUM(B1:B25))</f>
        <v>0.94039937745654067</v>
      </c>
      <c r="E5">
        <v>4</v>
      </c>
      <c r="F5">
        <f t="shared" si="1"/>
        <v>183622.05724637699</v>
      </c>
      <c r="G5">
        <f t="shared" si="2"/>
        <v>172678.06832178219</v>
      </c>
      <c r="H5">
        <f t="shared" si="3"/>
        <v>196799.36464925273</v>
      </c>
    </row>
    <row r="6" spans="1:19" x14ac:dyDescent="0.3">
      <c r="A6" s="2">
        <v>42856</v>
      </c>
      <c r="B6" s="1">
        <v>195915</v>
      </c>
      <c r="C6">
        <f t="shared" si="0"/>
        <v>391537</v>
      </c>
      <c r="D6">
        <f>(C6*12/SUM(B2:B25))</f>
        <v>0.99152053602047008</v>
      </c>
      <c r="E6">
        <v>5</v>
      </c>
      <c r="F6">
        <f t="shared" si="1"/>
        <v>185248.007246377</v>
      </c>
      <c r="G6">
        <f t="shared" si="2"/>
        <v>183677.20344165165</v>
      </c>
      <c r="H6">
        <f t="shared" si="3"/>
        <v>197590.4611984308</v>
      </c>
    </row>
    <row r="7" spans="1:19" x14ac:dyDescent="0.3">
      <c r="A7" s="2">
        <v>42887</v>
      </c>
      <c r="B7" s="1">
        <v>194849</v>
      </c>
      <c r="C7">
        <f t="shared" si="0"/>
        <v>390320</v>
      </c>
      <c r="D7">
        <f>(C7*12/SUM($B$2:$B$25))</f>
        <v>0.9884386293492311</v>
      </c>
      <c r="E7">
        <v>6</v>
      </c>
      <c r="F7">
        <f t="shared" si="1"/>
        <v>186873.95724637702</v>
      </c>
      <c r="G7">
        <f t="shared" si="2"/>
        <v>184713.4381616757</v>
      </c>
      <c r="H7">
        <f t="shared" si="3"/>
        <v>197128.07069092881</v>
      </c>
      <c r="R7" t="s">
        <v>10</v>
      </c>
    </row>
    <row r="8" spans="1:19" ht="15" thickBot="1" x14ac:dyDescent="0.35">
      <c r="A8" s="2">
        <v>42917</v>
      </c>
      <c r="B8" s="1">
        <v>175999</v>
      </c>
      <c r="C8">
        <f t="shared" si="0"/>
        <v>362796</v>
      </c>
      <c r="D8">
        <f t="shared" ref="D8:D37" si="4">(C8*12/SUM($B$2:$B$25))</f>
        <v>0.9187373974517925</v>
      </c>
      <c r="E8">
        <v>7</v>
      </c>
      <c r="F8">
        <f t="shared" si="1"/>
        <v>188499.907246377</v>
      </c>
      <c r="G8">
        <f t="shared" si="2"/>
        <v>173181.91420344068</v>
      </c>
      <c r="H8">
        <f t="shared" si="3"/>
        <v>191566.165139408</v>
      </c>
    </row>
    <row r="9" spans="1:19" x14ac:dyDescent="0.3">
      <c r="A9" s="2">
        <v>42948</v>
      </c>
      <c r="B9" s="1">
        <v>167606</v>
      </c>
      <c r="C9">
        <f t="shared" si="0"/>
        <v>351741</v>
      </c>
      <c r="D9">
        <f t="shared" si="4"/>
        <v>0.89074193463293672</v>
      </c>
      <c r="E9">
        <v>8</v>
      </c>
      <c r="F9">
        <f t="shared" si="1"/>
        <v>190125.85724637701</v>
      </c>
      <c r="G9">
        <f t="shared" si="2"/>
        <v>169353.0739073834</v>
      </c>
      <c r="H9">
        <f t="shared" si="3"/>
        <v>188164.48792103661</v>
      </c>
      <c r="R9" s="12" t="s">
        <v>11</v>
      </c>
      <c r="S9" s="12"/>
    </row>
    <row r="10" spans="1:19" x14ac:dyDescent="0.3">
      <c r="A10" s="2">
        <v>42979</v>
      </c>
      <c r="B10" s="1">
        <v>204624</v>
      </c>
      <c r="C10">
        <f t="shared" si="0"/>
        <v>405134</v>
      </c>
      <c r="D10">
        <f t="shared" si="4"/>
        <v>1.0259533092405497</v>
      </c>
      <c r="E10">
        <v>9</v>
      </c>
      <c r="F10">
        <f t="shared" si="1"/>
        <v>191751.80724637699</v>
      </c>
      <c r="G10">
        <f t="shared" si="2"/>
        <v>196728.40119727649</v>
      </c>
      <c r="H10">
        <f t="shared" si="3"/>
        <v>199447.67286872986</v>
      </c>
      <c r="R10" s="9" t="s">
        <v>12</v>
      </c>
      <c r="S10" s="9">
        <v>0.51954754788374469</v>
      </c>
    </row>
    <row r="11" spans="1:19" x14ac:dyDescent="0.3">
      <c r="A11" s="2">
        <v>43009</v>
      </c>
      <c r="B11" s="1">
        <v>208619</v>
      </c>
      <c r="C11">
        <f t="shared" si="0"/>
        <v>419625</v>
      </c>
      <c r="D11">
        <f t="shared" si="4"/>
        <v>1.0626500303358042</v>
      </c>
      <c r="E11">
        <v>10</v>
      </c>
      <c r="F11">
        <f t="shared" si="1"/>
        <v>193377.757246377</v>
      </c>
      <c r="G11">
        <f t="shared" si="2"/>
        <v>205492.87960413229</v>
      </c>
      <c r="H11">
        <f t="shared" si="3"/>
        <v>196319.57280806275</v>
      </c>
      <c r="R11" s="9" t="s">
        <v>13</v>
      </c>
      <c r="S11" s="9">
        <v>0.26992965451201195</v>
      </c>
    </row>
    <row r="12" spans="1:19" x14ac:dyDescent="0.3">
      <c r="A12" s="2">
        <v>43040</v>
      </c>
      <c r="B12" s="1">
        <v>211209</v>
      </c>
      <c r="C12">
        <f t="shared" si="0"/>
        <v>449365</v>
      </c>
      <c r="D12">
        <f t="shared" si="4"/>
        <v>1.1379630166978818</v>
      </c>
      <c r="E12">
        <v>11</v>
      </c>
      <c r="F12">
        <f t="shared" si="1"/>
        <v>195003.70724637702</v>
      </c>
      <c r="G12">
        <f t="shared" si="2"/>
        <v>221907.00696535778</v>
      </c>
      <c r="H12">
        <f t="shared" si="3"/>
        <v>185602.69261902908</v>
      </c>
      <c r="R12" s="9" t="s">
        <v>14</v>
      </c>
      <c r="S12" s="9">
        <v>0.23674463880801253</v>
      </c>
    </row>
    <row r="13" spans="1:19" x14ac:dyDescent="0.3">
      <c r="A13" s="2">
        <v>43070</v>
      </c>
      <c r="B13" s="1">
        <v>235248</v>
      </c>
      <c r="C13">
        <f t="shared" si="0"/>
        <v>495004</v>
      </c>
      <c r="D13">
        <f t="shared" si="4"/>
        <v>1.2535383154396054</v>
      </c>
      <c r="E13">
        <v>12</v>
      </c>
      <c r="F13">
        <f t="shared" si="1"/>
        <v>196629.657246377</v>
      </c>
      <c r="G13">
        <f t="shared" si="2"/>
        <v>246482.80931009041</v>
      </c>
      <c r="H13">
        <f t="shared" si="3"/>
        <v>187667.1794571357</v>
      </c>
      <c r="R13" s="9" t="s">
        <v>15</v>
      </c>
      <c r="S13" s="9">
        <v>19333.18677905092</v>
      </c>
    </row>
    <row r="14" spans="1:19" ht="15" thickBot="1" x14ac:dyDescent="0.35">
      <c r="A14" s="2">
        <v>43101</v>
      </c>
      <c r="B14" s="1">
        <v>206572</v>
      </c>
      <c r="C14">
        <f>(B14+B2)</f>
        <v>383304</v>
      </c>
      <c r="D14">
        <f t="shared" si="4"/>
        <v>0.97067145005143896</v>
      </c>
      <c r="E14">
        <v>13</v>
      </c>
      <c r="F14">
        <f t="shared" si="1"/>
        <v>198255.60724637701</v>
      </c>
      <c r="G14">
        <f t="shared" si="2"/>
        <v>192441.05776666934</v>
      </c>
      <c r="H14">
        <f t="shared" si="3"/>
        <v>212813.51170785242</v>
      </c>
      <c r="R14" s="10" t="s">
        <v>16</v>
      </c>
      <c r="S14" s="10">
        <v>24</v>
      </c>
    </row>
    <row r="15" spans="1:19" x14ac:dyDescent="0.3">
      <c r="A15" s="2">
        <v>43132</v>
      </c>
      <c r="B15" s="1">
        <v>181283</v>
      </c>
      <c r="C15">
        <f t="shared" ref="C15:C37" si="5">(B15+B3)</f>
        <v>361769</v>
      </c>
      <c r="D15">
        <f t="shared" si="4"/>
        <v>0.91613664301353237</v>
      </c>
      <c r="E15">
        <v>14</v>
      </c>
      <c r="F15">
        <f t="shared" si="1"/>
        <v>199881.55724637699</v>
      </c>
      <c r="G15">
        <f t="shared" si="2"/>
        <v>183118.81885601301</v>
      </c>
      <c r="H15">
        <f t="shared" si="3"/>
        <v>197877.6871141069</v>
      </c>
    </row>
    <row r="16" spans="1:19" ht="15" thickBot="1" x14ac:dyDescent="0.35">
      <c r="A16" s="2">
        <v>43160</v>
      </c>
      <c r="B16" s="1">
        <v>176225</v>
      </c>
      <c r="C16">
        <f t="shared" si="5"/>
        <v>356680</v>
      </c>
      <c r="D16">
        <f t="shared" si="4"/>
        <v>0.90324936031021652</v>
      </c>
      <c r="E16">
        <v>15</v>
      </c>
      <c r="F16">
        <f t="shared" si="1"/>
        <v>201507.507246377</v>
      </c>
      <c r="G16">
        <f t="shared" si="2"/>
        <v>182011.52701799636</v>
      </c>
      <c r="H16">
        <f t="shared" si="3"/>
        <v>195101.16225211209</v>
      </c>
      <c r="R16" t="s">
        <v>17</v>
      </c>
    </row>
    <row r="17" spans="1:26" x14ac:dyDescent="0.3">
      <c r="A17" s="2">
        <v>43191</v>
      </c>
      <c r="B17" s="1">
        <v>186280</v>
      </c>
      <c r="C17">
        <f t="shared" si="5"/>
        <v>371350</v>
      </c>
      <c r="D17">
        <f t="shared" si="4"/>
        <v>0.94039937745654067</v>
      </c>
      <c r="E17">
        <v>16</v>
      </c>
      <c r="F17">
        <f t="shared" si="1"/>
        <v>203133.45724637702</v>
      </c>
      <c r="G17">
        <f t="shared" si="2"/>
        <v>191026.57673508776</v>
      </c>
      <c r="H17">
        <f t="shared" si="3"/>
        <v>198086.05201741392</v>
      </c>
      <c r="R17" s="11"/>
      <c r="S17" s="11" t="s">
        <v>22</v>
      </c>
      <c r="T17" s="11" t="s">
        <v>23</v>
      </c>
      <c r="U17" s="11" t="s">
        <v>24</v>
      </c>
      <c r="V17" s="11" t="s">
        <v>25</v>
      </c>
      <c r="W17" s="11" t="s">
        <v>26</v>
      </c>
    </row>
    <row r="18" spans="1:26" x14ac:dyDescent="0.3">
      <c r="A18" s="2">
        <v>43221</v>
      </c>
      <c r="B18" s="1">
        <v>195622</v>
      </c>
      <c r="C18">
        <f t="shared" si="5"/>
        <v>391537</v>
      </c>
      <c r="D18">
        <f t="shared" si="4"/>
        <v>0.99152053602047008</v>
      </c>
      <c r="E18">
        <v>17</v>
      </c>
      <c r="F18">
        <f t="shared" si="1"/>
        <v>204759.407246377</v>
      </c>
      <c r="G18">
        <f t="shared" si="2"/>
        <v>203023.15722816144</v>
      </c>
      <c r="H18">
        <f t="shared" si="3"/>
        <v>197294.95546823586</v>
      </c>
      <c r="R18" s="9" t="s">
        <v>18</v>
      </c>
      <c r="S18" s="9">
        <v>1</v>
      </c>
      <c r="T18" s="9">
        <v>3040293176.2176085</v>
      </c>
      <c r="U18" s="9">
        <v>3040293176.2176085</v>
      </c>
      <c r="V18" s="9">
        <v>8.1340824702240528</v>
      </c>
      <c r="W18" s="9">
        <v>9.2695057370037488E-3</v>
      </c>
    </row>
    <row r="19" spans="1:26" x14ac:dyDescent="0.3">
      <c r="A19" s="2">
        <v>43252</v>
      </c>
      <c r="B19" s="1">
        <v>195471</v>
      </c>
      <c r="C19">
        <f t="shared" si="5"/>
        <v>390320</v>
      </c>
      <c r="D19">
        <f t="shared" si="4"/>
        <v>0.9884386293492311</v>
      </c>
      <c r="E19">
        <v>18</v>
      </c>
      <c r="F19">
        <f t="shared" si="1"/>
        <v>206385.35724637701</v>
      </c>
      <c r="G19">
        <f t="shared" si="2"/>
        <v>203999.25963436029</v>
      </c>
      <c r="H19">
        <f t="shared" si="3"/>
        <v>197757.34597573784</v>
      </c>
      <c r="R19" s="9" t="s">
        <v>19</v>
      </c>
      <c r="S19" s="9">
        <v>22</v>
      </c>
      <c r="T19" s="9">
        <v>8222986442.7407255</v>
      </c>
      <c r="U19" s="9">
        <v>373772111.03366935</v>
      </c>
      <c r="V19" s="9"/>
      <c r="W19" s="9"/>
    </row>
    <row r="20" spans="1:26" ht="15" thickBot="1" x14ac:dyDescent="0.35">
      <c r="A20" s="2">
        <v>43282</v>
      </c>
      <c r="B20" s="1">
        <v>186797</v>
      </c>
      <c r="C20">
        <f t="shared" si="5"/>
        <v>362796</v>
      </c>
      <c r="D20">
        <f t="shared" si="4"/>
        <v>0.9187373974517925</v>
      </c>
      <c r="E20">
        <v>19</v>
      </c>
      <c r="F20">
        <f t="shared" si="1"/>
        <v>208011.30724637699</v>
      </c>
      <c r="G20">
        <f t="shared" si="2"/>
        <v>191107.76706008159</v>
      </c>
      <c r="H20">
        <f t="shared" si="3"/>
        <v>203319.25152725866</v>
      </c>
      <c r="R20" s="10" t="s">
        <v>20</v>
      </c>
      <c r="S20" s="10">
        <v>23</v>
      </c>
      <c r="T20" s="10">
        <v>11263279618.958334</v>
      </c>
      <c r="U20" s="10"/>
      <c r="V20" s="10"/>
      <c r="W20" s="10"/>
    </row>
    <row r="21" spans="1:26" ht="15" thickBot="1" x14ac:dyDescent="0.35">
      <c r="A21" s="2">
        <v>43313</v>
      </c>
      <c r="B21" s="1">
        <v>184135</v>
      </c>
      <c r="C21">
        <f t="shared" si="5"/>
        <v>351741</v>
      </c>
      <c r="D21">
        <f t="shared" si="4"/>
        <v>0.89074193463293672</v>
      </c>
      <c r="E21">
        <v>20</v>
      </c>
      <c r="F21">
        <f t="shared" si="1"/>
        <v>209637.257246377</v>
      </c>
      <c r="G21">
        <f t="shared" si="2"/>
        <v>186732.69609078049</v>
      </c>
      <c r="H21">
        <f t="shared" si="3"/>
        <v>206720.92874563008</v>
      </c>
    </row>
    <row r="22" spans="1:26" x14ac:dyDescent="0.3">
      <c r="A22" s="2">
        <v>43344</v>
      </c>
      <c r="B22" s="1">
        <v>200510</v>
      </c>
      <c r="C22">
        <f t="shared" si="5"/>
        <v>405134</v>
      </c>
      <c r="D22">
        <f t="shared" si="4"/>
        <v>1.0259533092405497</v>
      </c>
      <c r="E22">
        <v>21</v>
      </c>
      <c r="F22">
        <f t="shared" si="1"/>
        <v>211263.20724637702</v>
      </c>
      <c r="G22">
        <f t="shared" si="2"/>
        <v>216746.18659519259</v>
      </c>
      <c r="H22">
        <f t="shared" si="3"/>
        <v>195437.74379793683</v>
      </c>
      <c r="R22" s="11"/>
      <c r="S22" s="11" t="s">
        <v>27</v>
      </c>
      <c r="T22" s="11" t="s">
        <v>15</v>
      </c>
      <c r="U22" s="11" t="s">
        <v>28</v>
      </c>
      <c r="V22" s="11" t="s">
        <v>29</v>
      </c>
      <c r="W22" s="11" t="s">
        <v>30</v>
      </c>
      <c r="X22" s="11" t="s">
        <v>31</v>
      </c>
      <c r="Y22" s="11" t="s">
        <v>32</v>
      </c>
      <c r="Z22" s="11" t="s">
        <v>33</v>
      </c>
    </row>
    <row r="23" spans="1:26" x14ac:dyDescent="0.3">
      <c r="A23" s="2">
        <v>43374</v>
      </c>
      <c r="B23" s="1">
        <v>211006</v>
      </c>
      <c r="C23">
        <f t="shared" si="5"/>
        <v>419625</v>
      </c>
      <c r="D23">
        <f t="shared" si="4"/>
        <v>1.0626500303358042</v>
      </c>
      <c r="E23">
        <v>22</v>
      </c>
      <c r="F23">
        <f t="shared" si="1"/>
        <v>212889.157246377</v>
      </c>
      <c r="G23">
        <f t="shared" si="2"/>
        <v>226226.66940602631</v>
      </c>
      <c r="H23">
        <f t="shared" si="3"/>
        <v>198565.84385860391</v>
      </c>
      <c r="R23" s="9" t="s">
        <v>21</v>
      </c>
      <c r="S23" s="9">
        <v>177118.257246377</v>
      </c>
      <c r="T23" s="9">
        <v>8146.0476414189588</v>
      </c>
      <c r="U23" s="9">
        <v>21.742845738565386</v>
      </c>
      <c r="V23" s="9">
        <v>2.3079513227227791E-16</v>
      </c>
      <c r="W23" s="9">
        <v>160224.38843297493</v>
      </c>
      <c r="X23" s="9">
        <v>194012.12605977873</v>
      </c>
      <c r="Y23" s="9">
        <v>160224.38843297493</v>
      </c>
      <c r="Z23" s="9">
        <v>194012.12605977873</v>
      </c>
    </row>
    <row r="24" spans="1:26" ht="15" thickBot="1" x14ac:dyDescent="0.35">
      <c r="A24" s="2">
        <v>43405</v>
      </c>
      <c r="B24" s="1">
        <v>238156</v>
      </c>
      <c r="C24">
        <f t="shared" si="5"/>
        <v>449365</v>
      </c>
      <c r="D24">
        <f t="shared" si="4"/>
        <v>1.1379630166978818</v>
      </c>
      <c r="E24">
        <v>23</v>
      </c>
      <c r="F24">
        <f t="shared" si="1"/>
        <v>214515.10724637701</v>
      </c>
      <c r="G24">
        <f t="shared" si="2"/>
        <v>244110.25856935684</v>
      </c>
      <c r="H24">
        <f t="shared" si="3"/>
        <v>209282.72404763757</v>
      </c>
      <c r="R24" s="10" t="s">
        <v>34</v>
      </c>
      <c r="S24" s="10">
        <v>1625.95608695652</v>
      </c>
      <c r="T24" s="10">
        <v>570.10457548225259</v>
      </c>
      <c r="U24" s="10">
        <v>2.8520312884370767</v>
      </c>
      <c r="V24" s="10">
        <v>9.2695057370037488E-3</v>
      </c>
      <c r="W24" s="10">
        <v>443.63156197502008</v>
      </c>
      <c r="X24" s="10">
        <v>2808.280611938023</v>
      </c>
      <c r="Y24" s="10">
        <v>443.63156197502008</v>
      </c>
      <c r="Z24" s="10">
        <v>2808.280611938023</v>
      </c>
    </row>
    <row r="25" spans="1:26" x14ac:dyDescent="0.3">
      <c r="A25" s="2">
        <v>43435</v>
      </c>
      <c r="B25" s="1">
        <v>259756</v>
      </c>
      <c r="C25">
        <f t="shared" si="5"/>
        <v>495004</v>
      </c>
      <c r="D25">
        <f t="shared" si="4"/>
        <v>1.2535383154396054</v>
      </c>
      <c r="E25">
        <v>24</v>
      </c>
      <c r="F25">
        <f t="shared" si="1"/>
        <v>216141.05724637699</v>
      </c>
      <c r="G25">
        <f t="shared" si="2"/>
        <v>270941.09679795871</v>
      </c>
      <c r="H25">
        <f t="shared" si="3"/>
        <v>207218.23720953095</v>
      </c>
    </row>
    <row r="26" spans="1:26" x14ac:dyDescent="0.3">
      <c r="B26" s="1">
        <v>176732</v>
      </c>
      <c r="C26">
        <f t="shared" si="5"/>
        <v>383304</v>
      </c>
      <c r="D26">
        <f t="shared" si="4"/>
        <v>0.97067145005143896</v>
      </c>
      <c r="E26">
        <v>25</v>
      </c>
      <c r="F26">
        <f t="shared" si="1"/>
        <v>217767.007246377</v>
      </c>
      <c r="G26">
        <f t="shared" ref="G26:G37" si="6">(F26*D26)</f>
        <v>211380.216697203</v>
      </c>
      <c r="H26">
        <f t="shared" ref="H26:H37" si="7">(B26/D26)</f>
        <v>182071.90495881424</v>
      </c>
    </row>
    <row r="27" spans="1:26" x14ac:dyDescent="0.3">
      <c r="B27" s="1">
        <v>180486</v>
      </c>
      <c r="C27">
        <f t="shared" si="5"/>
        <v>361769</v>
      </c>
      <c r="D27">
        <f t="shared" si="4"/>
        <v>0.91613664301353237</v>
      </c>
      <c r="E27">
        <v>26</v>
      </c>
      <c r="F27">
        <f t="shared" si="1"/>
        <v>219392.95724637702</v>
      </c>
      <c r="G27">
        <f t="shared" si="6"/>
        <v>200993.92735250728</v>
      </c>
      <c r="H27">
        <f t="shared" si="7"/>
        <v>197007.72955255979</v>
      </c>
    </row>
    <row r="28" spans="1:26" x14ac:dyDescent="0.3">
      <c r="B28" s="1">
        <v>180455</v>
      </c>
      <c r="C28">
        <f t="shared" si="5"/>
        <v>356680</v>
      </c>
      <c r="D28">
        <f t="shared" si="4"/>
        <v>0.90324936031021652</v>
      </c>
      <c r="E28">
        <v>27</v>
      </c>
      <c r="F28">
        <f t="shared" si="1"/>
        <v>221018.907246377</v>
      </c>
      <c r="G28">
        <f t="shared" si="6"/>
        <v>199635.18658675312</v>
      </c>
      <c r="H28">
        <f t="shared" si="7"/>
        <v>199784.2544145546</v>
      </c>
    </row>
    <row r="29" spans="1:26" x14ac:dyDescent="0.3">
      <c r="B29" s="1">
        <v>185070</v>
      </c>
      <c r="C29">
        <f t="shared" si="5"/>
        <v>371350</v>
      </c>
      <c r="D29">
        <f t="shared" si="4"/>
        <v>0.94039937745654067</v>
      </c>
      <c r="E29">
        <v>28</v>
      </c>
      <c r="F29">
        <f t="shared" si="1"/>
        <v>222644.85724637701</v>
      </c>
      <c r="G29">
        <f t="shared" si="6"/>
        <v>209375.08514839332</v>
      </c>
      <c r="H29">
        <f t="shared" si="7"/>
        <v>196799.36464925273</v>
      </c>
    </row>
    <row r="30" spans="1:26" x14ac:dyDescent="0.3">
      <c r="B30" s="1">
        <v>195915</v>
      </c>
      <c r="C30">
        <f t="shared" si="5"/>
        <v>391537</v>
      </c>
      <c r="D30">
        <f t="shared" si="4"/>
        <v>0.99152053602047008</v>
      </c>
      <c r="E30">
        <v>29</v>
      </c>
      <c r="F30">
        <f t="shared" si="1"/>
        <v>224270.80724637699</v>
      </c>
      <c r="G30">
        <f t="shared" si="6"/>
        <v>222369.11101467125</v>
      </c>
      <c r="H30">
        <f t="shared" si="7"/>
        <v>197590.4611984308</v>
      </c>
    </row>
    <row r="31" spans="1:26" x14ac:dyDescent="0.3">
      <c r="B31" s="1">
        <v>194849</v>
      </c>
      <c r="C31">
        <f t="shared" si="5"/>
        <v>390320</v>
      </c>
      <c r="D31">
        <f t="shared" si="4"/>
        <v>0.9884386293492311</v>
      </c>
      <c r="E31">
        <v>30</v>
      </c>
      <c r="F31">
        <f t="shared" si="1"/>
        <v>225896.757246377</v>
      </c>
      <c r="G31">
        <f t="shared" si="6"/>
        <v>223285.08110704488</v>
      </c>
      <c r="H31">
        <f t="shared" si="7"/>
        <v>197128.07069092881</v>
      </c>
    </row>
    <row r="32" spans="1:26" x14ac:dyDescent="0.3">
      <c r="B32" s="1">
        <v>175999</v>
      </c>
      <c r="C32">
        <f t="shared" si="5"/>
        <v>362796</v>
      </c>
      <c r="D32">
        <f t="shared" si="4"/>
        <v>0.9187373974517925</v>
      </c>
      <c r="E32">
        <v>31</v>
      </c>
      <c r="F32">
        <f t="shared" si="1"/>
        <v>227522.70724637702</v>
      </c>
      <c r="G32">
        <f t="shared" si="6"/>
        <v>209033.6199167225</v>
      </c>
      <c r="H32">
        <f t="shared" si="7"/>
        <v>191566.165139408</v>
      </c>
    </row>
    <row r="33" spans="2:8" x14ac:dyDescent="0.3">
      <c r="B33" s="1">
        <v>167606</v>
      </c>
      <c r="C33">
        <f t="shared" si="5"/>
        <v>351741</v>
      </c>
      <c r="D33">
        <f t="shared" si="4"/>
        <v>0.89074193463293672</v>
      </c>
      <c r="E33">
        <v>32</v>
      </c>
      <c r="F33">
        <f t="shared" si="1"/>
        <v>229148.657246377</v>
      </c>
      <c r="G33">
        <f t="shared" si="6"/>
        <v>204112.31827417755</v>
      </c>
      <c r="H33">
        <f t="shared" si="7"/>
        <v>188164.48792103661</v>
      </c>
    </row>
    <row r="34" spans="2:8" x14ac:dyDescent="0.3">
      <c r="B34" s="1">
        <v>204624</v>
      </c>
      <c r="C34">
        <f t="shared" si="5"/>
        <v>405134</v>
      </c>
      <c r="D34">
        <f t="shared" si="4"/>
        <v>1.0259533092405497</v>
      </c>
      <c r="E34">
        <v>33</v>
      </c>
      <c r="F34">
        <f t="shared" si="1"/>
        <v>230774.60724637701</v>
      </c>
      <c r="G34">
        <f t="shared" si="6"/>
        <v>236763.97199310863</v>
      </c>
      <c r="H34">
        <f t="shared" si="7"/>
        <v>199447.67286872986</v>
      </c>
    </row>
    <row r="35" spans="2:8" x14ac:dyDescent="0.3">
      <c r="B35" s="1">
        <v>208619</v>
      </c>
      <c r="C35">
        <f t="shared" si="5"/>
        <v>419625</v>
      </c>
      <c r="D35">
        <f t="shared" si="4"/>
        <v>1.0626500303358042</v>
      </c>
      <c r="E35">
        <v>34</v>
      </c>
      <c r="F35">
        <f t="shared" si="1"/>
        <v>232400.55724637699</v>
      </c>
      <c r="G35">
        <f t="shared" si="6"/>
        <v>246960.4592079203</v>
      </c>
      <c r="H35">
        <f t="shared" si="7"/>
        <v>196319.57280806275</v>
      </c>
    </row>
    <row r="36" spans="2:8" x14ac:dyDescent="0.3">
      <c r="B36" s="1">
        <v>211209</v>
      </c>
      <c r="C36">
        <f t="shared" si="5"/>
        <v>449365</v>
      </c>
      <c r="D36">
        <f t="shared" si="4"/>
        <v>1.1379630166978818</v>
      </c>
      <c r="E36">
        <v>35</v>
      </c>
      <c r="F36">
        <f t="shared" si="1"/>
        <v>234026.507246377</v>
      </c>
      <c r="G36">
        <f t="shared" si="6"/>
        <v>266313.51017335587</v>
      </c>
      <c r="H36">
        <f t="shared" si="7"/>
        <v>185602.69261902908</v>
      </c>
    </row>
    <row r="37" spans="2:8" x14ac:dyDescent="0.3">
      <c r="B37" s="1">
        <v>235248</v>
      </c>
      <c r="C37">
        <f t="shared" si="5"/>
        <v>495004</v>
      </c>
      <c r="D37">
        <f t="shared" si="4"/>
        <v>1.2535383154396054</v>
      </c>
      <c r="E37">
        <v>36</v>
      </c>
      <c r="F37">
        <f t="shared" si="1"/>
        <v>235652.45724637702</v>
      </c>
      <c r="G37">
        <f t="shared" si="6"/>
        <v>295399.38428582705</v>
      </c>
      <c r="H37">
        <f t="shared" si="7"/>
        <v>187667.1794571357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4.4" x14ac:dyDescent="0.3"/>
  <cols>
    <col min="1" max="1" width="9.77734375" bestFit="1" customWidth="1"/>
    <col min="2" max="2" width="10.44140625" bestFit="1" customWidth="1"/>
    <col min="3" max="3" width="16.77734375" bestFit="1" customWidth="1"/>
    <col min="4" max="4" width="16" bestFit="1" customWidth="1"/>
  </cols>
  <sheetData>
    <row r="1" spans="1:4" x14ac:dyDescent="0.3">
      <c r="A1" s="3" t="s">
        <v>0</v>
      </c>
      <c r="B1" s="5" t="s">
        <v>6</v>
      </c>
      <c r="C1" s="3" t="s">
        <v>4</v>
      </c>
      <c r="D1" s="3" t="s">
        <v>5</v>
      </c>
    </row>
    <row r="2" spans="1:4" x14ac:dyDescent="0.3">
      <c r="A2" s="2">
        <v>42736</v>
      </c>
      <c r="B2" s="6">
        <v>47.858809523809526</v>
      </c>
      <c r="C2" s="1">
        <v>176732</v>
      </c>
      <c r="D2" s="1">
        <v>1942.21</v>
      </c>
    </row>
    <row r="3" spans="1:4" x14ac:dyDescent="0.3">
      <c r="A3" s="2">
        <v>42767</v>
      </c>
      <c r="B3" s="6">
        <v>58.131500000000003</v>
      </c>
      <c r="C3" s="1">
        <v>180486</v>
      </c>
      <c r="D3" s="1">
        <v>1749.93</v>
      </c>
    </row>
    <row r="4" spans="1:4" x14ac:dyDescent="0.3">
      <c r="A4" s="2">
        <v>42795</v>
      </c>
      <c r="B4" s="6">
        <v>55.923863636363627</v>
      </c>
      <c r="C4" s="1">
        <v>180455</v>
      </c>
      <c r="D4" s="1">
        <v>2399.42</v>
      </c>
    </row>
    <row r="5" spans="1:4" x14ac:dyDescent="0.3">
      <c r="A5" s="2">
        <v>42826</v>
      </c>
      <c r="B5" s="6">
        <v>59.762750000000004</v>
      </c>
      <c r="C5" s="1">
        <v>185070</v>
      </c>
      <c r="D5" s="1">
        <v>2126.85</v>
      </c>
    </row>
    <row r="6" spans="1:4" x14ac:dyDescent="0.3">
      <c r="A6" s="2">
        <v>42856</v>
      </c>
      <c r="B6" s="6">
        <v>64.3178947368</v>
      </c>
      <c r="C6" s="1">
        <v>195915</v>
      </c>
      <c r="D6" s="1">
        <v>2242.5</v>
      </c>
    </row>
    <row r="7" spans="1:4" x14ac:dyDescent="0.3">
      <c r="A7" s="2">
        <v>42887</v>
      </c>
      <c r="B7" s="6">
        <v>61.685454545500001</v>
      </c>
      <c r="C7" s="1">
        <v>194849</v>
      </c>
      <c r="D7" s="1">
        <v>2436.44</v>
      </c>
    </row>
    <row r="8" spans="1:4" x14ac:dyDescent="0.3">
      <c r="A8" s="2">
        <v>42917</v>
      </c>
      <c r="B8" s="6">
        <v>56.535869565200002</v>
      </c>
      <c r="C8" s="1">
        <v>175999</v>
      </c>
      <c r="D8" s="1">
        <v>2016.88</v>
      </c>
    </row>
    <row r="9" spans="1:4" x14ac:dyDescent="0.3">
      <c r="A9" s="2">
        <v>42948</v>
      </c>
      <c r="B9" s="6">
        <v>46.643749999999997</v>
      </c>
      <c r="C9" s="1">
        <v>167606</v>
      </c>
      <c r="D9" s="1">
        <v>1755.23</v>
      </c>
    </row>
    <row r="10" spans="1:4" x14ac:dyDescent="0.3">
      <c r="A10" s="2">
        <v>42979</v>
      </c>
      <c r="B10" s="6">
        <v>47.607727272700004</v>
      </c>
      <c r="C10" s="1">
        <v>204624</v>
      </c>
      <c r="D10" s="1">
        <v>2149.94</v>
      </c>
    </row>
    <row r="11" spans="1:4" x14ac:dyDescent="0.3">
      <c r="A11" s="2">
        <v>43009</v>
      </c>
      <c r="B11" s="6">
        <v>48.560454545500001</v>
      </c>
      <c r="C11" s="1">
        <v>208619</v>
      </c>
      <c r="D11" s="1">
        <v>2905.47</v>
      </c>
    </row>
    <row r="12" spans="1:4" x14ac:dyDescent="0.3">
      <c r="A12" s="2">
        <v>43040</v>
      </c>
      <c r="B12" s="6">
        <v>44.294047619000004</v>
      </c>
      <c r="C12" s="1">
        <v>211209</v>
      </c>
      <c r="D12" s="1">
        <v>2338.88</v>
      </c>
    </row>
    <row r="13" spans="1:4" x14ac:dyDescent="0.3">
      <c r="A13" s="2">
        <v>43070</v>
      </c>
      <c r="B13" s="6">
        <v>38.21</v>
      </c>
      <c r="C13" s="1">
        <v>235248</v>
      </c>
      <c r="D13" s="1">
        <v>1501.86</v>
      </c>
    </row>
    <row r="14" spans="1:4" x14ac:dyDescent="0.3">
      <c r="A14" s="2">
        <v>43101</v>
      </c>
      <c r="B14" s="6">
        <v>30.69425</v>
      </c>
      <c r="C14" s="1">
        <v>206572</v>
      </c>
      <c r="D14" s="1">
        <v>1917.32</v>
      </c>
    </row>
    <row r="15" spans="1:4" x14ac:dyDescent="0.3">
      <c r="A15" s="2">
        <v>43132</v>
      </c>
      <c r="B15" s="6">
        <v>32.478571428599999</v>
      </c>
      <c r="C15" s="1">
        <v>181283</v>
      </c>
      <c r="D15" s="1">
        <v>1854.92</v>
      </c>
    </row>
    <row r="16" spans="1:4" x14ac:dyDescent="0.3">
      <c r="A16" s="2">
        <v>43160</v>
      </c>
      <c r="B16" s="6">
        <v>38.490238095199999</v>
      </c>
      <c r="C16" s="1">
        <v>176225</v>
      </c>
      <c r="D16" s="1">
        <v>1795.07</v>
      </c>
    </row>
    <row r="17" spans="1:4" x14ac:dyDescent="0.3">
      <c r="A17" s="2">
        <v>43191</v>
      </c>
      <c r="B17" s="6">
        <v>41.481666666700001</v>
      </c>
      <c r="C17" s="1">
        <v>186280</v>
      </c>
      <c r="D17" s="1">
        <v>1791.56</v>
      </c>
    </row>
    <row r="18" spans="1:4" x14ac:dyDescent="0.3">
      <c r="A18" s="2">
        <v>43221</v>
      </c>
      <c r="B18" s="6">
        <v>46.875250000000001</v>
      </c>
      <c r="C18" s="1">
        <v>195622</v>
      </c>
      <c r="D18" s="1">
        <v>1876.14</v>
      </c>
    </row>
    <row r="19" spans="1:4" x14ac:dyDescent="0.3">
      <c r="A19" s="2">
        <v>43252</v>
      </c>
      <c r="B19" s="6">
        <v>48.339318181800003</v>
      </c>
      <c r="C19" s="1">
        <v>195471</v>
      </c>
      <c r="D19" s="1">
        <v>1563.61</v>
      </c>
    </row>
    <row r="20" spans="1:4" x14ac:dyDescent="0.3">
      <c r="A20" s="2">
        <v>43282</v>
      </c>
      <c r="B20" s="6">
        <v>45.1014285714</v>
      </c>
      <c r="C20" s="1">
        <v>186797</v>
      </c>
      <c r="D20" s="1">
        <v>1830.67</v>
      </c>
    </row>
    <row r="21" spans="1:4" x14ac:dyDescent="0.3">
      <c r="A21" s="2">
        <v>43313</v>
      </c>
      <c r="B21" s="6">
        <v>45.771590909099999</v>
      </c>
      <c r="C21" s="1">
        <v>184135</v>
      </c>
      <c r="D21" s="1">
        <v>1508.25</v>
      </c>
    </row>
    <row r="22" spans="1:4" x14ac:dyDescent="0.3">
      <c r="A22" s="2">
        <v>43344</v>
      </c>
      <c r="B22" s="6">
        <v>46.669318181800001</v>
      </c>
      <c r="C22" s="1">
        <v>200510</v>
      </c>
      <c r="D22" s="1">
        <v>1956.76</v>
      </c>
    </row>
    <row r="23" spans="1:4" x14ac:dyDescent="0.3">
      <c r="A23" s="2">
        <v>43374</v>
      </c>
      <c r="B23" s="6">
        <v>49.662142857100001</v>
      </c>
      <c r="C23" s="1">
        <v>211006</v>
      </c>
      <c r="D23" s="1">
        <v>2133.19</v>
      </c>
    </row>
    <row r="24" spans="1:4" x14ac:dyDescent="0.3">
      <c r="A24" s="2">
        <v>43405</v>
      </c>
      <c r="B24" s="6">
        <v>45.126136363600004</v>
      </c>
      <c r="C24" s="1">
        <v>238156</v>
      </c>
      <c r="D24" s="1">
        <v>1813.04</v>
      </c>
    </row>
    <row r="25" spans="1:4" x14ac:dyDescent="0.3">
      <c r="A25" s="2">
        <v>43435</v>
      </c>
      <c r="B25" s="6">
        <v>53.596000000000004</v>
      </c>
      <c r="C25" s="1">
        <v>259756</v>
      </c>
      <c r="D25" s="1">
        <v>1203.3900000000001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Data_w_extra_var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Jayachandran S</cp:lastModifiedBy>
  <dcterms:created xsi:type="dcterms:W3CDTF">2019-12-19T01:24:14Z</dcterms:created>
  <dcterms:modified xsi:type="dcterms:W3CDTF">2021-04-10T06:42:26Z</dcterms:modified>
</cp:coreProperties>
</file>