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"/>
    </mc:Choice>
  </mc:AlternateContent>
  <bookViews>
    <workbookView xWindow="0" yWindow="0" windowWidth="28800" windowHeight="12435" activeTab="5"/>
  </bookViews>
  <sheets>
    <sheet name="Office 1A" sheetId="1" r:id="rId1"/>
    <sheet name="Office 1B" sheetId="2" r:id="rId2"/>
    <sheet name="Shop" sheetId="3" r:id="rId3"/>
    <sheet name="Expense" sheetId="5" r:id="rId4"/>
    <sheet name="Bank" sheetId="4" r:id="rId5"/>
    <sheet name="summary" sheetId="7" r:id="rId6"/>
    <sheet name="Addres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C16" i="7"/>
  <c r="C3" i="2"/>
  <c r="E10" i="7"/>
  <c r="E6" i="7"/>
  <c r="C3" i="1"/>
  <c r="E3" i="4"/>
  <c r="D3" i="4"/>
  <c r="C3" i="4"/>
  <c r="D3" i="5"/>
  <c r="C3" i="3"/>
  <c r="B7" i="7" l="1"/>
  <c r="B11" i="7"/>
  <c r="B6" i="7" l="1"/>
  <c r="E6" i="4"/>
  <c r="E8" i="4" s="1"/>
  <c r="E9" i="4" s="1"/>
  <c r="E10" i="4" s="1"/>
  <c r="E9" i="5"/>
  <c r="E8" i="5"/>
  <c r="E7" i="5"/>
  <c r="E6" i="5"/>
  <c r="E3" i="5"/>
  <c r="B10" i="7" s="1"/>
  <c r="E12" i="7" s="1"/>
  <c r="E3" i="2"/>
  <c r="B5" i="7" s="1"/>
  <c r="E5" i="7" s="1"/>
  <c r="E8" i="2"/>
  <c r="E9" i="2"/>
  <c r="E10" i="2" s="1"/>
  <c r="E11" i="2" s="1"/>
  <c r="E7" i="2"/>
  <c r="E6" i="2"/>
  <c r="E3" i="1"/>
  <c r="B4" i="7" s="1"/>
  <c r="E4" i="7" s="1"/>
  <c r="E6" i="1"/>
  <c r="E7" i="1" s="1"/>
  <c r="E8" i="1" s="1"/>
  <c r="E9" i="1" s="1"/>
  <c r="E10" i="1" s="1"/>
  <c r="E11" i="1" s="1"/>
  <c r="E8" i="3"/>
  <c r="E9" i="3"/>
  <c r="E10" i="3" s="1"/>
  <c r="E11" i="3" s="1"/>
  <c r="E7" i="3"/>
  <c r="E6" i="3"/>
  <c r="D3" i="3"/>
  <c r="E3" i="3" s="1"/>
  <c r="B12" i="7" l="1"/>
  <c r="H4" i="6" s="1"/>
  <c r="B8" i="7"/>
  <c r="H5" i="6" l="1"/>
  <c r="H7" i="6"/>
  <c r="H2" i="6"/>
  <c r="H6" i="6"/>
  <c r="B14" i="7"/>
  <c r="H3" i="6"/>
  <c r="G3" i="6"/>
  <c r="G7" i="6"/>
  <c r="G4" i="6"/>
  <c r="G5" i="6"/>
  <c r="G2" i="6"/>
  <c r="G6" i="6"/>
  <c r="I5" i="6" l="1"/>
  <c r="B16" i="7"/>
  <c r="I2" i="6"/>
  <c r="I7" i="6"/>
  <c r="I3" i="6"/>
  <c r="I6" i="6"/>
  <c r="I4" i="6"/>
  <c r="E8" i="7"/>
  <c r="E14" i="7" s="1"/>
  <c r="J5" i="6" l="1"/>
  <c r="J2" i="6"/>
  <c r="J3" i="6"/>
  <c r="J6" i="6"/>
  <c r="J4" i="6"/>
  <c r="J7" i="6"/>
</calcChain>
</file>

<file path=xl/comments1.xml><?xml version="1.0" encoding="utf-8"?>
<comments xmlns="http://schemas.openxmlformats.org/spreadsheetml/2006/main">
  <authors>
    <author>default-user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default-user: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<sst xmlns="http://schemas.openxmlformats.org/spreadsheetml/2006/main" count="128" uniqueCount="80">
  <si>
    <t>Date</t>
  </si>
  <si>
    <t>Paid By</t>
  </si>
  <si>
    <t>Amount</t>
  </si>
  <si>
    <t>Rent Revesal</t>
  </si>
  <si>
    <t>Total</t>
  </si>
  <si>
    <t>Office 1A</t>
  </si>
  <si>
    <t>Scrooge Accountants</t>
  </si>
  <si>
    <t>Office 1B</t>
  </si>
  <si>
    <t>Balance</t>
  </si>
  <si>
    <t>The law firm of Leroy, Leroy and Jones</t>
  </si>
  <si>
    <t>McLeans Stationery</t>
  </si>
  <si>
    <t>Shop</t>
  </si>
  <si>
    <t>Bank</t>
  </si>
  <si>
    <t>Paid by</t>
  </si>
  <si>
    <t>Account Fee</t>
  </si>
  <si>
    <t>Overdraft Fee</t>
  </si>
  <si>
    <t>Expense</t>
  </si>
  <si>
    <t>Paid To</t>
  </si>
  <si>
    <t>Description</t>
  </si>
  <si>
    <t>DCC for Rates</t>
  </si>
  <si>
    <t>Ami for Insurance</t>
  </si>
  <si>
    <t>J Sparks for electrical Repairs</t>
  </si>
  <si>
    <t>Omega and Associates for layers Fees</t>
  </si>
  <si>
    <t>Summary of Accounts</t>
  </si>
  <si>
    <t>Opening Balance</t>
  </si>
  <si>
    <t>Gross Income</t>
  </si>
  <si>
    <t>Expenses</t>
  </si>
  <si>
    <t>Net Income</t>
  </si>
  <si>
    <t>Closing Balance</t>
  </si>
  <si>
    <t>bank Fees</t>
  </si>
  <si>
    <t xml:space="preserve">GST </t>
  </si>
  <si>
    <t>Interest</t>
  </si>
  <si>
    <t>shop</t>
  </si>
  <si>
    <t>Income GST</t>
  </si>
  <si>
    <t>Expense GST</t>
  </si>
  <si>
    <t>Total GST</t>
  </si>
  <si>
    <t>Intrest on Account</t>
  </si>
  <si>
    <t>Withdrawal</t>
  </si>
  <si>
    <t>Deposit</t>
  </si>
  <si>
    <t>Title</t>
  </si>
  <si>
    <t>Surname</t>
  </si>
  <si>
    <t>Address</t>
  </si>
  <si>
    <t>Suburb</t>
  </si>
  <si>
    <t>City</t>
  </si>
  <si>
    <t>Sally</t>
  </si>
  <si>
    <t>Vator</t>
  </si>
  <si>
    <t>I P</t>
  </si>
  <si>
    <t>Knightly</t>
  </si>
  <si>
    <t>Nora</t>
  </si>
  <si>
    <t>Bowen</t>
  </si>
  <si>
    <t>Eileen</t>
  </si>
  <si>
    <t>Dover</t>
  </si>
  <si>
    <t>Justin</t>
  </si>
  <si>
    <t>Thyme</t>
  </si>
  <si>
    <t>Willy</t>
  </si>
  <si>
    <t>Makitt</t>
  </si>
  <si>
    <t>Miss</t>
  </si>
  <si>
    <t>Mrs</t>
  </si>
  <si>
    <t>Ms</t>
  </si>
  <si>
    <t>Mr</t>
  </si>
  <si>
    <t>PO Box 123Q</t>
  </si>
  <si>
    <t>Musselbrough</t>
  </si>
  <si>
    <t>Dunedin</t>
  </si>
  <si>
    <t>23 Yellow Road</t>
  </si>
  <si>
    <t>Tinkelton</t>
  </si>
  <si>
    <t>Outram</t>
  </si>
  <si>
    <t>333 Canine Avenue</t>
  </si>
  <si>
    <t>Doggydale</t>
  </si>
  <si>
    <t>Cliffs Road</t>
  </si>
  <si>
    <t>Toppelton</t>
  </si>
  <si>
    <t>19 Neverlate Street</t>
  </si>
  <si>
    <t>Punctualton</t>
  </si>
  <si>
    <t>Mosgiel</t>
  </si>
  <si>
    <t>97 Hopeful Avenue</t>
  </si>
  <si>
    <t>Optimismburgh</t>
  </si>
  <si>
    <t>FirstName</t>
  </si>
  <si>
    <t>Grossinc</t>
  </si>
  <si>
    <t>Totalexp</t>
  </si>
  <si>
    <t>Netinc</t>
  </si>
  <si>
    <t>TotalGST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</si>
</sst>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Adobe Heiti Std R"/>
      <family val="2"/>
      <charset val="128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3AF9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5" fontId="0" fillId="0" borderId="0" xfId="0" applyNumberFormat="1"/>
    <xf numFmtId="44" fontId="0" fillId="0" borderId="0" xfId="0" applyNumberFormat="1"/>
    <xf numFmtId="44" fontId="0" fillId="2" borderId="0" xfId="1" applyFont="1" applyFill="1"/>
    <xf numFmtId="44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44" fontId="0" fillId="3" borderId="0" xfId="1" applyFont="1" applyFill="1"/>
    <xf numFmtId="44" fontId="0" fillId="3" borderId="0" xfId="0" applyNumberForma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3A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11782231708142"/>
          <c:y val="0.11350483096969825"/>
          <c:w val="0.419105274145738"/>
          <c:h val="0.69660537664399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summary!$A$4:$A$7</c15:sqref>
                  </c15:fullRef>
                </c:ext>
              </c:extLst>
              <c:f>summary!$A$4:$A$6</c:f>
              <c:strCache>
                <c:ptCount val="3"/>
                <c:pt idx="0">
                  <c:v>Office 1A</c:v>
                </c:pt>
                <c:pt idx="1">
                  <c:v>Office 1B</c:v>
                </c:pt>
                <c:pt idx="2">
                  <c:v>Shop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summary!$B$4:$B$7</c15:sqref>
                  </c15:fullRef>
                </c:ext>
              </c:extLst>
              <c:f>summary!$B$4:$B$6</c:f>
              <c:numCache>
                <c:formatCode>_("$"* #,##0.00_);_("$"* \(#,##0.00\);_("$"* "-"??_);_(@_)</c:formatCode>
                <c:ptCount val="3"/>
                <c:pt idx="0">
                  <c:v>1344</c:v>
                </c:pt>
                <c:pt idx="1">
                  <c:v>2748</c:v>
                </c:pt>
                <c:pt idx="2">
                  <c:v>2211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gradFill rotWithShape="1">
          <a:gsLst>
            <a:gs pos="0">
              <a:schemeClr val="dk1">
                <a:lumMod val="110000"/>
                <a:satMod val="105000"/>
                <a:tint val="67000"/>
              </a:schemeClr>
            </a:gs>
            <a:gs pos="50000">
              <a:schemeClr val="dk1">
                <a:lumMod val="105000"/>
                <a:satMod val="103000"/>
                <a:tint val="73000"/>
              </a:schemeClr>
            </a:gs>
            <a:gs pos="100000">
              <a:schemeClr val="dk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6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695326</xdr:colOff>
      <xdr:row>18</xdr:row>
      <xdr:rowOff>171449</xdr:rowOff>
    </xdr:from>
    <xdr:to>
      <xdr:col>5</xdr:col>
      <xdr:colOff>438149</xdr:colOff>
      <xdr:row>37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51" sqref="D51"/>
    </sheetView>
  </sheetViews>
  <sheetFormatPr defaultRowHeight="15" x14ac:dyDescent="0.25"/>
  <cols>
    <col min="1" max="1" width="9.85546875" customWidth="1"/>
    <col min="2" max="2" width="36.5703125" customWidth="1"/>
    <col min="3" max="3" width="18.140625" customWidth="1"/>
    <col min="4" max="4" width="18.42578125" customWidth="1"/>
    <col min="5" max="5" width="18.28515625" customWidth="1"/>
  </cols>
  <sheetData>
    <row r="1" spans="1:5" ht="27" x14ac:dyDescent="0.45">
      <c r="A1" s="14" t="s">
        <v>5</v>
      </c>
      <c r="B1" s="13"/>
      <c r="C1" s="13"/>
      <c r="D1" s="13"/>
      <c r="E1" s="13"/>
    </row>
    <row r="2" spans="1:5" x14ac:dyDescent="0.25">
      <c r="A2" s="8"/>
      <c r="B2" s="8"/>
      <c r="C2" s="8"/>
      <c r="D2" s="8"/>
      <c r="E2" s="8"/>
    </row>
    <row r="3" spans="1:5" x14ac:dyDescent="0.25">
      <c r="A3" s="1" t="s">
        <v>8</v>
      </c>
      <c r="B3" s="1"/>
      <c r="C3" s="5">
        <f>SUM(C6:C128)</f>
        <v>1344</v>
      </c>
      <c r="D3" s="1"/>
      <c r="E3" s="5">
        <f>C3-D3</f>
        <v>1344</v>
      </c>
    </row>
    <row r="4" spans="1:5" x14ac:dyDescent="0.25">
      <c r="A4" s="8"/>
      <c r="B4" s="8"/>
      <c r="C4" s="8"/>
      <c r="D4" s="8"/>
      <c r="E4" s="8"/>
    </row>
    <row r="5" spans="1: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5">
      <c r="A6" s="9">
        <v>41276</v>
      </c>
      <c r="B6" s="8" t="s">
        <v>6</v>
      </c>
      <c r="C6" s="10">
        <v>224</v>
      </c>
      <c r="D6" s="10">
        <v>0</v>
      </c>
      <c r="E6" s="10">
        <f>C6-D6</f>
        <v>224</v>
      </c>
    </row>
    <row r="7" spans="1:5" x14ac:dyDescent="0.25">
      <c r="A7" s="9">
        <v>41290</v>
      </c>
      <c r="B7" s="8" t="s">
        <v>6</v>
      </c>
      <c r="C7" s="10">
        <v>224</v>
      </c>
      <c r="D7" s="10">
        <v>0</v>
      </c>
      <c r="E7" s="11">
        <f>C7-D7+E6</f>
        <v>448</v>
      </c>
    </row>
    <row r="8" spans="1:5" x14ac:dyDescent="0.25">
      <c r="A8" s="9">
        <v>41307</v>
      </c>
      <c r="B8" s="8" t="s">
        <v>6</v>
      </c>
      <c r="C8" s="10">
        <v>224</v>
      </c>
      <c r="D8" s="10">
        <v>0</v>
      </c>
      <c r="E8" s="11">
        <f t="shared" ref="E8:E11" si="0">C8-D8+E7</f>
        <v>672</v>
      </c>
    </row>
    <row r="9" spans="1:5" x14ac:dyDescent="0.25">
      <c r="A9" s="9">
        <v>41321</v>
      </c>
      <c r="B9" s="8" t="s">
        <v>6</v>
      </c>
      <c r="C9" s="10">
        <v>224</v>
      </c>
      <c r="D9" s="10">
        <v>0</v>
      </c>
      <c r="E9" s="11">
        <f t="shared" si="0"/>
        <v>896</v>
      </c>
    </row>
    <row r="10" spans="1:5" x14ac:dyDescent="0.25">
      <c r="A10" s="9">
        <v>41335</v>
      </c>
      <c r="B10" s="8" t="s">
        <v>6</v>
      </c>
      <c r="C10" s="10">
        <v>224</v>
      </c>
      <c r="D10" s="10">
        <v>0</v>
      </c>
      <c r="E10" s="11">
        <f t="shared" si="0"/>
        <v>1120</v>
      </c>
    </row>
    <row r="11" spans="1:5" x14ac:dyDescent="0.25">
      <c r="A11" s="9">
        <v>41349</v>
      </c>
      <c r="B11" s="8" t="s">
        <v>6</v>
      </c>
      <c r="C11" s="10">
        <v>224</v>
      </c>
      <c r="D11" s="10">
        <v>0</v>
      </c>
      <c r="E11" s="11">
        <f t="shared" si="0"/>
        <v>1344</v>
      </c>
    </row>
    <row r="16" spans="1:5" ht="16.5" x14ac:dyDescent="0.3">
      <c r="A16" s="16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1" sqref="B21"/>
    </sheetView>
  </sheetViews>
  <sheetFormatPr defaultRowHeight="15" x14ac:dyDescent="0.25"/>
  <cols>
    <col min="1" max="1" width="10.140625" customWidth="1"/>
    <col min="2" max="2" width="36.5703125" customWidth="1"/>
    <col min="3" max="3" width="18.140625" customWidth="1"/>
    <col min="4" max="4" width="18.42578125" customWidth="1"/>
    <col min="5" max="5" width="18.28515625" customWidth="1"/>
  </cols>
  <sheetData>
    <row r="1" spans="1:5" ht="27" x14ac:dyDescent="0.45">
      <c r="A1" s="14" t="s">
        <v>7</v>
      </c>
      <c r="B1" s="13"/>
      <c r="C1" s="13"/>
      <c r="D1" s="13"/>
      <c r="E1" s="13"/>
    </row>
    <row r="2" spans="1:5" x14ac:dyDescent="0.25">
      <c r="A2" s="8"/>
      <c r="B2" s="8"/>
      <c r="C2" s="8"/>
      <c r="D2" s="8"/>
      <c r="E2" s="8"/>
    </row>
    <row r="3" spans="1:5" x14ac:dyDescent="0.25">
      <c r="A3" s="1" t="s">
        <v>8</v>
      </c>
      <c r="B3" s="1"/>
      <c r="C3" s="5">
        <f>SUM(C6:C30)</f>
        <v>2748</v>
      </c>
      <c r="D3" s="1"/>
      <c r="E3" s="5">
        <f>C3-D3</f>
        <v>2748</v>
      </c>
    </row>
    <row r="4" spans="1:5" x14ac:dyDescent="0.25">
      <c r="A4" s="8"/>
      <c r="B4" s="8"/>
      <c r="C4" s="8"/>
      <c r="D4" s="8"/>
      <c r="E4" s="8"/>
    </row>
    <row r="5" spans="1: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5">
      <c r="A6" s="9">
        <v>41279</v>
      </c>
      <c r="B6" s="8" t="s">
        <v>9</v>
      </c>
      <c r="C6" s="10">
        <v>458</v>
      </c>
      <c r="D6" s="10">
        <v>0</v>
      </c>
      <c r="E6" s="11">
        <f>C6-D6</f>
        <v>458</v>
      </c>
    </row>
    <row r="7" spans="1:5" x14ac:dyDescent="0.25">
      <c r="A7" s="9">
        <v>41293</v>
      </c>
      <c r="B7" s="8" t="s">
        <v>9</v>
      </c>
      <c r="C7" s="10">
        <v>458</v>
      </c>
      <c r="D7" s="10">
        <v>0</v>
      </c>
      <c r="E7" s="11">
        <f>C7-D7+E6</f>
        <v>916</v>
      </c>
    </row>
    <row r="8" spans="1:5" x14ac:dyDescent="0.25">
      <c r="A8" s="9">
        <v>41310</v>
      </c>
      <c r="B8" s="8" t="s">
        <v>9</v>
      </c>
      <c r="C8" s="10">
        <v>458</v>
      </c>
      <c r="D8" s="10">
        <v>0</v>
      </c>
      <c r="E8" s="11">
        <f t="shared" ref="E8:E11" si="0">C8-D8+E7</f>
        <v>1374</v>
      </c>
    </row>
    <row r="9" spans="1:5" x14ac:dyDescent="0.25">
      <c r="A9" s="9">
        <v>41324</v>
      </c>
      <c r="B9" s="8" t="s">
        <v>9</v>
      </c>
      <c r="C9" s="10">
        <v>458</v>
      </c>
      <c r="D9" s="10">
        <v>0</v>
      </c>
      <c r="E9" s="11">
        <f t="shared" si="0"/>
        <v>1832</v>
      </c>
    </row>
    <row r="10" spans="1:5" x14ac:dyDescent="0.25">
      <c r="A10" s="9">
        <v>41338</v>
      </c>
      <c r="B10" s="8" t="s">
        <v>9</v>
      </c>
      <c r="C10" s="10">
        <v>458</v>
      </c>
      <c r="D10" s="10">
        <v>0</v>
      </c>
      <c r="E10" s="11">
        <f t="shared" si="0"/>
        <v>2290</v>
      </c>
    </row>
    <row r="11" spans="1:5" x14ac:dyDescent="0.25">
      <c r="A11" s="9">
        <v>41352</v>
      </c>
      <c r="B11" s="8" t="s">
        <v>9</v>
      </c>
      <c r="C11" s="10">
        <v>458</v>
      </c>
      <c r="D11" s="10">
        <v>0</v>
      </c>
      <c r="E11" s="11">
        <f t="shared" si="0"/>
        <v>2748</v>
      </c>
    </row>
    <row r="12" spans="1:5" x14ac:dyDescent="0.25">
      <c r="A12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" sqref="C3"/>
    </sheetView>
  </sheetViews>
  <sheetFormatPr defaultRowHeight="15" x14ac:dyDescent="0.25"/>
  <cols>
    <col min="1" max="1" width="10.28515625" customWidth="1"/>
    <col min="2" max="2" width="36.5703125" customWidth="1"/>
    <col min="3" max="3" width="18.140625" customWidth="1"/>
    <col min="4" max="4" width="18.42578125" customWidth="1"/>
    <col min="5" max="5" width="18.28515625" customWidth="1"/>
  </cols>
  <sheetData>
    <row r="1" spans="1:5" ht="27" x14ac:dyDescent="0.45">
      <c r="A1" s="14" t="s">
        <v>11</v>
      </c>
      <c r="B1" s="13"/>
      <c r="C1" s="13"/>
      <c r="D1" s="13"/>
      <c r="E1" s="13"/>
    </row>
    <row r="2" spans="1:5" x14ac:dyDescent="0.25">
      <c r="A2" s="8"/>
      <c r="B2" s="8"/>
      <c r="C2" s="8"/>
      <c r="D2" s="8"/>
      <c r="E2" s="8"/>
    </row>
    <row r="3" spans="1:5" x14ac:dyDescent="0.25">
      <c r="A3" s="1" t="s">
        <v>8</v>
      </c>
      <c r="B3" s="1"/>
      <c r="C3" s="5">
        <f>SUM(C6:C150)</f>
        <v>2211</v>
      </c>
      <c r="D3" s="5">
        <f>SUM(D6:D150)</f>
        <v>0</v>
      </c>
      <c r="E3" s="5">
        <f>C3-D3</f>
        <v>2211</v>
      </c>
    </row>
    <row r="4" spans="1:5" x14ac:dyDescent="0.25">
      <c r="A4" s="8"/>
      <c r="B4" s="8"/>
      <c r="C4" s="8"/>
      <c r="D4" s="8"/>
      <c r="E4" s="8"/>
    </row>
    <row r="5" spans="1: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5">
      <c r="A6" s="9">
        <v>41277</v>
      </c>
      <c r="B6" s="8" t="s">
        <v>10</v>
      </c>
      <c r="C6" s="10">
        <v>368.5</v>
      </c>
      <c r="D6" s="10">
        <v>0</v>
      </c>
      <c r="E6" s="10">
        <f>C6-D6</f>
        <v>368.5</v>
      </c>
    </row>
    <row r="7" spans="1:5" x14ac:dyDescent="0.25">
      <c r="A7" s="9">
        <v>41291</v>
      </c>
      <c r="B7" s="8" t="s">
        <v>10</v>
      </c>
      <c r="C7" s="10">
        <v>368.5</v>
      </c>
      <c r="D7" s="10">
        <v>0</v>
      </c>
      <c r="E7" s="10">
        <f>C7-D7+E6</f>
        <v>737</v>
      </c>
    </row>
    <row r="8" spans="1:5" x14ac:dyDescent="0.25">
      <c r="A8" s="9">
        <v>41308</v>
      </c>
      <c r="B8" s="8" t="s">
        <v>10</v>
      </c>
      <c r="C8" s="10">
        <v>368.5</v>
      </c>
      <c r="D8" s="10">
        <v>0</v>
      </c>
      <c r="E8" s="10">
        <f t="shared" ref="E8:E11" si="0">C8-D8+E7</f>
        <v>1105.5</v>
      </c>
    </row>
    <row r="9" spans="1:5" x14ac:dyDescent="0.25">
      <c r="A9" s="9">
        <v>41322</v>
      </c>
      <c r="B9" s="8" t="s">
        <v>10</v>
      </c>
      <c r="C9" s="10">
        <v>368.5</v>
      </c>
      <c r="D9" s="10">
        <v>0</v>
      </c>
      <c r="E9" s="10">
        <f t="shared" si="0"/>
        <v>1474</v>
      </c>
    </row>
    <row r="10" spans="1:5" x14ac:dyDescent="0.25">
      <c r="A10" s="9">
        <v>41336</v>
      </c>
      <c r="B10" s="8" t="s">
        <v>10</v>
      </c>
      <c r="C10" s="10">
        <v>368.5</v>
      </c>
      <c r="D10" s="10">
        <v>0</v>
      </c>
      <c r="E10" s="10">
        <f t="shared" si="0"/>
        <v>1842.5</v>
      </c>
    </row>
    <row r="11" spans="1:5" x14ac:dyDescent="0.25">
      <c r="A11" s="9">
        <v>41350</v>
      </c>
      <c r="B11" s="8" t="s">
        <v>10</v>
      </c>
      <c r="C11" s="10">
        <v>368.5</v>
      </c>
      <c r="D11" s="10">
        <v>0</v>
      </c>
      <c r="E11" s="10">
        <f t="shared" si="0"/>
        <v>2211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3" sqref="D3"/>
    </sheetView>
  </sheetViews>
  <sheetFormatPr defaultRowHeight="15" x14ac:dyDescent="0.25"/>
  <cols>
    <col min="1" max="1" width="9.7109375" bestFit="1" customWidth="1"/>
    <col min="2" max="2" width="18.28515625" customWidth="1"/>
    <col min="3" max="3" width="36.7109375" customWidth="1"/>
    <col min="4" max="5" width="18.42578125" customWidth="1"/>
  </cols>
  <sheetData>
    <row r="1" spans="1:5" ht="27" x14ac:dyDescent="0.45">
      <c r="A1" s="14" t="s">
        <v>16</v>
      </c>
      <c r="B1" s="12"/>
      <c r="C1" s="12"/>
      <c r="D1" s="12"/>
      <c r="E1" s="12"/>
    </row>
    <row r="2" spans="1:5" x14ac:dyDescent="0.25">
      <c r="A2" s="8"/>
      <c r="B2" s="8"/>
      <c r="C2" s="8"/>
      <c r="D2" s="8"/>
      <c r="E2" s="8"/>
    </row>
    <row r="3" spans="1:5" x14ac:dyDescent="0.25">
      <c r="A3" s="1" t="s">
        <v>8</v>
      </c>
      <c r="B3" s="1"/>
      <c r="C3" s="1"/>
      <c r="D3" s="5">
        <f>SUM(D6:D76)</f>
        <v>2542.85</v>
      </c>
      <c r="E3" s="5">
        <f>D3</f>
        <v>2542.85</v>
      </c>
    </row>
    <row r="4" spans="1:5" x14ac:dyDescent="0.25">
      <c r="A4" s="8"/>
      <c r="B4" s="8"/>
      <c r="C4" s="8"/>
      <c r="D4" s="8"/>
      <c r="E4" s="8"/>
    </row>
    <row r="5" spans="1:5" x14ac:dyDescent="0.25">
      <c r="A5" s="1" t="s">
        <v>0</v>
      </c>
      <c r="B5" s="1" t="s">
        <v>17</v>
      </c>
      <c r="C5" s="1" t="s">
        <v>18</v>
      </c>
      <c r="D5" s="1" t="s">
        <v>2</v>
      </c>
      <c r="E5" s="1" t="s">
        <v>4</v>
      </c>
    </row>
    <row r="6" spans="1:5" x14ac:dyDescent="0.25">
      <c r="A6" s="9">
        <v>41278</v>
      </c>
      <c r="B6" s="8">
        <v>100025</v>
      </c>
      <c r="C6" s="8" t="s">
        <v>19</v>
      </c>
      <c r="D6" s="10">
        <v>1256.5</v>
      </c>
      <c r="E6" s="11">
        <f>SUM(D6)</f>
        <v>1256.5</v>
      </c>
    </row>
    <row r="7" spans="1:5" x14ac:dyDescent="0.25">
      <c r="A7" s="9">
        <v>41279</v>
      </c>
      <c r="B7" s="8">
        <v>100026</v>
      </c>
      <c r="C7" s="8" t="s">
        <v>20</v>
      </c>
      <c r="D7" s="10">
        <v>332.5</v>
      </c>
      <c r="E7" s="11">
        <f>D7+E6</f>
        <v>1589</v>
      </c>
    </row>
    <row r="8" spans="1:5" x14ac:dyDescent="0.25">
      <c r="A8" s="9">
        <v>41293</v>
      </c>
      <c r="B8" s="8">
        <v>100027</v>
      </c>
      <c r="C8" s="8" t="s">
        <v>21</v>
      </c>
      <c r="D8" s="10">
        <v>55.85</v>
      </c>
      <c r="E8" s="11">
        <f>D8+E7</f>
        <v>1644.85</v>
      </c>
    </row>
    <row r="9" spans="1:5" x14ac:dyDescent="0.25">
      <c r="A9" s="9">
        <v>41324</v>
      </c>
      <c r="B9" s="8">
        <v>100028</v>
      </c>
      <c r="C9" s="8" t="s">
        <v>22</v>
      </c>
      <c r="D9" s="10">
        <v>898</v>
      </c>
      <c r="E9" s="11">
        <f>D9+E8</f>
        <v>2542.85</v>
      </c>
    </row>
    <row r="10" spans="1:5" x14ac:dyDescent="0.25">
      <c r="A10" s="2"/>
    </row>
    <row r="11" spans="1:5" x14ac:dyDescent="0.25">
      <c r="A11" s="2"/>
    </row>
    <row r="13" spans="1:5" x14ac:dyDescent="0.25">
      <c r="A13" s="2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4" sqref="E4"/>
    </sheetView>
  </sheetViews>
  <sheetFormatPr defaultRowHeight="15" x14ac:dyDescent="0.25"/>
  <cols>
    <col min="2" max="2" width="18.28515625" customWidth="1"/>
    <col min="3" max="3" width="18.42578125" customWidth="1"/>
    <col min="4" max="4" width="18.28515625" customWidth="1"/>
    <col min="5" max="5" width="18.42578125" customWidth="1"/>
  </cols>
  <sheetData>
    <row r="1" spans="1:7" ht="27" x14ac:dyDescent="0.45">
      <c r="A1" s="14" t="s">
        <v>12</v>
      </c>
      <c r="B1" s="12"/>
      <c r="C1" s="12"/>
      <c r="D1" s="12"/>
      <c r="E1" s="12"/>
    </row>
    <row r="2" spans="1:7" x14ac:dyDescent="0.25">
      <c r="A2" s="8"/>
      <c r="B2" s="8"/>
      <c r="C2" s="8"/>
      <c r="D2" s="8"/>
      <c r="E2" s="8"/>
    </row>
    <row r="3" spans="1:7" x14ac:dyDescent="0.25">
      <c r="A3" s="1" t="s">
        <v>8</v>
      </c>
      <c r="B3" s="1"/>
      <c r="C3" s="5">
        <f>SUM(C6:C100)</f>
        <v>23.05</v>
      </c>
      <c r="D3" s="5">
        <f>SUM(D6:D44)</f>
        <v>2.85</v>
      </c>
      <c r="E3" s="5">
        <f>SUM(C3-D3)</f>
        <v>20.2</v>
      </c>
    </row>
    <row r="4" spans="1:7" x14ac:dyDescent="0.25">
      <c r="A4" s="8"/>
      <c r="B4" s="8"/>
      <c r="C4" s="8"/>
      <c r="D4" s="8"/>
      <c r="E4" s="8"/>
    </row>
    <row r="5" spans="1:7" x14ac:dyDescent="0.25">
      <c r="A5" s="1" t="s">
        <v>0</v>
      </c>
      <c r="B5" s="1" t="s">
        <v>13</v>
      </c>
      <c r="C5" s="1" t="s">
        <v>37</v>
      </c>
      <c r="D5" s="1" t="s">
        <v>38</v>
      </c>
      <c r="E5" s="1" t="s">
        <v>4</v>
      </c>
    </row>
    <row r="6" spans="1:7" x14ac:dyDescent="0.25">
      <c r="A6" s="9">
        <v>41276</v>
      </c>
      <c r="B6" s="8" t="s">
        <v>14</v>
      </c>
      <c r="C6" s="10">
        <v>5.75</v>
      </c>
      <c r="D6" s="10">
        <v>0</v>
      </c>
      <c r="E6" s="11">
        <f>C6-D6</f>
        <v>5.75</v>
      </c>
      <c r="G6" s="3"/>
    </row>
    <row r="7" spans="1:7" x14ac:dyDescent="0.25">
      <c r="A7" s="9">
        <v>41302</v>
      </c>
      <c r="B7" s="8" t="s">
        <v>36</v>
      </c>
      <c r="C7" s="10">
        <v>0</v>
      </c>
      <c r="D7" s="10">
        <v>2.85</v>
      </c>
      <c r="E7" s="10">
        <v>0</v>
      </c>
    </row>
    <row r="8" spans="1:7" x14ac:dyDescent="0.25">
      <c r="A8" s="9">
        <v>41306</v>
      </c>
      <c r="B8" s="8" t="s">
        <v>14</v>
      </c>
      <c r="C8" s="10">
        <v>5.75</v>
      </c>
      <c r="D8" s="10">
        <v>0</v>
      </c>
      <c r="E8" s="11">
        <f>C8-D8+E6</f>
        <v>11.5</v>
      </c>
    </row>
    <row r="9" spans="1:7" x14ac:dyDescent="0.25">
      <c r="A9" s="9">
        <v>41306</v>
      </c>
      <c r="B9" s="8" t="s">
        <v>15</v>
      </c>
      <c r="C9" s="10">
        <v>6</v>
      </c>
      <c r="D9" s="10">
        <v>0</v>
      </c>
      <c r="E9" s="11">
        <f t="shared" ref="E9:E10" si="0">C9-D9+E8</f>
        <v>17.5</v>
      </c>
    </row>
    <row r="10" spans="1:7" x14ac:dyDescent="0.25">
      <c r="A10" s="9">
        <v>41336</v>
      </c>
      <c r="B10" s="8" t="s">
        <v>14</v>
      </c>
      <c r="C10" s="10">
        <v>5.55</v>
      </c>
      <c r="D10" s="10">
        <v>0</v>
      </c>
      <c r="E10" s="11">
        <f t="shared" si="0"/>
        <v>23.05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H14" sqref="H14"/>
    </sheetView>
  </sheetViews>
  <sheetFormatPr defaultRowHeight="15" x14ac:dyDescent="0.25"/>
  <cols>
    <col min="1" max="4" width="18.140625" customWidth="1"/>
    <col min="5" max="5" width="18.42578125" customWidth="1"/>
    <col min="6" max="6" width="18.140625" customWidth="1"/>
  </cols>
  <sheetData>
    <row r="1" spans="1:6" ht="27" x14ac:dyDescent="0.45">
      <c r="A1" s="14" t="s">
        <v>23</v>
      </c>
      <c r="B1" s="12"/>
      <c r="C1" s="12"/>
      <c r="D1" s="12"/>
      <c r="E1" s="12"/>
      <c r="F1" s="12"/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1" t="s">
        <v>24</v>
      </c>
      <c r="B3" s="4">
        <v>1250.55</v>
      </c>
      <c r="C3" s="1"/>
      <c r="D3" s="1" t="s">
        <v>30</v>
      </c>
      <c r="E3" s="6">
        <v>0.15</v>
      </c>
      <c r="F3" s="6"/>
    </row>
    <row r="4" spans="1:6" x14ac:dyDescent="0.25">
      <c r="A4" s="8" t="s">
        <v>5</v>
      </c>
      <c r="B4" s="11">
        <f>'Office 1A'!E3</f>
        <v>1344</v>
      </c>
      <c r="C4" s="8"/>
      <c r="D4" s="8" t="s">
        <v>5</v>
      </c>
      <c r="E4" s="11">
        <f>SUM(B4/(1+E3))*E3</f>
        <v>175.30434782608697</v>
      </c>
      <c r="F4" s="8"/>
    </row>
    <row r="5" spans="1:6" x14ac:dyDescent="0.25">
      <c r="A5" s="8" t="s">
        <v>7</v>
      </c>
      <c r="B5" s="11">
        <f>'Office 1B'!E3</f>
        <v>2748</v>
      </c>
      <c r="C5" s="8"/>
      <c r="D5" s="8" t="s">
        <v>7</v>
      </c>
      <c r="E5" s="11">
        <f>SUM(B5/(1+E3))*E3</f>
        <v>358.43478260869568</v>
      </c>
      <c r="F5" s="8"/>
    </row>
    <row r="6" spans="1:6" x14ac:dyDescent="0.25">
      <c r="A6" s="8" t="s">
        <v>11</v>
      </c>
      <c r="B6" s="11">
        <f>Shop!E3</f>
        <v>2211</v>
      </c>
      <c r="C6" s="8"/>
      <c r="D6" s="8" t="s">
        <v>32</v>
      </c>
      <c r="E6" s="11">
        <f>SUM(B6/(1+E3))*E3</f>
        <v>288.39130434782606</v>
      </c>
      <c r="F6" s="8"/>
    </row>
    <row r="7" spans="1:6" x14ac:dyDescent="0.25">
      <c r="A7" s="8" t="s">
        <v>31</v>
      </c>
      <c r="B7" s="11">
        <f>Bank!D7</f>
        <v>2.85</v>
      </c>
      <c r="C7" s="8"/>
      <c r="D7" s="8"/>
      <c r="E7" s="11"/>
      <c r="F7" s="8"/>
    </row>
    <row r="8" spans="1:6" x14ac:dyDescent="0.25">
      <c r="A8" s="1" t="s">
        <v>25</v>
      </c>
      <c r="B8" s="5">
        <f>B4+B5+B6+B7</f>
        <v>6305.85</v>
      </c>
      <c r="C8" s="1"/>
      <c r="D8" s="1" t="s">
        <v>33</v>
      </c>
      <c r="E8" s="5">
        <f>SUM(E4:E7)</f>
        <v>822.13043478260875</v>
      </c>
      <c r="F8" s="1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8" t="s">
        <v>26</v>
      </c>
      <c r="B10" s="11">
        <f>Expense!E3</f>
        <v>2542.85</v>
      </c>
      <c r="C10" s="8"/>
      <c r="D10" s="8" t="s">
        <v>26</v>
      </c>
      <c r="E10" s="11">
        <f>SUM(B10/(1+E3))*E3</f>
        <v>331.67608695652177</v>
      </c>
      <c r="F10" s="8"/>
    </row>
    <row r="11" spans="1:6" x14ac:dyDescent="0.25">
      <c r="A11" s="8" t="s">
        <v>29</v>
      </c>
      <c r="B11" s="11">
        <f>Bank!C3</f>
        <v>23.05</v>
      </c>
      <c r="C11" s="8"/>
      <c r="D11" s="8"/>
      <c r="E11" s="8"/>
      <c r="F11" s="8"/>
    </row>
    <row r="12" spans="1:6" x14ac:dyDescent="0.25">
      <c r="A12" s="1" t="s">
        <v>26</v>
      </c>
      <c r="B12" s="5">
        <f>B10+B11</f>
        <v>2565.9</v>
      </c>
      <c r="C12" s="1"/>
      <c r="D12" s="1" t="s">
        <v>34</v>
      </c>
      <c r="E12" s="5">
        <f>E10</f>
        <v>331.67608695652177</v>
      </c>
      <c r="F12" s="1"/>
    </row>
    <row r="13" spans="1:6" x14ac:dyDescent="0.25">
      <c r="A13" s="8"/>
      <c r="B13" s="8"/>
      <c r="C13" s="8"/>
      <c r="D13" s="8"/>
      <c r="E13" s="8"/>
      <c r="F13" s="8"/>
    </row>
    <row r="14" spans="1:6" x14ac:dyDescent="0.25">
      <c r="A14" s="1" t="s">
        <v>27</v>
      </c>
      <c r="B14" s="5">
        <f>B8-B12</f>
        <v>3739.9500000000003</v>
      </c>
      <c r="C14" s="1"/>
      <c r="D14" s="1" t="s">
        <v>35</v>
      </c>
      <c r="E14" s="5">
        <f>E8-E12</f>
        <v>490.45434782608697</v>
      </c>
      <c r="F14" s="1"/>
    </row>
    <row r="15" spans="1:6" x14ac:dyDescent="0.25">
      <c r="A15" s="8"/>
      <c r="B15" s="8"/>
      <c r="C15" s="8"/>
      <c r="D15" s="8"/>
      <c r="E15" s="8"/>
      <c r="F15" s="8"/>
    </row>
    <row r="16" spans="1:6" x14ac:dyDescent="0.25">
      <c r="A16" s="1" t="s">
        <v>28</v>
      </c>
      <c r="B16" s="5">
        <f>SUM(B3+B14)</f>
        <v>4990.5</v>
      </c>
      <c r="C16" s="7" t="str">
        <f>IF(B16&gt;=0,"Credit","Debit")</f>
        <v>Credit</v>
      </c>
      <c r="D16" s="1"/>
      <c r="E16" s="7" t="str">
        <f>IF(E8&gt;=E10,"Pay GST","Refund")</f>
        <v>Pay GST</v>
      </c>
      <c r="F16" s="1"/>
    </row>
    <row r="19" spans="1:6" x14ac:dyDescent="0.25">
      <c r="A19" s="15"/>
      <c r="B19" s="15"/>
      <c r="C19" s="15"/>
      <c r="D19" s="15"/>
      <c r="E19" s="15"/>
      <c r="F19" s="15"/>
    </row>
    <row r="20" spans="1:6" x14ac:dyDescent="0.25">
      <c r="A20" s="15"/>
      <c r="B20" s="15"/>
      <c r="C20" s="15"/>
      <c r="D20" s="15"/>
      <c r="E20" s="15"/>
      <c r="F20" s="15"/>
    </row>
    <row r="21" spans="1:6" x14ac:dyDescent="0.25">
      <c r="A21" s="15"/>
      <c r="B21" s="15"/>
      <c r="C21" s="15"/>
      <c r="D21" s="15"/>
      <c r="E21" s="15"/>
      <c r="F21" s="15"/>
    </row>
    <row r="22" spans="1:6" x14ac:dyDescent="0.25">
      <c r="A22" s="15"/>
      <c r="B22" s="15"/>
      <c r="C22" s="15"/>
      <c r="D22" s="15"/>
      <c r="E22" s="15"/>
      <c r="F22" s="15"/>
    </row>
    <row r="23" spans="1:6" x14ac:dyDescent="0.25">
      <c r="A23" s="15"/>
      <c r="B23" s="15"/>
      <c r="C23" s="15"/>
      <c r="D23" s="15"/>
      <c r="E23" s="15"/>
      <c r="F23" s="15"/>
    </row>
    <row r="24" spans="1:6" x14ac:dyDescent="0.25">
      <c r="A24" s="15"/>
      <c r="B24" s="15"/>
      <c r="C24" s="15"/>
      <c r="D24" s="15"/>
      <c r="E24" s="15"/>
      <c r="F24" s="15"/>
    </row>
    <row r="25" spans="1:6" x14ac:dyDescent="0.25">
      <c r="A25" s="15"/>
      <c r="B25" s="15"/>
      <c r="C25" s="15"/>
      <c r="D25" s="15"/>
      <c r="E25" s="15"/>
      <c r="F25" s="15"/>
    </row>
    <row r="26" spans="1:6" x14ac:dyDescent="0.25">
      <c r="A26" s="15"/>
      <c r="B26" s="15"/>
      <c r="C26" s="15"/>
      <c r="D26" s="15"/>
      <c r="E26" s="15"/>
      <c r="F26" s="15"/>
    </row>
    <row r="27" spans="1:6" x14ac:dyDescent="0.25">
      <c r="A27" s="15"/>
      <c r="B27" s="15"/>
      <c r="C27" s="15"/>
      <c r="D27" s="15"/>
      <c r="E27" s="15"/>
      <c r="F27" s="15"/>
    </row>
    <row r="28" spans="1:6" x14ac:dyDescent="0.25">
      <c r="A28" s="15"/>
      <c r="B28" s="15"/>
      <c r="C28" s="15"/>
      <c r="D28" s="15"/>
      <c r="E28" s="15"/>
      <c r="F28" s="15"/>
    </row>
    <row r="29" spans="1:6" x14ac:dyDescent="0.25">
      <c r="A29" s="15"/>
      <c r="B29" s="15"/>
      <c r="C29" s="15"/>
      <c r="D29" s="15"/>
      <c r="E29" s="15"/>
      <c r="F29" s="15"/>
    </row>
    <row r="30" spans="1:6" x14ac:dyDescent="0.25">
      <c r="A30" s="15"/>
      <c r="B30" s="15"/>
      <c r="C30" s="15"/>
      <c r="D30" s="15"/>
      <c r="E30" s="15"/>
      <c r="F30" s="15"/>
    </row>
    <row r="31" spans="1:6" x14ac:dyDescent="0.25">
      <c r="A31" s="15"/>
      <c r="B31" s="15"/>
      <c r="C31" s="15"/>
      <c r="D31" s="15"/>
      <c r="E31" s="15"/>
      <c r="F31" s="15"/>
    </row>
    <row r="32" spans="1:6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  <row r="34" spans="1:6" x14ac:dyDescent="0.25">
      <c r="A34" s="15"/>
      <c r="B34" s="15"/>
      <c r="C34" s="15"/>
      <c r="D34" s="15"/>
      <c r="E34" s="15"/>
      <c r="F34" s="15"/>
    </row>
    <row r="35" spans="1:6" x14ac:dyDescent="0.25">
      <c r="A35" s="15"/>
      <c r="B35" s="15"/>
      <c r="C35" s="15"/>
      <c r="D35" s="15"/>
      <c r="E35" s="15"/>
      <c r="F35" s="15"/>
    </row>
    <row r="36" spans="1:6" x14ac:dyDescent="0.25">
      <c r="A36" s="15"/>
      <c r="B36" s="15"/>
      <c r="C36" s="15"/>
      <c r="D36" s="15"/>
      <c r="E36" s="15"/>
      <c r="F36" s="15"/>
    </row>
    <row r="37" spans="1:6" x14ac:dyDescent="0.25">
      <c r="A37" s="15"/>
      <c r="B37" s="15"/>
      <c r="C37" s="15"/>
      <c r="D37" s="15"/>
      <c r="E37" s="15"/>
      <c r="F37" s="15"/>
    </row>
    <row r="38" spans="1:6" x14ac:dyDescent="0.25">
      <c r="A38" s="15"/>
      <c r="B38" s="15"/>
      <c r="C38" s="15"/>
      <c r="D38" s="15"/>
      <c r="E38" s="15"/>
      <c r="F38" s="15"/>
    </row>
  </sheetData>
  <mergeCells count="2">
    <mergeCell ref="A1:F1"/>
    <mergeCell ref="A19:F38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5" sqref="G15"/>
    </sheetView>
  </sheetViews>
  <sheetFormatPr defaultRowHeight="15" x14ac:dyDescent="0.25"/>
  <cols>
    <col min="1" max="2" width="18.28515625" customWidth="1"/>
    <col min="3" max="3" width="18.42578125" customWidth="1"/>
    <col min="4" max="4" width="27.42578125" customWidth="1"/>
    <col min="5" max="5" width="18.42578125" customWidth="1"/>
    <col min="6" max="6" width="18.28515625" customWidth="1"/>
  </cols>
  <sheetData>
    <row r="1" spans="1:10" x14ac:dyDescent="0.25">
      <c r="A1" s="1" t="s">
        <v>39</v>
      </c>
      <c r="B1" s="1" t="s">
        <v>75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76</v>
      </c>
      <c r="H1" s="1" t="s">
        <v>77</v>
      </c>
      <c r="I1" s="1" t="s">
        <v>78</v>
      </c>
      <c r="J1" s="1" t="s">
        <v>79</v>
      </c>
    </row>
    <row r="2" spans="1:10" x14ac:dyDescent="0.25">
      <c r="A2" s="8" t="s">
        <v>56</v>
      </c>
      <c r="B2" s="8" t="s">
        <v>44</v>
      </c>
      <c r="C2" s="8" t="s">
        <v>45</v>
      </c>
      <c r="D2" s="8" t="s">
        <v>60</v>
      </c>
      <c r="E2" s="8" t="s">
        <v>61</v>
      </c>
      <c r="F2" s="8" t="s">
        <v>62</v>
      </c>
      <c r="G2" s="8" t="str">
        <f>FIXED(summary!$B$8,2)</f>
        <v>6,305.85</v>
      </c>
      <c r="H2" s="8" t="str">
        <f>FIXED(summary!$B$12,2)</f>
        <v>2,565.90</v>
      </c>
      <c r="I2" s="8" t="str">
        <f>FIXED(summary!$B$14,2)</f>
        <v>3,739.95</v>
      </c>
      <c r="J2" s="8" t="str">
        <f>FIXED(summary!$E$14,2)</f>
        <v>490.45</v>
      </c>
    </row>
    <row r="3" spans="1:10" x14ac:dyDescent="0.25">
      <c r="A3" s="8" t="s">
        <v>57</v>
      </c>
      <c r="B3" s="8" t="s">
        <v>46</v>
      </c>
      <c r="C3" s="8" t="s">
        <v>47</v>
      </c>
      <c r="D3" s="8" t="s">
        <v>63</v>
      </c>
      <c r="E3" s="8" t="s">
        <v>64</v>
      </c>
      <c r="F3" s="8" t="s">
        <v>65</v>
      </c>
      <c r="G3" s="8" t="str">
        <f>FIXED(summary!$B$8,2)</f>
        <v>6,305.85</v>
      </c>
      <c r="H3" s="8" t="str">
        <f>FIXED(summary!$B$12,2)</f>
        <v>2,565.90</v>
      </c>
      <c r="I3" s="8" t="str">
        <f>FIXED(summary!$B$14,2)</f>
        <v>3,739.95</v>
      </c>
      <c r="J3" s="8" t="str">
        <f>FIXED(summary!$E$14,2)</f>
        <v>490.45</v>
      </c>
    </row>
    <row r="4" spans="1:10" x14ac:dyDescent="0.25">
      <c r="A4" s="8" t="s">
        <v>58</v>
      </c>
      <c r="B4" s="8" t="s">
        <v>48</v>
      </c>
      <c r="C4" s="8" t="s">
        <v>49</v>
      </c>
      <c r="D4" s="8" t="s">
        <v>66</v>
      </c>
      <c r="E4" s="8" t="s">
        <v>67</v>
      </c>
      <c r="F4" s="8" t="s">
        <v>62</v>
      </c>
      <c r="G4" s="8" t="str">
        <f>FIXED(summary!$B$8,2)</f>
        <v>6,305.85</v>
      </c>
      <c r="H4" s="8" t="str">
        <f>FIXED(summary!$B$12,2)</f>
        <v>2,565.90</v>
      </c>
      <c r="I4" s="8" t="str">
        <f>FIXED(summary!$B$14,2)</f>
        <v>3,739.95</v>
      </c>
      <c r="J4" s="8" t="str">
        <f>FIXED(summary!$E$14,2)</f>
        <v>490.45</v>
      </c>
    </row>
    <row r="5" spans="1:10" x14ac:dyDescent="0.25">
      <c r="A5" s="8" t="s">
        <v>58</v>
      </c>
      <c r="B5" s="8" t="s">
        <v>50</v>
      </c>
      <c r="C5" s="8" t="s">
        <v>51</v>
      </c>
      <c r="D5" s="8" t="s">
        <v>68</v>
      </c>
      <c r="E5" s="8" t="s">
        <v>69</v>
      </c>
      <c r="F5" s="8" t="s">
        <v>62</v>
      </c>
      <c r="G5" s="8" t="str">
        <f>FIXED(summary!$B$8,2)</f>
        <v>6,305.85</v>
      </c>
      <c r="H5" s="8" t="str">
        <f>FIXED(summary!$B$12,2)</f>
        <v>2,565.90</v>
      </c>
      <c r="I5" s="8" t="str">
        <f>FIXED(summary!$B$14,2)</f>
        <v>3,739.95</v>
      </c>
      <c r="J5" s="8" t="str">
        <f>FIXED(summary!$E$14,2)</f>
        <v>490.45</v>
      </c>
    </row>
    <row r="6" spans="1:10" x14ac:dyDescent="0.25">
      <c r="A6" s="8" t="s">
        <v>59</v>
      </c>
      <c r="B6" s="8" t="s">
        <v>52</v>
      </c>
      <c r="C6" s="8" t="s">
        <v>53</v>
      </c>
      <c r="D6" s="8" t="s">
        <v>70</v>
      </c>
      <c r="E6" s="8" t="s">
        <v>71</v>
      </c>
      <c r="F6" s="8" t="s">
        <v>72</v>
      </c>
      <c r="G6" s="8" t="str">
        <f>FIXED(summary!$B$8,2)</f>
        <v>6,305.85</v>
      </c>
      <c r="H6" s="8" t="str">
        <f>FIXED(summary!$B$12,2)</f>
        <v>2,565.90</v>
      </c>
      <c r="I6" s="8" t="str">
        <f>FIXED(summary!$B$14,2)</f>
        <v>3,739.95</v>
      </c>
      <c r="J6" s="8" t="str">
        <f>FIXED(summary!$E$14,2)</f>
        <v>490.45</v>
      </c>
    </row>
    <row r="7" spans="1:10" x14ac:dyDescent="0.25">
      <c r="A7" s="8" t="s">
        <v>59</v>
      </c>
      <c r="B7" s="8" t="s">
        <v>54</v>
      </c>
      <c r="C7" s="8" t="s">
        <v>55</v>
      </c>
      <c r="D7" s="8" t="s">
        <v>73</v>
      </c>
      <c r="E7" s="8" t="s">
        <v>74</v>
      </c>
      <c r="F7" s="8" t="s">
        <v>72</v>
      </c>
      <c r="G7" s="8" t="str">
        <f>FIXED(summary!$B$8,2)</f>
        <v>6,305.85</v>
      </c>
      <c r="H7" s="8" t="str">
        <f>FIXED(summary!$B$12,2)</f>
        <v>2,565.90</v>
      </c>
      <c r="I7" s="8" t="str">
        <f>FIXED(summary!$B$14,2)</f>
        <v>3,739.95</v>
      </c>
      <c r="J7" s="8" t="str">
        <f>FIXED(summary!$E$14,2)</f>
        <v>490.45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Office 1A</vt:lpstr>
      <vt:lpstr>Office 1B</vt:lpstr>
      <vt:lpstr>Shop</vt:lpstr>
      <vt:lpstr>Expense</vt:lpstr>
      <vt:lpstr>Bank</vt:lpstr>
      <vt:lpstr>summary</vt:lpstr>
      <vt:lpstr>Address</vt:lpstr>
    </vt:vector>
  </TitlesOfParts>
  <Company>Otago Polytechnic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default-user</cp:lastModifiedBy>
  <dcterms:created xsi:type="dcterms:W3CDTF">2016-03-08T22:38:03Z</dcterms:created>
  <dcterms:modified xsi:type="dcterms:W3CDTF">2016-03-17T22:45:54Z</dcterms:modified>
</cp:coreProperties>
</file>