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4012\Rollin-with-a-G\component\Tuning Exp\"/>
    </mc:Choice>
  </mc:AlternateContent>
  <xr:revisionPtr revIDLastSave="0" documentId="13_ncr:1_{C3AEF15E-A1A7-4B85-B4A6-BF3A87F16D12}" xr6:coauthVersionLast="47" xr6:coauthVersionMax="47" xr10:uidLastSave="{00000000-0000-0000-0000-000000000000}"/>
  <bookViews>
    <workbookView xWindow="1164" yWindow="6540" windowWidth="17280" windowHeight="8964" activeTab="1" xr2:uid="{DC43456E-4C53-4D26-8CED-0CFD83C5EF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2" l="1"/>
  <c r="Q3" i="2"/>
  <c r="F18" i="2"/>
  <c r="F19" i="2"/>
  <c r="F20" i="2"/>
  <c r="F17" i="2"/>
  <c r="F16" i="2"/>
  <c r="E18" i="2"/>
  <c r="E19" i="2"/>
  <c r="E20" i="2"/>
  <c r="E17" i="2"/>
  <c r="E16" i="2"/>
  <c r="F8" i="2"/>
  <c r="F9" i="2"/>
  <c r="F10" i="2"/>
  <c r="F7" i="2"/>
  <c r="F6" i="2"/>
  <c r="E8" i="2"/>
  <c r="E9" i="2"/>
  <c r="E10" i="2"/>
  <c r="E7" i="2"/>
  <c r="E6" i="2"/>
  <c r="G13" i="1"/>
  <c r="Q4" i="1"/>
  <c r="Q3" i="1"/>
  <c r="Q37" i="1"/>
  <c r="G30" i="1"/>
  <c r="G31" i="1"/>
  <c r="G32" i="1"/>
  <c r="G33" i="1"/>
  <c r="G34" i="1"/>
  <c r="G35" i="1"/>
  <c r="G29" i="1"/>
  <c r="G28" i="1"/>
  <c r="F28" i="1"/>
  <c r="F29" i="1"/>
  <c r="F30" i="1"/>
  <c r="F31" i="1"/>
  <c r="F32" i="1"/>
  <c r="F33" i="1"/>
  <c r="F34" i="1"/>
  <c r="F35" i="1"/>
  <c r="D24" i="1"/>
  <c r="D25" i="1"/>
  <c r="F25" i="1" s="1"/>
  <c r="D26" i="1"/>
  <c r="F26" i="1" s="1"/>
  <c r="D27" i="1"/>
  <c r="D28" i="1"/>
  <c r="D29" i="1"/>
  <c r="D30" i="1"/>
  <c r="D31" i="1"/>
  <c r="D32" i="1"/>
  <c r="D33" i="1"/>
  <c r="D34" i="1"/>
  <c r="D35" i="1"/>
  <c r="D12" i="1"/>
  <c r="F12" i="1"/>
  <c r="G12" i="1"/>
  <c r="D11" i="1"/>
  <c r="F11" i="1"/>
  <c r="G11" i="1"/>
  <c r="D10" i="1"/>
  <c r="F10" i="1"/>
  <c r="G10" i="1"/>
  <c r="D9" i="1"/>
  <c r="F9" i="1"/>
  <c r="G9" i="1"/>
  <c r="D8" i="1"/>
  <c r="F8" i="1"/>
  <c r="G8" i="1"/>
  <c r="Q20" i="1"/>
  <c r="G24" i="1"/>
  <c r="G25" i="1"/>
  <c r="G26" i="1"/>
  <c r="G23" i="1"/>
  <c r="G22" i="1"/>
  <c r="Q2" i="1"/>
  <c r="F7" i="1"/>
  <c r="F6" i="1"/>
  <c r="F5" i="1"/>
  <c r="F4" i="1"/>
  <c r="F3" i="1"/>
  <c r="G7" i="1"/>
  <c r="G6" i="1"/>
  <c r="G5" i="1"/>
  <c r="G4" i="1"/>
  <c r="G3" i="1"/>
  <c r="F24" i="1"/>
  <c r="D23" i="1"/>
  <c r="F23" i="1" s="1"/>
  <c r="D22" i="1"/>
  <c r="F22" i="1" s="1"/>
  <c r="D7" i="1"/>
  <c r="D6" i="1"/>
  <c r="D4" i="1"/>
  <c r="D3" i="1"/>
  <c r="D5" i="1"/>
</calcChain>
</file>

<file path=xl/sharedStrings.xml><?xml version="1.0" encoding="utf-8"?>
<sst xmlns="http://schemas.openxmlformats.org/spreadsheetml/2006/main" count="18" uniqueCount="10">
  <si>
    <t>right IR</t>
  </si>
  <si>
    <t>top ir</t>
  </si>
  <si>
    <t>analog</t>
  </si>
  <si>
    <t>volt</t>
  </si>
  <si>
    <t>ln v</t>
  </si>
  <si>
    <t>ln dist</t>
  </si>
  <si>
    <t>right ir</t>
  </si>
  <si>
    <t>dist</t>
  </si>
  <si>
    <t>left ir</t>
  </si>
  <si>
    <t>ln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</si>
</sst>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05424321959756"/>
                  <c:y val="0.1197010790317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-0.9419x + 2.867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Sheet1!$F$22:$F$26</c:f>
              <c:numCache>
                <c:formatCode>General</c:formatCode>
                <c:ptCount val="5"/>
                <c:pt idx="0">
                  <c:v>1.1335576746993798</c:v>
                </c:pt>
                <c:pt idx="1">
                  <c:v>0.83229327437190903</c:v>
                </c:pt>
                <c:pt idx="2">
                  <c:v>0.63574459628782276</c:v>
                </c:pt>
                <c:pt idx="3">
                  <c:v>0.36069517229301601</c:v>
                </c:pt>
                <c:pt idx="4">
                  <c:v>0.26240182385828215</c:v>
                </c:pt>
              </c:numCache>
            </c:numRef>
          </c:xVal>
          <c:yVal>
            <c:numRef>
              <c:f>Sheet1!$G$22:$G$26</c:f>
              <c:numCache>
                <c:formatCode>General</c:formatCode>
                <c:ptCount val="5"/>
                <c:pt idx="0">
                  <c:v>1.791759469228055</c:v>
                </c:pt>
                <c:pt idx="1">
                  <c:v>2.0794415416798357</c:v>
                </c:pt>
                <c:pt idx="2">
                  <c:v>2.3025850929940459</c:v>
                </c:pt>
                <c:pt idx="3">
                  <c:v>2.4849066497880004</c:v>
                </c:pt>
                <c:pt idx="4">
                  <c:v>2.6390573296152584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E-44D5-A57E-82096B19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45304"/>
        <c:axId val="614645624"/>
      </c:scatterChart>
      <c:valAx>
        <c:axId val="61464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5624"/>
        <c:crosses val="autoZero"/>
        <c:crossBetween val="midCat"/>
      </c:valAx>
      <c:valAx>
        <c:axId val="6146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00218722659668E-2"/>
                  <c:y val="0.165253718285214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-0.9968x + 3.2286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Sheet1!$F$28:$F$35</c:f>
              <c:numCache>
                <c:formatCode>General</c:formatCode>
                <c:ptCount val="8"/>
                <c:pt idx="0">
                  <c:v>0.47554246077720919</c:v>
                </c:pt>
                <c:pt idx="1">
                  <c:v>0.31987317777276086</c:v>
                </c:pt>
                <c:pt idx="2">
                  <c:v>0.23382845141422612</c:v>
                </c:pt>
                <c:pt idx="3">
                  <c:v>0.1428566732084994</c:v>
                </c:pt>
                <c:pt idx="4">
                  <c:v>1.0684900100016353E-2</c:v>
                </c:pt>
                <c:pt idx="5">
                  <c:v>-2.74735754950283E-2</c:v>
                </c:pt>
                <c:pt idx="6">
                  <c:v>-7.1070223000786331E-2</c:v>
                </c:pt>
                <c:pt idx="7">
                  <c:v>-0.17163665669393827</c:v>
                </c:pt>
              </c:numCache>
            </c:numRef>
          </c:xVal>
          <c:yVal>
            <c:numRef>
              <c:f>Sheet1!$G$28:$G$35</c:f>
              <c:numCache>
                <c:formatCode>General</c:formatCode>
                <c:ptCount val="8"/>
                <c:pt idx="0">
                  <c:v>2.7725887222397811</c:v>
                </c:pt>
                <c:pt idx="1">
                  <c:v>2.8903717578961645</c:v>
                </c:pt>
                <c:pt idx="2">
                  <c:v>2.9957322735539909</c:v>
                </c:pt>
                <c:pt idx="3">
                  <c:v>3.0910424533583161</c:v>
                </c:pt>
                <c:pt idx="4">
                  <c:v>3.1780538303479458</c:v>
                </c:pt>
                <c:pt idx="5">
                  <c:v>3.2580965380214821</c:v>
                </c:pt>
                <c:pt idx="6">
                  <c:v>3.3322045101752038</c:v>
                </c:pt>
                <c:pt idx="7">
                  <c:v>3.4011973816621555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E-4516-9DDF-37091B6B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19728"/>
        <c:axId val="634220688"/>
      </c:scatterChart>
      <c:valAx>
        <c:axId val="6342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20688"/>
        <c:crosses val="autoZero"/>
        <c:crossBetween val="midCat"/>
      </c:valAx>
      <c:valAx>
        <c:axId val="634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Sheet1!$F$7:$F$12</c:f>
              <c:numCache>
                <c:formatCode>General</c:formatCode>
                <c:ptCount val="6"/>
                <c:pt idx="0">
                  <c:v>0.23864773785017501</c:v>
                </c:pt>
                <c:pt idx="1">
                  <c:v>5.4401252646635985E-2</c:v>
                </c:pt>
                <c:pt idx="2">
                  <c:v>-4.6473513739932255E-2</c:v>
                </c:pt>
                <c:pt idx="3">
                  <c:v>-8.8255047754887211E-2</c:v>
                </c:pt>
                <c:pt idx="4">
                  <c:v>-0.12907704227514236</c:v>
                </c:pt>
                <c:pt idx="5">
                  <c:v>-0.15724791924183867</c:v>
                </c:pt>
              </c:numCache>
            </c:numRef>
          </c:xVal>
          <c:yVal>
            <c:numRef>
              <c:f>Sheet1!$G$7:$G$12</c:f>
              <c:numCache>
                <c:formatCode>General</c:formatCode>
                <c:ptCount val="6"/>
                <c:pt idx="0">
                  <c:v>2.9957322735539909</c:v>
                </c:pt>
                <c:pt idx="1">
                  <c:v>3.0910424533583161</c:v>
                </c:pt>
                <c:pt idx="2">
                  <c:v>3.1780538303479458</c:v>
                </c:pt>
                <c:pt idx="3">
                  <c:v>3.2580965380214821</c:v>
                </c:pt>
                <c:pt idx="4">
                  <c:v>3.3322045101752038</c:v>
                </c:pt>
                <c:pt idx="5">
                  <c:v>3.4011973816621555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1-48A5-A961-72D64E75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16848"/>
        <c:axId val="634217168"/>
      </c:scatterChart>
      <c:valAx>
        <c:axId val="6342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7168"/>
        <c:crosses val="autoZero"/>
        <c:crossBetween val="midCat"/>
      </c:valAx>
      <c:valAx>
        <c:axId val="6342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Sheet2!$E$6:$E$10</c:f>
              <c:numCache>
                <c:formatCode>General</c:formatCode>
                <c:ptCount val="5"/>
                <c:pt idx="0">
                  <c:v>0.52945108788915551</c:v>
                </c:pt>
                <c:pt idx="1">
                  <c:v>0.24294617861038939</c:v>
                </c:pt>
                <c:pt idx="2">
                  <c:v>0.10436001532424286</c:v>
                </c:pt>
                <c:pt idx="3">
                  <c:v>-0.21072103131565253</c:v>
                </c:pt>
                <c:pt idx="4">
                  <c:v>-0.40047756659712525</c:v>
                </c:pt>
              </c:numCache>
            </c:numRef>
          </c:xVal>
          <c:yVal>
            <c:numRef>
              <c:f>Sheet2!$F$6:$F$10</c:f>
              <c:numCache>
                <c:formatCode>General</c:formatCode>
                <c:ptCount val="5"/>
                <c:pt idx="0">
                  <c:v>2.6026896854443837</c:v>
                </c:pt>
                <c:pt idx="1">
                  <c:v>2.9444389791664403</c:v>
                </c:pt>
                <c:pt idx="2">
                  <c:v>3.1904763503465028</c:v>
                </c:pt>
                <c:pt idx="3">
                  <c:v>3.3672958299864741</c:v>
                </c:pt>
                <c:pt idx="4">
                  <c:v>3.5322256440685598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4-4C1B-A0F3-C0E66356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65272"/>
        <c:axId val="616464312"/>
      </c:scatterChart>
      <c:valAx>
        <c:axId val="61646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4312"/>
        <c:crosses val="autoZero"/>
        <c:crossBetween val="midCat"/>
      </c:valAx>
      <c:valAx>
        <c:axId val="6164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Sheet2!$E$16:$E$20</c:f>
              <c:numCache>
                <c:formatCode>General</c:formatCode>
                <c:ptCount val="5"/>
                <c:pt idx="0">
                  <c:v>0.66371836986913313</c:v>
                </c:pt>
                <c:pt idx="1">
                  <c:v>0.43178241642553783</c:v>
                </c:pt>
                <c:pt idx="2">
                  <c:v>6.7658648473814864E-2</c:v>
                </c:pt>
                <c:pt idx="3">
                  <c:v>4.1141943331175213E-2</c:v>
                </c:pt>
                <c:pt idx="4">
                  <c:v>-8.3381608939051013E-2</c:v>
                </c:pt>
              </c:numCache>
            </c:numRef>
          </c:xVal>
          <c:yVal>
            <c:numRef>
              <c:f>Sheet2!$F$16:$F$20</c:f>
              <c:numCache>
                <c:formatCode>General</c:formatCode>
                <c:ptCount val="5"/>
                <c:pt idx="0">
                  <c:v>2.4849066497880004</c:v>
                </c:pt>
                <c:pt idx="1">
                  <c:v>2.8903717578961645</c:v>
                </c:pt>
                <c:pt idx="2">
                  <c:v>3.1354942159291497</c:v>
                </c:pt>
                <c:pt idx="3">
                  <c:v>3.3428618046491918</c:v>
                </c:pt>
                <c:pt idx="4">
                  <c:v>3.520460802488973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9-4CDC-BCDB-004CE531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40152"/>
        <c:axId val="419537592"/>
      </c:scatterChart>
      <c:valAx>
        <c:axId val="41954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37592"/>
        <c:crosses val="autoZero"/>
        <c:crossBetween val="midCat"/>
      </c:valAx>
      <c:valAx>
        <c:axId val="4195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4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18</xdr:row>
      <xdr:rowOff>133350</xdr:rowOff>
    </xdr:from>
    <xdr:to>
      <xdr:col>14</xdr:col>
      <xdr:colOff>548640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407EE0-4890-45CC-879E-69B1A079D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35</xdr:row>
      <xdr:rowOff>125730</xdr:rowOff>
    </xdr:from>
    <xdr:to>
      <xdr:col>14</xdr:col>
      <xdr:colOff>556260</xdr:colOff>
      <xdr:row>50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00CE1F-C055-4CEC-99E6-9B07FEC43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472440</xdr:colOff>
      <xdr:row>1</xdr:row>
      <xdr:rowOff>110490</xdr:rowOff>
    </xdr:from>
    <xdr:to>
      <xdr:col>15</xdr:col>
      <xdr:colOff>167640</xdr:colOff>
      <xdr:row>16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EA554C-F9A1-4F8F-B93B-2A341E18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</xdr:row>
      <xdr:rowOff>72390</xdr:rowOff>
    </xdr:from>
    <xdr:to>
      <xdr:col>13</xdr:col>
      <xdr:colOff>137160</xdr:colOff>
      <xdr:row>12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8705-D3C4-40B0-907D-3CDCC1EA1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13</xdr:row>
      <xdr:rowOff>148590</xdr:rowOff>
    </xdr:from>
    <xdr:to>
      <xdr:col>15</xdr:col>
      <xdr:colOff>76200</xdr:colOff>
      <xdr:row>28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3CF04-50AB-43F4-A61B-ECF597D35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B859-A3F2-4F70-B52C-079A3AF56A17}">
  <dimension ref="B2:R37"/>
  <sheetViews>
    <sheetView workbookViewId="0">
      <selection activeCell="B13" sqref="B13"/>
    </sheetView>
  </sheetViews>
  <sheetFormatPr defaultRowHeight="14.4" x14ac:dyDescent="0.3"/>
  <sheetData>
    <row r="2" spans="2:18" x14ac:dyDescent="0.3">
      <c r="B2" t="s">
        <v>0</v>
      </c>
      <c r="C2" t="s">
        <v>2</v>
      </c>
      <c r="D2" t="s">
        <v>3</v>
      </c>
      <c r="F2" t="s">
        <v>4</v>
      </c>
      <c r="G2" t="s">
        <v>5</v>
      </c>
      <c r="Q2">
        <f>EXP(3.2074)</f>
        <v>24.714744281176156</v>
      </c>
      <c r="R2">
        <v>-1.0489999999999999</v>
      </c>
    </row>
    <row r="3" spans="2:18" x14ac:dyDescent="0.3">
      <c r="B3">
        <v>12</v>
      </c>
      <c r="C3">
        <v>1659</v>
      </c>
      <c r="D3">
        <f t="shared" ref="D3:D12" si="0">C3*5/4096</f>
        <v>2.025146484375</v>
      </c>
      <c r="F3">
        <f t="shared" ref="F3:F12" si="1">LN(D3)</f>
        <v>0.70564203590520114</v>
      </c>
      <c r="G3">
        <f t="shared" ref="G3:G13" si="2">LN(B3)</f>
        <v>2.4849066497880004</v>
      </c>
      <c r="Q3">
        <f>EXP(3.1847)</f>
        <v>24.160039306742572</v>
      </c>
      <c r="R3">
        <v>-1.0122</v>
      </c>
    </row>
    <row r="4" spans="2:18" x14ac:dyDescent="0.3">
      <c r="B4">
        <v>14</v>
      </c>
      <c r="C4">
        <v>1400</v>
      </c>
      <c r="D4">
        <f t="shared" si="0"/>
        <v>1.708984375</v>
      </c>
      <c r="F4">
        <f t="shared" si="1"/>
        <v>0.53589926131810661</v>
      </c>
      <c r="G4">
        <f t="shared" si="2"/>
        <v>2.6390573296152584</v>
      </c>
      <c r="Q4">
        <f>EXP(3.1885)</f>
        <v>24.252022112753664</v>
      </c>
      <c r="R4">
        <v>-0.97940000000000005</v>
      </c>
    </row>
    <row r="5" spans="2:18" x14ac:dyDescent="0.3">
      <c r="B5">
        <v>16</v>
      </c>
      <c r="C5">
        <v>1180</v>
      </c>
      <c r="D5">
        <f t="shared" si="0"/>
        <v>1.4404296875</v>
      </c>
      <c r="F5">
        <f t="shared" si="1"/>
        <v>0.36494146317446713</v>
      </c>
      <c r="G5">
        <f t="shared" si="2"/>
        <v>2.7725887222397811</v>
      </c>
    </row>
    <row r="6" spans="2:18" x14ac:dyDescent="0.3">
      <c r="B6">
        <v>18</v>
      </c>
      <c r="C6">
        <v>1110</v>
      </c>
      <c r="D6">
        <f t="shared" si="0"/>
        <v>1.35498046875</v>
      </c>
      <c r="F6">
        <f t="shared" si="1"/>
        <v>0.30378704002113649</v>
      </c>
      <c r="G6">
        <f t="shared" si="2"/>
        <v>2.8903717578961645</v>
      </c>
    </row>
    <row r="7" spans="2:18" x14ac:dyDescent="0.3">
      <c r="B7">
        <v>20</v>
      </c>
      <c r="C7">
        <v>1040</v>
      </c>
      <c r="D7">
        <f t="shared" si="0"/>
        <v>1.26953125</v>
      </c>
      <c r="F7">
        <f t="shared" si="1"/>
        <v>0.23864773785017501</v>
      </c>
      <c r="G7">
        <f t="shared" si="2"/>
        <v>2.9957322735539909</v>
      </c>
    </row>
    <row r="8" spans="2:18" x14ac:dyDescent="0.3">
      <c r="B8">
        <v>22</v>
      </c>
      <c r="C8">
        <v>865</v>
      </c>
      <c r="D8">
        <f t="shared" si="0"/>
        <v>1.055908203125</v>
      </c>
      <c r="F8">
        <f t="shared" si="1"/>
        <v>5.4401252646635985E-2</v>
      </c>
      <c r="G8">
        <f t="shared" si="2"/>
        <v>3.0910424533583161</v>
      </c>
    </row>
    <row r="9" spans="2:18" x14ac:dyDescent="0.3">
      <c r="B9">
        <v>24</v>
      </c>
      <c r="C9">
        <v>782</v>
      </c>
      <c r="D9">
        <f t="shared" si="0"/>
        <v>0.95458984375</v>
      </c>
      <c r="F9">
        <f t="shared" si="1"/>
        <v>-4.6473513739932255E-2</v>
      </c>
      <c r="G9">
        <f t="shared" si="2"/>
        <v>3.1780538303479458</v>
      </c>
    </row>
    <row r="10" spans="2:18" x14ac:dyDescent="0.3">
      <c r="B10">
        <v>26</v>
      </c>
      <c r="C10">
        <v>750</v>
      </c>
      <c r="D10">
        <f t="shared" si="0"/>
        <v>0.91552734375</v>
      </c>
      <c r="F10">
        <f t="shared" si="1"/>
        <v>-8.8255047754887211E-2</v>
      </c>
      <c r="G10">
        <f t="shared" si="2"/>
        <v>3.2580965380214821</v>
      </c>
    </row>
    <row r="11" spans="2:18" x14ac:dyDescent="0.3">
      <c r="B11">
        <v>28</v>
      </c>
      <c r="C11">
        <v>720</v>
      </c>
      <c r="D11">
        <f t="shared" si="0"/>
        <v>0.87890625</v>
      </c>
      <c r="F11">
        <f t="shared" si="1"/>
        <v>-0.12907704227514236</v>
      </c>
      <c r="G11">
        <f t="shared" si="2"/>
        <v>3.3322045101752038</v>
      </c>
    </row>
    <row r="12" spans="2:18" x14ac:dyDescent="0.3">
      <c r="B12">
        <v>30</v>
      </c>
      <c r="C12">
        <v>700</v>
      </c>
      <c r="D12">
        <f t="shared" si="0"/>
        <v>0.8544921875</v>
      </c>
      <c r="F12">
        <f t="shared" si="1"/>
        <v>-0.15724791924183867</v>
      </c>
      <c r="G12">
        <f t="shared" si="2"/>
        <v>3.4011973816621555</v>
      </c>
    </row>
    <row r="13" spans="2:18" x14ac:dyDescent="0.3">
      <c r="G13" t="e">
        <f t="shared" si="2"/>
        <v>#NUM!</v>
      </c>
    </row>
    <row r="20" spans="2:17" x14ac:dyDescent="0.3">
      <c r="Q20">
        <f>EXP(2.867)</f>
        <v>17.584186432512617</v>
      </c>
    </row>
    <row r="21" spans="2:17" x14ac:dyDescent="0.3">
      <c r="B21" t="s">
        <v>1</v>
      </c>
      <c r="C21" t="s">
        <v>2</v>
      </c>
      <c r="D21" t="s">
        <v>3</v>
      </c>
      <c r="F21" t="s">
        <v>4</v>
      </c>
      <c r="G21" t="s">
        <v>5</v>
      </c>
    </row>
    <row r="22" spans="2:17" x14ac:dyDescent="0.3">
      <c r="B22">
        <v>6</v>
      </c>
      <c r="C22">
        <v>2545</v>
      </c>
      <c r="D22">
        <f>C22*5/4096</f>
        <v>3.106689453125</v>
      </c>
      <c r="F22">
        <f>LN(D22)</f>
        <v>1.1335576746993798</v>
      </c>
      <c r="G22">
        <f>LN(B22)</f>
        <v>1.791759469228055</v>
      </c>
    </row>
    <row r="23" spans="2:17" x14ac:dyDescent="0.3">
      <c r="B23">
        <v>8</v>
      </c>
      <c r="C23">
        <v>1883</v>
      </c>
      <c r="D23">
        <f>C23*5/4096</f>
        <v>2.298583984375</v>
      </c>
      <c r="F23">
        <f>LN(D23)</f>
        <v>0.83229327437190903</v>
      </c>
      <c r="G23">
        <f>LN(B23)</f>
        <v>2.0794415416798357</v>
      </c>
    </row>
    <row r="24" spans="2:17" x14ac:dyDescent="0.3">
      <c r="B24">
        <v>10</v>
      </c>
      <c r="C24">
        <v>1547</v>
      </c>
      <c r="D24">
        <f t="shared" ref="D24:D35" si="3">C24*5/4096</f>
        <v>1.888427734375</v>
      </c>
      <c r="F24">
        <f t="shared" ref="F24:F35" si="4">LN(D24)</f>
        <v>0.63574459628782276</v>
      </c>
      <c r="G24">
        <f t="shared" ref="G24:G26" si="5">LN(B24)</f>
        <v>2.3025850929940459</v>
      </c>
    </row>
    <row r="25" spans="2:17" x14ac:dyDescent="0.3">
      <c r="B25">
        <v>12</v>
      </c>
      <c r="C25">
        <v>1175</v>
      </c>
      <c r="D25">
        <f t="shared" si="3"/>
        <v>1.434326171875</v>
      </c>
      <c r="F25">
        <f t="shared" si="4"/>
        <v>0.36069517229301601</v>
      </c>
      <c r="G25">
        <f t="shared" si="5"/>
        <v>2.4849066497880004</v>
      </c>
    </row>
    <row r="26" spans="2:17" x14ac:dyDescent="0.3">
      <c r="B26">
        <v>14</v>
      </c>
      <c r="C26">
        <v>1065</v>
      </c>
      <c r="D26">
        <f t="shared" si="3"/>
        <v>1.300048828125</v>
      </c>
      <c r="F26">
        <f t="shared" si="4"/>
        <v>0.26240182385828215</v>
      </c>
      <c r="G26">
        <f t="shared" si="5"/>
        <v>2.6390573296152584</v>
      </c>
    </row>
    <row r="27" spans="2:17" x14ac:dyDescent="0.3">
      <c r="D27">
        <f t="shared" si="3"/>
        <v>0</v>
      </c>
    </row>
    <row r="28" spans="2:17" x14ac:dyDescent="0.3">
      <c r="B28">
        <v>16</v>
      </c>
      <c r="C28">
        <v>1318</v>
      </c>
      <c r="D28">
        <f t="shared" si="3"/>
        <v>1.60888671875</v>
      </c>
      <c r="F28">
        <f t="shared" si="4"/>
        <v>0.47554246077720919</v>
      </c>
      <c r="G28">
        <f>LN(B28)</f>
        <v>2.7725887222397811</v>
      </c>
    </row>
    <row r="29" spans="2:17" x14ac:dyDescent="0.3">
      <c r="B29">
        <v>18</v>
      </c>
      <c r="C29">
        <v>1128</v>
      </c>
      <c r="D29">
        <f t="shared" si="3"/>
        <v>1.376953125</v>
      </c>
      <c r="F29">
        <f t="shared" si="4"/>
        <v>0.31987317777276086</v>
      </c>
      <c r="G29">
        <f>LN(B29)</f>
        <v>2.8903717578961645</v>
      </c>
    </row>
    <row r="30" spans="2:17" x14ac:dyDescent="0.3">
      <c r="B30">
        <v>20</v>
      </c>
      <c r="C30">
        <v>1035</v>
      </c>
      <c r="D30">
        <f t="shared" si="3"/>
        <v>1.263427734375</v>
      </c>
      <c r="F30">
        <f t="shared" si="4"/>
        <v>0.23382845141422612</v>
      </c>
      <c r="G30">
        <f t="shared" ref="G30:G35" si="6">LN(B30)</f>
        <v>2.9957322735539909</v>
      </c>
    </row>
    <row r="31" spans="2:17" x14ac:dyDescent="0.3">
      <c r="B31">
        <v>22</v>
      </c>
      <c r="C31">
        <v>945</v>
      </c>
      <c r="D31">
        <f t="shared" si="3"/>
        <v>1.153564453125</v>
      </c>
      <c r="F31">
        <f t="shared" si="4"/>
        <v>0.1428566732084994</v>
      </c>
      <c r="G31">
        <f t="shared" si="6"/>
        <v>3.0910424533583161</v>
      </c>
    </row>
    <row r="32" spans="2:17" x14ac:dyDescent="0.3">
      <c r="B32">
        <v>24</v>
      </c>
      <c r="C32">
        <v>828</v>
      </c>
      <c r="D32">
        <f t="shared" si="3"/>
        <v>1.0107421875</v>
      </c>
      <c r="F32">
        <f t="shared" si="4"/>
        <v>1.0684900100016353E-2</v>
      </c>
      <c r="G32">
        <f t="shared" si="6"/>
        <v>3.1780538303479458</v>
      </c>
    </row>
    <row r="33" spans="2:17" x14ac:dyDescent="0.3">
      <c r="B33">
        <v>26</v>
      </c>
      <c r="C33">
        <v>797</v>
      </c>
      <c r="D33">
        <f t="shared" si="3"/>
        <v>0.972900390625</v>
      </c>
      <c r="F33">
        <f t="shared" si="4"/>
        <v>-2.74735754950283E-2</v>
      </c>
      <c r="G33">
        <f t="shared" si="6"/>
        <v>3.2580965380214821</v>
      </c>
    </row>
    <row r="34" spans="2:17" x14ac:dyDescent="0.3">
      <c r="B34">
        <v>28</v>
      </c>
      <c r="C34">
        <v>763</v>
      </c>
      <c r="D34">
        <f t="shared" si="3"/>
        <v>0.931396484375</v>
      </c>
      <c r="F34">
        <f t="shared" si="4"/>
        <v>-7.1070223000786331E-2</v>
      </c>
      <c r="G34">
        <f t="shared" si="6"/>
        <v>3.3322045101752038</v>
      </c>
    </row>
    <row r="35" spans="2:17" x14ac:dyDescent="0.3">
      <c r="B35">
        <v>30</v>
      </c>
      <c r="C35">
        <v>690</v>
      </c>
      <c r="D35">
        <f t="shared" si="3"/>
        <v>0.84228515625</v>
      </c>
      <c r="F35">
        <f t="shared" si="4"/>
        <v>-0.17163665669393827</v>
      </c>
      <c r="G35">
        <f t="shared" si="6"/>
        <v>3.4011973816621555</v>
      </c>
    </row>
    <row r="37" spans="2:17" x14ac:dyDescent="0.3">
      <c r="Q37">
        <f>EXP(3.2286)</f>
        <v>25.244290213710194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0EFA-718D-4ED2-A939-7F820AD46C9B}">
  <dimension ref="A1:R20"/>
  <sheetViews>
    <sheetView tabSelected="1" topLeftCell="H13" workbookViewId="0">
      <selection activeCell="Q16" sqref="Q16"/>
    </sheetView>
  </sheetViews>
  <sheetFormatPr defaultRowHeight="14.4" x14ac:dyDescent="0.3"/>
  <sheetData>
    <row r="1" spans="1:18" x14ac:dyDescent="0.3">
      <c r="A1" t="s">
        <v>6</v>
      </c>
    </row>
    <row r="3" spans="1:18" x14ac:dyDescent="0.3">
      <c r="A3" t="s">
        <v>3</v>
      </c>
      <c r="B3" t="s">
        <v>7</v>
      </c>
      <c r="Q3">
        <f>EXP(3.1793)</f>
        <v>24.029926714658238</v>
      </c>
      <c r="R3">
        <v>-0.9768</v>
      </c>
    </row>
    <row r="4" spans="1:18" x14ac:dyDescent="0.3">
      <c r="A4">
        <v>1.59</v>
      </c>
      <c r="B4">
        <v>15</v>
      </c>
      <c r="E4" t="s">
        <v>4</v>
      </c>
      <c r="F4" t="s">
        <v>9</v>
      </c>
    </row>
    <row r="6" spans="1:18" x14ac:dyDescent="0.3">
      <c r="A6">
        <v>1.698</v>
      </c>
      <c r="B6">
        <v>13.5</v>
      </c>
      <c r="E6">
        <f>LN(A6)</f>
        <v>0.52945108788915551</v>
      </c>
      <c r="F6">
        <f>LN(B6)</f>
        <v>2.6026896854443837</v>
      </c>
    </row>
    <row r="7" spans="1:18" x14ac:dyDescent="0.3">
      <c r="A7">
        <v>1.2749999999999999</v>
      </c>
      <c r="B7">
        <v>19</v>
      </c>
      <c r="E7">
        <f>LN(A7)</f>
        <v>0.24294617861038939</v>
      </c>
      <c r="F7">
        <f>LN(B7)</f>
        <v>2.9444389791664403</v>
      </c>
    </row>
    <row r="8" spans="1:18" x14ac:dyDescent="0.3">
      <c r="A8">
        <v>1.1100000000000001</v>
      </c>
      <c r="B8">
        <v>24.3</v>
      </c>
      <c r="E8">
        <f t="shared" ref="E8:E10" si="0">LN(A8)</f>
        <v>0.10436001532424286</v>
      </c>
      <c r="F8">
        <f t="shared" ref="F8:F10" si="1">LN(B8)</f>
        <v>3.1904763503465028</v>
      </c>
    </row>
    <row r="9" spans="1:18" x14ac:dyDescent="0.3">
      <c r="A9">
        <v>0.81</v>
      </c>
      <c r="B9">
        <v>29</v>
      </c>
      <c r="E9">
        <f t="shared" si="0"/>
        <v>-0.21072103131565253</v>
      </c>
      <c r="F9">
        <f t="shared" si="1"/>
        <v>3.3672958299864741</v>
      </c>
    </row>
    <row r="10" spans="1:18" x14ac:dyDescent="0.3">
      <c r="A10">
        <v>0.67</v>
      </c>
      <c r="B10">
        <v>34.200000000000003</v>
      </c>
      <c r="E10">
        <f t="shared" si="0"/>
        <v>-0.40047756659712525</v>
      </c>
      <c r="F10">
        <f t="shared" si="1"/>
        <v>3.5322256440685598</v>
      </c>
    </row>
    <row r="15" spans="1:18" x14ac:dyDescent="0.3">
      <c r="A15" t="s">
        <v>8</v>
      </c>
      <c r="E15" t="s">
        <v>4</v>
      </c>
      <c r="F15" t="s">
        <v>9</v>
      </c>
      <c r="Q15">
        <f>EXP(3.3591)</f>
        <v>28.76329226357657</v>
      </c>
      <c r="R15">
        <v>-1.2682</v>
      </c>
    </row>
    <row r="16" spans="1:18" x14ac:dyDescent="0.3">
      <c r="A16">
        <v>1.9419999999999999</v>
      </c>
      <c r="B16">
        <v>12</v>
      </c>
      <c r="E16">
        <f>LN(A16)</f>
        <v>0.66371836986913313</v>
      </c>
      <c r="F16">
        <f>LN(B16)</f>
        <v>2.4849066497880004</v>
      </c>
    </row>
    <row r="17" spans="1:6" x14ac:dyDescent="0.3">
      <c r="A17">
        <v>1.54</v>
      </c>
      <c r="B17">
        <v>18</v>
      </c>
      <c r="E17">
        <f>LN(A17)</f>
        <v>0.43178241642553783</v>
      </c>
      <c r="F17">
        <f>LN(B17)</f>
        <v>2.8903717578961645</v>
      </c>
    </row>
    <row r="18" spans="1:6" x14ac:dyDescent="0.3">
      <c r="A18">
        <v>1.07</v>
      </c>
      <c r="B18">
        <v>23</v>
      </c>
      <c r="E18">
        <f t="shared" ref="E18:E20" si="2">LN(A18)</f>
        <v>6.7658648473814864E-2</v>
      </c>
      <c r="F18">
        <f t="shared" ref="F18:F20" si="3">LN(B18)</f>
        <v>3.1354942159291497</v>
      </c>
    </row>
    <row r="19" spans="1:6" x14ac:dyDescent="0.3">
      <c r="A19">
        <v>1.042</v>
      </c>
      <c r="B19">
        <v>28.3</v>
      </c>
      <c r="E19">
        <f t="shared" si="2"/>
        <v>4.1141943331175213E-2</v>
      </c>
      <c r="F19">
        <f t="shared" si="3"/>
        <v>3.3428618046491918</v>
      </c>
    </row>
    <row r="20" spans="1:6" x14ac:dyDescent="0.3">
      <c r="A20">
        <v>0.92</v>
      </c>
      <c r="B20">
        <v>33.799999999999997</v>
      </c>
      <c r="E20">
        <f t="shared" si="2"/>
        <v>-8.3381608939051013E-2</v>
      </c>
      <c r="F20">
        <f t="shared" si="3"/>
        <v>3.520460802488973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Hing Low</dc:creator>
  <cp:lastModifiedBy>Soon Hing Low</cp:lastModifiedBy>
  <dcterms:created xsi:type="dcterms:W3CDTF">2022-04-03T12:23:26Z</dcterms:created>
  <dcterms:modified xsi:type="dcterms:W3CDTF">2022-04-07T14:58:37Z</dcterms:modified>
</cp:coreProperties>
</file>