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ajohnson\OneDrive - Sensit Technologies\Documents\"/>
    </mc:Choice>
  </mc:AlternateContent>
  <xr:revisionPtr revIDLastSave="0" documentId="12_ncr:500000_{DB502F2C-52C5-4F46-9EE6-A3FC232C049D}" xr6:coauthVersionLast="31" xr6:coauthVersionMax="31" xr10:uidLastSave="{00000000-0000-0000-0000-000000000000}"/>
  <bookViews>
    <workbookView xWindow="0" yWindow="0" windowWidth="28800" windowHeight="12225" xr2:uid="{9865CA69-2A75-4D50-9115-EF60D8BD658D}"/>
  </bookViews>
  <sheets>
    <sheet name="Sheet1" sheetId="1" r:id="rId1"/>
    <sheet name="Helper" sheetId="2" r:id="rId2"/>
  </sheets>
  <definedNames>
    <definedName name="Bottle1Concentration">Sheet1!$E$11</definedName>
    <definedName name="Bottle1Unit">Sheet1!$E$12</definedName>
    <definedName name="Bottle2Concentration">Sheet1!$F$11</definedName>
    <definedName name="Bottle2Unit">Sheet1!$F$12</definedName>
    <definedName name="Bottle3Concentration">Sheet1!$G$11</definedName>
    <definedName name="Bottle3Unit">Sheet1!$G$12</definedName>
    <definedName name="Bottle4Concentration">Sheet1!$H$11</definedName>
    <definedName name="Bottle4Unit">Sheet1!$H$12</definedName>
    <definedName name="DesiredFlow">Sheet1!$C$3</definedName>
    <definedName name="MaxFlow">Sheet1!$C$4</definedName>
    <definedName name="MinFlow">Sheet1!$C$5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 i="1" l="1"/>
  <c r="H14" i="1" s="1"/>
  <c r="D15" i="1"/>
  <c r="G15" i="1" s="1"/>
  <c r="D16" i="1"/>
  <c r="H16" i="1" s="1"/>
  <c r="D17" i="1"/>
  <c r="D18" i="1"/>
  <c r="D19" i="1"/>
  <c r="G19" i="1" s="1"/>
  <c r="D20" i="1"/>
  <c r="H20" i="1" s="1"/>
  <c r="D21" i="1"/>
  <c r="H21" i="1" s="1"/>
  <c r="D22" i="1"/>
  <c r="H22" i="1" s="1"/>
  <c r="D23" i="1"/>
  <c r="E23" i="1" s="1"/>
  <c r="D24" i="1"/>
  <c r="H24" i="1" s="1"/>
  <c r="D25" i="1"/>
  <c r="F25" i="1" s="1"/>
  <c r="D26" i="1"/>
  <c r="F26" i="1" s="1"/>
  <c r="E14" i="1" l="1"/>
  <c r="E15" i="1"/>
  <c r="E25" i="1"/>
  <c r="F19" i="1"/>
  <c r="E22" i="1"/>
  <c r="F18" i="1"/>
  <c r="E21" i="1"/>
  <c r="F17" i="1"/>
  <c r="E20" i="1"/>
  <c r="E17" i="1"/>
  <c r="G23" i="1"/>
  <c r="E19" i="1"/>
  <c r="F24" i="1"/>
  <c r="F16" i="1"/>
  <c r="G21" i="1"/>
  <c r="H26" i="1"/>
  <c r="H18" i="1"/>
  <c r="G22" i="1"/>
  <c r="G14" i="1"/>
  <c r="H19" i="1"/>
  <c r="E26" i="1"/>
  <c r="E18" i="1"/>
  <c r="F23" i="1"/>
  <c r="F15" i="1"/>
  <c r="G20" i="1"/>
  <c r="H25" i="1"/>
  <c r="H17" i="1"/>
  <c r="G24" i="1"/>
  <c r="F14" i="1"/>
  <c r="E24" i="1"/>
  <c r="E16" i="1"/>
  <c r="F21" i="1"/>
  <c r="G26" i="1"/>
  <c r="G18" i="1"/>
  <c r="H23" i="1"/>
  <c r="H15" i="1"/>
  <c r="G16" i="1"/>
  <c r="F22" i="1"/>
  <c r="F20" i="1"/>
  <c r="G25" i="1"/>
  <c r="G17" i="1"/>
</calcChain>
</file>

<file path=xl/sharedStrings.xml><?xml version="1.0" encoding="utf-8"?>
<sst xmlns="http://schemas.openxmlformats.org/spreadsheetml/2006/main" count="43" uniqueCount="18">
  <si>
    <t>Concentration</t>
  </si>
  <si>
    <t>Unit</t>
  </si>
  <si>
    <t>%</t>
  </si>
  <si>
    <t>PPM</t>
  </si>
  <si>
    <t>Desired Flow:</t>
  </si>
  <si>
    <t>SCCM</t>
  </si>
  <si>
    <t>Max Flow:</t>
  </si>
  <si>
    <t>Min Flow:</t>
  </si>
  <si>
    <t>Bottle 1</t>
  </si>
  <si>
    <t>Bottle 2</t>
  </si>
  <si>
    <t>Bottle 3</t>
  </si>
  <si>
    <t>Bottle 4</t>
  </si>
  <si>
    <t>Step 1:  Choose desired flow rate, and max/min flow rate of Mass Flow Controller.</t>
  </si>
  <si>
    <t>Test Concentrations</t>
  </si>
  <si>
    <t>Step 3:  Choose gas concentration of each bottled gas.</t>
  </si>
  <si>
    <t>Step 2:  Choose concentration of each gas to test at.</t>
  </si>
  <si>
    <t>Step 4:  Use settings in table for mass flow controller to achieve desired concentrations.</t>
  </si>
  <si>
    <t>Use a second mass flow controller with a dilutent (i.e. air) and combine with gas under test to achieve desired concentration and flow.  Dilutent gas flow should be desired flow minus gas under test flow (i.e. if table above says 60 SCCM for gas under test, dilutent should be 300 - 60 = 240 SCCM).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</si>
</sst>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3F3F76"/>
      <name val="Calibri"/>
      <family val="2"/>
      <scheme val="minor"/>
    </font>
    <font>
      <b/>
      <sz val="11"/>
      <color theme="0"/>
      <name val="Calibri"/>
      <family val="2"/>
      <scheme val="minor"/>
    </font>
    <font>
      <b/>
      <sz val="11"/>
      <color theme="1"/>
      <name val="Calibri"/>
      <family val="2"/>
      <scheme val="minor"/>
    </font>
    <font>
      <b/>
      <sz val="11"/>
      <name val="Calibri"/>
      <family val="2"/>
      <scheme val="minor"/>
    </font>
  </fonts>
  <fills count="6">
    <fill>
      <patternFill patternType="none"/>
    </fill>
    <fill>
      <patternFill patternType="gray125"/>
    </fill>
    <fill>
      <patternFill patternType="solid">
        <fgColor rgb="FFFFCC99"/>
      </patternFill>
    </fill>
    <fill>
      <patternFill patternType="solid">
        <fgColor theme="4"/>
        <bgColor indexed="64"/>
      </patternFill>
    </fill>
    <fill>
      <patternFill patternType="solid">
        <fgColor theme="0" tint="-4.9989318521683403E-2"/>
        <bgColor indexed="64"/>
      </patternFill>
    </fill>
    <fill>
      <patternFill patternType="solid">
        <fgColor theme="0" tint="-4.9989318521683403E-2"/>
        <bgColor theme="4"/>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1" fillId="2" borderId="1" applyNumberFormat="0" applyAlignment="0" applyProtection="0"/>
  </cellStyleXfs>
  <cellXfs count="15">
    <xf numFmtId="0" fontId="0" fillId="0" borderId="0" xfId="0"/>
    <xf numFmtId="9" fontId="0" fillId="0" borderId="0" xfId="0" applyNumberFormat="1" applyAlignment="1">
      <alignment horizontal="center"/>
    </xf>
    <xf numFmtId="0" fontId="0" fillId="0" borderId="0" xfId="0" applyAlignment="1">
      <alignment horizontal="center"/>
    </xf>
    <xf numFmtId="0" fontId="0" fillId="0" borderId="0" xfId="0" applyNumberFormat="1" applyAlignment="1">
      <alignment horizontal="center"/>
    </xf>
    <xf numFmtId="0" fontId="1" fillId="2" borderId="1" xfId="1" applyAlignment="1">
      <alignment horizontal="center"/>
    </xf>
    <xf numFmtId="0" fontId="0" fillId="4" borderId="0" xfId="0" applyFill="1"/>
    <xf numFmtId="0" fontId="0" fillId="4" borderId="0" xfId="0" applyFill="1" applyAlignment="1">
      <alignment horizontal="center"/>
    </xf>
    <xf numFmtId="0" fontId="3" fillId="4" borderId="0" xfId="0" applyFont="1" applyFill="1" applyAlignment="1">
      <alignment horizontal="center"/>
    </xf>
    <xf numFmtId="0" fontId="1" fillId="2" borderId="1" xfId="1" applyAlignment="1" applyProtection="1">
      <alignment horizontal="center"/>
      <protection locked="0"/>
    </xf>
    <xf numFmtId="0" fontId="1" fillId="2" borderId="1" xfId="1" applyNumberFormat="1" applyAlignment="1" applyProtection="1">
      <alignment horizontal="center"/>
      <protection locked="0"/>
    </xf>
    <xf numFmtId="9" fontId="4" fillId="5" borderId="0" xfId="0" applyNumberFormat="1" applyFont="1" applyFill="1" applyBorder="1" applyAlignment="1">
      <alignment horizontal="center"/>
    </xf>
    <xf numFmtId="0" fontId="4" fillId="5" borderId="0" xfId="0" applyFont="1" applyFill="1" applyBorder="1" applyAlignment="1">
      <alignment horizontal="center"/>
    </xf>
    <xf numFmtId="0" fontId="3" fillId="4" borderId="0" xfId="0" applyFont="1" applyFill="1" applyAlignment="1">
      <alignment horizontal="left"/>
    </xf>
    <xf numFmtId="0" fontId="2" fillId="3" borderId="0" xfId="0" applyFont="1" applyFill="1" applyBorder="1" applyAlignment="1">
      <alignment horizontal="center" vertical="center" textRotation="90"/>
    </xf>
    <xf numFmtId="0" fontId="0" fillId="4" borderId="0" xfId="0" applyFill="1" applyAlignment="1">
      <alignment horizontal="left" vertical="top" wrapText="1"/>
    </xf>
  </cellXfs>
  <cellStyles count="2">
    <cellStyle name="Input" xfId="1" builtinId="20"/>
    <cellStyle name="Normal" xfId="0" builtinId="0"/>
  </cellStyles>
  <dxfs count="20">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dxf>
    <dxf>
      <alignment horizontal="center" vertical="bottom" textRotation="0" wrapText="0" indent="0" justifyLastLine="0" shrinkToFit="0" readingOrder="0"/>
    </dxf>
    <dxf>
      <font>
        <color theme="0"/>
      </font>
      <fill>
        <patternFill patternType="none">
          <bgColor auto="1"/>
        </patternFill>
      </fill>
    </dxf>
    <dxf>
      <font>
        <color rgb="FF006100"/>
      </font>
      <fill>
        <patternFill>
          <bgColor rgb="FFC6EFCE"/>
        </patternFill>
      </fill>
    </dxf>
  </dxfs>
  <tableStyles count="0" defaultTableStyle="TableStyleMedium2" defaultPivotStyle="PivotStyleLight16"/>
  <colors>
    <mruColors>
      <color rgb="FF336699"/>
      <color rgb="FF3366CC"/>
      <color rgb="FF0066CC"/>
      <color rgb="FF0066FF"/>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7C9C5C-6A6D-4C0A-8618-17E7D3BC6DF9}" name="Table1" displayName="Table1" ref="B13:H26" totalsRowShown="0" headerRowDxfId="17" dataDxfId="16">
  <tableColumns count="7">
    <tableColumn id="1" xr3:uid="{47690503-EE27-46AA-8B4A-DC9F4EF3CDBC}" name="Concentration" dataDxfId="15" dataCellStyle="Input"/>
    <tableColumn id="2" xr3:uid="{3C15E9EF-84C9-49CE-ABD0-B79FA570DB2E}" name="Unit" dataDxfId="14" dataCellStyle="Input"/>
    <tableColumn id="7" xr3:uid="{B2F88E62-C01F-44E6-BE96-84D4FE5B5AF7}" name="%" dataDxfId="13">
      <calculatedColumnFormula>IF(ISNUMBER(SEARCH("%", Table1[[#This Row],[Unit]])), Table1[[#This Row],[Concentration]] / 100, Table1[[#This Row],[Concentration]] / 1000000)</calculatedColumnFormula>
    </tableColumn>
    <tableColumn id="8" xr3:uid="{9BBA02E1-5100-4974-B13E-D38FCAB805D0}" name="Bottle 1" dataDxfId="12">
      <calculatedColumnFormula>DesiredFlow * Table1[[#This Row],[%]] / (Bottle1Concentration / IF(ISNUMBER(SEARCH("%", Bottle1Unit)), 100, 1000000))</calculatedColumnFormula>
    </tableColumn>
    <tableColumn id="9" xr3:uid="{C445E671-A028-4066-A9C1-1C99C4CE3E6E}" name="Bottle 2" dataDxfId="11">
      <calculatedColumnFormula>DesiredFlow * Table1[[#This Row],[%]] / (Bottle2Concentration / IF(ISNUMBER(SEARCH("%", Bottle2Unit)), 100, 1000000))</calculatedColumnFormula>
    </tableColumn>
    <tableColumn id="10" xr3:uid="{8C4FC427-987A-49D4-92A4-F517A7ADD282}" name="Bottle 3" dataDxfId="10">
      <calculatedColumnFormula>DesiredFlow * Table1[[#This Row],[%]] / (Bottle3Concentration / IF(ISNUMBER(SEARCH("%", Bottle3Unit)), 100, 1000000))</calculatedColumnFormula>
    </tableColumn>
    <tableColumn id="11" xr3:uid="{6479E237-D11F-4C57-B4AA-9C83004BE181}" name="Bottle 4" dataDxfId="9">
      <calculatedColumnFormula>DesiredFlow * Table1[[#This Row],[%]] / (Bottle4Concentration / IF(ISNUMBER(SEARCH("%", Bottle4Unit)), 100, 1000000))</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EEC1773-C4F4-4D17-8E31-41960506DA4A}" name="Table4" displayName="Table4" ref="E10:H12" totalsRowShown="0" headerRowDxfId="8" dataDxfId="7" dataCellStyle="Input">
  <tableColumns count="4">
    <tableColumn id="1" xr3:uid="{234F985A-C9D7-4B26-9378-61F68C4BB084}" name="Bottle 1" dataDxfId="6" dataCellStyle="Input"/>
    <tableColumn id="2" xr3:uid="{A3322B47-5663-4455-9E6B-343EC444EDC7}" name="Bottle 2" dataDxfId="5" dataCellStyle="Input"/>
    <tableColumn id="3" xr3:uid="{5744E04B-FD9F-4789-B483-3C070DB5D86C}" name="Bottle 3" dataDxfId="4" dataCellStyle="Input"/>
    <tableColumn id="4" xr3:uid="{071FEBC5-3AE9-4F3D-89F9-0C2C867FC633}" name="Bottle 4" dataDxfId="3" dataCellStyle="Inpu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B37D2DB-786A-414E-9336-42A5DF74752A}" name="Table2" displayName="Table2" ref="A1:A3" totalsRowShown="0" headerRowDxfId="2" dataDxfId="1">
  <tableColumns count="1">
    <tableColumn id="1" xr3:uid="{38EEBAF1-1B87-4CEF-B599-93896DA8409B}" name="Uni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AC047-2E34-43A2-B61A-F60A25E7FDC0}">
  <dimension ref="A1:I32"/>
  <sheetViews>
    <sheetView tabSelected="1" workbookViewId="0">
      <selection activeCell="J4" sqref="J4"/>
    </sheetView>
  </sheetViews>
  <sheetFormatPr defaultRowHeight="15" x14ac:dyDescent="0.25"/>
  <cols>
    <col min="1" max="1" width="3.7109375" bestFit="1" customWidth="1"/>
    <col min="2" max="2" width="13.7109375" style="2" bestFit="1" customWidth="1"/>
    <col min="3" max="3" width="9.140625" style="2"/>
    <col min="4" max="4" width="9.140625" style="2" hidden="1" customWidth="1"/>
    <col min="5" max="7" width="10" customWidth="1"/>
    <col min="8" max="8" width="12.85546875" customWidth="1"/>
  </cols>
  <sheetData>
    <row r="1" spans="1:9" x14ac:dyDescent="0.25">
      <c r="A1" s="12" t="s">
        <v>12</v>
      </c>
      <c r="B1" s="12"/>
      <c r="C1" s="12"/>
      <c r="D1" s="12"/>
      <c r="E1" s="12"/>
      <c r="F1" s="12"/>
      <c r="G1" s="12"/>
      <c r="H1" s="12"/>
      <c r="I1" s="12"/>
    </row>
    <row r="2" spans="1:9" x14ac:dyDescent="0.25">
      <c r="A2" s="5"/>
      <c r="B2" s="6"/>
      <c r="C2" s="6"/>
      <c r="D2" s="6"/>
      <c r="E2" s="5"/>
      <c r="F2" s="5"/>
      <c r="G2" s="5"/>
      <c r="H2" s="5"/>
      <c r="I2" s="5"/>
    </row>
    <row r="3" spans="1:9" x14ac:dyDescent="0.25">
      <c r="A3" s="5"/>
      <c r="B3" s="7" t="s">
        <v>4</v>
      </c>
      <c r="C3" s="8">
        <v>300</v>
      </c>
      <c r="D3" s="6"/>
      <c r="E3" s="5" t="s">
        <v>5</v>
      </c>
      <c r="F3" s="5"/>
      <c r="G3" s="5"/>
      <c r="H3" s="5"/>
      <c r="I3" s="5"/>
    </row>
    <row r="4" spans="1:9" x14ac:dyDescent="0.25">
      <c r="A4" s="5"/>
      <c r="B4" s="7" t="s">
        <v>6</v>
      </c>
      <c r="C4" s="8">
        <v>500</v>
      </c>
      <c r="D4" s="6"/>
      <c r="E4" s="5" t="s">
        <v>5</v>
      </c>
      <c r="F4" s="5"/>
      <c r="G4" s="5"/>
      <c r="H4" s="5"/>
      <c r="I4" s="5"/>
    </row>
    <row r="5" spans="1:9" x14ac:dyDescent="0.25">
      <c r="A5" s="5"/>
      <c r="B5" s="7" t="s">
        <v>7</v>
      </c>
      <c r="C5" s="8">
        <v>30</v>
      </c>
      <c r="D5" s="6"/>
      <c r="E5" s="5" t="s">
        <v>5</v>
      </c>
      <c r="F5" s="5"/>
      <c r="G5" s="5"/>
      <c r="H5" s="5"/>
      <c r="I5" s="5"/>
    </row>
    <row r="6" spans="1:9" x14ac:dyDescent="0.25">
      <c r="A6" s="5"/>
      <c r="B6" s="6"/>
      <c r="C6" s="6"/>
      <c r="D6" s="6"/>
      <c r="E6" s="5"/>
      <c r="F6" s="5"/>
      <c r="G6" s="5"/>
      <c r="H6" s="5"/>
      <c r="I6" s="5"/>
    </row>
    <row r="7" spans="1:9" x14ac:dyDescent="0.25">
      <c r="A7" s="12" t="s">
        <v>15</v>
      </c>
      <c r="B7" s="12"/>
      <c r="C7" s="12"/>
      <c r="D7" s="12"/>
      <c r="E7" s="12"/>
      <c r="F7" s="12"/>
      <c r="G7" s="12"/>
      <c r="H7" s="12"/>
      <c r="I7" s="5"/>
    </row>
    <row r="8" spans="1:9" x14ac:dyDescent="0.25">
      <c r="A8" s="12" t="s">
        <v>14</v>
      </c>
      <c r="B8" s="12"/>
      <c r="C8" s="12"/>
      <c r="D8" s="12"/>
      <c r="E8" s="12"/>
      <c r="F8" s="12"/>
      <c r="G8" s="12"/>
      <c r="H8" s="12"/>
      <c r="I8" s="5"/>
    </row>
    <row r="9" spans="1:9" x14ac:dyDescent="0.25">
      <c r="A9" s="5"/>
      <c r="B9" s="6"/>
      <c r="C9" s="6"/>
      <c r="D9" s="6"/>
      <c r="E9" s="5"/>
      <c r="F9" s="5"/>
      <c r="G9" s="5"/>
      <c r="H9" s="5"/>
      <c r="I9" s="5"/>
    </row>
    <row r="10" spans="1:9" x14ac:dyDescent="0.25">
      <c r="A10" s="5"/>
      <c r="B10" s="6"/>
      <c r="C10" s="6"/>
      <c r="D10" s="6"/>
      <c r="E10" s="2" t="s">
        <v>8</v>
      </c>
      <c r="F10" s="2" t="s">
        <v>9</v>
      </c>
      <c r="G10" s="2" t="s">
        <v>10</v>
      </c>
      <c r="H10" s="2" t="s">
        <v>11</v>
      </c>
      <c r="I10" s="5"/>
    </row>
    <row r="11" spans="1:9" x14ac:dyDescent="0.25">
      <c r="A11" s="5"/>
      <c r="B11" s="6"/>
      <c r="C11" s="6"/>
      <c r="E11" s="4">
        <v>100</v>
      </c>
      <c r="F11" s="4">
        <v>5</v>
      </c>
      <c r="G11" s="4">
        <v>1000</v>
      </c>
      <c r="H11" s="4">
        <v>50</v>
      </c>
      <c r="I11" s="5"/>
    </row>
    <row r="12" spans="1:9" x14ac:dyDescent="0.25">
      <c r="A12" s="5"/>
      <c r="B12" s="10"/>
      <c r="C12" s="11"/>
      <c r="E12" s="4" t="s">
        <v>2</v>
      </c>
      <c r="F12" s="4" t="s">
        <v>2</v>
      </c>
      <c r="G12" s="4" t="s">
        <v>3</v>
      </c>
      <c r="H12" s="4" t="s">
        <v>3</v>
      </c>
      <c r="I12" s="5"/>
    </row>
    <row r="13" spans="1:9" ht="15" hidden="1" customHeight="1" x14ac:dyDescent="0.25">
      <c r="A13" s="13" t="s">
        <v>13</v>
      </c>
      <c r="B13" s="1" t="s">
        <v>0</v>
      </c>
      <c r="C13" s="2" t="s">
        <v>1</v>
      </c>
      <c r="D13" s="2" t="s">
        <v>2</v>
      </c>
      <c r="E13" s="1" t="s">
        <v>8</v>
      </c>
      <c r="F13" s="1" t="s">
        <v>9</v>
      </c>
      <c r="G13" s="3" t="s">
        <v>10</v>
      </c>
      <c r="H13" s="3" t="s">
        <v>11</v>
      </c>
      <c r="I13" s="5"/>
    </row>
    <row r="14" spans="1:9" ht="15" customHeight="1" x14ac:dyDescent="0.25">
      <c r="A14" s="13"/>
      <c r="B14" s="9">
        <v>100</v>
      </c>
      <c r="C14" s="8" t="s">
        <v>2</v>
      </c>
      <c r="D14" s="2">
        <f>IF(ISNUMBER(SEARCH("%", Table1[[#This Row],[Unit]])), Table1[[#This Row],[Concentration]] / 100, Table1[[#This Row],[Concentration]] / 1000000)</f>
        <v>1</v>
      </c>
      <c r="E14" s="2">
        <f>DesiredFlow * Table1[[#This Row],[%]] / (Bottle1Concentration / IF(ISNUMBER(SEARCH("%", Bottle1Unit)), 100, 1000000))</f>
        <v>300</v>
      </c>
      <c r="F14" s="2">
        <f>DesiredFlow * Table1[[#This Row],[%]] / (Bottle2Concentration / IF(ISNUMBER(SEARCH("%", Bottle2Unit)), 100, 1000000))</f>
        <v>6000</v>
      </c>
      <c r="G14" s="2">
        <f>DesiredFlow * Table1[[#This Row],[%]] / (Bottle3Concentration / IF(ISNUMBER(SEARCH("%", Bottle3Unit)), 100, 1000000))</f>
        <v>300000</v>
      </c>
      <c r="H14" s="2">
        <f>DesiredFlow * Table1[[#This Row],[%]] / (Bottle4Concentration / IF(ISNUMBER(SEARCH("%", Bottle4Unit)), 100, 1000000))</f>
        <v>6000000</v>
      </c>
      <c r="I14" s="5"/>
    </row>
    <row r="15" spans="1:9" x14ac:dyDescent="0.25">
      <c r="A15" s="13"/>
      <c r="B15" s="9">
        <v>75</v>
      </c>
      <c r="C15" s="8" t="s">
        <v>2</v>
      </c>
      <c r="D15" s="2">
        <f>IF(ISNUMBER(SEARCH("%", Table1[[#This Row],[Unit]])), Table1[[#This Row],[Concentration]] / 100, Table1[[#This Row],[Concentration]] / 1000000)</f>
        <v>0.75</v>
      </c>
      <c r="E15" s="2">
        <f>DesiredFlow * Table1[[#This Row],[%]] / (Bottle1Concentration / IF(ISNUMBER(SEARCH("%", Bottle1Unit)), 100, 1000000))</f>
        <v>225</v>
      </c>
      <c r="F15" s="2">
        <f>DesiredFlow * Table1[[#This Row],[%]] / (Bottle2Concentration / IF(ISNUMBER(SEARCH("%", Bottle2Unit)), 100, 1000000))</f>
        <v>4500</v>
      </c>
      <c r="G15" s="2">
        <f>DesiredFlow * Table1[[#This Row],[%]] / (Bottle3Concentration / IF(ISNUMBER(SEARCH("%", Bottle3Unit)), 100, 1000000))</f>
        <v>225000</v>
      </c>
      <c r="H15" s="2">
        <f>DesiredFlow * Table1[[#This Row],[%]] / (Bottle4Concentration / IF(ISNUMBER(SEARCH("%", Bottle4Unit)), 100, 1000000))</f>
        <v>4500000</v>
      </c>
      <c r="I15" s="5"/>
    </row>
    <row r="16" spans="1:9" x14ac:dyDescent="0.25">
      <c r="A16" s="13"/>
      <c r="B16" s="9">
        <v>50</v>
      </c>
      <c r="C16" s="8" t="s">
        <v>2</v>
      </c>
      <c r="D16" s="2">
        <f>IF(ISNUMBER(SEARCH("%", Table1[[#This Row],[Unit]])), Table1[[#This Row],[Concentration]] / 100, Table1[[#This Row],[Concentration]] / 1000000)</f>
        <v>0.5</v>
      </c>
      <c r="E16" s="2">
        <f>DesiredFlow * Table1[[#This Row],[%]] / (Bottle1Concentration / IF(ISNUMBER(SEARCH("%", Bottle1Unit)), 100, 1000000))</f>
        <v>150</v>
      </c>
      <c r="F16" s="2">
        <f>DesiredFlow * Table1[[#This Row],[%]] / (Bottle2Concentration / IF(ISNUMBER(SEARCH("%", Bottle2Unit)), 100, 1000000))</f>
        <v>3000</v>
      </c>
      <c r="G16" s="2">
        <f>DesiredFlow * Table1[[#This Row],[%]] / (Bottle3Concentration / IF(ISNUMBER(SEARCH("%", Bottle3Unit)), 100, 1000000))</f>
        <v>150000</v>
      </c>
      <c r="H16" s="2">
        <f>DesiredFlow * Table1[[#This Row],[%]] / (Bottle4Concentration / IF(ISNUMBER(SEARCH("%", Bottle4Unit)), 100, 1000000))</f>
        <v>3000000</v>
      </c>
      <c r="I16" s="5"/>
    </row>
    <row r="17" spans="1:9" x14ac:dyDescent="0.25">
      <c r="A17" s="13"/>
      <c r="B17" s="9">
        <v>25</v>
      </c>
      <c r="C17" s="8" t="s">
        <v>2</v>
      </c>
      <c r="D17" s="2">
        <f>IF(ISNUMBER(SEARCH("%", Table1[[#This Row],[Unit]])), Table1[[#This Row],[Concentration]] / 100, Table1[[#This Row],[Concentration]] / 1000000)</f>
        <v>0.25</v>
      </c>
      <c r="E17" s="2">
        <f>DesiredFlow * Table1[[#This Row],[%]] / (Bottle1Concentration / IF(ISNUMBER(SEARCH("%", Bottle1Unit)), 100, 1000000))</f>
        <v>75</v>
      </c>
      <c r="F17" s="2">
        <f>DesiredFlow * Table1[[#This Row],[%]] / (Bottle2Concentration / IF(ISNUMBER(SEARCH("%", Bottle2Unit)), 100, 1000000))</f>
        <v>1500</v>
      </c>
      <c r="G17" s="2">
        <f>DesiredFlow * Table1[[#This Row],[%]] / (Bottle3Concentration / IF(ISNUMBER(SEARCH("%", Bottle3Unit)), 100, 1000000))</f>
        <v>75000</v>
      </c>
      <c r="H17" s="2">
        <f>DesiredFlow * Table1[[#This Row],[%]] / (Bottle4Concentration / IF(ISNUMBER(SEARCH("%", Bottle4Unit)), 100, 1000000))</f>
        <v>1500000</v>
      </c>
      <c r="I17" s="5"/>
    </row>
    <row r="18" spans="1:9" x14ac:dyDescent="0.25">
      <c r="A18" s="13"/>
      <c r="B18" s="9">
        <v>10</v>
      </c>
      <c r="C18" s="8" t="s">
        <v>2</v>
      </c>
      <c r="D18" s="2">
        <f>IF(ISNUMBER(SEARCH("%", Table1[[#This Row],[Unit]])), Table1[[#This Row],[Concentration]] / 100, Table1[[#This Row],[Concentration]] / 1000000)</f>
        <v>0.1</v>
      </c>
      <c r="E18" s="2">
        <f>DesiredFlow * Table1[[#This Row],[%]] / (Bottle1Concentration / IF(ISNUMBER(SEARCH("%", Bottle1Unit)), 100, 1000000))</f>
        <v>30</v>
      </c>
      <c r="F18" s="2">
        <f>DesiredFlow * Table1[[#This Row],[%]] / (Bottle2Concentration / IF(ISNUMBER(SEARCH("%", Bottle2Unit)), 100, 1000000))</f>
        <v>600</v>
      </c>
      <c r="G18" s="2">
        <f>DesiredFlow * Table1[[#This Row],[%]] / (Bottle3Concentration / IF(ISNUMBER(SEARCH("%", Bottle3Unit)), 100, 1000000))</f>
        <v>30000</v>
      </c>
      <c r="H18" s="2">
        <f>DesiredFlow * Table1[[#This Row],[%]] / (Bottle4Concentration / IF(ISNUMBER(SEARCH("%", Bottle4Unit)), 100, 1000000))</f>
        <v>600000</v>
      </c>
      <c r="I18" s="5"/>
    </row>
    <row r="19" spans="1:9" x14ac:dyDescent="0.25">
      <c r="A19" s="13"/>
      <c r="B19" s="9">
        <v>5</v>
      </c>
      <c r="C19" s="8" t="s">
        <v>2</v>
      </c>
      <c r="D19" s="2">
        <f>IF(ISNUMBER(SEARCH("%", Table1[[#This Row],[Unit]])), Table1[[#This Row],[Concentration]] / 100, Table1[[#This Row],[Concentration]] / 1000000)</f>
        <v>0.05</v>
      </c>
      <c r="E19" s="2">
        <f>DesiredFlow * Table1[[#This Row],[%]] / (Bottle1Concentration / IF(ISNUMBER(SEARCH("%", Bottle1Unit)), 100, 1000000))</f>
        <v>15</v>
      </c>
      <c r="F19" s="2">
        <f>DesiredFlow * Table1[[#This Row],[%]] / (Bottle2Concentration / IF(ISNUMBER(SEARCH("%", Bottle2Unit)), 100, 1000000))</f>
        <v>300</v>
      </c>
      <c r="G19" s="2">
        <f>DesiredFlow * Table1[[#This Row],[%]] / (Bottle3Concentration / IF(ISNUMBER(SEARCH("%", Bottle3Unit)), 100, 1000000))</f>
        <v>15000</v>
      </c>
      <c r="H19" s="2">
        <f>DesiredFlow * Table1[[#This Row],[%]] / (Bottle4Concentration / IF(ISNUMBER(SEARCH("%", Bottle4Unit)), 100, 1000000))</f>
        <v>300000</v>
      </c>
      <c r="I19" s="5"/>
    </row>
    <row r="20" spans="1:9" x14ac:dyDescent="0.25">
      <c r="A20" s="13"/>
      <c r="B20" s="9">
        <v>1</v>
      </c>
      <c r="C20" s="8" t="s">
        <v>2</v>
      </c>
      <c r="D20" s="2">
        <f>IF(ISNUMBER(SEARCH("%", Table1[[#This Row],[Unit]])), Table1[[#This Row],[Concentration]] / 100, Table1[[#This Row],[Concentration]] / 1000000)</f>
        <v>0.01</v>
      </c>
      <c r="E20" s="2">
        <f>DesiredFlow * Table1[[#This Row],[%]] / (Bottle1Concentration / IF(ISNUMBER(SEARCH("%", Bottle1Unit)), 100, 1000000))</f>
        <v>3</v>
      </c>
      <c r="F20" s="2">
        <f>DesiredFlow * Table1[[#This Row],[%]] / (Bottle2Concentration / IF(ISNUMBER(SEARCH("%", Bottle2Unit)), 100, 1000000))</f>
        <v>60</v>
      </c>
      <c r="G20" s="2">
        <f>DesiredFlow * Table1[[#This Row],[%]] / (Bottle3Concentration / IF(ISNUMBER(SEARCH("%", Bottle3Unit)), 100, 1000000))</f>
        <v>3000</v>
      </c>
      <c r="H20" s="2">
        <f>DesiredFlow * Table1[[#This Row],[%]] / (Bottle4Concentration / IF(ISNUMBER(SEARCH("%", Bottle4Unit)), 100, 1000000))</f>
        <v>60000</v>
      </c>
      <c r="I20" s="5"/>
    </row>
    <row r="21" spans="1:9" x14ac:dyDescent="0.25">
      <c r="A21" s="13"/>
      <c r="B21" s="8">
        <v>5000</v>
      </c>
      <c r="C21" s="8" t="s">
        <v>3</v>
      </c>
      <c r="D21" s="2">
        <f>IF(ISNUMBER(SEARCH("%", Table1[[#This Row],[Unit]])), Table1[[#This Row],[Concentration]] / 100, Table1[[#This Row],[Concentration]] / 1000000)</f>
        <v>5.0000000000000001E-3</v>
      </c>
      <c r="E21" s="2">
        <f>DesiredFlow * Table1[[#This Row],[%]] / (Bottle1Concentration / IF(ISNUMBER(SEARCH("%", Bottle1Unit)), 100, 1000000))</f>
        <v>1.5</v>
      </c>
      <c r="F21" s="2">
        <f>DesiredFlow * Table1[[#This Row],[%]] / (Bottle2Concentration / IF(ISNUMBER(SEARCH("%", Bottle2Unit)), 100, 1000000))</f>
        <v>30</v>
      </c>
      <c r="G21" s="2">
        <f>DesiredFlow * Table1[[#This Row],[%]] / (Bottle3Concentration / IF(ISNUMBER(SEARCH("%", Bottle3Unit)), 100, 1000000))</f>
        <v>1500</v>
      </c>
      <c r="H21" s="2">
        <f>DesiredFlow * Table1[[#This Row],[%]] / (Bottle4Concentration / IF(ISNUMBER(SEARCH("%", Bottle4Unit)), 100, 1000000))</f>
        <v>30000</v>
      </c>
      <c r="I21" s="5"/>
    </row>
    <row r="22" spans="1:9" x14ac:dyDescent="0.25">
      <c r="A22" s="13"/>
      <c r="B22" s="8">
        <v>1000</v>
      </c>
      <c r="C22" s="8" t="s">
        <v>3</v>
      </c>
      <c r="D22" s="2">
        <f>IF(ISNUMBER(SEARCH("%", Table1[[#This Row],[Unit]])), Table1[[#This Row],[Concentration]] / 100, Table1[[#This Row],[Concentration]] / 1000000)</f>
        <v>1E-3</v>
      </c>
      <c r="E22" s="2">
        <f>DesiredFlow * Table1[[#This Row],[%]] / (Bottle1Concentration / IF(ISNUMBER(SEARCH("%", Bottle1Unit)), 100, 1000000))</f>
        <v>0.3</v>
      </c>
      <c r="F22" s="2">
        <f>DesiredFlow * Table1[[#This Row],[%]] / (Bottle2Concentration / IF(ISNUMBER(SEARCH("%", Bottle2Unit)), 100, 1000000))</f>
        <v>5.9999999999999991</v>
      </c>
      <c r="G22" s="2">
        <f>DesiredFlow * Table1[[#This Row],[%]] / (Bottle3Concentration / IF(ISNUMBER(SEARCH("%", Bottle3Unit)), 100, 1000000))</f>
        <v>300</v>
      </c>
      <c r="H22" s="2">
        <f>DesiredFlow * Table1[[#This Row],[%]] / (Bottle4Concentration / IF(ISNUMBER(SEARCH("%", Bottle4Unit)), 100, 1000000))</f>
        <v>5999.9999999999991</v>
      </c>
      <c r="I22" s="5"/>
    </row>
    <row r="23" spans="1:9" x14ac:dyDescent="0.25">
      <c r="A23" s="13"/>
      <c r="B23" s="8">
        <v>500</v>
      </c>
      <c r="C23" s="8" t="s">
        <v>3</v>
      </c>
      <c r="D23" s="2">
        <f>IF(ISNUMBER(SEARCH("%", Table1[[#This Row],[Unit]])), Table1[[#This Row],[Concentration]] / 100, Table1[[#This Row],[Concentration]] / 1000000)</f>
        <v>5.0000000000000001E-4</v>
      </c>
      <c r="E23" s="2">
        <f>DesiredFlow * Table1[[#This Row],[%]] / (Bottle1Concentration / IF(ISNUMBER(SEARCH("%", Bottle1Unit)), 100, 1000000))</f>
        <v>0.15</v>
      </c>
      <c r="F23" s="2">
        <f>DesiredFlow * Table1[[#This Row],[%]] / (Bottle2Concentration / IF(ISNUMBER(SEARCH("%", Bottle2Unit)), 100, 1000000))</f>
        <v>2.9999999999999996</v>
      </c>
      <c r="G23" s="2">
        <f>DesiredFlow * Table1[[#This Row],[%]] / (Bottle3Concentration / IF(ISNUMBER(SEARCH("%", Bottle3Unit)), 100, 1000000))</f>
        <v>150</v>
      </c>
      <c r="H23" s="2">
        <f>DesiredFlow * Table1[[#This Row],[%]] / (Bottle4Concentration / IF(ISNUMBER(SEARCH("%", Bottle4Unit)), 100, 1000000))</f>
        <v>2999.9999999999995</v>
      </c>
      <c r="I23" s="5"/>
    </row>
    <row r="24" spans="1:9" x14ac:dyDescent="0.25">
      <c r="A24" s="13"/>
      <c r="B24" s="8">
        <v>100</v>
      </c>
      <c r="C24" s="8" t="s">
        <v>3</v>
      </c>
      <c r="D24" s="2">
        <f>IF(ISNUMBER(SEARCH("%", Table1[[#This Row],[Unit]])), Table1[[#This Row],[Concentration]] / 100, Table1[[#This Row],[Concentration]] / 1000000)</f>
        <v>1E-4</v>
      </c>
      <c r="E24" s="2">
        <f>DesiredFlow * Table1[[#This Row],[%]] / (Bottle1Concentration / IF(ISNUMBER(SEARCH("%", Bottle1Unit)), 100, 1000000))</f>
        <v>3.0000000000000002E-2</v>
      </c>
      <c r="F24" s="2">
        <f>DesiredFlow * Table1[[#This Row],[%]] / (Bottle2Concentration / IF(ISNUMBER(SEARCH("%", Bottle2Unit)), 100, 1000000))</f>
        <v>0.6</v>
      </c>
      <c r="G24" s="2">
        <f>DesiredFlow * Table1[[#This Row],[%]] / (Bottle3Concentration / IF(ISNUMBER(SEARCH("%", Bottle3Unit)), 100, 1000000))</f>
        <v>30</v>
      </c>
      <c r="H24" s="2">
        <f>DesiredFlow * Table1[[#This Row],[%]] / (Bottle4Concentration / IF(ISNUMBER(SEARCH("%", Bottle4Unit)), 100, 1000000))</f>
        <v>600</v>
      </c>
      <c r="I24" s="5"/>
    </row>
    <row r="25" spans="1:9" x14ac:dyDescent="0.25">
      <c r="A25" s="13"/>
      <c r="B25" s="8">
        <v>50</v>
      </c>
      <c r="C25" s="8" t="s">
        <v>3</v>
      </c>
      <c r="D25" s="2">
        <f>IF(ISNUMBER(SEARCH("%", Table1[[#This Row],[Unit]])), Table1[[#This Row],[Concentration]] / 100, Table1[[#This Row],[Concentration]] / 1000000)</f>
        <v>5.0000000000000002E-5</v>
      </c>
      <c r="E25" s="2">
        <f>DesiredFlow * Table1[[#This Row],[%]] / (Bottle1Concentration / IF(ISNUMBER(SEARCH("%", Bottle1Unit)), 100, 1000000))</f>
        <v>1.5000000000000001E-2</v>
      </c>
      <c r="F25" s="2">
        <f>DesiredFlow * Table1[[#This Row],[%]] / (Bottle2Concentration / IF(ISNUMBER(SEARCH("%", Bottle2Unit)), 100, 1000000))</f>
        <v>0.3</v>
      </c>
      <c r="G25" s="2">
        <f>DesiredFlow * Table1[[#This Row],[%]] / (Bottle3Concentration / IF(ISNUMBER(SEARCH("%", Bottle3Unit)), 100, 1000000))</f>
        <v>15</v>
      </c>
      <c r="H25" s="2">
        <f>DesiredFlow * Table1[[#This Row],[%]] / (Bottle4Concentration / IF(ISNUMBER(SEARCH("%", Bottle4Unit)), 100, 1000000))</f>
        <v>300</v>
      </c>
      <c r="I25" s="5"/>
    </row>
    <row r="26" spans="1:9" x14ac:dyDescent="0.25">
      <c r="A26" s="13"/>
      <c r="B26" s="8">
        <v>10</v>
      </c>
      <c r="C26" s="8" t="s">
        <v>3</v>
      </c>
      <c r="D26" s="2">
        <f>IF(ISNUMBER(SEARCH("%", Table1[[#This Row],[Unit]])), Table1[[#This Row],[Concentration]] / 100, Table1[[#This Row],[Concentration]] / 1000000)</f>
        <v>1.0000000000000001E-5</v>
      </c>
      <c r="E26" s="2">
        <f>DesiredFlow * Table1[[#This Row],[%]] / (Bottle1Concentration / IF(ISNUMBER(SEARCH("%", Bottle1Unit)), 100, 1000000))</f>
        <v>3.0000000000000001E-3</v>
      </c>
      <c r="F26" s="2">
        <f>DesiredFlow * Table1[[#This Row],[%]] / (Bottle2Concentration / IF(ISNUMBER(SEARCH("%", Bottle2Unit)), 100, 1000000))</f>
        <v>0.06</v>
      </c>
      <c r="G26" s="2">
        <f>DesiredFlow * Table1[[#This Row],[%]] / (Bottle3Concentration / IF(ISNUMBER(SEARCH("%", Bottle3Unit)), 100, 1000000))</f>
        <v>3</v>
      </c>
      <c r="H26" s="2">
        <f>DesiredFlow * Table1[[#This Row],[%]] / (Bottle4Concentration / IF(ISNUMBER(SEARCH("%", Bottle4Unit)), 100, 1000000))</f>
        <v>60</v>
      </c>
      <c r="I26" s="5"/>
    </row>
    <row r="27" spans="1:9" x14ac:dyDescent="0.25">
      <c r="A27" s="5"/>
      <c r="B27" s="6"/>
      <c r="C27" s="6"/>
      <c r="D27" s="6"/>
      <c r="E27" s="6"/>
      <c r="F27" s="6"/>
      <c r="G27" s="6"/>
      <c r="H27" s="6"/>
      <c r="I27" s="5"/>
    </row>
    <row r="28" spans="1:9" x14ac:dyDescent="0.25">
      <c r="A28" s="12" t="s">
        <v>16</v>
      </c>
      <c r="B28" s="12"/>
      <c r="C28" s="12"/>
      <c r="D28" s="12"/>
      <c r="E28" s="12"/>
      <c r="F28" s="12"/>
      <c r="G28" s="12"/>
      <c r="H28" s="12"/>
      <c r="I28" s="12"/>
    </row>
    <row r="29" spans="1:9" ht="15" customHeight="1" x14ac:dyDescent="0.25">
      <c r="A29" s="14" t="s">
        <v>17</v>
      </c>
      <c r="B29" s="14"/>
      <c r="C29" s="14"/>
      <c r="D29" s="14"/>
      <c r="E29" s="14"/>
      <c r="F29" s="14"/>
      <c r="G29" s="14"/>
      <c r="H29" s="14"/>
      <c r="I29" s="14"/>
    </row>
    <row r="30" spans="1:9" x14ac:dyDescent="0.25">
      <c r="A30" s="14"/>
      <c r="B30" s="14"/>
      <c r="C30" s="14"/>
      <c r="D30" s="14"/>
      <c r="E30" s="14"/>
      <c r="F30" s="14"/>
      <c r="G30" s="14"/>
      <c r="H30" s="14"/>
      <c r="I30" s="14"/>
    </row>
    <row r="31" spans="1:9" x14ac:dyDescent="0.25">
      <c r="A31" s="14"/>
      <c r="B31" s="14"/>
      <c r="C31" s="14"/>
      <c r="D31" s="14"/>
      <c r="E31" s="14"/>
      <c r="F31" s="14"/>
      <c r="G31" s="14"/>
      <c r="H31" s="14"/>
      <c r="I31" s="14"/>
    </row>
    <row r="32" spans="1:9" x14ac:dyDescent="0.25">
      <c r="A32" s="14"/>
      <c r="B32" s="14"/>
      <c r="C32" s="14"/>
      <c r="D32" s="14"/>
      <c r="E32" s="14"/>
      <c r="F32" s="14"/>
      <c r="G32" s="14"/>
      <c r="H32" s="14"/>
      <c r="I32" s="14"/>
    </row>
  </sheetData>
  <mergeCells count="6">
    <mergeCell ref="A29:I32"/>
    <mergeCell ref="A28:I28"/>
    <mergeCell ref="A13:A26"/>
    <mergeCell ref="A1:I1"/>
    <mergeCell ref="A7:H7"/>
    <mergeCell ref="A8:H8"/>
  </mergeCells>
  <conditionalFormatting sqref="E14:H26">
    <cfRule type="cellIs" dxfId="19" priority="1" operator="between">
      <formula>$C$5</formula>
      <formula>$C$4</formula>
    </cfRule>
    <cfRule type="cellIs" dxfId="18" priority="2" operator="notBetween">
      <formula>$C$5</formula>
      <formula>$C$4</formula>
    </cfRule>
  </conditionalFormatting>
  <pageMargins left="0.7" right="0.7" top="0.75" bottom="0.75" header="0.3" footer="0.3"/>
  <tableParts count="2">
    <tablePart r:id="rId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DC91DB2E-4EE5-4436-9E99-6FE287F4176D}">
          <x14:formula1>
            <xm:f>Helper!$A$2:$A$3</xm:f>
          </x14:formula1>
          <xm:sqref>E12:H12 C14:C27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4C4AD-1CA4-4637-B070-3BA1961C560C}">
  <dimension ref="A1:A3"/>
  <sheetViews>
    <sheetView workbookViewId="0">
      <selection activeCell="C11" sqref="C11"/>
    </sheetView>
  </sheetViews>
  <sheetFormatPr defaultRowHeight="15" x14ac:dyDescent="0.25"/>
  <sheetData>
    <row r="1" spans="1:1" x14ac:dyDescent="0.25">
      <c r="A1" s="2" t="s">
        <v>1</v>
      </c>
    </row>
    <row r="2" spans="1:1" x14ac:dyDescent="0.25">
      <c r="A2" s="2" t="s">
        <v>2</v>
      </c>
    </row>
    <row r="3" spans="1:1" x14ac:dyDescent="0.25">
      <c r="A3" s="2" t="s">
        <v>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11</vt:i4>
      </vt:variant>
    </vt:vector>
  </HeadingPairs>
  <TitlesOfParts>
    <vt:vector size="13" baseType="lpstr">
      <vt:lpstr>Sheet1</vt:lpstr>
      <vt:lpstr>Helper</vt:lpstr>
      <vt:lpstr>Bottle1Concentration</vt:lpstr>
      <vt:lpstr>Bottle1Unit</vt:lpstr>
      <vt:lpstr>Bottle2Concentration</vt:lpstr>
      <vt:lpstr>Bottle2Unit</vt:lpstr>
      <vt:lpstr>Bottle3Concentration</vt:lpstr>
      <vt:lpstr>Bottle3Unit</vt:lpstr>
      <vt:lpstr>Bottle4Concentration</vt:lpstr>
      <vt:lpstr>Bottle4Unit</vt:lpstr>
      <vt:lpstr>DesiredFlow</vt:lpstr>
      <vt:lpstr>MaxFlow</vt:lpstr>
      <vt:lpstr>MinFlow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Johnson</dc:creator>
  <cp:lastModifiedBy>Adam Johnson</cp:lastModifiedBy>
  <dcterms:created xsi:type="dcterms:W3CDTF">2018-11-30T19:33:29Z</dcterms:created>
  <dcterms:modified xsi:type="dcterms:W3CDTF">2019-01-04T21:09:53Z</dcterms:modified>
</cp:coreProperties>
</file>