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Tech\"/>
    </mc:Choice>
  </mc:AlternateContent>
  <xr:revisionPtr revIDLastSave="0" documentId="13_ncr:1_{52085627-E009-4EA5-B43F-9ED6E0D0D85D}" xr6:coauthVersionLast="47" xr6:coauthVersionMax="47" xr10:uidLastSave="{00000000-0000-0000-0000-000000000000}"/>
  <bookViews>
    <workbookView xWindow="28680" yWindow="-120" windowWidth="29040" windowHeight="15720" activeTab="1" xr2:uid="{99F039FC-ACCC-41E5-8F0C-3226886CFD9A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9" i="2"/>
  <c r="D18" i="2"/>
  <c r="D17" i="2"/>
  <c r="D16" i="2"/>
  <c r="D15" i="2"/>
  <c r="C19" i="2"/>
  <c r="C18" i="2"/>
  <c r="C17" i="2"/>
  <c r="C16" i="2"/>
  <c r="C15" i="2"/>
  <c r="D14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D1" i="2"/>
  <c r="F7" i="1"/>
  <c r="F6" i="1"/>
  <c r="F4" i="1"/>
  <c r="G2" i="1"/>
</calcChain>
</file>

<file path=xl/sharedStrings.xml><?xml version="1.0" encoding="utf-8"?>
<sst xmlns="http://schemas.openxmlformats.org/spreadsheetml/2006/main" count="32" uniqueCount="30">
  <si>
    <t>Intel Corp.</t>
  </si>
  <si>
    <t>Ticker</t>
  </si>
  <si>
    <t>INTC</t>
  </si>
  <si>
    <t>Price</t>
  </si>
  <si>
    <t>Shares</t>
  </si>
  <si>
    <t>MC</t>
  </si>
  <si>
    <t>Cash</t>
  </si>
  <si>
    <t>Debt</t>
  </si>
  <si>
    <t>EV</t>
  </si>
  <si>
    <t>Q3 24</t>
  </si>
  <si>
    <t>Inc. in Deleware</t>
  </si>
  <si>
    <t>HQ in Santa Clara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</si>
  <si>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</si>
  <si>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</si>
  <si>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</si>
  <si>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</si>
  <si>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</si>
  <si>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</si>
  <si>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</si>
  <si>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</si>
  <si>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</si>
  <si>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</si>
  <si>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</si>
  <si>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Main</t>
  </si>
  <si>
    <t>Revenue Growth y/y</t>
  </si>
  <si>
    <t>Gross Margin</t>
  </si>
  <si>
    <t>Operating Margin</t>
  </si>
  <si>
    <t>R&amp;D % of Revenue</t>
  </si>
  <si>
    <t>Other Income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</si>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</sst>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3" fillId="0" borderId="0" xfId="1" applyNumberFormat="1" applyFont="1"/>
    <xf numFmtId="0" fontId="4" fillId="0" borderId="0" xfId="3"/>
    <xf numFmtId="170" fontId="3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F22-CFED-40ED-B949-F9B68A33E6DC}">
  <dimension ref="A1:G7"/>
  <sheetViews>
    <sheetView zoomScale="180" zoomScaleNormal="180" workbookViewId="0">
      <selection activeCell="F8" sqref="F8"/>
    </sheetView>
  </sheetViews>
  <sheetFormatPr defaultRowHeight="15" x14ac:dyDescent="0.25"/>
  <cols>
    <col min="1" max="1" width="10.5703125" bestFit="1" customWidth="1"/>
  </cols>
  <sheetData>
    <row r="1" spans="1:7" x14ac:dyDescent="0.25">
      <c r="A1" s="1" t="s">
        <v>0</v>
      </c>
    </row>
    <row r="2" spans="1:7" x14ac:dyDescent="0.25">
      <c r="A2" t="s">
        <v>1</v>
      </c>
      <c r="B2" t="s">
        <v>2</v>
      </c>
      <c r="E2" t="s">
        <v>3</v>
      </c>
      <c r="F2" s="2">
        <v>20.05</v>
      </c>
      <c r="G2" s="4">
        <f ca="1">TODAY()</f>
        <v>45658</v>
      </c>
    </row>
    <row r="3" spans="1:7" x14ac:dyDescent="0.25">
      <c r="E3" t="s">
        <v>4</v>
      </c>
      <c r="F3" s="3">
        <v>4313</v>
      </c>
      <c r="G3" t="s">
        <v>9</v>
      </c>
    </row>
    <row r="4" spans="1:7" x14ac:dyDescent="0.25">
      <c r="A4" t="s">
        <v>10</v>
      </c>
      <c r="E4" t="s">
        <v>5</v>
      </c>
      <c r="F4" s="3">
        <f>F2*F3</f>
        <v>86475.650000000009</v>
      </c>
    </row>
    <row r="5" spans="1:7" x14ac:dyDescent="0.25">
      <c r="A5" t="s">
        <v>11</v>
      </c>
      <c r="E5" t="s">
        <v>6</v>
      </c>
      <c r="F5" s="3">
        <v>8785</v>
      </c>
      <c r="G5" t="s">
        <v>9</v>
      </c>
    </row>
    <row r="6" spans="1:7" x14ac:dyDescent="0.25">
      <c r="E6" t="s">
        <v>7</v>
      </c>
      <c r="F6" s="3">
        <f>3765+46471</f>
        <v>50236</v>
      </c>
      <c r="G6" t="s">
        <v>9</v>
      </c>
    </row>
    <row r="7" spans="1:7" x14ac:dyDescent="0.25">
      <c r="E7" t="s">
        <v>8</v>
      </c>
      <c r="F7" s="3">
        <f>F4-F5+F6</f>
        <v>127926.65000000001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D3D2-CA41-4192-87CD-8FF4EF72C3D7}">
  <dimension ref="A1:S19"/>
  <sheetViews>
    <sheetView tabSelected="1" zoomScale="150" zoomScaleNormal="150" workbookViewId="0">
      <selection activeCell="B21" sqref="B21"/>
    </sheetView>
  </sheetViews>
  <sheetFormatPr defaultRowHeight="12.75" x14ac:dyDescent="0.2"/>
  <cols>
    <col min="1" max="1" width="5.42578125" style="5" bestFit="1" customWidth="1"/>
    <col min="2" max="2" width="18.5703125" style="5" bestFit="1" customWidth="1"/>
    <col min="3" max="19" width="10.5703125" style="5" bestFit="1" customWidth="1"/>
    <col min="20" max="16384" width="9.140625" style="5"/>
  </cols>
  <sheetData>
    <row r="1" spans="1:19" ht="15" x14ac:dyDescent="0.25">
      <c r="A1" s="8" t="s">
        <v>23</v>
      </c>
      <c r="C1" s="6">
        <v>2007</v>
      </c>
      <c r="D1" s="6">
        <f>C1+1</f>
        <v>2008</v>
      </c>
      <c r="E1" s="6">
        <f t="shared" ref="E1:S1" si="0">D1+1</f>
        <v>2009</v>
      </c>
      <c r="F1" s="6">
        <f t="shared" si="0"/>
        <v>2010</v>
      </c>
      <c r="G1" s="6">
        <f t="shared" si="0"/>
        <v>2011</v>
      </c>
      <c r="H1" s="6">
        <f t="shared" si="0"/>
        <v>2012</v>
      </c>
      <c r="I1" s="6">
        <f t="shared" si="0"/>
        <v>2013</v>
      </c>
      <c r="J1" s="6">
        <f t="shared" si="0"/>
        <v>2014</v>
      </c>
      <c r="K1" s="6">
        <f t="shared" si="0"/>
        <v>2015</v>
      </c>
      <c r="L1" s="6">
        <f t="shared" si="0"/>
        <v>2016</v>
      </c>
      <c r="M1" s="6">
        <f t="shared" si="0"/>
        <v>2017</v>
      </c>
      <c r="N1" s="6">
        <f t="shared" si="0"/>
        <v>2018</v>
      </c>
      <c r="O1" s="6">
        <f t="shared" si="0"/>
        <v>2019</v>
      </c>
      <c r="P1" s="6">
        <f t="shared" si="0"/>
        <v>2020</v>
      </c>
      <c r="Q1" s="6">
        <f t="shared" si="0"/>
        <v>2021</v>
      </c>
      <c r="R1" s="6">
        <f t="shared" si="0"/>
        <v>2022</v>
      </c>
      <c r="S1" s="6">
        <f t="shared" si="0"/>
        <v>2023</v>
      </c>
    </row>
    <row r="2" spans="1:19" x14ac:dyDescent="0.2">
      <c r="B2" s="5" t="s">
        <v>12</v>
      </c>
      <c r="C2" s="7">
        <v>38334</v>
      </c>
      <c r="D2" s="7">
        <v>37586</v>
      </c>
      <c r="E2" s="7">
        <v>35127</v>
      </c>
      <c r="F2" s="7">
        <v>43623</v>
      </c>
      <c r="G2" s="7">
        <v>53999</v>
      </c>
      <c r="H2" s="7">
        <v>53341</v>
      </c>
      <c r="I2" s="7">
        <v>52708</v>
      </c>
      <c r="J2" s="7">
        <v>55870</v>
      </c>
      <c r="K2" s="7">
        <v>55355</v>
      </c>
      <c r="L2" s="7">
        <v>59387</v>
      </c>
      <c r="M2" s="7">
        <v>62761</v>
      </c>
      <c r="N2" s="7">
        <v>70848</v>
      </c>
      <c r="O2" s="7">
        <v>71965</v>
      </c>
      <c r="P2" s="7">
        <v>77867</v>
      </c>
      <c r="Q2" s="7">
        <v>79024</v>
      </c>
      <c r="R2" s="7">
        <v>63054</v>
      </c>
      <c r="S2" s="7">
        <v>54228</v>
      </c>
    </row>
    <row r="3" spans="1:19" x14ac:dyDescent="0.2">
      <c r="B3" s="5" t="s">
        <v>13</v>
      </c>
      <c r="C3" s="7">
        <v>18430</v>
      </c>
      <c r="D3" s="7">
        <v>16742</v>
      </c>
      <c r="E3" s="7">
        <v>15566</v>
      </c>
      <c r="F3" s="7">
        <v>15132</v>
      </c>
      <c r="G3" s="7">
        <v>20242</v>
      </c>
      <c r="H3" s="7">
        <v>20190</v>
      </c>
      <c r="I3" s="7">
        <v>21187</v>
      </c>
      <c r="J3" s="7">
        <v>20261</v>
      </c>
      <c r="K3" s="7">
        <v>20676</v>
      </c>
      <c r="L3" s="7">
        <v>23154</v>
      </c>
      <c r="M3" s="7">
        <v>23663</v>
      </c>
      <c r="N3" s="7">
        <v>27111</v>
      </c>
      <c r="O3" s="7">
        <v>29825</v>
      </c>
      <c r="P3" s="7">
        <v>34255</v>
      </c>
      <c r="Q3" s="7">
        <v>35209</v>
      </c>
      <c r="R3" s="7">
        <v>36188</v>
      </c>
      <c r="S3" s="7">
        <v>32517</v>
      </c>
    </row>
    <row r="4" spans="1:19" x14ac:dyDescent="0.2">
      <c r="B4" s="5" t="s">
        <v>14</v>
      </c>
      <c r="C4" s="7">
        <v>19904</v>
      </c>
      <c r="D4" s="7">
        <v>20844</v>
      </c>
      <c r="E4" s="7">
        <v>19561</v>
      </c>
      <c r="F4" s="7">
        <v>28491</v>
      </c>
      <c r="G4" s="7">
        <v>33757</v>
      </c>
      <c r="H4" s="7">
        <v>33151</v>
      </c>
      <c r="I4" s="7">
        <v>31521</v>
      </c>
      <c r="J4" s="7">
        <v>35609</v>
      </c>
      <c r="K4" s="7">
        <v>34679</v>
      </c>
      <c r="L4" s="7">
        <v>36233</v>
      </c>
      <c r="M4" s="7">
        <v>39098</v>
      </c>
      <c r="N4" s="7">
        <v>43737</v>
      </c>
      <c r="O4" s="7">
        <v>42140</v>
      </c>
      <c r="P4" s="7">
        <v>43612</v>
      </c>
      <c r="Q4" s="7">
        <v>43815</v>
      </c>
      <c r="R4" s="7">
        <v>26866</v>
      </c>
      <c r="S4" s="7">
        <v>21711</v>
      </c>
    </row>
    <row r="5" spans="1:19" x14ac:dyDescent="0.2">
      <c r="B5" s="5" t="s">
        <v>15</v>
      </c>
      <c r="C5" s="7">
        <v>5401</v>
      </c>
      <c r="D5" s="7">
        <v>5452</v>
      </c>
      <c r="E5" s="7">
        <v>7931</v>
      </c>
      <c r="F5" s="7">
        <v>6309</v>
      </c>
      <c r="G5" s="7">
        <v>7670</v>
      </c>
      <c r="H5" s="7">
        <v>8057</v>
      </c>
      <c r="I5" s="7">
        <v>8088</v>
      </c>
      <c r="J5" s="7">
        <v>8136</v>
      </c>
      <c r="K5" s="7">
        <v>7930</v>
      </c>
      <c r="L5" s="7">
        <v>8377</v>
      </c>
      <c r="M5" s="7">
        <v>7452</v>
      </c>
      <c r="N5" s="7">
        <v>6950</v>
      </c>
      <c r="O5" s="7">
        <v>6350</v>
      </c>
      <c r="P5" s="7">
        <v>6180</v>
      </c>
      <c r="Q5" s="7">
        <v>6543</v>
      </c>
      <c r="R5" s="7">
        <v>7002</v>
      </c>
      <c r="S5" s="7">
        <v>5634</v>
      </c>
    </row>
    <row r="6" spans="1:19" x14ac:dyDescent="0.2">
      <c r="B6" s="5" t="s">
        <v>16</v>
      </c>
      <c r="C6" s="7">
        <v>5755</v>
      </c>
      <c r="D6" s="7">
        <v>5722</v>
      </c>
      <c r="E6" s="7">
        <v>5653</v>
      </c>
      <c r="F6" s="7">
        <v>6576</v>
      </c>
      <c r="G6" s="7">
        <v>8350</v>
      </c>
      <c r="H6" s="7">
        <v>10148</v>
      </c>
      <c r="I6" s="7">
        <v>10611</v>
      </c>
      <c r="J6" s="7">
        <v>11537</v>
      </c>
      <c r="K6" s="7">
        <v>12128</v>
      </c>
      <c r="L6" s="7">
        <v>12685</v>
      </c>
      <c r="M6" s="7">
        <v>13035</v>
      </c>
      <c r="N6" s="7">
        <v>13543</v>
      </c>
      <c r="O6" s="7">
        <v>13362</v>
      </c>
      <c r="P6" s="7">
        <v>13556</v>
      </c>
      <c r="Q6" s="7">
        <v>15190</v>
      </c>
      <c r="R6" s="7">
        <v>17528</v>
      </c>
      <c r="S6" s="7">
        <v>16046</v>
      </c>
    </row>
    <row r="7" spans="1:19" x14ac:dyDescent="0.2">
      <c r="B7" s="5" t="s">
        <v>17</v>
      </c>
      <c r="C7" s="7">
        <v>11688</v>
      </c>
      <c r="D7" s="7">
        <v>11890</v>
      </c>
      <c r="E7" s="7">
        <v>13850</v>
      </c>
      <c r="F7" s="7">
        <v>12903</v>
      </c>
      <c r="G7" s="7">
        <v>16280</v>
      </c>
      <c r="H7" s="7">
        <v>18513</v>
      </c>
      <c r="I7" s="7">
        <v>19230</v>
      </c>
      <c r="J7" s="7">
        <v>20262</v>
      </c>
      <c r="K7" s="7">
        <v>20677</v>
      </c>
      <c r="L7" s="7">
        <v>23100</v>
      </c>
      <c r="M7" s="7">
        <v>21048</v>
      </c>
      <c r="N7" s="7">
        <v>20421</v>
      </c>
      <c r="O7" s="7">
        <v>20105</v>
      </c>
      <c r="P7" s="7">
        <v>19934</v>
      </c>
      <c r="Q7" s="7">
        <v>24359</v>
      </c>
      <c r="R7" s="7">
        <v>24532</v>
      </c>
      <c r="S7" s="7">
        <v>21618</v>
      </c>
    </row>
    <row r="8" spans="1:19" x14ac:dyDescent="0.2">
      <c r="B8" s="5" t="s">
        <v>18</v>
      </c>
      <c r="C8" s="7">
        <v>8216</v>
      </c>
      <c r="D8" s="7">
        <v>8954</v>
      </c>
      <c r="E8" s="7">
        <v>5711</v>
      </c>
      <c r="F8" s="7">
        <v>15588</v>
      </c>
      <c r="G8" s="7">
        <v>17477</v>
      </c>
      <c r="H8" s="7">
        <v>14638</v>
      </c>
      <c r="I8" s="7">
        <v>12291</v>
      </c>
      <c r="J8" s="7">
        <v>15347</v>
      </c>
      <c r="K8" s="7">
        <v>14002</v>
      </c>
      <c r="L8" s="7">
        <v>13133</v>
      </c>
      <c r="M8" s="7">
        <v>18050</v>
      </c>
      <c r="N8" s="7">
        <v>23316</v>
      </c>
      <c r="O8" s="7">
        <v>22035</v>
      </c>
      <c r="P8" s="7">
        <v>23678</v>
      </c>
      <c r="Q8" s="7">
        <v>19456</v>
      </c>
      <c r="R8" s="7">
        <v>2334</v>
      </c>
      <c r="S8" s="7">
        <v>93</v>
      </c>
    </row>
    <row r="9" spans="1:19" x14ac:dyDescent="0.2">
      <c r="B9" s="5" t="s">
        <v>19</v>
      </c>
      <c r="C9" s="7">
        <v>950</v>
      </c>
      <c r="D9" s="7">
        <v>-1268</v>
      </c>
      <c r="E9" s="7">
        <v>-7</v>
      </c>
      <c r="F9" s="7">
        <v>457</v>
      </c>
      <c r="G9" s="7">
        <v>304</v>
      </c>
      <c r="H9" s="7">
        <v>235</v>
      </c>
      <c r="I9" s="7">
        <v>320</v>
      </c>
      <c r="J9" s="7">
        <v>454</v>
      </c>
      <c r="K9" s="7">
        <v>210</v>
      </c>
      <c r="L9" s="7">
        <v>-197</v>
      </c>
      <c r="M9" s="7">
        <v>2302</v>
      </c>
      <c r="N9" s="7">
        <v>1</v>
      </c>
      <c r="O9" s="7">
        <v>2023</v>
      </c>
      <c r="P9" s="7">
        <v>1400</v>
      </c>
      <c r="Q9" s="7">
        <v>2247</v>
      </c>
      <c r="R9" s="7">
        <v>5434</v>
      </c>
      <c r="S9" s="7">
        <v>669</v>
      </c>
    </row>
    <row r="10" spans="1:19" x14ac:dyDescent="0.2">
      <c r="B10" s="5" t="s">
        <v>20</v>
      </c>
      <c r="C10" s="7">
        <v>9166</v>
      </c>
      <c r="D10" s="7">
        <v>7686</v>
      </c>
      <c r="E10" s="7">
        <v>5704</v>
      </c>
      <c r="F10" s="7">
        <v>16045</v>
      </c>
      <c r="G10" s="7">
        <v>17781</v>
      </c>
      <c r="H10" s="7">
        <v>14873</v>
      </c>
      <c r="I10" s="7">
        <v>12611</v>
      </c>
      <c r="J10" s="7">
        <v>15801</v>
      </c>
      <c r="K10" s="7">
        <v>14212</v>
      </c>
      <c r="L10" s="7">
        <v>12936</v>
      </c>
      <c r="M10" s="7">
        <v>20352</v>
      </c>
      <c r="N10" s="7">
        <v>23317</v>
      </c>
      <c r="O10" s="7">
        <v>24058</v>
      </c>
      <c r="P10" s="7">
        <v>25078</v>
      </c>
      <c r="Q10" s="7">
        <v>21703</v>
      </c>
      <c r="R10" s="7">
        <v>7768</v>
      </c>
      <c r="S10" s="7">
        <v>762</v>
      </c>
    </row>
    <row r="11" spans="1:19" x14ac:dyDescent="0.2">
      <c r="B11" s="5" t="s">
        <v>21</v>
      </c>
      <c r="C11" s="7">
        <v>2190</v>
      </c>
      <c r="D11" s="7">
        <v>2394</v>
      </c>
      <c r="E11" s="7">
        <v>1335</v>
      </c>
      <c r="F11" s="7">
        <v>4581</v>
      </c>
      <c r="G11" s="7">
        <v>4839</v>
      </c>
      <c r="H11" s="7">
        <v>3868</v>
      </c>
      <c r="I11" s="7">
        <v>2991</v>
      </c>
      <c r="J11" s="7">
        <v>4097</v>
      </c>
      <c r="K11" s="7">
        <v>2792</v>
      </c>
      <c r="L11" s="7">
        <v>2620</v>
      </c>
      <c r="M11" s="7">
        <v>10751</v>
      </c>
      <c r="N11" s="7">
        <v>2264</v>
      </c>
      <c r="O11" s="7">
        <v>3010</v>
      </c>
      <c r="P11" s="7">
        <v>4179</v>
      </c>
      <c r="Q11" s="7">
        <v>1835</v>
      </c>
      <c r="R11" s="7">
        <v>-249</v>
      </c>
      <c r="S11" s="7">
        <v>-913</v>
      </c>
    </row>
    <row r="12" spans="1:19" x14ac:dyDescent="0.2">
      <c r="B12" s="5" t="s">
        <v>22</v>
      </c>
      <c r="C12" s="7">
        <v>6976</v>
      </c>
      <c r="D12" s="7">
        <v>5292</v>
      </c>
      <c r="E12" s="7">
        <v>4369</v>
      </c>
      <c r="F12" s="7">
        <v>11464</v>
      </c>
      <c r="G12" s="7">
        <v>12942</v>
      </c>
      <c r="H12" s="7">
        <v>11005</v>
      </c>
      <c r="I12" s="7">
        <v>9620</v>
      </c>
      <c r="J12" s="7">
        <v>11704</v>
      </c>
      <c r="K12" s="7">
        <v>11420</v>
      </c>
      <c r="L12" s="7">
        <v>10316</v>
      </c>
      <c r="M12" s="7">
        <v>9601</v>
      </c>
      <c r="N12" s="7">
        <v>21053</v>
      </c>
      <c r="O12" s="7">
        <v>21048</v>
      </c>
      <c r="P12" s="7">
        <v>20899</v>
      </c>
      <c r="Q12" s="7">
        <v>19868</v>
      </c>
      <c r="R12" s="7">
        <v>8017</v>
      </c>
      <c r="S12" s="7">
        <v>1675</v>
      </c>
    </row>
    <row r="14" spans="1:19" x14ac:dyDescent="0.2">
      <c r="B14" s="5" t="s">
        <v>24</v>
      </c>
      <c r="C14" s="9"/>
      <c r="D14" s="9">
        <f>(D2/C2)-1</f>
        <v>-1.9512704126884772E-2</v>
      </c>
      <c r="E14" s="9">
        <f t="shared" ref="E14:S14" si="1">(E2/D2)-1</f>
        <v>-6.5423295908050849E-2</v>
      </c>
      <c r="F14" s="9">
        <f t="shared" si="1"/>
        <v>0.2418652318729182</v>
      </c>
      <c r="G14" s="9">
        <f t="shared" si="1"/>
        <v>0.2378561767874745</v>
      </c>
      <c r="H14" s="9">
        <f t="shared" si="1"/>
        <v>-1.2185410840941491E-2</v>
      </c>
      <c r="I14" s="9">
        <f t="shared" si="1"/>
        <v>-1.1867044112408798E-2</v>
      </c>
      <c r="J14" s="9">
        <f t="shared" si="1"/>
        <v>5.9990893223040187E-2</v>
      </c>
      <c r="K14" s="9">
        <f t="shared" si="1"/>
        <v>-9.2178270986218447E-3</v>
      </c>
      <c r="L14" s="9">
        <f t="shared" si="1"/>
        <v>7.283894860446205E-2</v>
      </c>
      <c r="M14" s="9">
        <f t="shared" si="1"/>
        <v>5.6813780793776525E-2</v>
      </c>
      <c r="N14" s="9">
        <f t="shared" si="1"/>
        <v>0.12885390608817571</v>
      </c>
      <c r="O14" s="9">
        <f t="shared" si="1"/>
        <v>1.576614724480585E-2</v>
      </c>
      <c r="P14" s="9">
        <f t="shared" si="1"/>
        <v>8.2012089210032668E-2</v>
      </c>
      <c r="Q14" s="9">
        <f t="shared" si="1"/>
        <v>1.4858669269395275E-2</v>
      </c>
      <c r="R14" s="9">
        <f t="shared" si="1"/>
        <v>-0.20209050415063778</v>
      </c>
      <c r="S14" s="9">
        <f t="shared" si="1"/>
        <v>-0.13997525930155108</v>
      </c>
    </row>
    <row r="15" spans="1:19" x14ac:dyDescent="0.2">
      <c r="B15" s="5" t="s">
        <v>25</v>
      </c>
      <c r="C15" s="9">
        <f>C4/C2</f>
        <v>0.51922575259560699</v>
      </c>
      <c r="D15" s="9">
        <f>D4/D2</f>
        <v>0.55456819028361626</v>
      </c>
      <c r="E15" s="9">
        <f t="shared" ref="E15:S15" si="2">E4/E2</f>
        <v>0.55686508953226865</v>
      </c>
      <c r="F15" s="9">
        <f t="shared" si="2"/>
        <v>0.65311876762258436</v>
      </c>
      <c r="G15" s="9">
        <f t="shared" si="2"/>
        <v>0.62514120631863557</v>
      </c>
      <c r="H15" s="9">
        <f t="shared" si="2"/>
        <v>0.62149191053786024</v>
      </c>
      <c r="I15" s="9">
        <f t="shared" si="2"/>
        <v>0.5980306594824315</v>
      </c>
      <c r="J15" s="9">
        <f t="shared" si="2"/>
        <v>0.6373545731161625</v>
      </c>
      <c r="K15" s="9">
        <f t="shared" si="2"/>
        <v>0.62648360581699936</v>
      </c>
      <c r="L15" s="9">
        <f t="shared" si="2"/>
        <v>0.6101166922053648</v>
      </c>
      <c r="M15" s="9">
        <f t="shared" si="2"/>
        <v>0.62296649192970155</v>
      </c>
      <c r="N15" s="9">
        <f t="shared" si="2"/>
        <v>0.61733570460704612</v>
      </c>
      <c r="O15" s="9">
        <f t="shared" si="2"/>
        <v>0.5855624261793928</v>
      </c>
      <c r="P15" s="9">
        <f t="shared" si="2"/>
        <v>0.5600832188218372</v>
      </c>
      <c r="Q15" s="9">
        <f t="shared" si="2"/>
        <v>0.5544518121077141</v>
      </c>
      <c r="R15" s="9">
        <f t="shared" si="2"/>
        <v>0.42607923367272499</v>
      </c>
      <c r="S15" s="9">
        <f t="shared" si="2"/>
        <v>0.40036512502766097</v>
      </c>
    </row>
    <row r="16" spans="1:19" x14ac:dyDescent="0.2">
      <c r="B16" s="5" t="s">
        <v>26</v>
      </c>
      <c r="C16" s="9">
        <f>C8/C2</f>
        <v>0.21432670736161111</v>
      </c>
      <c r="D16" s="9">
        <f>D8/D2</f>
        <v>0.23822699941467568</v>
      </c>
      <c r="E16" s="9">
        <f t="shared" ref="E16:S16" si="3">E8/E2</f>
        <v>0.16258149002192046</v>
      </c>
      <c r="F16" s="9">
        <f t="shared" si="3"/>
        <v>0.35733443367031154</v>
      </c>
      <c r="G16" s="9">
        <f t="shared" si="3"/>
        <v>0.3236541417433656</v>
      </c>
      <c r="H16" s="9">
        <f t="shared" si="3"/>
        <v>0.27442305168632009</v>
      </c>
      <c r="I16" s="9">
        <f t="shared" si="3"/>
        <v>0.23319040752826894</v>
      </c>
      <c r="J16" s="9">
        <f t="shared" si="3"/>
        <v>0.27469124753892965</v>
      </c>
      <c r="K16" s="9">
        <f t="shared" si="3"/>
        <v>0.25294914641857102</v>
      </c>
      <c r="L16" s="9">
        <f t="shared" si="3"/>
        <v>0.22114267432266321</v>
      </c>
      <c r="M16" s="9">
        <f t="shared" si="3"/>
        <v>0.28759898663182548</v>
      </c>
      <c r="N16" s="9">
        <f t="shared" si="3"/>
        <v>0.32909891598915991</v>
      </c>
      <c r="O16" s="9">
        <f t="shared" si="3"/>
        <v>0.30619050927534219</v>
      </c>
      <c r="P16" s="9">
        <f t="shared" si="3"/>
        <v>0.30408260238611995</v>
      </c>
      <c r="Q16" s="9">
        <f t="shared" si="3"/>
        <v>0.24620368495646891</v>
      </c>
      <c r="R16" s="9">
        <f t="shared" si="3"/>
        <v>3.7015891140926828E-2</v>
      </c>
      <c r="S16" s="9">
        <f t="shared" si="3"/>
        <v>1.714981190528878E-3</v>
      </c>
    </row>
    <row r="17" spans="2:19" x14ac:dyDescent="0.2">
      <c r="B17" s="5" t="s">
        <v>27</v>
      </c>
      <c r="C17" s="9">
        <f>C6/C2</f>
        <v>0.15012782386393281</v>
      </c>
      <c r="D17" s="9">
        <f>D6/D2</f>
        <v>0.15223753525248762</v>
      </c>
      <c r="E17" s="9">
        <f t="shared" ref="E17:S17" si="4">E6/E2</f>
        <v>0.16093033848606486</v>
      </c>
      <c r="F17" s="9">
        <f t="shared" si="4"/>
        <v>0.15074616601334159</v>
      </c>
      <c r="G17" s="9">
        <f t="shared" si="4"/>
        <v>0.1546324931943184</v>
      </c>
      <c r="H17" s="9">
        <f t="shared" si="4"/>
        <v>0.19024765190003937</v>
      </c>
      <c r="I17" s="9">
        <f t="shared" si="4"/>
        <v>0.20131668816877893</v>
      </c>
      <c r="J17" s="9">
        <f t="shared" si="4"/>
        <v>0.20649722570252371</v>
      </c>
      <c r="K17" s="9">
        <f t="shared" si="4"/>
        <v>0.21909493270707253</v>
      </c>
      <c r="L17" s="9">
        <f t="shared" si="4"/>
        <v>0.213598935794029</v>
      </c>
      <c r="M17" s="9">
        <f t="shared" si="4"/>
        <v>0.20769267538758146</v>
      </c>
      <c r="N17" s="9">
        <f t="shared" si="4"/>
        <v>0.19115571364046974</v>
      </c>
      <c r="O17" s="9">
        <f t="shared" si="4"/>
        <v>0.18567359132911831</v>
      </c>
      <c r="P17" s="9">
        <f t="shared" si="4"/>
        <v>0.17409172049777183</v>
      </c>
      <c r="Q17" s="9">
        <f t="shared" si="4"/>
        <v>0.19222008503745697</v>
      </c>
      <c r="R17" s="9">
        <f t="shared" si="4"/>
        <v>0.27798395026485234</v>
      </c>
      <c r="S17" s="9">
        <f t="shared" si="4"/>
        <v>0.29589879766910082</v>
      </c>
    </row>
    <row r="18" spans="2:19" x14ac:dyDescent="0.2">
      <c r="B18" s="5" t="s">
        <v>28</v>
      </c>
      <c r="C18" s="9">
        <f>C9/C2</f>
        <v>2.4782177701257371E-2</v>
      </c>
      <c r="D18" s="9">
        <f>D9/D2</f>
        <v>-3.3735965519076254E-2</v>
      </c>
      <c r="E18" s="9">
        <f t="shared" ref="E18:S18" si="5">E9/E2</f>
        <v>-1.9927690949981495E-4</v>
      </c>
      <c r="F18" s="9">
        <f t="shared" si="5"/>
        <v>1.0476124979941773E-2</v>
      </c>
      <c r="G18" s="9">
        <f t="shared" si="5"/>
        <v>5.6297338839608139E-3</v>
      </c>
      <c r="H18" s="9">
        <f t="shared" si="5"/>
        <v>4.405616692600439E-3</v>
      </c>
      <c r="I18" s="9">
        <f t="shared" si="5"/>
        <v>6.071184639902861E-3</v>
      </c>
      <c r="J18" s="9">
        <f t="shared" si="5"/>
        <v>8.1260068015034902E-3</v>
      </c>
      <c r="K18" s="9">
        <f t="shared" si="5"/>
        <v>3.7936952398157347E-3</v>
      </c>
      <c r="L18" s="9">
        <f t="shared" si="5"/>
        <v>-3.3172243083503124E-3</v>
      </c>
      <c r="M18" s="9">
        <f t="shared" si="5"/>
        <v>3.6678829209222288E-2</v>
      </c>
      <c r="N18" s="9">
        <f t="shared" si="5"/>
        <v>1.4114724480578139E-5</v>
      </c>
      <c r="O18" s="9">
        <f t="shared" si="5"/>
        <v>2.8110887236851248E-2</v>
      </c>
      <c r="P18" s="9">
        <f t="shared" si="5"/>
        <v>1.7979375088291574E-2</v>
      </c>
      <c r="Q18" s="9">
        <f t="shared" si="5"/>
        <v>2.8434399676047783E-2</v>
      </c>
      <c r="R18" s="9">
        <f t="shared" si="5"/>
        <v>8.6180099597170684E-2</v>
      </c>
      <c r="S18" s="9">
        <f t="shared" si="5"/>
        <v>1.2336800177030316E-2</v>
      </c>
    </row>
    <row r="19" spans="2:19" x14ac:dyDescent="0.2">
      <c r="B19" s="5" t="s">
        <v>29</v>
      </c>
      <c r="C19" s="9">
        <f>C11/C10</f>
        <v>0.23892646737944578</v>
      </c>
      <c r="D19" s="9">
        <f>D11/D10</f>
        <v>0.31147540983606559</v>
      </c>
      <c r="E19" s="9">
        <f t="shared" ref="E19:S19" si="6">E11/E10</f>
        <v>0.23404628330995791</v>
      </c>
      <c r="F19" s="9">
        <f t="shared" si="6"/>
        <v>0.28550950451854162</v>
      </c>
      <c r="G19" s="9">
        <f t="shared" si="6"/>
        <v>0.27214442382318205</v>
      </c>
      <c r="H19" s="9">
        <f t="shared" si="6"/>
        <v>0.26006858064949911</v>
      </c>
      <c r="I19" s="9">
        <f t="shared" si="6"/>
        <v>0.23717389580524939</v>
      </c>
      <c r="J19" s="9">
        <f t="shared" si="6"/>
        <v>0.25928738687424846</v>
      </c>
      <c r="K19" s="9">
        <f t="shared" si="6"/>
        <v>0.19645370109766394</v>
      </c>
      <c r="L19" s="9">
        <f t="shared" si="6"/>
        <v>0.20253555967841683</v>
      </c>
      <c r="M19" s="9">
        <f t="shared" si="6"/>
        <v>0.52825275157232709</v>
      </c>
      <c r="N19" s="9">
        <f t="shared" si="6"/>
        <v>9.7096539005875546E-2</v>
      </c>
      <c r="O19" s="9">
        <f t="shared" si="6"/>
        <v>0.12511430709119628</v>
      </c>
      <c r="P19" s="9">
        <f t="shared" si="6"/>
        <v>0.16664008294122337</v>
      </c>
      <c r="Q19" s="9">
        <f t="shared" si="6"/>
        <v>8.4550522969174771E-2</v>
      </c>
      <c r="R19" s="9">
        <f t="shared" si="6"/>
        <v>-3.2054582904222452E-2</v>
      </c>
      <c r="S19" s="9">
        <f t="shared" si="6"/>
        <v>-1.1981627296587927</v>
      </c>
    </row>
  </sheetData>
  <hyperlinks>
    <hyperlink ref="A1" location="Main!A1" display="Main" xr:uid="{46243948-82F5-4A11-9B80-1F96A03778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2025-01-01T22:10:42Z</dcterms:created>
  <dcterms:modified xsi:type="dcterms:W3CDTF">2025-01-01T22:20:24Z</dcterms:modified>
</cp:coreProperties>
</file>