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100" tabRatio="894" activeTab="4"/>
  </bookViews>
  <sheets>
    <sheet name="Test Case" sheetId="1" r:id="rId1"/>
    <sheet name="Calculations" sheetId="2" r:id="rId2"/>
    <sheet name="Products _List" sheetId="3" r:id="rId3"/>
    <sheet name="New_prod_list" sheetId="4" r:id="rId4"/>
    <sheet name="Product_groups" sheetId="5" r:id="rId5"/>
    <sheet name="All_product_category" sheetId="6" r:id="rId6"/>
    <sheet name="Editable_products" sheetId="7" r:id="rId7"/>
    <sheet name="Actl_calculations" sheetId="8" r:id="rId8"/>
    <sheet name="Test_5" sheetId="9" r:id="rId9"/>
    <sheet name="Sheet1" sheetId="10" r:id="rId10"/>
    <sheet name="Sheet4" sheetId="11" r:id="rId11"/>
  </sheets>
  <calcPr calcId="144525"/>
</workbook>
</file>

<file path=xl/sharedStrings.xml><?xml version="1.0" encoding="utf-8"?>
<sst xmlns="http://schemas.openxmlformats.org/spreadsheetml/2006/main" count="395">
  <si>
    <t>Sr. No</t>
  </si>
  <si>
    <t>Suite Title</t>
  </si>
  <si>
    <t>Issue ID</t>
  </si>
  <si>
    <t>Test Case Title</t>
  </si>
  <si>
    <t>Pre-requisites</t>
  </si>
  <si>
    <t>Actions/ Description</t>
  </si>
  <si>
    <t xml:space="preserve">Expected Result </t>
  </si>
  <si>
    <t>Actual Result</t>
  </si>
  <si>
    <t>Status</t>
  </si>
  <si>
    <t>Comments</t>
  </si>
  <si>
    <t>Partner Portal</t>
  </si>
  <si>
    <t>AgileZen-369</t>
  </si>
  <si>
    <r>
      <rPr>
        <b/>
        <sz val="10.5"/>
        <color theme="1"/>
        <rFont val="Times New Roman"/>
        <charset val="134"/>
      </rPr>
      <t xml:space="preserve">OS Carbon: Price and Cost Changes    </t>
    </r>
    <r>
      <rPr>
        <sz val="10.5"/>
        <color theme="1"/>
        <rFont val="Times New Roman"/>
        <charset val="134"/>
      </rPr>
      <t xml:space="preserve">           </t>
    </r>
    <r>
      <rPr>
        <sz val="10.5"/>
        <color theme="5"/>
        <rFont val="Times New Roman"/>
        <charset val="134"/>
      </rPr>
      <t>1) Add functionality to allow fulfillment to edit and save marketing campaign product price . On entering price, in new marketing campaign product cost box(inactice- greyed out) will be updated.</t>
    </r>
  </si>
  <si>
    <t xml:space="preserve">Able to Login to Carbon Portal.(using admin@orangesoda.com)                        </t>
  </si>
  <si>
    <r>
      <rPr>
        <sz val="12"/>
        <rFont val="Times New Roman"/>
        <charset val="0"/>
      </rPr>
      <t xml:space="preserve">1. Login to Partner Portal 
2. Click on "Accounts" tab and then search by 105545 or by North Lake Enterprize or any account. 
3. Click on marketing campaigns tab, select the listed campaign. 
4. Click on Products tab, click on Edit Campaign button. 
5. Try edditing a </t>
    </r>
    <r>
      <rPr>
        <b/>
        <sz val="12"/>
        <rFont val="Times New Roman"/>
        <charset val="0"/>
      </rPr>
      <t>ppc campaign</t>
    </r>
    <r>
      <rPr>
        <sz val="12"/>
        <rFont val="Times New Roman"/>
        <charset val="0"/>
      </rPr>
      <t xml:space="preserve"> under PPC  product category, the Price/Mo column value is editable.(1000.00)</t>
    </r>
  </si>
  <si>
    <t xml:space="preserve">You should be able to edit the Price/Mo  column for PPC Products. </t>
  </si>
  <si>
    <t xml:space="preserve"> </t>
  </si>
  <si>
    <t>This should be a Super admin i.e having one of the skills from Partner Admin, Product Manager Admin, Skills Admin, Super Admin.</t>
  </si>
  <si>
    <r>
      <rPr>
        <sz val="11"/>
        <color theme="1"/>
        <rFont val="Times New Roman"/>
        <charset val="134"/>
      </rPr>
      <t xml:space="preserve">1. Login to Partner Portal 
2. Click on "Accounts" tab and then search by 105545 or by North Lake Enterprize. 
3. Click on marketing campaigns tab, select the listed campaign. 
4. Click on Products tab, click on Edit Campaign button. 
5. Try editing a </t>
    </r>
    <r>
      <rPr>
        <b/>
        <sz val="11"/>
        <color theme="1"/>
        <rFont val="Times New Roman"/>
        <charset val="134"/>
      </rPr>
      <t>Banner  Adds-50k</t>
    </r>
    <r>
      <rPr>
        <sz val="11"/>
        <color theme="1"/>
        <rFont val="Times New Roman"/>
        <charset val="134"/>
      </rPr>
      <t xml:space="preserve"> under Image Ads product, the Price/Mo column value should be  editable.(150.00)</t>
    </r>
  </si>
  <si>
    <t>You should be able to edit the Price/Mo  column for Banner Products and the real time Cost value should change but it should be grayed out.</t>
  </si>
  <si>
    <t xml:space="preserve">1. Login to Partner Portal 
2. Click on "Accounts" tab and then search by 105545 or by North Lake Enterprize. 
3. Click on marketing campaigns tab, select the listed campaign. 
4. Click on Products tab, click on Edit Campaign button. 
5) You have changed the value for Price/Mo                                             6) Now click on Next button.                                       </t>
  </si>
  <si>
    <r>
      <rPr>
        <sz val="11"/>
        <color theme="1"/>
        <rFont val="Times New Roman"/>
        <charset val="134"/>
      </rPr>
      <t xml:space="preserve">1) Try editing a </t>
    </r>
    <r>
      <rPr>
        <b/>
        <sz val="11"/>
        <color theme="1"/>
        <rFont val="Times New Roman"/>
        <charset val="134"/>
      </rPr>
      <t xml:space="preserve">Local SEO Basic(6) </t>
    </r>
    <r>
      <rPr>
        <sz val="11"/>
        <color theme="1"/>
        <rFont val="Times New Roman"/>
        <charset val="134"/>
      </rPr>
      <t>under SEO product, the Price/Mo column value should be  editable.(400.00)</t>
    </r>
  </si>
  <si>
    <t xml:space="preserve">You should be able to edit the Price/Mo  column for SEO Products and the real time Cost value should change but it should be grayed out. </t>
  </si>
  <si>
    <r>
      <rPr>
        <sz val="11"/>
        <color theme="1"/>
        <rFont val="Times New Roman"/>
        <charset val="134"/>
      </rPr>
      <t xml:space="preserve">1) Try editing a </t>
    </r>
    <r>
      <rPr>
        <b/>
        <sz val="11"/>
        <color theme="1"/>
        <rFont val="Times New Roman"/>
        <charset val="134"/>
      </rPr>
      <t>Reputation Monitoring</t>
    </r>
    <r>
      <rPr>
        <sz val="11"/>
        <color theme="1"/>
        <rFont val="Times New Roman"/>
        <charset val="134"/>
      </rPr>
      <t xml:space="preserve"> under Reputation Management product, the Price/Mo column value should be  editable.(200.00)</t>
    </r>
  </si>
  <si>
    <t xml:space="preserve">You should be able to edit the Price/Mo  column for Reputation Monitoring Products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</si>
  <si>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Call Proxy </t>
    </r>
    <r>
      <rPr>
        <sz val="11"/>
        <color theme="1"/>
        <rFont val="Times New Roman"/>
        <charset val="134"/>
      </rPr>
      <t>under Call Tracking, the Price/Mo column value is editable.(25.00)</t>
    </r>
  </si>
  <si>
    <t xml:space="preserve">You should be able to edit the Price/Mo  column for Call Tracking  Products and the real time Cost value should change but it should be grayed out. </t>
  </si>
  <si>
    <r>
      <rPr>
        <sz val="11"/>
        <color theme="1"/>
        <rFont val="Times New Roman"/>
        <charset val="134"/>
      </rPr>
      <t xml:space="preserve">1) Try editing a </t>
    </r>
    <r>
      <rPr>
        <b/>
        <sz val="11"/>
        <color theme="1"/>
        <rFont val="Times New Roman"/>
        <charset val="134"/>
      </rPr>
      <t>Local Call Tracking</t>
    </r>
    <r>
      <rPr>
        <sz val="11"/>
        <color theme="1"/>
        <rFont val="Times New Roman"/>
        <charset val="134"/>
      </rPr>
      <t xml:space="preserve"> under Call Tracking, the Price/Mo column value is editable.(30.00)</t>
    </r>
  </si>
  <si>
    <r>
      <rPr>
        <sz val="11"/>
        <color theme="1"/>
        <rFont val="Times New Roman"/>
        <charset val="134"/>
      </rPr>
      <t xml:space="preserve">1) Try editing a </t>
    </r>
    <r>
      <rPr>
        <b/>
        <sz val="11"/>
        <color theme="1"/>
        <rFont val="Times New Roman"/>
        <charset val="134"/>
      </rPr>
      <t>Authorized Partner</t>
    </r>
    <r>
      <rPr>
        <sz val="11"/>
        <color theme="1"/>
        <rFont val="Times New Roman"/>
        <charset val="134"/>
      </rPr>
      <t xml:space="preserve"> under External product, the Price/Mo column should be is editable.(49.99)</t>
    </r>
  </si>
  <si>
    <r>
      <rPr>
        <sz val="11"/>
        <color theme="1"/>
        <rFont val="Times New Roman"/>
        <charset val="134"/>
      </rPr>
      <t xml:space="preserve">1) Try editing a </t>
    </r>
    <r>
      <rPr>
        <b/>
        <sz val="11"/>
        <color theme="1"/>
        <rFont val="Times New Roman"/>
        <charset val="134"/>
      </rPr>
      <t>Discount</t>
    </r>
    <r>
      <rPr>
        <sz val="11"/>
        <color theme="1"/>
        <rFont val="Times New Roman"/>
        <charset val="134"/>
      </rPr>
      <t xml:space="preserve"> for product, the Price/Mo column should be editable.(-1250.00)</t>
    </r>
  </si>
  <si>
    <t xml:space="preserve">You should be able to edit the Price/Mo  column for Discount  Products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</si>
  <si>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Directory Network </t>
    </r>
    <r>
      <rPr>
        <sz val="11"/>
        <color theme="1"/>
        <rFont val="Times New Roman"/>
        <charset val="134"/>
      </rPr>
      <t>under under SEO product, the Price/Mo column should be editable.(55.00)</t>
    </r>
  </si>
  <si>
    <t xml:space="preserve">You should be able to edit the Price/Mo  column for Directory Network undser SEO Products and the real time Cost value should change but it should be grayed out. </t>
  </si>
  <si>
    <r>
      <rPr>
        <sz val="11"/>
        <color theme="1"/>
        <rFont val="Times New Roman"/>
        <charset val="134"/>
      </rPr>
      <t xml:space="preserve">1) Try editing a </t>
    </r>
    <r>
      <rPr>
        <b/>
        <sz val="11"/>
        <color theme="1"/>
        <rFont val="Times New Roman"/>
        <charset val="134"/>
      </rPr>
      <t>Setup Fee</t>
    </r>
    <r>
      <rPr>
        <sz val="11"/>
        <color theme="1"/>
        <rFont val="Times New Roman"/>
        <charset val="134"/>
      </rPr>
      <t xml:space="preserve">  for  product, the Price/Mo column should be editable.(0.00)</t>
    </r>
  </si>
  <si>
    <t xml:space="preserve">You should be able to edit the Price/Mo  column for Setup Fee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</si>
  <si>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Social Additional Ad Spend </t>
    </r>
    <r>
      <rPr>
        <sz val="11"/>
        <color theme="1"/>
        <rFont val="Times New Roman"/>
        <charset val="134"/>
      </rPr>
      <t xml:space="preserve"> under Social product, the Price/Mo column should be editable.(100.00)</t>
    </r>
  </si>
  <si>
    <t xml:space="preserve">You should be able to edit the Price/Mo  column for Social Additional Ad Spend for Social Product,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</si>
  <si>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Slide show -30 sec </t>
    </r>
    <r>
      <rPr>
        <sz val="11"/>
        <color theme="1"/>
        <rFont val="Times New Roman"/>
        <charset val="134"/>
      </rPr>
      <t xml:space="preserve"> under Video, the Price/Mo column should be editable.(55.00)</t>
    </r>
  </si>
  <si>
    <t xml:space="preserve">You should be able to edit the Price/Mo  column for Slide Show Video Product,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</si>
  <si>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Website-5 pages </t>
    </r>
    <r>
      <rPr>
        <sz val="11"/>
        <color theme="1"/>
        <rFont val="Times New Roman"/>
        <charset val="134"/>
      </rPr>
      <t xml:space="preserve"> under Web Development the Price/Mo column should be editable.(175.00)</t>
    </r>
  </si>
  <si>
    <t xml:space="preserve">You should be able to edit the Price/Mo  column for Website-5 for Web Development Product,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</si>
  <si>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Seo National </t>
    </r>
    <r>
      <rPr>
        <sz val="11"/>
        <color theme="1"/>
        <rFont val="Times New Roman"/>
        <charset val="134"/>
      </rPr>
      <t>under Seo, the Price/Mo column should be editable.(600.00) (as it is already having permission)</t>
    </r>
  </si>
  <si>
    <t xml:space="preserve">You should be able to edit the Price/Mo  column for Seo National for SEO Product,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</si>
  <si>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Local Call Tracking </t>
    </r>
    <r>
      <rPr>
        <sz val="11"/>
        <color theme="1"/>
        <rFont val="Times New Roman"/>
        <charset val="134"/>
      </rPr>
      <t>under Call tracking, the Price/Mo column should be editable.(0.00) (as it is already having permission)</t>
    </r>
  </si>
  <si>
    <t xml:space="preserve">You should be able to edit the Price/Mo  column for Local Call Tracking for Call Tracking Product, and the real time Cost value should change but it should be grayed out. </t>
  </si>
  <si>
    <r>
      <rPr>
        <sz val="11"/>
        <color theme="1"/>
        <rFont val="Times New Roman"/>
        <charset val="134"/>
      </rPr>
      <t xml:space="preserve">1) Try editing a </t>
    </r>
    <r>
      <rPr>
        <b/>
        <sz val="11"/>
        <color theme="1"/>
        <rFont val="Times New Roman"/>
        <charset val="134"/>
      </rPr>
      <t xml:space="preserve">Reverse Proxy </t>
    </r>
    <r>
      <rPr>
        <sz val="11"/>
        <color theme="1"/>
        <rFont val="Times New Roman"/>
        <charset val="134"/>
      </rPr>
      <t>under Call tracking, the Price/Mo column should be editable.(0.00) (as it is already having permission)</t>
    </r>
  </si>
  <si>
    <t xml:space="preserve">You should be able to edit the Price/Mo  column for Reverse Proxy for Call Tracking Product, and the real time Cost value should change but it should be grayed out. </t>
  </si>
  <si>
    <t>If the user is not Super admin.</t>
  </si>
  <si>
    <t>1) Trying to edit any product</t>
  </si>
  <si>
    <t>1) You should not be able to edit the product Price/Mo as he is not having those priveleges.</t>
  </si>
  <si>
    <r>
      <rPr>
        <b/>
        <sz val="10.5"/>
        <color theme="1"/>
        <rFont val="Times New Roman"/>
        <charset val="134"/>
      </rPr>
      <t xml:space="preserve">OS Carbon: Price and Cost Changes    </t>
    </r>
    <r>
      <rPr>
        <sz val="10.5"/>
        <color theme="1"/>
        <rFont val="Times New Roman"/>
        <charset val="134"/>
      </rPr>
      <t xml:space="preserve">           </t>
    </r>
    <r>
      <rPr>
        <sz val="10.5"/>
        <color theme="5"/>
        <rFont val="Times New Roman"/>
        <charset val="134"/>
      </rPr>
      <t xml:space="preserve">2) Add new GUI that allows fulfilment to edit and save marketing campaign             product cost . When "Override Product  Cost" box is checked the marketing campaign product cost field becomes editable. This will apply to all products except PPC Produts. </t>
    </r>
  </si>
  <si>
    <t>Able to Login to Carbon Portal.               This should be a Super admin i.e one of the skills from Partner Admin, Product Manager Admin, Skills Admin, Super Admin.</t>
  </si>
  <si>
    <t>You should be able to view the check box for "Override Product Cost".</t>
  </si>
  <si>
    <t xml:space="preserve">1. Login in Partner Portal 
2. Click on "Accounts" tab and then search by 105545 or by North Lake Enterprize. 
3. Click on marketing campaigns tab, select the listed campaign. 
4. Click on Products tab, click on Edit Campaign button. 
</t>
  </si>
  <si>
    <t>1) You should be able to check and uncheck the check box.</t>
  </si>
  <si>
    <t>1) When you check the check box for "Override Product Cost".</t>
  </si>
  <si>
    <t>1) You should be able to edit the Cost/Mo value.</t>
  </si>
  <si>
    <t>1) When you are editing for PPC Products,</t>
  </si>
  <si>
    <t>1) You should not be able to edit the Cost/Mo value.</t>
  </si>
  <si>
    <t>1) When your editing for any other Products.</t>
  </si>
  <si>
    <t>1) You should not be able to view this page also not having right to edit the product Price/Mo as he is not having those priveleges.</t>
  </si>
  <si>
    <t>1) You are able to view this page also able to edit the product Price/Mo as he is not having those priveleges.</t>
  </si>
  <si>
    <t>OS Carbon: Price and Cost Changes               3) Add new column for "New Price/Cost which highlights changes made to price  and/or cost and updated "Charges Next Cycle" in green . Cliking "Confirm" will save changes.</t>
  </si>
  <si>
    <t>Able to Login to Carbon Portal.         This should be a Super admin i.e one of the skills from Partner Admin, Product Manager Admin, Skills Admin, Super Admin.</t>
  </si>
  <si>
    <t>1) New column should be added as New Price/Cost.                             2) Changes made to Price/Mo value should be reflected.                         3) Current Charges should be calculated accordingly. ()                       4) Charges Next Cycle showed also be calculated accordingly.()</t>
  </si>
  <si>
    <t>7) Click on Confirm button.</t>
  </si>
  <si>
    <t>1) Should get a message as "The Marketing Campaign has been updated"                               2) Also the values should be saved in Marketing_Campaign_Products table.</t>
  </si>
  <si>
    <t xml:space="preserve">4
</t>
  </si>
  <si>
    <t>OS Carbon: Price and Cost Changes               4) Add new column for "New Price/Cost which highlights changes made to price  and/or cost and updated "Charges Next Cycle" in green . Cliking "Confirm" will save changes.</t>
  </si>
  <si>
    <t>1) You should be able to view Price column as "Price/Cost"</t>
  </si>
  <si>
    <t>1) If product is PPC Product</t>
  </si>
  <si>
    <t>1) If product is PPC product, then it should show the old value only, as you cannot change value for PPC Products.</t>
  </si>
  <si>
    <t>1) If product is Setup Fee</t>
  </si>
  <si>
    <t>1) If product is Setup Fee, then it should show the old value only, as you cannot change value for Setup Free.</t>
  </si>
  <si>
    <t xml:space="preserve">1) The edited page should be visible </t>
  </si>
  <si>
    <t>OS Carbon: Price and Cost Changes               5) Add new GUI on Permissions Groups page that allows Super Admins to "Edit Marketing Campaign Product Price/Cost". This switch should only be active when the user is a Super Admin. Super Admins have any of these 4 skills in the Valencia "Edit User" -&gt; "Skills" tab : Partner Admin, Product Manager Admin,Skills Admin,Super Admin.</t>
  </si>
  <si>
    <t xml:space="preserve">1. Login to Partner Portal 
2. Click on "Admin" tab.                      3. Click on User Management tile. 
4. Search for a user who is having either one of the skill set as                      - Partner Admin.                                 -Product Manager Admin.                              -Skills Admin.                                        -Super Admin.(eg. Seth Sem)                                           5. Under Account Management search for the option to "Edit Marketing Campaign Product Price/Cost". 
                                    </t>
  </si>
  <si>
    <t>1) If the user is a Super Admin, you should be able to toggle the switch ON for "Edit Marketing Campaign Product Price/Cost"</t>
  </si>
  <si>
    <t xml:space="preserve">1. Login to Partner Portal.
2. Click on "Admin" tab.                      3. Click on User Management tile. 
4. Search for a user who is not having either one of the skill set as                      - Partner Admin.                                 -Product Manager Admin.                              -Skills Admin.                                        -Super Admin.
                                    </t>
  </si>
  <si>
    <t>1) Search for any Non Super Admin user.                                                                        2) Under Account Management search for the option to "Edit Marketing Campaign Product Price/Cost".</t>
  </si>
  <si>
    <t>1) If the user is a Non Super Admin, you should be able to toggle the switch OFF for "Edit Marketing Campaign Product Price/Cost" i.e it should be grayed out.</t>
  </si>
  <si>
    <t xml:space="preserve">1. Login to Partner Portal 
2. Click on "Accounts" tab and then search by 105358 or by Ruther Jonathan or by any account.
3. Click on marketing campaigns tab, select the listed campaign. 
4. Click on Products tab, click on Edit Campaign button. 
5) Now change the system date. Select date before the next bill date. (eg. 3 Dec 2016)                                            6) Now go click on Next button.                                       </t>
  </si>
  <si>
    <t>What if we are changing for only one product which is already added?</t>
  </si>
  <si>
    <t>What if we are changing for only one product which we are adding as a new product?</t>
  </si>
  <si>
    <t>What should be the number of iterations for a product to be edited i.e the price/cost to be edited?</t>
  </si>
  <si>
    <t>What if the user copies the url during this change and paste it in another browser should it work i.e should it be able to change the price/cost?</t>
  </si>
  <si>
    <t>Should the number of iterations be shown in the billing invoice which is changed?</t>
  </si>
  <si>
    <t>Is the Price &amp; Cost which is edited be reflected in the database?</t>
  </si>
  <si>
    <t>Whenever you change the Price it should add a new billing row or edit in the same billing row?</t>
  </si>
  <si>
    <t>If we add a new product and change its price, then it will take the current date, but what will be its billing cycle i.e What will be the end date?</t>
  </si>
  <si>
    <t>When you change the price, how is the prorated amount calculated?</t>
  </si>
  <si>
    <t>For every product that is added or existing the quantity will always be one?</t>
  </si>
  <si>
    <t>What if we want to change the quantity?</t>
  </si>
  <si>
    <t>How will you calculate the Current charges?</t>
  </si>
  <si>
    <t>How will you calculate the Charges Next Cycle?</t>
  </si>
  <si>
    <t>What if you add only the start date and do not add the end date how will it calculate i.e what will be end date or what will be the billing cycle?</t>
  </si>
  <si>
    <t>For start date if you change the system date, what is its affect i.e for start now what date will it consider?</t>
  </si>
  <si>
    <t>Once I have added a product, can I go and change the start date or end date?</t>
  </si>
  <si>
    <t xml:space="preserve">For Discount the price is shown in negative (-900), then how do you calculate current charges next cycle?                                                                  </t>
  </si>
  <si>
    <t>If I change the end date, is it going to effect on Price/Mo?</t>
  </si>
  <si>
    <t>Should we go and edit marketing campaings for Advetiser account only?</t>
  </si>
  <si>
    <t>Should we go and edit marketing campaigns for Partner or Partner Property accounts?</t>
  </si>
  <si>
    <t>If i change the Cost/Mo should it change the Price/Mo?</t>
  </si>
  <si>
    <t>If i select credit card or invoice what is the difference?</t>
  </si>
  <si>
    <t>While adding new product to the account what does percentage mean?</t>
  </si>
  <si>
    <t>What does prorated signup mean for a partner?</t>
  </si>
  <si>
    <t>If we are adding different products on different date &amp; edit on different dates, how is the proration calculated for all the products?</t>
  </si>
  <si>
    <t>Current Charges = Price/Mo  *  percent left this cycle</t>
  </si>
  <si>
    <t>Percent Left This Cycle = Remaining Days/ Total days</t>
  </si>
  <si>
    <t>Remaning Days = (Next bill date - current date)-1</t>
  </si>
  <si>
    <t>Charges Next Cycle = Addition of all the Price/Mo</t>
  </si>
  <si>
    <t>first on IE changed system date(3 dec 16) edited price/mo, then copied the same url on Chrome and changed the system date to (1 dec 16).</t>
  </si>
  <si>
    <t>Billind start date</t>
  </si>
  <si>
    <t>Billing End Date</t>
  </si>
  <si>
    <t>Billing change date</t>
  </si>
  <si>
    <t>Amount</t>
  </si>
  <si>
    <t>Set up cost</t>
  </si>
  <si>
    <t>Proration 1</t>
  </si>
  <si>
    <t>Proration 2</t>
  </si>
  <si>
    <t>Proration 3</t>
  </si>
  <si>
    <t>Total Days</t>
  </si>
  <si>
    <t>Remaning Days</t>
  </si>
  <si>
    <t>Percent Left This Cycle</t>
  </si>
  <si>
    <t>Current Charge</t>
  </si>
  <si>
    <t>Remaning Days 1</t>
  </si>
  <si>
    <t>Remaning Days 2</t>
  </si>
  <si>
    <t>Percent Left This Cycle 1</t>
  </si>
  <si>
    <t>Percent Left This Cycle 2</t>
  </si>
  <si>
    <t>Current Charge 1</t>
  </si>
  <si>
    <t>Current Charge 2</t>
  </si>
  <si>
    <t>total current Charge</t>
  </si>
  <si>
    <t>Remaning Days 3</t>
  </si>
  <si>
    <t>Percent Left This Cycle 3</t>
  </si>
  <si>
    <t>Current Charge 3</t>
  </si>
  <si>
    <t>Account_Id</t>
  </si>
  <si>
    <t>Account_name</t>
  </si>
  <si>
    <t>Product_Name</t>
  </si>
  <si>
    <t>Price/Mo</t>
  </si>
  <si>
    <t>New Price/Mo</t>
  </si>
  <si>
    <t>Last bill date</t>
  </si>
  <si>
    <t>Next bill date</t>
  </si>
  <si>
    <t>Current Date</t>
  </si>
  <si>
    <t>Next month bill date</t>
  </si>
  <si>
    <t>Billing Cycle Day</t>
  </si>
  <si>
    <t>Remaing Days</t>
  </si>
  <si>
    <t>Percent Left this Cycle</t>
  </si>
  <si>
    <t>Current Charges</t>
  </si>
  <si>
    <t>Ruther Jonathan</t>
  </si>
  <si>
    <t>Reverse Proxy</t>
  </si>
  <si>
    <t>PPC Campaign</t>
  </si>
  <si>
    <t>Charges Next Cycle</t>
  </si>
  <si>
    <t>John Goldberg</t>
  </si>
  <si>
    <t>Directory Network</t>
  </si>
  <si>
    <t>Local Call Tracking</t>
  </si>
  <si>
    <t>Dogs Organization</t>
  </si>
  <si>
    <t>Product_type_id</t>
  </si>
  <si>
    <t>Qty</t>
  </si>
  <si>
    <t xml:space="preserve">Start Date </t>
  </si>
  <si>
    <t>End Date</t>
  </si>
  <si>
    <t>Setup Fee</t>
  </si>
  <si>
    <t>Agency Fee</t>
  </si>
  <si>
    <t>Markup %</t>
  </si>
  <si>
    <t>A La Carte Blog</t>
  </si>
  <si>
    <t>A La Carte Blog &amp; Post</t>
  </si>
  <si>
    <t>Authorized Partner</t>
  </si>
  <si>
    <t>Banner Ads</t>
  </si>
  <si>
    <t>Basic Social Profile Creation</t>
  </si>
  <si>
    <t>Blend - YP - High</t>
  </si>
  <si>
    <t>Blend - YP - Low</t>
  </si>
  <si>
    <t>Blend - YP - Medium</t>
  </si>
  <si>
    <t>Blend Add-on</t>
  </si>
  <si>
    <t>Blend Basic - C - 12 mo</t>
  </si>
  <si>
    <t>Blend Basic - C - 6 mo</t>
  </si>
  <si>
    <t>Blend Basic - NC - 12 mo</t>
  </si>
  <si>
    <t>Blend Basic - NC - 6 mo</t>
  </si>
  <si>
    <t>Blend Basic - SC - 12 mo</t>
  </si>
  <si>
    <t>Blend Basic - SC - 6 mo</t>
  </si>
  <si>
    <t>Blend Pro - C - 12 mo</t>
  </si>
  <si>
    <t>Blend Pro - C - 6 mo</t>
  </si>
  <si>
    <t>Blend Pro - NC - 12 mo</t>
  </si>
  <si>
    <t>Blend Pro - NC - 6 mo</t>
  </si>
  <si>
    <t>Blend Pro - SC - 12 mo</t>
  </si>
  <si>
    <t>Blend Pro - SC - 6 mo</t>
  </si>
  <si>
    <t>Blend SEO Boost - C</t>
  </si>
  <si>
    <t>Blend SEO Boost - NC</t>
  </si>
  <si>
    <t>Blend SEO Boost - SC</t>
  </si>
  <si>
    <t>Blend SEO Maintenance - C</t>
  </si>
  <si>
    <t>Blend SEO Maintenance - NC</t>
  </si>
  <si>
    <t>Blend SEO Maintenance - SC</t>
  </si>
  <si>
    <t>Blend Smart - C - 12 mo</t>
  </si>
  <si>
    <t>Blend Smart - C - 6 mo</t>
  </si>
  <si>
    <t>Blend Smart - NC - 12 mo</t>
  </si>
  <si>
    <t>Blend Smart - NC - 6 mo</t>
  </si>
  <si>
    <t>Blend Smart - SC - 12 mo</t>
  </si>
  <si>
    <t>Blend Smart - SC - 6 mo</t>
  </si>
  <si>
    <t>Business Profile</t>
  </si>
  <si>
    <t>Campaign Credit</t>
  </si>
  <si>
    <t>Cancellation Fee</t>
  </si>
  <si>
    <t>Certified Partner</t>
  </si>
  <si>
    <t>CitrusBlast</t>
  </si>
  <si>
    <t>Coupon Design Add-on</t>
  </si>
  <si>
    <t>Custom SEO</t>
  </si>
  <si>
    <t>Custom Template Design Add-on</t>
  </si>
  <si>
    <t>Custom Website - Approval Required</t>
  </si>
  <si>
    <t>Custom Website Page - Approval Required</t>
  </si>
  <si>
    <t>Delete</t>
  </si>
  <si>
    <t>Deluxe Social Coupon</t>
  </si>
  <si>
    <t>Deluxe Social Coupon Ad Spend</t>
  </si>
  <si>
    <t>Digital Coupon Only</t>
  </si>
  <si>
    <t>Directory Management</t>
  </si>
  <si>
    <t>Domain Name Registration</t>
  </si>
  <si>
    <t xml:space="preserve">Driven Local SEO </t>
  </si>
  <si>
    <t>Email as a Service</t>
  </si>
  <si>
    <t>Entercom SEO</t>
  </si>
  <si>
    <t>Enterprise Social Full Service</t>
  </si>
  <si>
    <t>Enterprise Social Promote</t>
  </si>
  <si>
    <t>Enterprise Social Promote + Coupons</t>
  </si>
  <si>
    <t>Enterprise Sweepstakes</t>
  </si>
  <si>
    <t>Facebook Ads - Non-Reporting</t>
  </si>
  <si>
    <t>Facebook Ads - Reporting</t>
  </si>
  <si>
    <t>Facebook Ads + Profile - Non-Reporting</t>
  </si>
  <si>
    <t>Facebook Ads + Profile - Reporting</t>
  </si>
  <si>
    <t>Facebook Full Service</t>
  </si>
  <si>
    <t>Facebook Promote</t>
  </si>
  <si>
    <t>Facebook Promote Plus</t>
  </si>
  <si>
    <t>Facebook Promote Starter</t>
  </si>
  <si>
    <t>Feedback and Reviews</t>
  </si>
  <si>
    <t>FMG SEO Trial</t>
  </si>
  <si>
    <t>Full Service SEO - Monthly</t>
  </si>
  <si>
    <t>Full Service SEO - One-time</t>
  </si>
  <si>
    <t>Hosting</t>
  </si>
  <si>
    <t>Inactive Mobile PPC</t>
  </si>
  <si>
    <t>No Group _id</t>
  </si>
  <si>
    <t>Not showing in dropdown</t>
  </si>
  <si>
    <t>Discount</t>
  </si>
  <si>
    <t>In -ve</t>
  </si>
  <si>
    <t>Maps</t>
  </si>
  <si>
    <t>Monthly Maps Google Yahoo Bing (Deluxe)</t>
  </si>
  <si>
    <t>One Time Maps Google (Deluxe)</t>
  </si>
  <si>
    <t>One Time Maps Google Yahoo Bing (Deluxe)</t>
  </si>
  <si>
    <t>PageInk</t>
  </si>
  <si>
    <t>PageInk - Additional App Design</t>
  </si>
  <si>
    <t>PageInk - Additional Cover Photo</t>
  </si>
  <si>
    <t>PageInk - Additional Page Publication</t>
  </si>
  <si>
    <t>PageInk - Additional Twitter Background</t>
  </si>
  <si>
    <t>PageInk - Design Add-On Basic</t>
  </si>
  <si>
    <t>PageInk - Design Add-On Pro</t>
  </si>
  <si>
    <t>PopSite</t>
  </si>
  <si>
    <t>PopSite - Buyout</t>
  </si>
  <si>
    <t>PopSite - Edit</t>
  </si>
  <si>
    <t>PPC</t>
  </si>
  <si>
    <t>PPC - Blend</t>
  </si>
  <si>
    <t>PPC - YP</t>
  </si>
  <si>
    <t>SEO</t>
  </si>
  <si>
    <t>SEO - Local</t>
  </si>
  <si>
    <t>SEO - National</t>
  </si>
  <si>
    <t>SEO - Regional</t>
  </si>
  <si>
    <t>SEO - SuperMedia</t>
  </si>
  <si>
    <t>Site Tracking Install</t>
  </si>
  <si>
    <t>Toll-Free Call Tracking</t>
  </si>
  <si>
    <t>White Label Lite</t>
  </si>
  <si>
    <t>Xpired</t>
  </si>
  <si>
    <t>Maps &amp; Directory Management</t>
  </si>
  <si>
    <t>Local SEO Location Add-On</t>
  </si>
  <si>
    <t>Kudzu SEO Profile</t>
  </si>
  <si>
    <t>Kudzu SEO</t>
  </si>
  <si>
    <t>Landing Page 3.0</t>
  </si>
  <si>
    <t>Reputation Monitoring</t>
  </si>
  <si>
    <t>Local SEO Service Area Add-On</t>
  </si>
  <si>
    <t>Slideshow -</t>
  </si>
  <si>
    <t>Kudzu Facebook Promote - Reporting</t>
  </si>
  <si>
    <t>Social Media Full Service 2.0 - Reporting</t>
  </si>
  <si>
    <t>Video Syndication 3.0</t>
  </si>
  <si>
    <t>Website</t>
  </si>
  <si>
    <t>Website Additional Page</t>
  </si>
  <si>
    <t>SEO + Website 3.0 - Reporting</t>
  </si>
  <si>
    <t>KZ Get Visible</t>
  </si>
  <si>
    <t>KZ Get Social</t>
  </si>
  <si>
    <t>KZ Get Noticed</t>
  </si>
  <si>
    <t>KZ Get Local</t>
  </si>
  <si>
    <t>KZ Get Leads</t>
  </si>
  <si>
    <t>Local SEO Keyword Add-On</t>
  </si>
  <si>
    <t>KZ Get Optimized (SC)</t>
  </si>
  <si>
    <t>KZ Get Optimized</t>
  </si>
  <si>
    <t>LocalSync 2</t>
  </si>
  <si>
    <t>KZ Promotional 50K Banner Ad</t>
  </si>
  <si>
    <t>PPC 3.0</t>
  </si>
  <si>
    <t>Kudzu DirectorySync</t>
  </si>
  <si>
    <t>Social Media Full Service 2.0 - Non-Reporting</t>
  </si>
  <si>
    <t>SEO + Website 3.0 - Non-reporting</t>
  </si>
  <si>
    <t>Kudzu Facebook Promote - Non-Reporting</t>
  </si>
  <si>
    <t>Package</t>
  </si>
  <si>
    <t>Social Presence +2 - Reporting</t>
  </si>
  <si>
    <t>Social Presence +2 - Non-Reporting</t>
  </si>
  <si>
    <t>Social Presence - Non-Reporting</t>
  </si>
  <si>
    <t>Social Presence - Reporting</t>
  </si>
  <si>
    <t>Social Promote +1 - Reporting</t>
  </si>
  <si>
    <t>Social Promote +1 - Non-Reporting</t>
  </si>
  <si>
    <t>Social Promote +2 - Non-Reporting</t>
  </si>
  <si>
    <t>Social Promote +2 - Reporting</t>
  </si>
  <si>
    <t>Social Promote +3 - Reporting</t>
  </si>
  <si>
    <t>Social Promote +3 - Non-Reporting</t>
  </si>
  <si>
    <t>Social Promote - Non-Reporting</t>
  </si>
  <si>
    <t>Social Promote - Reporting</t>
  </si>
  <si>
    <t>SEO 3.0</t>
  </si>
  <si>
    <t>Local SEO Advanced - Non-Reporting</t>
  </si>
  <si>
    <t>Local SEO Basic - Non-Reporting</t>
  </si>
  <si>
    <t>Local SEO Basic - Reporting</t>
  </si>
  <si>
    <t>PromoJam Campaign</t>
  </si>
  <si>
    <t>Kudzu Migrated Social</t>
  </si>
  <si>
    <t>Kudzu Migrated Website</t>
  </si>
  <si>
    <t>Social Additional Ad Spend</t>
  </si>
  <si>
    <t>Premium SEO</t>
  </si>
  <si>
    <t>Social Coupons</t>
  </si>
  <si>
    <t>Social Coupons + Ads</t>
  </si>
  <si>
    <t>Social Sweepstakes</t>
  </si>
  <si>
    <t>Website - 2 Year Maintenance</t>
  </si>
  <si>
    <t>Social Posts Add-On</t>
  </si>
  <si>
    <t>Mobile PPC</t>
  </si>
  <si>
    <t>Maps Management</t>
  </si>
  <si>
    <t>SEO Ranking</t>
  </si>
  <si>
    <t>Social Coupons + Maps &amp; Directory Management</t>
  </si>
  <si>
    <t>Social Coupons + Maps &amp; Directory Management + Ads</t>
  </si>
  <si>
    <t>Driven Local SEO</t>
  </si>
  <si>
    <t>Social Coupons + Ads Add-on for Maps &amp; Directory Management</t>
  </si>
  <si>
    <t>Social Coupons Add-on for Maps &amp; Directory Management</t>
  </si>
  <si>
    <t>SEO 3.0 Migration</t>
  </si>
  <si>
    <t>Kudzu Local SEO Advanced - Reporting</t>
  </si>
  <si>
    <t>Kudzu Local SEO Basic - Reporting</t>
  </si>
  <si>
    <t>Landing Page Buy-Out</t>
  </si>
  <si>
    <t>Social Coupons (new)</t>
  </si>
  <si>
    <t>Social Coupons + Maps and Directory Management (new)</t>
  </si>
  <si>
    <t>SEO 3.0 Simplified</t>
  </si>
  <si>
    <t>PPC 3.0 No Contact</t>
  </si>
  <si>
    <t>Website Additional Design Work</t>
  </si>
  <si>
    <t>Website - 2nd Year</t>
  </si>
  <si>
    <t>LocalSync Pro 2.0</t>
  </si>
  <si>
    <t>Social Media Full Service 2.0 - Entercom</t>
  </si>
  <si>
    <t>Social Coupon + (2016)</t>
  </si>
  <si>
    <t>Social Coupon (2016)</t>
  </si>
  <si>
    <t>LocalSync 2.0</t>
  </si>
  <si>
    <t>Mobile Apps</t>
  </si>
  <si>
    <t>LocalSync Basic</t>
  </si>
  <si>
    <t>Basic 12 Month Non-Competitive</t>
  </si>
  <si>
    <t>Not in Product_definition list</t>
  </si>
  <si>
    <t>Product_group_id</t>
  </si>
  <si>
    <t>group_name</t>
  </si>
  <si>
    <t>name</t>
  </si>
  <si>
    <t>Product_definition_id</t>
  </si>
  <si>
    <t>Product_name</t>
  </si>
  <si>
    <t>LocalSEO</t>
  </si>
  <si>
    <t>BusinessListingOptimization</t>
  </si>
  <si>
    <t>PPCCampaign</t>
  </si>
  <si>
    <t>Null</t>
  </si>
  <si>
    <t>Fee</t>
  </si>
  <si>
    <t>AgencyFee</t>
  </si>
  <si>
    <t>Call Tracking</t>
  </si>
  <si>
    <t>NationalCallTracking</t>
  </si>
  <si>
    <t>ReverseProxy</t>
  </si>
  <si>
    <t>Profile</t>
  </si>
  <si>
    <t>BusinessProfile</t>
  </si>
  <si>
    <t>Blog</t>
  </si>
  <si>
    <t>Web Development</t>
  </si>
  <si>
    <t>WebDevelopment</t>
  </si>
  <si>
    <t>PartnerDiscount</t>
  </si>
  <si>
    <t>SetupFee</t>
  </si>
  <si>
    <t>PPCCampaignCredit</t>
  </si>
  <si>
    <t>SiteTrackingInstall</t>
  </si>
  <si>
    <t>Guaranteed Click</t>
  </si>
  <si>
    <t>Tracking</t>
  </si>
  <si>
    <t>External Product</t>
  </si>
  <si>
    <t>PartnerProduct</t>
  </si>
  <si>
    <t>Local</t>
  </si>
  <si>
    <t>Blend</t>
  </si>
  <si>
    <t>Expired</t>
  </si>
  <si>
    <t>Reputation Management</t>
  </si>
  <si>
    <t>Image Ads</t>
  </si>
  <si>
    <t>Video</t>
  </si>
  <si>
    <t>Packages</t>
  </si>
  <si>
    <t>Social</t>
  </si>
  <si>
    <t>product_type_id</t>
  </si>
  <si>
    <t>Product_Id</t>
  </si>
  <si>
    <t>Product_Type</t>
  </si>
  <si>
    <t>Product_Sub_type</t>
  </si>
  <si>
    <t>OS_Cost</t>
  </si>
  <si>
    <t>Retail(Price)</t>
  </si>
  <si>
    <t>Changed Price</t>
  </si>
  <si>
    <t>Changed OS_Cost</t>
  </si>
  <si>
    <t>Seo-National</t>
  </si>
  <si>
    <t>Marketing Campaign - Test_PPC</t>
  </si>
  <si>
    <t>Seo National</t>
  </si>
  <si>
    <t>For Bill change date subtract 1 from the current system date</t>
  </si>
  <si>
    <t>Marketing Campaign - Test_5</t>
  </si>
  <si>
    <t>New Formula</t>
  </si>
  <si>
    <t>http://partnerportal.dev.com/Accounts#/105359/OrderEntry/166738</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</si>
</sst>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0.00_ "/>
    <numFmt numFmtId="44" formatCode="_(&quot;$&quot;* #,##0.00_);_(&quot;$&quot;* \(#,##0.00\);_(&quot;$&quot;* &quot;-&quot;??_);_(@_)"/>
    <numFmt numFmtId="42" formatCode="_(&quot;$&quot;* #,##0_);_(&quot;$&quot;* \(#,##0\);_(&quot;$&quot;* &quot;-&quot;_);_(@_)"/>
  </numFmts>
  <fonts count="33">
    <font>
      <sz val="11"/>
      <color theme="1"/>
      <name val="Calibri"/>
      <charset val="134"/>
      <scheme val="minor"/>
    </font>
    <font>
      <b/>
      <sz val="11"/>
      <color theme="1"/>
      <name val="Calibri"/>
      <charset val="134"/>
      <scheme val="minor"/>
    </font>
    <font>
      <sz val="11"/>
      <color rgb="FFFF0000"/>
      <name val="Calibri"/>
      <charset val="134"/>
      <scheme val="minor"/>
    </font>
    <font>
      <sz val="11"/>
      <color theme="8" tint="-0.25"/>
      <name val="Calibri"/>
      <charset val="134"/>
      <scheme val="minor"/>
    </font>
    <font>
      <b/>
      <sz val="11"/>
      <color theme="5" tint="-0.25"/>
      <name val="Calibri"/>
      <charset val="134"/>
      <scheme val="minor"/>
    </font>
    <font>
      <sz val="11"/>
      <color theme="5" tint="-0.25"/>
      <name val="Calibri"/>
      <charset val="134"/>
      <scheme val="minor"/>
    </font>
    <font>
      <b/>
      <sz val="12"/>
      <name val="Times New Roman"/>
      <charset val="0"/>
    </font>
    <font>
      <sz val="11"/>
      <color theme="1"/>
      <name val="Times New Roman"/>
      <charset val="134"/>
    </font>
    <font>
      <sz val="12"/>
      <name val="Times New Roman"/>
      <charset val="0"/>
    </font>
    <font>
      <b/>
      <sz val="10.5"/>
      <name val="Times New Roman"/>
      <charset val="0"/>
    </font>
    <font>
      <b/>
      <sz val="10.5"/>
      <color theme="1"/>
      <name val="Times New Roman"/>
      <charset val="134"/>
    </font>
    <font>
      <sz val="10.5"/>
      <color theme="1"/>
      <name val="Times New Roman"/>
      <charset val="134"/>
    </font>
    <font>
      <sz val="11"/>
      <color theme="0"/>
      <name val="Calibri"/>
      <charset val="0"/>
      <scheme val="minor"/>
    </font>
    <font>
      <sz val="11"/>
      <color rgb="FFFF000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sz val="10.5"/>
      <color theme="5"/>
      <name val="Times New Roman"/>
      <charset val="134"/>
    </font>
    <font>
      <b/>
      <sz val="11"/>
      <color theme="1"/>
      <name val="Times New Roman"/>
      <charset val="134"/>
    </font>
  </fonts>
  <fills count="3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9" tint="0.6"/>
        <bgColor indexed="64"/>
      </patternFill>
    </fill>
    <fill>
      <patternFill patternType="solid">
        <fgColor indexed="47"/>
        <bgColor indexed="64"/>
      </patternFill>
    </fill>
    <fill>
      <patternFill patternType="solid">
        <fgColor theme="8"/>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4"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0" borderId="4" applyNumberFormat="0" applyAlignment="0" applyProtection="0">
      <alignment vertical="center"/>
    </xf>
    <xf numFmtId="0" fontId="16" fillId="0" borderId="5" applyNumberFormat="0" applyFill="0" applyAlignment="0" applyProtection="0">
      <alignment vertical="center"/>
    </xf>
    <xf numFmtId="0" fontId="0" fillId="22" borderId="9" applyNumberFormat="0" applyFont="0" applyAlignment="0" applyProtection="0">
      <alignment vertical="center"/>
    </xf>
    <xf numFmtId="0" fontId="23" fillId="0" borderId="0" applyNumberFormat="0" applyFill="0" applyBorder="0" applyAlignment="0" applyProtection="0">
      <alignment vertical="center"/>
    </xf>
    <xf numFmtId="0" fontId="12" fillId="26" borderId="0" applyNumberFormat="0" applyBorder="0" applyAlignment="0" applyProtection="0">
      <alignment vertical="center"/>
    </xf>
    <xf numFmtId="0" fontId="20" fillId="0" borderId="0" applyNumberFormat="0" applyFill="0" applyBorder="0" applyAlignment="0" applyProtection="0">
      <alignment vertical="center"/>
    </xf>
    <xf numFmtId="0" fontId="14" fillId="8" borderId="0" applyNumberFormat="0" applyBorder="0" applyAlignment="0" applyProtection="0">
      <alignment vertical="center"/>
    </xf>
    <xf numFmtId="0" fontId="13" fillId="0" borderId="0" applyNumberFormat="0" applyFill="0" applyBorder="0" applyAlignment="0" applyProtection="0">
      <alignment vertical="center"/>
    </xf>
    <xf numFmtId="0" fontId="14" fillId="14"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5"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28" fillId="30" borderId="10" applyNumberFormat="0" applyAlignment="0" applyProtection="0">
      <alignment vertical="center"/>
    </xf>
    <xf numFmtId="0" fontId="12" fillId="33" borderId="0" applyNumberFormat="0" applyBorder="0" applyAlignment="0" applyProtection="0">
      <alignment vertical="center"/>
    </xf>
    <xf numFmtId="0" fontId="30" fillId="37" borderId="0" applyNumberFormat="0" applyBorder="0" applyAlignment="0" applyProtection="0">
      <alignment vertical="center"/>
    </xf>
    <xf numFmtId="0" fontId="24" fillId="21" borderId="8" applyNumberFormat="0" applyAlignment="0" applyProtection="0">
      <alignment vertical="center"/>
    </xf>
    <xf numFmtId="0" fontId="14" fillId="25" borderId="0" applyNumberFormat="0" applyBorder="0" applyAlignment="0" applyProtection="0">
      <alignment vertical="center"/>
    </xf>
    <xf numFmtId="0" fontId="26" fillId="21" borderId="10" applyNumberFormat="0" applyAlignment="0" applyProtection="0">
      <alignment vertical="center"/>
    </xf>
    <xf numFmtId="0" fontId="29" fillId="0" borderId="11" applyNumberFormat="0" applyFill="0" applyAlignment="0" applyProtection="0">
      <alignment vertical="center"/>
    </xf>
    <xf numFmtId="0" fontId="21" fillId="0" borderId="6" applyNumberFormat="0" applyFill="0" applyAlignment="0" applyProtection="0">
      <alignment vertical="center"/>
    </xf>
    <xf numFmtId="0" fontId="17" fillId="13" borderId="0" applyNumberFormat="0" applyBorder="0" applyAlignment="0" applyProtection="0">
      <alignment vertical="center"/>
    </xf>
    <xf numFmtId="0" fontId="27" fillId="29" borderId="0" applyNumberFormat="0" applyBorder="0" applyAlignment="0" applyProtection="0">
      <alignment vertical="center"/>
    </xf>
    <xf numFmtId="0" fontId="12" fillId="20" borderId="0" applyNumberFormat="0" applyBorder="0" applyAlignment="0" applyProtection="0">
      <alignment vertical="center"/>
    </xf>
    <xf numFmtId="0" fontId="14" fillId="32" borderId="0" applyNumberFormat="0" applyBorder="0" applyAlignment="0" applyProtection="0">
      <alignment vertical="center"/>
    </xf>
    <xf numFmtId="0" fontId="12" fillId="31" borderId="0" applyNumberFormat="0" applyBorder="0" applyAlignment="0" applyProtection="0">
      <alignment vertical="center"/>
    </xf>
    <xf numFmtId="0" fontId="12" fillId="17" borderId="0" applyNumberFormat="0" applyBorder="0" applyAlignment="0" applyProtection="0">
      <alignment vertical="center"/>
    </xf>
    <xf numFmtId="0" fontId="14" fillId="36" borderId="0" applyNumberFormat="0" applyBorder="0" applyAlignment="0" applyProtection="0">
      <alignment vertical="center"/>
    </xf>
    <xf numFmtId="0" fontId="14" fillId="28" borderId="0" applyNumberFormat="0" applyBorder="0" applyAlignment="0" applyProtection="0">
      <alignment vertical="center"/>
    </xf>
    <xf numFmtId="0" fontId="12" fillId="27" borderId="0" applyNumberFormat="0" applyBorder="0" applyAlignment="0" applyProtection="0">
      <alignment vertical="center"/>
    </xf>
    <xf numFmtId="0" fontId="12" fillId="19" borderId="0" applyNumberFormat="0" applyBorder="0" applyAlignment="0" applyProtection="0">
      <alignment vertical="center"/>
    </xf>
    <xf numFmtId="0" fontId="14" fillId="24" borderId="0" applyNumberFormat="0" applyBorder="0" applyAlignment="0" applyProtection="0">
      <alignment vertical="center"/>
    </xf>
    <xf numFmtId="0" fontId="12" fillId="16"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12" fillId="7" borderId="0" applyNumberFormat="0" applyBorder="0" applyAlignment="0" applyProtection="0">
      <alignment vertical="center"/>
    </xf>
    <xf numFmtId="0" fontId="14" fillId="15" borderId="0" applyNumberFormat="0" applyBorder="0" applyAlignment="0" applyProtection="0">
      <alignment vertical="center"/>
    </xf>
    <xf numFmtId="0" fontId="12" fillId="34" borderId="0" applyNumberFormat="0" applyBorder="0" applyAlignment="0" applyProtection="0">
      <alignment vertical="center"/>
    </xf>
    <xf numFmtId="0" fontId="12" fillId="11" borderId="0" applyNumberFormat="0" applyBorder="0" applyAlignment="0" applyProtection="0">
      <alignment vertical="center"/>
    </xf>
    <xf numFmtId="0" fontId="14" fillId="18" borderId="0" applyNumberFormat="0" applyBorder="0" applyAlignment="0" applyProtection="0">
      <alignment vertical="center"/>
    </xf>
    <xf numFmtId="0" fontId="12" fillId="23" borderId="0" applyNumberFormat="0" applyBorder="0" applyAlignment="0" applyProtection="0">
      <alignment vertical="center"/>
    </xf>
  </cellStyleXfs>
  <cellXfs count="42">
    <xf numFmtId="0" fontId="0" fillId="0" borderId="0" xfId="0">
      <alignment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horizontal="center" vertical="center"/>
    </xf>
    <xf numFmtId="16" fontId="0" fillId="0" borderId="1" xfId="0" applyNumberFormat="1" applyBorder="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lignment vertical="center"/>
    </xf>
    <xf numFmtId="178" fontId="0" fillId="0" borderId="1" xfId="0" applyNumberFormat="1" applyBorder="1" applyAlignment="1">
      <alignment horizontal="center" vertical="center"/>
    </xf>
    <xf numFmtId="58" fontId="0" fillId="0" borderId="0" xfId="0" applyNumberFormat="1">
      <alignment vertical="center"/>
    </xf>
    <xf numFmtId="0" fontId="1" fillId="0" borderId="0" xfId="0" applyFont="1">
      <alignment vertical="center"/>
    </xf>
    <xf numFmtId="0" fontId="0" fillId="0" borderId="1" xfId="0" applyBorder="1">
      <alignment vertical="center"/>
    </xf>
    <xf numFmtId="178" fontId="0" fillId="0" borderId="1" xfId="0" applyNumberFormat="1" applyBorder="1" applyAlignment="1">
      <alignment horizontal="center" vertical="center"/>
    </xf>
    <xf numFmtId="0" fontId="2" fillId="0" borderId="0" xfId="0" applyFont="1">
      <alignment vertical="center"/>
    </xf>
    <xf numFmtId="178" fontId="1" fillId="0" borderId="1" xfId="0" applyNumberFormat="1" applyFont="1" applyBorder="1" applyAlignment="1">
      <alignment horizontal="center" vertical="center"/>
    </xf>
    <xf numFmtId="178" fontId="0" fillId="0" borderId="0" xfId="0" applyNumberFormat="1" applyBorder="1" applyAlignment="1">
      <alignment horizontal="center" vertical="center"/>
    </xf>
    <xf numFmtId="0" fontId="1" fillId="0" borderId="1" xfId="0" applyFont="1" applyBorder="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0" fillId="4" borderId="0" xfId="0" applyFill="1">
      <alignment vertical="center"/>
    </xf>
    <xf numFmtId="0" fontId="0" fillId="5" borderId="0" xfId="0" applyFill="1">
      <alignment vertical="center"/>
    </xf>
    <xf numFmtId="0" fontId="3" fillId="0" borderId="0" xfId="0" applyFont="1">
      <alignment vertical="center"/>
    </xf>
    <xf numFmtId="0" fontId="3" fillId="0" borderId="0" xfId="0" applyFont="1" applyAlignment="1">
      <alignment vertical="center" wrapText="1"/>
    </xf>
    <xf numFmtId="15" fontId="0" fillId="0" borderId="0" xfId="0" applyNumberFormat="1">
      <alignment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6" fillId="6"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Fill="1" applyBorder="1" applyAlignment="1">
      <alignment vertical="center"/>
    </xf>
    <xf numFmtId="0" fontId="9" fillId="0" borderId="1" xfId="0" applyFont="1" applyFill="1" applyBorder="1"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1" xfId="0" applyFont="1" applyFill="1" applyBorder="1" applyAlignment="1">
      <alignment vertical="center" wrapText="1"/>
    </xf>
    <xf numFmtId="0" fontId="7" fillId="0" borderId="1" xfId="0" applyFont="1" applyBorder="1">
      <alignment vertical="center"/>
    </xf>
    <xf numFmtId="0" fontId="7" fillId="0" borderId="1" xfId="0" applyFont="1" applyBorder="1" applyAlignment="1">
      <alignment vertical="center" wrapText="1"/>
    </xf>
    <xf numFmtId="0" fontId="0" fillId="0" borderId="1" xfId="0" applyBorder="1" applyAlignment="1">
      <alignment horizontal="center" vertical="center" wrapText="1"/>
    </xf>
    <xf numFmtId="0" fontId="0" fillId="0" borderId="2" xfId="0" applyBorder="1">
      <alignment vertical="center"/>
    </xf>
    <xf numFmtId="0" fontId="6" fillId="0" borderId="1" xfId="0" applyFont="1" applyFill="1" applyBorder="1" applyAlignment="1">
      <alignment vertical="center"/>
    </xf>
    <xf numFmtId="0" fontId="0" fillId="0" borderId="3"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229870</xdr:colOff>
      <xdr:row>1</xdr:row>
      <xdr:rowOff>67945</xdr:rowOff>
    </xdr:from>
    <xdr:to>
      <xdr:col>8</xdr:col>
      <xdr:colOff>512445</xdr:colOff>
      <xdr:row>16</xdr:row>
      <xdr:rowOff>111760</xdr:rowOff>
    </xdr:to>
    <xdr:pic>
      <xdr:nvPicPr>
        <xdr:cNvPr id="2" name="Picture 1"/>
        <xdr:cNvPicPr>
          <a:picLocks noChangeAspect="1"/>
        </xdr:cNvPicPr>
      </xdr:nvPicPr>
      <xdr:blipFill>
        <a:blip r:embed="rId1"/>
        <a:stretch>
          <a:fillRect/>
        </a:stretch>
      </xdr:blipFill>
      <xdr:spPr>
        <a:xfrm>
          <a:off x="229870" y="258445"/>
          <a:ext cx="5159375" cy="2901315"/>
        </a:xfrm>
        <a:prstGeom prst="rect">
          <a:avLst/>
        </a:prstGeom>
        <a:noFill/>
        <a:ln w="9525">
          <a:noFill/>
        </a:ln>
      </xdr:spPr>
    </xdr:pic>
    <xdr:clientData/>
  </xdr:twoCellAnchor>
  <xdr:twoCellAnchor>
    <xdr:from>
      <xdr:col>9</xdr:col>
      <xdr:colOff>387350</xdr:colOff>
      <xdr:row>1</xdr:row>
      <xdr:rowOff>49530</xdr:rowOff>
    </xdr:from>
    <xdr:to>
      <xdr:col>18</xdr:col>
      <xdr:colOff>255270</xdr:colOff>
      <xdr:row>17</xdr:row>
      <xdr:rowOff>11430</xdr:rowOff>
    </xdr:to>
    <xdr:pic>
      <xdr:nvPicPr>
        <xdr:cNvPr id="4" name="Picture 3"/>
        <xdr:cNvPicPr>
          <a:picLocks noChangeAspect="1"/>
        </xdr:cNvPicPr>
      </xdr:nvPicPr>
      <xdr:blipFill>
        <a:blip r:embed="rId2"/>
        <a:stretch>
          <a:fillRect/>
        </a:stretch>
      </xdr:blipFill>
      <xdr:spPr>
        <a:xfrm>
          <a:off x="5873750" y="240030"/>
          <a:ext cx="5354320" cy="3009900"/>
        </a:xfrm>
        <a:prstGeom prst="rect">
          <a:avLst/>
        </a:prstGeom>
        <a:noFill/>
        <a:ln w="9525">
          <a:noFill/>
        </a:ln>
      </xdr:spPr>
    </xdr:pic>
    <xdr:clientData/>
  </xdr:twoCellAnchor>
  <xdr:twoCellAnchor>
    <xdr:from>
      <xdr:col>0</xdr:col>
      <xdr:colOff>217170</xdr:colOff>
      <xdr:row>18</xdr:row>
      <xdr:rowOff>149860</xdr:rowOff>
    </xdr:from>
    <xdr:to>
      <xdr:col>9</xdr:col>
      <xdr:colOff>86360</xdr:colOff>
      <xdr:row>34</xdr:row>
      <xdr:rowOff>113665</xdr:rowOff>
    </xdr:to>
    <xdr:pic>
      <xdr:nvPicPr>
        <xdr:cNvPr id="3" name="Picture 2"/>
        <xdr:cNvPicPr>
          <a:picLocks noChangeAspect="1"/>
        </xdr:cNvPicPr>
      </xdr:nvPicPr>
      <xdr:blipFill>
        <a:blip r:embed="rId3"/>
        <a:stretch>
          <a:fillRect/>
        </a:stretch>
      </xdr:blipFill>
      <xdr:spPr>
        <a:xfrm>
          <a:off x="217170" y="3578860"/>
          <a:ext cx="5355590" cy="3011805"/>
        </a:xfrm>
        <a:prstGeom prst="rect">
          <a:avLst/>
        </a:prstGeom>
        <a:noFill/>
        <a:ln w="9525">
          <a:noFill/>
        </a:ln>
      </xdr:spPr>
    </xdr:pic>
    <xdr:clientData/>
  </xdr:twoCellAnchor>
  <xdr:twoCellAnchor>
    <xdr:from>
      <xdr:col>9</xdr:col>
      <xdr:colOff>359410</xdr:colOff>
      <xdr:row>18</xdr:row>
      <xdr:rowOff>81280</xdr:rowOff>
    </xdr:from>
    <xdr:to>
      <xdr:col>20</xdr:col>
      <xdr:colOff>131445</xdr:colOff>
      <xdr:row>37</xdr:row>
      <xdr:rowOff>104140</xdr:rowOff>
    </xdr:to>
    <xdr:pic>
      <xdr:nvPicPr>
        <xdr:cNvPr id="5" name="Picture 4"/>
        <xdr:cNvPicPr>
          <a:picLocks noChangeAspect="1"/>
        </xdr:cNvPicPr>
      </xdr:nvPicPr>
      <xdr:blipFill>
        <a:blip r:embed="rId4"/>
        <a:stretch>
          <a:fillRect/>
        </a:stretch>
      </xdr:blipFill>
      <xdr:spPr>
        <a:xfrm>
          <a:off x="5845810" y="3510280"/>
          <a:ext cx="6477635" cy="3642360"/>
        </a:xfrm>
        <a:prstGeom prst="rect">
          <a:avLst/>
        </a:prstGeom>
        <a:noFill/>
        <a:ln w="9525">
          <a:noFill/>
        </a:ln>
      </xdr:spPr>
    </xdr:pic>
    <xdr:clientData/>
  </xdr:twoCellAnchor>
  <xdr:twoCellAnchor>
    <xdr:from>
      <xdr:col>0</xdr:col>
      <xdr:colOff>9525</xdr:colOff>
      <xdr:row>39</xdr:row>
      <xdr:rowOff>0</xdr:rowOff>
    </xdr:from>
    <xdr:to>
      <xdr:col>10</xdr:col>
      <xdr:colOff>85090</xdr:colOff>
      <xdr:row>63</xdr:row>
      <xdr:rowOff>125730</xdr:rowOff>
    </xdr:to>
    <xdr:pic>
      <xdr:nvPicPr>
        <xdr:cNvPr id="6" name="Picture 5"/>
        <xdr:cNvPicPr>
          <a:picLocks noChangeAspect="1"/>
        </xdr:cNvPicPr>
      </xdr:nvPicPr>
      <xdr:blipFill>
        <a:blip r:embed="rId5"/>
        <a:stretch>
          <a:fillRect/>
        </a:stretch>
      </xdr:blipFill>
      <xdr:spPr>
        <a:xfrm>
          <a:off x="9525" y="7429500"/>
          <a:ext cx="6171565" cy="469773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4"/>
  <sheetViews>
    <sheetView topLeftCell="A78" workbookViewId="0">
      <selection activeCell="B97" sqref="B97"/>
    </sheetView>
  </sheetViews>
  <sheetFormatPr defaultColWidth="9.14285714285714" defaultRowHeight="15"/>
  <cols>
    <col min="1" max="1" width="22.8571428571429" customWidth="1"/>
    <col min="2" max="2" width="16.1428571428571" customWidth="1"/>
    <col min="3" max="3" width="20" customWidth="1"/>
    <col min="4" max="4" width="19" customWidth="1"/>
    <col min="5" max="5" width="23" customWidth="1"/>
    <col min="6" max="6" width="21" customWidth="1"/>
    <col min="7" max="7" width="22" customWidth="1"/>
    <col min="8" max="8" width="18.8571428571429" customWidth="1"/>
    <col min="9" max="9" width="15" customWidth="1"/>
    <col min="10" max="10" width="15.5714285714286" customWidth="1"/>
  </cols>
  <sheetData>
    <row r="1" ht="26" customHeight="1" spans="1:10">
      <c r="A1" s="29" t="s">
        <v>0</v>
      </c>
      <c r="B1" s="29" t="s">
        <v>1</v>
      </c>
      <c r="C1" s="29" t="s">
        <v>2</v>
      </c>
      <c r="D1" s="29" t="s">
        <v>3</v>
      </c>
      <c r="E1" s="29" t="s">
        <v>4</v>
      </c>
      <c r="F1" s="29" t="s">
        <v>5</v>
      </c>
      <c r="G1" s="29" t="s">
        <v>6</v>
      </c>
      <c r="H1" s="29" t="s">
        <v>7</v>
      </c>
      <c r="I1" s="29" t="s">
        <v>8</v>
      </c>
      <c r="J1" s="29" t="s">
        <v>9</v>
      </c>
    </row>
    <row r="2" ht="189" customHeight="1" spans="1:10">
      <c r="A2" s="30">
        <v>1</v>
      </c>
      <c r="B2" s="31" t="s">
        <v>10</v>
      </c>
      <c r="C2" s="32" t="s">
        <v>11</v>
      </c>
      <c r="D2" s="33" t="s">
        <v>12</v>
      </c>
      <c r="E2" s="34" t="s">
        <v>13</v>
      </c>
      <c r="F2" s="35" t="s">
        <v>14</v>
      </c>
      <c r="G2" s="35" t="s">
        <v>15</v>
      </c>
      <c r="H2" s="35" t="s">
        <v>16</v>
      </c>
      <c r="I2" s="40"/>
      <c r="J2" s="31"/>
    </row>
    <row r="3" ht="184" customHeight="1" spans="1:10">
      <c r="A3" s="30"/>
      <c r="B3" s="36"/>
      <c r="C3" s="36"/>
      <c r="D3" s="36"/>
      <c r="E3" s="37" t="s">
        <v>17</v>
      </c>
      <c r="F3" s="37" t="s">
        <v>18</v>
      </c>
      <c r="G3" s="37" t="s">
        <v>19</v>
      </c>
      <c r="H3" s="36"/>
      <c r="I3" s="36"/>
      <c r="J3" s="36"/>
    </row>
    <row r="4" ht="173" customHeight="1" spans="1:10">
      <c r="A4" s="36"/>
      <c r="B4" s="36"/>
      <c r="C4" s="36"/>
      <c r="D4" s="36"/>
      <c r="E4" s="37" t="s">
        <v>20</v>
      </c>
      <c r="F4" s="37" t="s">
        <v>21</v>
      </c>
      <c r="G4" s="37" t="s">
        <v>22</v>
      </c>
      <c r="H4" s="36"/>
      <c r="I4" s="36"/>
      <c r="J4" s="36"/>
    </row>
    <row r="5" ht="119.25" spans="1:10">
      <c r="A5" s="36"/>
      <c r="B5" s="36"/>
      <c r="C5" s="36"/>
      <c r="D5" s="36"/>
      <c r="E5" s="36"/>
      <c r="F5" s="37" t="s">
        <v>23</v>
      </c>
      <c r="G5" s="37" t="s">
        <v>24</v>
      </c>
      <c r="H5" s="36"/>
      <c r="I5" s="36"/>
      <c r="J5" s="36"/>
    </row>
    <row r="6" ht="105" spans="1:10">
      <c r="A6" s="36"/>
      <c r="B6" s="36"/>
      <c r="C6" s="36"/>
      <c r="D6" s="36"/>
      <c r="E6" s="36"/>
      <c r="F6" s="37" t="s">
        <v>25</v>
      </c>
      <c r="G6" s="37" t="s">
        <v>26</v>
      </c>
      <c r="H6" s="36"/>
      <c r="I6" s="36"/>
      <c r="J6" s="36"/>
    </row>
    <row r="7" ht="105" spans="1:10">
      <c r="A7" s="36"/>
      <c r="B7" s="36"/>
      <c r="C7" s="36"/>
      <c r="D7" s="36"/>
      <c r="E7" s="36"/>
      <c r="F7" s="37" t="s">
        <v>27</v>
      </c>
      <c r="G7" s="37" t="s">
        <v>26</v>
      </c>
      <c r="H7" s="36"/>
      <c r="I7" s="36"/>
      <c r="J7" s="36"/>
    </row>
    <row r="8" ht="105" spans="1:10">
      <c r="A8" s="36"/>
      <c r="B8" s="36"/>
      <c r="C8" s="36"/>
      <c r="D8" s="36"/>
      <c r="E8" s="36"/>
      <c r="F8" s="37" t="s">
        <v>28</v>
      </c>
      <c r="G8" s="37" t="s">
        <v>26</v>
      </c>
      <c r="H8" s="36"/>
      <c r="I8" s="36"/>
      <c r="J8" s="36"/>
    </row>
    <row r="9" ht="105" spans="1:10">
      <c r="A9" s="36"/>
      <c r="B9" s="36"/>
      <c r="C9" s="36"/>
      <c r="D9" s="36"/>
      <c r="E9" s="36"/>
      <c r="F9" s="37" t="s">
        <v>29</v>
      </c>
      <c r="G9" s="37" t="s">
        <v>30</v>
      </c>
      <c r="H9" s="36"/>
      <c r="I9" s="36"/>
      <c r="J9" s="36"/>
    </row>
    <row r="10" ht="120" spans="1:10">
      <c r="A10" s="36"/>
      <c r="B10" s="36"/>
      <c r="C10" s="36"/>
      <c r="D10" s="36"/>
      <c r="E10" s="36"/>
      <c r="F10" s="37" t="s">
        <v>31</v>
      </c>
      <c r="G10" s="37" t="s">
        <v>32</v>
      </c>
      <c r="H10" s="36"/>
      <c r="I10" s="36"/>
      <c r="J10" s="36"/>
    </row>
    <row r="11" ht="90" spans="1:10">
      <c r="A11" s="36"/>
      <c r="B11" s="36"/>
      <c r="C11" s="36"/>
      <c r="D11" s="36"/>
      <c r="E11" s="36"/>
      <c r="F11" s="37" t="s">
        <v>33</v>
      </c>
      <c r="G11" s="37" t="s">
        <v>34</v>
      </c>
      <c r="H11" s="36"/>
      <c r="I11" s="36"/>
      <c r="J11" s="36"/>
    </row>
    <row r="12" ht="120" spans="1:10">
      <c r="A12" s="36"/>
      <c r="B12" s="36"/>
      <c r="C12" s="36"/>
      <c r="D12" s="36"/>
      <c r="E12" s="36"/>
      <c r="F12" s="37" t="s">
        <v>35</v>
      </c>
      <c r="G12" s="37" t="s">
        <v>36</v>
      </c>
      <c r="H12" s="36"/>
      <c r="I12" s="36"/>
      <c r="J12" s="36"/>
    </row>
    <row r="13" ht="105" spans="1:10">
      <c r="A13" s="36"/>
      <c r="B13" s="36"/>
      <c r="C13" s="36"/>
      <c r="D13" s="36"/>
      <c r="E13" s="36"/>
      <c r="F13" s="37" t="s">
        <v>37</v>
      </c>
      <c r="G13" s="37" t="s">
        <v>38</v>
      </c>
      <c r="H13" s="36"/>
      <c r="I13" s="36"/>
      <c r="J13" s="36"/>
    </row>
    <row r="14" ht="120" spans="1:10">
      <c r="A14" s="36"/>
      <c r="B14" s="36"/>
      <c r="C14" s="36"/>
      <c r="D14" s="36"/>
      <c r="E14" s="36"/>
      <c r="F14" s="37" t="s">
        <v>39</v>
      </c>
      <c r="G14" s="37" t="s">
        <v>40</v>
      </c>
      <c r="H14" s="36"/>
      <c r="I14" s="36"/>
      <c r="J14" s="36"/>
    </row>
    <row r="15" ht="105" spans="1:10">
      <c r="A15" s="36"/>
      <c r="B15" s="36"/>
      <c r="C15" s="36"/>
      <c r="D15" s="36"/>
      <c r="E15" s="36"/>
      <c r="F15" s="37" t="s">
        <v>41</v>
      </c>
      <c r="G15" s="37" t="s">
        <v>42</v>
      </c>
      <c r="H15" s="36"/>
      <c r="I15" s="36"/>
      <c r="J15" s="36"/>
    </row>
    <row r="16" ht="120" spans="1:10">
      <c r="A16" s="36"/>
      <c r="B16" s="36"/>
      <c r="C16" s="36"/>
      <c r="D16" s="36"/>
      <c r="E16" s="36"/>
      <c r="F16" s="37" t="s">
        <v>43</v>
      </c>
      <c r="G16" s="37" t="s">
        <v>44</v>
      </c>
      <c r="H16" s="36"/>
      <c r="I16" s="36"/>
      <c r="J16" s="36"/>
    </row>
    <row r="17" ht="120" spans="1:10">
      <c r="A17" s="36"/>
      <c r="B17" s="36"/>
      <c r="C17" s="36"/>
      <c r="D17" s="36"/>
      <c r="E17" s="36"/>
      <c r="F17" s="37" t="s">
        <v>45</v>
      </c>
      <c r="G17" s="37" t="s">
        <v>46</v>
      </c>
      <c r="H17" s="36"/>
      <c r="I17" s="36"/>
      <c r="J17" s="36"/>
    </row>
    <row r="18" spans="1:10">
      <c r="A18" s="36"/>
      <c r="B18" s="36"/>
      <c r="C18" s="36"/>
      <c r="D18" s="36"/>
      <c r="E18" s="36"/>
      <c r="F18" s="37"/>
      <c r="G18" s="37"/>
      <c r="H18" s="36"/>
      <c r="I18" s="36"/>
      <c r="J18" s="36"/>
    </row>
    <row r="19" ht="69" customHeight="1" spans="1:10">
      <c r="A19" s="36"/>
      <c r="B19" s="36"/>
      <c r="C19" s="36"/>
      <c r="D19" s="36"/>
      <c r="E19" s="36" t="s">
        <v>47</v>
      </c>
      <c r="F19" s="37" t="s">
        <v>48</v>
      </c>
      <c r="G19" s="37" t="s">
        <v>49</v>
      </c>
      <c r="H19" s="36"/>
      <c r="I19" s="36"/>
      <c r="J19" s="36"/>
    </row>
    <row r="20" spans="1:10">
      <c r="A20" s="8"/>
      <c r="B20" s="8"/>
      <c r="C20" s="8"/>
      <c r="D20" s="8"/>
      <c r="E20" s="8"/>
      <c r="F20" s="8"/>
      <c r="G20" s="8"/>
      <c r="H20" s="8"/>
      <c r="I20" s="8"/>
      <c r="J20" s="8"/>
    </row>
    <row r="21" ht="252" spans="1:10">
      <c r="A21" s="38">
        <v>2</v>
      </c>
      <c r="B21" s="31" t="s">
        <v>10</v>
      </c>
      <c r="C21" s="32" t="s">
        <v>11</v>
      </c>
      <c r="D21" s="33" t="s">
        <v>50</v>
      </c>
      <c r="E21" s="34" t="s">
        <v>51</v>
      </c>
      <c r="F21" s="35" t="s">
        <v>20</v>
      </c>
      <c r="G21" s="37" t="s">
        <v>52</v>
      </c>
      <c r="H21" s="8"/>
      <c r="I21" s="8"/>
      <c r="J21" s="8"/>
    </row>
    <row r="22" ht="189" spans="1:10">
      <c r="A22" s="8"/>
      <c r="B22" s="36"/>
      <c r="C22" s="36"/>
      <c r="D22" s="36"/>
      <c r="E22" s="35" t="s">
        <v>53</v>
      </c>
      <c r="F22" s="37" t="s">
        <v>54</v>
      </c>
      <c r="G22" s="37" t="s">
        <v>54</v>
      </c>
      <c r="H22" s="8"/>
      <c r="I22" s="8"/>
      <c r="J22" s="8"/>
    </row>
    <row r="23" ht="45" spans="1:10">
      <c r="A23" s="8"/>
      <c r="B23" s="36"/>
      <c r="C23" s="36"/>
      <c r="D23" s="36"/>
      <c r="E23" s="36"/>
      <c r="F23" s="37" t="s">
        <v>55</v>
      </c>
      <c r="G23" s="37" t="s">
        <v>56</v>
      </c>
      <c r="H23" s="8"/>
      <c r="I23" s="8"/>
      <c r="J23" s="8"/>
    </row>
    <row r="24" ht="45" spans="1:10">
      <c r="A24" s="8"/>
      <c r="B24" s="8"/>
      <c r="C24" s="8"/>
      <c r="D24" s="8"/>
      <c r="E24" s="8"/>
      <c r="F24" s="37" t="s">
        <v>57</v>
      </c>
      <c r="G24" s="37" t="s">
        <v>58</v>
      </c>
      <c r="H24" s="8"/>
      <c r="I24" s="8"/>
      <c r="J24" s="8"/>
    </row>
    <row r="25" ht="30" spans="1:10">
      <c r="A25" s="8"/>
      <c r="B25" s="8"/>
      <c r="C25" s="8"/>
      <c r="D25" s="8"/>
      <c r="E25" s="8"/>
      <c r="F25" s="37" t="s">
        <v>59</v>
      </c>
      <c r="G25" s="37" t="s">
        <v>56</v>
      </c>
      <c r="H25" s="8"/>
      <c r="I25" s="8"/>
      <c r="J25" s="8"/>
    </row>
    <row r="26" ht="99" customHeight="1" spans="1:10">
      <c r="A26" s="8"/>
      <c r="B26" s="8"/>
      <c r="C26" s="8"/>
      <c r="D26" s="8"/>
      <c r="E26" s="36" t="s">
        <v>47</v>
      </c>
      <c r="F26" s="37" t="s">
        <v>48</v>
      </c>
      <c r="G26" s="37" t="s">
        <v>60</v>
      </c>
      <c r="H26" s="8"/>
      <c r="I26" s="41"/>
      <c r="J26" s="8"/>
    </row>
    <row r="27" ht="99" customHeight="1" spans="1:10">
      <c r="A27" s="8"/>
      <c r="B27" s="8"/>
      <c r="C27" s="8"/>
      <c r="D27" s="8"/>
      <c r="E27" s="36" t="s">
        <v>47</v>
      </c>
      <c r="F27" s="37" t="s">
        <v>48</v>
      </c>
      <c r="G27" s="37" t="s">
        <v>61</v>
      </c>
      <c r="H27" s="8"/>
      <c r="I27" s="41"/>
      <c r="J27" s="8"/>
    </row>
    <row r="28" ht="17" customHeight="1" spans="1:10">
      <c r="A28" s="8"/>
      <c r="B28" s="8"/>
      <c r="C28" s="8"/>
      <c r="D28" s="8"/>
      <c r="E28" s="8"/>
      <c r="F28" s="8"/>
      <c r="G28" s="8"/>
      <c r="H28" s="8"/>
      <c r="I28" s="41"/>
      <c r="J28" s="8"/>
    </row>
    <row r="29" ht="252" spans="1:10">
      <c r="A29" s="3">
        <v>3</v>
      </c>
      <c r="B29" s="31" t="s">
        <v>10</v>
      </c>
      <c r="C29" s="32" t="s">
        <v>11</v>
      </c>
      <c r="D29" s="33" t="s">
        <v>62</v>
      </c>
      <c r="E29" s="34" t="s">
        <v>63</v>
      </c>
      <c r="F29" s="35" t="s">
        <v>20</v>
      </c>
      <c r="G29" s="37" t="s">
        <v>64</v>
      </c>
      <c r="H29" s="8"/>
      <c r="I29" s="41"/>
      <c r="J29" s="8"/>
    </row>
    <row r="30" ht="236.25" spans="1:10">
      <c r="A30" s="8"/>
      <c r="B30" s="8"/>
      <c r="C30" s="8"/>
      <c r="D30" s="8"/>
      <c r="E30" s="35" t="s">
        <v>20</v>
      </c>
      <c r="F30" s="36" t="s">
        <v>65</v>
      </c>
      <c r="G30" s="37" t="s">
        <v>66</v>
      </c>
      <c r="H30" s="8"/>
      <c r="I30" s="41"/>
      <c r="J30" s="8"/>
    </row>
    <row r="31" ht="15.75" spans="1:10">
      <c r="A31" s="8"/>
      <c r="B31" s="8"/>
      <c r="C31" s="8"/>
      <c r="D31" s="8"/>
      <c r="E31" s="35"/>
      <c r="F31" s="36"/>
      <c r="G31" s="37"/>
      <c r="H31" s="8"/>
      <c r="I31" s="41"/>
      <c r="J31" s="8"/>
    </row>
    <row r="32" spans="1:10">
      <c r="A32" s="8"/>
      <c r="B32" s="8"/>
      <c r="C32" s="8"/>
      <c r="D32" s="8"/>
      <c r="E32" s="8"/>
      <c r="F32" s="8"/>
      <c r="G32" s="8"/>
      <c r="H32" s="8"/>
      <c r="I32" s="8"/>
      <c r="J32" s="8"/>
    </row>
    <row r="33" ht="252" spans="1:10">
      <c r="A33" s="38" t="s">
        <v>67</v>
      </c>
      <c r="B33" s="31" t="s">
        <v>10</v>
      </c>
      <c r="C33" s="32" t="s">
        <v>11</v>
      </c>
      <c r="D33" s="33" t="s">
        <v>68</v>
      </c>
      <c r="E33" s="34" t="s">
        <v>63</v>
      </c>
      <c r="F33" s="35" t="s">
        <v>20</v>
      </c>
      <c r="G33" s="37" t="s">
        <v>69</v>
      </c>
      <c r="H33" s="8"/>
      <c r="I33" s="8"/>
      <c r="J33" s="8"/>
    </row>
    <row r="34" ht="75" spans="1:10">
      <c r="A34" s="8"/>
      <c r="B34" s="8"/>
      <c r="C34" s="8"/>
      <c r="D34" s="8"/>
      <c r="E34" s="8"/>
      <c r="F34" s="36" t="s">
        <v>70</v>
      </c>
      <c r="G34" s="37" t="s">
        <v>71</v>
      </c>
      <c r="H34" s="8"/>
      <c r="I34" s="8"/>
      <c r="J34" s="8"/>
    </row>
    <row r="35" ht="75" spans="1:10">
      <c r="A35" s="8"/>
      <c r="B35" s="8"/>
      <c r="C35" s="8"/>
      <c r="D35" s="8"/>
      <c r="E35" s="8"/>
      <c r="F35" s="36" t="s">
        <v>72</v>
      </c>
      <c r="G35" s="37" t="s">
        <v>73</v>
      </c>
      <c r="H35" s="8"/>
      <c r="I35" s="8"/>
      <c r="J35" s="8"/>
    </row>
    <row r="36" spans="1:10">
      <c r="A36" s="8"/>
      <c r="B36" s="8"/>
      <c r="C36" s="8"/>
      <c r="D36" s="8"/>
      <c r="E36" s="8"/>
      <c r="F36" s="36" t="s">
        <v>74</v>
      </c>
      <c r="G36" s="37"/>
      <c r="H36" s="8"/>
      <c r="I36" s="8"/>
      <c r="J36" s="8"/>
    </row>
    <row r="37" spans="1:10">
      <c r="A37" s="8"/>
      <c r="B37" s="8"/>
      <c r="C37" s="8"/>
      <c r="D37" s="8"/>
      <c r="E37" s="8"/>
      <c r="F37" s="8"/>
      <c r="G37" s="8"/>
      <c r="H37" s="8"/>
      <c r="I37" s="8"/>
      <c r="J37" s="8"/>
    </row>
    <row r="38" ht="262" customHeight="1" spans="1:10">
      <c r="A38" s="8">
        <v>5</v>
      </c>
      <c r="B38" s="31" t="s">
        <v>10</v>
      </c>
      <c r="C38" s="32" t="s">
        <v>11</v>
      </c>
      <c r="D38" s="33" t="s">
        <v>75</v>
      </c>
      <c r="E38" s="34" t="s">
        <v>63</v>
      </c>
      <c r="F38" s="35" t="s">
        <v>76</v>
      </c>
      <c r="G38" s="37" t="s">
        <v>77</v>
      </c>
      <c r="H38" s="8"/>
      <c r="I38" s="8"/>
      <c r="J38" s="8"/>
    </row>
    <row r="39" ht="220.5" spans="1:10">
      <c r="A39" s="8"/>
      <c r="B39" s="8"/>
      <c r="C39" s="8"/>
      <c r="D39" s="8"/>
      <c r="E39" s="35" t="s">
        <v>78</v>
      </c>
      <c r="F39" s="37" t="s">
        <v>79</v>
      </c>
      <c r="G39" s="37" t="s">
        <v>80</v>
      </c>
      <c r="H39" s="8"/>
      <c r="I39" s="8"/>
      <c r="J39" s="8"/>
    </row>
    <row r="40" ht="15.75" spans="1:9">
      <c r="A40" s="8"/>
      <c r="B40" s="8"/>
      <c r="C40" s="8"/>
      <c r="E40" s="35"/>
      <c r="F40" s="37"/>
      <c r="G40" s="37"/>
      <c r="H40" s="8"/>
      <c r="I40" s="8"/>
    </row>
    <row r="41" ht="299.25" spans="1:9">
      <c r="A41" s="8"/>
      <c r="B41" s="31" t="s">
        <v>10</v>
      </c>
      <c r="C41" s="32" t="s">
        <v>11</v>
      </c>
      <c r="D41" s="39"/>
      <c r="E41" s="34" t="s">
        <v>63</v>
      </c>
      <c r="F41" s="35" t="s">
        <v>81</v>
      </c>
      <c r="G41" s="8"/>
      <c r="H41" s="8"/>
      <c r="I41" s="8"/>
    </row>
    <row r="47" spans="2:2">
      <c r="B47" t="s">
        <v>82</v>
      </c>
    </row>
    <row r="48" spans="2:2">
      <c r="B48" t="s">
        <v>83</v>
      </c>
    </row>
    <row r="49" spans="2:2">
      <c r="B49" t="s">
        <v>84</v>
      </c>
    </row>
    <row r="50" spans="2:2">
      <c r="B50" t="s">
        <v>85</v>
      </c>
    </row>
    <row r="51" spans="2:2">
      <c r="B51" t="s">
        <v>86</v>
      </c>
    </row>
    <row r="52" spans="2:2">
      <c r="B52" t="s">
        <v>87</v>
      </c>
    </row>
    <row r="53" spans="2:2">
      <c r="B53" t="s">
        <v>88</v>
      </c>
    </row>
    <row r="54" spans="2:2">
      <c r="B54" t="s">
        <v>89</v>
      </c>
    </row>
    <row r="55" spans="2:2">
      <c r="B55" t="s">
        <v>90</v>
      </c>
    </row>
    <row r="56" spans="2:2">
      <c r="B56" t="s">
        <v>91</v>
      </c>
    </row>
    <row r="57" spans="2:2">
      <c r="B57" t="s">
        <v>92</v>
      </c>
    </row>
    <row r="58" spans="2:2">
      <c r="B58" t="s">
        <v>93</v>
      </c>
    </row>
    <row r="59" spans="2:2">
      <c r="B59" t="s">
        <v>94</v>
      </c>
    </row>
    <row r="60" spans="2:2">
      <c r="B60" t="s">
        <v>95</v>
      </c>
    </row>
    <row r="61" spans="2:2">
      <c r="B61" t="s">
        <v>96</v>
      </c>
    </row>
    <row r="62" spans="2:2">
      <c r="B62" t="s">
        <v>97</v>
      </c>
    </row>
    <row r="63" spans="2:2">
      <c r="B63" t="s">
        <v>98</v>
      </c>
    </row>
    <row r="64" spans="2:2">
      <c r="B64" t="s">
        <v>99</v>
      </c>
    </row>
    <row r="65" spans="2:2">
      <c r="B65" t="s">
        <v>100</v>
      </c>
    </row>
    <row r="66" spans="2:2">
      <c r="B66" t="s">
        <v>101</v>
      </c>
    </row>
    <row r="67" spans="2:2">
      <c r="B67" t="s">
        <v>102</v>
      </c>
    </row>
    <row r="68" spans="2:2">
      <c r="B68" t="s">
        <v>103</v>
      </c>
    </row>
    <row r="69" spans="2:2">
      <c r="B69" t="s">
        <v>104</v>
      </c>
    </row>
    <row r="70" spans="2:2">
      <c r="B70" t="s">
        <v>105</v>
      </c>
    </row>
    <row r="71" spans="2:2">
      <c r="B71" t="s">
        <v>106</v>
      </c>
    </row>
    <row r="73" spans="2:2">
      <c r="B73" t="s">
        <v>107</v>
      </c>
    </row>
    <row r="76" spans="2:2">
      <c r="B76" t="s">
        <v>108</v>
      </c>
    </row>
    <row r="78" spans="2:2">
      <c r="B78" t="s">
        <v>109</v>
      </c>
    </row>
    <row r="80" spans="2:2">
      <c r="B80" t="s">
        <v>110</v>
      </c>
    </row>
    <row r="82" spans="2:2">
      <c r="B82" t="s">
        <v>111</v>
      </c>
    </row>
    <row r="84" spans="1:6">
      <c r="A84" s="1"/>
      <c r="B84" s="1" t="s">
        <v>112</v>
      </c>
      <c r="C84" s="1" t="s">
        <v>113</v>
      </c>
      <c r="D84" s="1" t="s">
        <v>114</v>
      </c>
      <c r="E84" s="1" t="s">
        <v>115</v>
      </c>
      <c r="F84" s="2" t="s">
        <v>116</v>
      </c>
    </row>
    <row r="85" spans="1:6">
      <c r="A85" s="3" t="s">
        <v>117</v>
      </c>
      <c r="B85" s="4">
        <v>42669</v>
      </c>
      <c r="C85" s="4">
        <v>42699</v>
      </c>
      <c r="D85" s="4">
        <v>42675</v>
      </c>
      <c r="E85" s="3">
        <v>500</v>
      </c>
      <c r="F85" s="3">
        <v>0</v>
      </c>
    </row>
    <row r="86" spans="1:6">
      <c r="A86" s="3" t="s">
        <v>118</v>
      </c>
      <c r="B86" s="4"/>
      <c r="C86" s="4"/>
      <c r="D86" s="4">
        <v>42685</v>
      </c>
      <c r="E86" s="3">
        <v>500</v>
      </c>
      <c r="F86" s="3">
        <v>0</v>
      </c>
    </row>
    <row r="87" spans="1:6">
      <c r="A87" s="3" t="s">
        <v>119</v>
      </c>
      <c r="B87" s="4"/>
      <c r="C87" s="4"/>
      <c r="D87" s="4">
        <v>42693</v>
      </c>
      <c r="E87" s="3">
        <v>500</v>
      </c>
      <c r="F87" s="3">
        <v>0</v>
      </c>
    </row>
    <row r="88" spans="1:3">
      <c r="A88" s="3" t="s">
        <v>120</v>
      </c>
      <c r="B88" s="3">
        <f>(C85-B85)+1</f>
        <v>31</v>
      </c>
      <c r="C88" s="5"/>
    </row>
    <row r="89" spans="3:6">
      <c r="C89" s="5"/>
      <c r="D89" s="5"/>
      <c r="E89" s="6"/>
      <c r="F89" s="6"/>
    </row>
    <row r="90" spans="1:5">
      <c r="A90" s="7" t="s">
        <v>117</v>
      </c>
      <c r="B90" s="3"/>
      <c r="C90" s="5"/>
      <c r="D90" s="6"/>
      <c r="E90" s="6"/>
    </row>
    <row r="91" spans="1:2">
      <c r="A91" s="8" t="s">
        <v>121</v>
      </c>
      <c r="B91" s="3">
        <f>(C85-D85)</f>
        <v>24</v>
      </c>
    </row>
    <row r="92" spans="1:2">
      <c r="A92" s="8" t="s">
        <v>122</v>
      </c>
      <c r="B92" s="9">
        <f>B91/B88</f>
        <v>0.774193548387097</v>
      </c>
    </row>
    <row r="93" spans="1:2">
      <c r="A93" s="8" t="s">
        <v>123</v>
      </c>
      <c r="B93" s="9">
        <f>(E85*B92)+F85</f>
        <v>387.096774193548</v>
      </c>
    </row>
    <row r="95" spans="1:2">
      <c r="A95" s="7" t="s">
        <v>118</v>
      </c>
      <c r="B95" s="4"/>
    </row>
    <row r="96" spans="1:2">
      <c r="A96" s="8" t="s">
        <v>124</v>
      </c>
      <c r="B96" s="3">
        <f>(D86-D85)</f>
        <v>10</v>
      </c>
    </row>
    <row r="97" spans="1:2">
      <c r="A97" s="8" t="s">
        <v>125</v>
      </c>
      <c r="B97" s="3">
        <f>((C85)-D86)</f>
        <v>14</v>
      </c>
    </row>
    <row r="98" spans="1:5">
      <c r="A98" s="8" t="s">
        <v>126</v>
      </c>
      <c r="B98" s="9">
        <f>B96/B88</f>
        <v>0.32258064516129</v>
      </c>
      <c r="E98" s="10"/>
    </row>
    <row r="99" spans="1:5">
      <c r="A99" s="8" t="s">
        <v>127</v>
      </c>
      <c r="B99" s="9">
        <f>B97/B88</f>
        <v>0.451612903225806</v>
      </c>
      <c r="E99" s="10"/>
    </row>
    <row r="100" spans="1:2">
      <c r="A100" s="8" t="s">
        <v>128</v>
      </c>
      <c r="B100" s="9">
        <f>(E85*B98)+F85</f>
        <v>161.290322580645</v>
      </c>
    </row>
    <row r="101" spans="1:2">
      <c r="A101" s="8" t="s">
        <v>129</v>
      </c>
      <c r="B101" s="9">
        <f>(E86*B99)+F86</f>
        <v>225.806451612903</v>
      </c>
    </row>
    <row r="102" spans="1:2">
      <c r="A102" s="8" t="s">
        <v>130</v>
      </c>
      <c r="B102" s="9">
        <f>SUM(B100:B101)</f>
        <v>387.096774193548</v>
      </c>
    </row>
    <row r="104" spans="1:1">
      <c r="A104" s="7" t="s">
        <v>119</v>
      </c>
    </row>
    <row r="105" spans="1:2">
      <c r="A105" s="8" t="s">
        <v>124</v>
      </c>
      <c r="B105" s="3">
        <f>(D87-D86)</f>
        <v>8</v>
      </c>
    </row>
    <row r="106" spans="1:2">
      <c r="A106" s="8" t="s">
        <v>125</v>
      </c>
      <c r="B106" s="3">
        <f>(D86-D85)</f>
        <v>10</v>
      </c>
    </row>
    <row r="107" spans="1:2">
      <c r="A107" s="8" t="s">
        <v>131</v>
      </c>
      <c r="B107" s="3">
        <f>(C85-D87)</f>
        <v>6</v>
      </c>
    </row>
    <row r="108" spans="1:2">
      <c r="A108" s="8" t="s">
        <v>126</v>
      </c>
      <c r="B108" s="9">
        <f>B105/B88</f>
        <v>0.258064516129032</v>
      </c>
    </row>
    <row r="109" spans="1:2">
      <c r="A109" s="8" t="s">
        <v>127</v>
      </c>
      <c r="B109" s="9">
        <f>B106/B88</f>
        <v>0.32258064516129</v>
      </c>
    </row>
    <row r="110" spans="1:2">
      <c r="A110" s="8" t="s">
        <v>132</v>
      </c>
      <c r="B110" s="9">
        <f>B107/B88</f>
        <v>0.193548387096774</v>
      </c>
    </row>
    <row r="111" spans="1:2">
      <c r="A111" s="8" t="s">
        <v>128</v>
      </c>
      <c r="B111" s="9">
        <f t="shared" ref="B111:B113" si="0">(E85*B108)+F85</f>
        <v>129.032258064516</v>
      </c>
    </row>
    <row r="112" spans="1:2">
      <c r="A112" s="8" t="s">
        <v>129</v>
      </c>
      <c r="B112" s="9">
        <f t="shared" si="0"/>
        <v>161.290322580645</v>
      </c>
    </row>
    <row r="113" spans="1:2">
      <c r="A113" s="8" t="s">
        <v>133</v>
      </c>
      <c r="B113" s="9">
        <f t="shared" si="0"/>
        <v>96.7741935483871</v>
      </c>
    </row>
    <row r="114" spans="1:2">
      <c r="A114" s="8" t="s">
        <v>130</v>
      </c>
      <c r="B114" s="9">
        <f>SUM(B111:B113)</f>
        <v>387.096774193548</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L46"/>
  <sheetViews>
    <sheetView topLeftCell="A39" workbookViewId="0">
      <selection activeCell="O59" sqref="O59"/>
    </sheetView>
  </sheetViews>
  <sheetFormatPr defaultColWidth="9.14285714285714" defaultRowHeight="15"/>
  <sheetData>
    <row r="46" spans="12:12">
      <c r="L46" t="s">
        <v>394</v>
      </c>
    </row>
  </sheetData>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33"/>
  <sheetViews>
    <sheetView workbookViewId="0">
      <selection activeCell="I17" sqref="I17"/>
    </sheetView>
  </sheetViews>
  <sheetFormatPr defaultColWidth="9.14285714285714" defaultRowHeight="15" outlineLevelCol="5"/>
  <cols>
    <col min="1" max="1" width="24.4285714285714" customWidth="1"/>
    <col min="2" max="2" width="16.8571428571429" customWidth="1"/>
    <col min="3" max="3" width="16.1428571428571" customWidth="1"/>
    <col min="4" max="4" width="19.2857142857143" customWidth="1"/>
    <col min="5" max="5" width="8.71428571428571" customWidth="1"/>
    <col min="6" max="6" width="11.2857142857143" customWidth="1"/>
  </cols>
  <sheetData>
    <row r="3" spans="1:6">
      <c r="A3" s="1"/>
      <c r="B3" s="1" t="s">
        <v>112</v>
      </c>
      <c r="C3" s="1" t="s">
        <v>113</v>
      </c>
      <c r="D3" s="1" t="s">
        <v>114</v>
      </c>
      <c r="E3" s="1" t="s">
        <v>115</v>
      </c>
      <c r="F3" s="2" t="s">
        <v>116</v>
      </c>
    </row>
    <row r="4" spans="1:6">
      <c r="A4" s="3" t="s">
        <v>117</v>
      </c>
      <c r="B4" s="4">
        <v>42669</v>
      </c>
      <c r="C4" s="4">
        <v>42699</v>
      </c>
      <c r="D4" s="4">
        <v>42675</v>
      </c>
      <c r="E4" s="3">
        <v>500</v>
      </c>
      <c r="F4" s="3">
        <v>100</v>
      </c>
    </row>
    <row r="5" spans="1:6">
      <c r="A5" s="3" t="s">
        <v>118</v>
      </c>
      <c r="B5" s="4"/>
      <c r="C5" s="4"/>
      <c r="D5" s="4">
        <v>42685</v>
      </c>
      <c r="E5" s="3">
        <v>500</v>
      </c>
      <c r="F5" s="3">
        <v>0</v>
      </c>
    </row>
    <row r="6" spans="1:6">
      <c r="A6" s="3" t="s">
        <v>119</v>
      </c>
      <c r="B6" s="4"/>
      <c r="C6" s="4"/>
      <c r="D6" s="4">
        <v>42693</v>
      </c>
      <c r="E6" s="3">
        <v>500</v>
      </c>
      <c r="F6" s="3">
        <v>0</v>
      </c>
    </row>
    <row r="7" spans="1:3">
      <c r="A7" s="3" t="s">
        <v>120</v>
      </c>
      <c r="B7" s="3">
        <f>(C4-B4)+1</f>
        <v>31</v>
      </c>
      <c r="C7" s="5"/>
    </row>
    <row r="8" spans="3:6">
      <c r="C8" s="5"/>
      <c r="D8" s="5"/>
      <c r="E8" s="6"/>
      <c r="F8" s="6"/>
    </row>
    <row r="9" spans="1:5">
      <c r="A9" s="7" t="s">
        <v>117</v>
      </c>
      <c r="B9" s="3"/>
      <c r="C9" s="5"/>
      <c r="D9" s="6"/>
      <c r="E9" s="6"/>
    </row>
    <row r="10" spans="1:2">
      <c r="A10" s="8" t="s">
        <v>121</v>
      </c>
      <c r="B10" s="3">
        <f>(C4-D4)</f>
        <v>24</v>
      </c>
    </row>
    <row r="11" spans="1:2">
      <c r="A11" s="8" t="s">
        <v>122</v>
      </c>
      <c r="B11" s="9">
        <f>B10/B7</f>
        <v>0.774193548387097</v>
      </c>
    </row>
    <row r="12" spans="1:2">
      <c r="A12" s="8" t="s">
        <v>123</v>
      </c>
      <c r="B12" s="9">
        <f>(E4*B11)+F4</f>
        <v>487.096774193548</v>
      </c>
    </row>
    <row r="14" spans="1:2">
      <c r="A14" s="7" t="s">
        <v>118</v>
      </c>
      <c r="B14" s="4"/>
    </row>
    <row r="15" spans="1:2">
      <c r="A15" s="8" t="s">
        <v>124</v>
      </c>
      <c r="B15" s="3">
        <f>(D5-D4)</f>
        <v>10</v>
      </c>
    </row>
    <row r="16" spans="1:2">
      <c r="A16" s="8" t="s">
        <v>125</v>
      </c>
      <c r="B16" s="3">
        <f>((C4)-D5)</f>
        <v>14</v>
      </c>
    </row>
    <row r="17" spans="1:5">
      <c r="A17" s="8" t="s">
        <v>126</v>
      </c>
      <c r="B17" s="9">
        <f>B15/B7</f>
        <v>0.32258064516129</v>
      </c>
      <c r="E17" s="10"/>
    </row>
    <row r="18" spans="1:5">
      <c r="A18" s="8" t="s">
        <v>127</v>
      </c>
      <c r="B18" s="9">
        <f>B16/B7</f>
        <v>0.451612903225806</v>
      </c>
      <c r="E18" s="10"/>
    </row>
    <row r="19" spans="1:2">
      <c r="A19" s="8" t="s">
        <v>128</v>
      </c>
      <c r="B19" s="9">
        <f>(E4*B17)+F4</f>
        <v>261.290322580645</v>
      </c>
    </row>
    <row r="20" spans="1:2">
      <c r="A20" s="8" t="s">
        <v>129</v>
      </c>
      <c r="B20" s="9">
        <f>(E5*B18)+F5</f>
        <v>225.806451612903</v>
      </c>
    </row>
    <row r="21" spans="1:2">
      <c r="A21" s="8" t="s">
        <v>130</v>
      </c>
      <c r="B21" s="9">
        <f>SUM(B19:B20)</f>
        <v>487.096774193548</v>
      </c>
    </row>
    <row r="23" spans="1:1">
      <c r="A23" s="7" t="s">
        <v>119</v>
      </c>
    </row>
    <row r="24" spans="1:2">
      <c r="A24" s="8" t="s">
        <v>124</v>
      </c>
      <c r="B24" s="3">
        <f>(D6-D5)</f>
        <v>8</v>
      </c>
    </row>
    <row r="25" spans="1:2">
      <c r="A25" s="8" t="s">
        <v>125</v>
      </c>
      <c r="B25" s="3">
        <f>(D5-D4)</f>
        <v>10</v>
      </c>
    </row>
    <row r="26" spans="1:2">
      <c r="A26" s="8" t="s">
        <v>131</v>
      </c>
      <c r="B26" s="3">
        <f>(C4-D6)</f>
        <v>6</v>
      </c>
    </row>
    <row r="27" spans="1:2">
      <c r="A27" s="8" t="s">
        <v>126</v>
      </c>
      <c r="B27" s="9">
        <f>B24/B7</f>
        <v>0.258064516129032</v>
      </c>
    </row>
    <row r="28" spans="1:2">
      <c r="A28" s="8" t="s">
        <v>127</v>
      </c>
      <c r="B28" s="9">
        <f>B25/B7</f>
        <v>0.32258064516129</v>
      </c>
    </row>
    <row r="29" spans="1:2">
      <c r="A29" s="8" t="s">
        <v>132</v>
      </c>
      <c r="B29" s="9">
        <f>B26/B7</f>
        <v>0.193548387096774</v>
      </c>
    </row>
    <row r="30" spans="1:2">
      <c r="A30" s="8" t="s">
        <v>128</v>
      </c>
      <c r="B30" s="9">
        <f t="shared" ref="B30:B32" si="0">(E4*B27)+F4</f>
        <v>229.032258064516</v>
      </c>
    </row>
    <row r="31" spans="1:2">
      <c r="A31" s="8" t="s">
        <v>129</v>
      </c>
      <c r="B31" s="9">
        <f t="shared" si="0"/>
        <v>161.290322580645</v>
      </c>
    </row>
    <row r="32" spans="1:2">
      <c r="A32" s="8" t="s">
        <v>133</v>
      </c>
      <c r="B32" s="9">
        <f t="shared" si="0"/>
        <v>96.774193548387</v>
      </c>
    </row>
    <row r="33" spans="1:2">
      <c r="A33" s="8" t="s">
        <v>130</v>
      </c>
      <c r="B33" s="9">
        <f>SUM(B30:B32)</f>
        <v>487.096774193548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9"/>
  <sheetViews>
    <sheetView topLeftCell="B1" workbookViewId="0">
      <selection activeCell="L2" sqref="L2"/>
    </sheetView>
  </sheetViews>
  <sheetFormatPr defaultColWidth="9.14285714285714" defaultRowHeight="15"/>
  <cols>
    <col min="1" max="1" width="10.4285714285714" customWidth="1"/>
    <col min="2" max="2" width="9.71428571428571" customWidth="1"/>
    <col min="3" max="3" width="14.1428571428571" customWidth="1"/>
    <col min="5" max="5" width="13.2857142857143" customWidth="1"/>
    <col min="6" max="6" width="11.5714285714286" customWidth="1"/>
    <col min="7" max="7" width="14" customWidth="1"/>
    <col min="8" max="8" width="9.28571428571429" customWidth="1"/>
    <col min="9" max="9" width="12.8571428571429" customWidth="1"/>
    <col min="10" max="10" width="15" customWidth="1"/>
    <col min="11" max="11" width="11.2857142857143" customWidth="1"/>
    <col min="12" max="12" width="12.4285714285714" customWidth="1"/>
    <col min="13" max="13" width="18.5714285714286" customWidth="1"/>
    <col min="14" max="14" width="14.1428571428571" customWidth="1"/>
    <col min="15" max="15" width="10.5714285714286" customWidth="1"/>
  </cols>
  <sheetData>
    <row r="1" ht="30" spans="1:16">
      <c r="A1" s="19" t="s">
        <v>134</v>
      </c>
      <c r="B1" s="19" t="s">
        <v>135</v>
      </c>
      <c r="C1" s="11" t="s">
        <v>136</v>
      </c>
      <c r="D1" s="11" t="s">
        <v>137</v>
      </c>
      <c r="E1" s="11" t="s">
        <v>138</v>
      </c>
      <c r="F1" s="11" t="s">
        <v>139</v>
      </c>
      <c r="G1" s="11" t="s">
        <v>140</v>
      </c>
      <c r="H1" s="11" t="s">
        <v>120</v>
      </c>
      <c r="I1" s="11" t="s">
        <v>141</v>
      </c>
      <c r="J1" s="19" t="s">
        <v>142</v>
      </c>
      <c r="K1" s="19" t="s">
        <v>143</v>
      </c>
      <c r="L1" s="19" t="s">
        <v>144</v>
      </c>
      <c r="M1" s="19" t="s">
        <v>145</v>
      </c>
      <c r="N1" s="19" t="s">
        <v>146</v>
      </c>
      <c r="P1" s="19"/>
    </row>
    <row r="2" ht="30" spans="1:14">
      <c r="A2" s="23">
        <v>105358</v>
      </c>
      <c r="B2" s="24" t="s">
        <v>147</v>
      </c>
      <c r="C2" t="s">
        <v>148</v>
      </c>
      <c r="D2">
        <v>0</v>
      </c>
      <c r="E2">
        <v>10</v>
      </c>
      <c r="F2" s="25">
        <v>42696</v>
      </c>
      <c r="G2" s="10">
        <v>42726</v>
      </c>
      <c r="H2">
        <f t="shared" ref="H2:H6" si="0">G2-F2</f>
        <v>30</v>
      </c>
      <c r="I2" s="25">
        <v>42696</v>
      </c>
      <c r="J2" s="10">
        <v>42726</v>
      </c>
      <c r="K2" s="10"/>
      <c r="L2">
        <f t="shared" ref="L2:L6" si="1">J2-I2</f>
        <v>30</v>
      </c>
      <c r="M2">
        <f t="shared" ref="M2:M6" si="2">L2/H2</f>
        <v>1</v>
      </c>
      <c r="N2">
        <f t="shared" ref="N2:N6" si="3">E2*M2</f>
        <v>10</v>
      </c>
    </row>
    <row r="3" spans="3:14">
      <c r="C3" t="s">
        <v>149</v>
      </c>
      <c r="D3">
        <v>500</v>
      </c>
      <c r="E3">
        <v>500</v>
      </c>
      <c r="F3" s="25">
        <v>42696</v>
      </c>
      <c r="G3" s="10">
        <v>42726</v>
      </c>
      <c r="H3">
        <f t="shared" si="0"/>
        <v>30</v>
      </c>
      <c r="I3" s="25">
        <v>42696</v>
      </c>
      <c r="J3" s="10">
        <v>42726</v>
      </c>
      <c r="K3" s="10"/>
      <c r="L3">
        <f t="shared" si="1"/>
        <v>30</v>
      </c>
      <c r="M3">
        <f t="shared" si="2"/>
        <v>1</v>
      </c>
      <c r="N3">
        <f t="shared" si="3"/>
        <v>500</v>
      </c>
    </row>
    <row r="4" spans="12:15">
      <c r="L4">
        <f t="shared" si="1"/>
        <v>0</v>
      </c>
      <c r="M4" s="27" t="s">
        <v>150</v>
      </c>
      <c r="O4" s="28">
        <f>N2+N3</f>
        <v>510</v>
      </c>
    </row>
    <row r="5" spans="3:15">
      <c r="C5" t="s">
        <v>148</v>
      </c>
      <c r="E5">
        <v>20</v>
      </c>
      <c r="F5" s="25">
        <v>42696</v>
      </c>
      <c r="G5" s="10">
        <v>42726</v>
      </c>
      <c r="H5">
        <f t="shared" si="0"/>
        <v>30</v>
      </c>
      <c r="I5" s="25">
        <v>42707</v>
      </c>
      <c r="J5" s="10">
        <v>42726</v>
      </c>
      <c r="K5" s="10">
        <v>22</v>
      </c>
      <c r="L5">
        <f t="shared" si="1"/>
        <v>19</v>
      </c>
      <c r="M5">
        <f t="shared" si="2"/>
        <v>0.633333333333333</v>
      </c>
      <c r="N5">
        <f t="shared" si="3"/>
        <v>12.6666666666667</v>
      </c>
      <c r="O5" s="28"/>
    </row>
    <row r="6" spans="3:15">
      <c r="C6" t="s">
        <v>149</v>
      </c>
      <c r="E6">
        <v>1000</v>
      </c>
      <c r="F6" s="25">
        <v>42696</v>
      </c>
      <c r="G6" s="10">
        <v>42726</v>
      </c>
      <c r="H6">
        <f t="shared" si="0"/>
        <v>30</v>
      </c>
      <c r="I6" s="25">
        <v>42707</v>
      </c>
      <c r="J6" s="10">
        <v>42726</v>
      </c>
      <c r="K6" s="10"/>
      <c r="L6">
        <f t="shared" si="1"/>
        <v>19</v>
      </c>
      <c r="M6">
        <f t="shared" si="2"/>
        <v>0.633333333333333</v>
      </c>
      <c r="N6">
        <f t="shared" si="3"/>
        <v>633.333333333333</v>
      </c>
      <c r="O6" s="28"/>
    </row>
    <row r="7" spans="13:15">
      <c r="M7" s="27" t="s">
        <v>150</v>
      </c>
      <c r="O7" s="28">
        <f>N5+N6</f>
        <v>646</v>
      </c>
    </row>
    <row r="8" spans="13:15">
      <c r="M8" s="27"/>
      <c r="O8" s="28"/>
    </row>
    <row r="9" ht="30" spans="1:14">
      <c r="A9" s="23">
        <v>73293</v>
      </c>
      <c r="B9" s="24" t="s">
        <v>151</v>
      </c>
      <c r="C9" s="26" t="s">
        <v>152</v>
      </c>
      <c r="D9">
        <v>55</v>
      </c>
      <c r="E9">
        <v>55</v>
      </c>
      <c r="F9" s="25">
        <v>42697</v>
      </c>
      <c r="G9" s="10">
        <v>42727</v>
      </c>
      <c r="H9">
        <f t="shared" ref="H9:H16" si="4">G9-F9</f>
        <v>30</v>
      </c>
      <c r="I9" s="25">
        <v>42697</v>
      </c>
      <c r="J9" s="10">
        <v>42727</v>
      </c>
      <c r="K9">
        <v>23</v>
      </c>
      <c r="L9">
        <f t="shared" ref="L9:L16" si="5">J9-I9</f>
        <v>30</v>
      </c>
      <c r="M9">
        <f t="shared" ref="M9:M15" si="6">L9/H9</f>
        <v>1</v>
      </c>
      <c r="N9">
        <f t="shared" ref="N9:N15" si="7">E9*M9</f>
        <v>55</v>
      </c>
    </row>
    <row r="10" spans="3:14">
      <c r="C10" s="26" t="s">
        <v>148</v>
      </c>
      <c r="D10">
        <v>0</v>
      </c>
      <c r="E10">
        <v>10</v>
      </c>
      <c r="F10" s="25">
        <v>42697</v>
      </c>
      <c r="G10" s="10">
        <v>42727</v>
      </c>
      <c r="H10">
        <f t="shared" si="4"/>
        <v>30</v>
      </c>
      <c r="I10" s="25">
        <v>42697</v>
      </c>
      <c r="J10" s="10">
        <v>42727</v>
      </c>
      <c r="L10">
        <f t="shared" si="5"/>
        <v>30</v>
      </c>
      <c r="M10">
        <f t="shared" si="6"/>
        <v>1</v>
      </c>
      <c r="N10">
        <f t="shared" si="7"/>
        <v>10</v>
      </c>
    </row>
    <row r="11" ht="30" spans="3:14">
      <c r="C11" s="26" t="s">
        <v>153</v>
      </c>
      <c r="D11">
        <v>0</v>
      </c>
      <c r="E11">
        <v>10</v>
      </c>
      <c r="F11" s="25">
        <v>42697</v>
      </c>
      <c r="G11" s="10">
        <v>42727</v>
      </c>
      <c r="H11">
        <f t="shared" si="4"/>
        <v>30</v>
      </c>
      <c r="I11" s="25">
        <v>42697</v>
      </c>
      <c r="J11" s="10">
        <v>42727</v>
      </c>
      <c r="L11">
        <f t="shared" si="5"/>
        <v>30</v>
      </c>
      <c r="M11">
        <f t="shared" si="6"/>
        <v>1</v>
      </c>
      <c r="N11">
        <f t="shared" si="7"/>
        <v>10</v>
      </c>
    </row>
    <row r="12" spans="13:15">
      <c r="M12" s="27" t="s">
        <v>150</v>
      </c>
      <c r="O12" s="28">
        <f>N9+N10+N11</f>
        <v>75</v>
      </c>
    </row>
    <row r="13" ht="30" spans="3:15">
      <c r="C13" s="26" t="s">
        <v>152</v>
      </c>
      <c r="D13">
        <v>55</v>
      </c>
      <c r="E13">
        <v>55</v>
      </c>
      <c r="F13" s="25">
        <v>42697</v>
      </c>
      <c r="G13" s="10">
        <v>42727</v>
      </c>
      <c r="H13">
        <f t="shared" si="4"/>
        <v>30</v>
      </c>
      <c r="I13" s="25">
        <v>42697</v>
      </c>
      <c r="J13" s="10">
        <v>42727</v>
      </c>
      <c r="L13">
        <f t="shared" si="5"/>
        <v>30</v>
      </c>
      <c r="M13">
        <f t="shared" si="6"/>
        <v>1</v>
      </c>
      <c r="N13">
        <f t="shared" si="7"/>
        <v>55</v>
      </c>
      <c r="O13" s="28"/>
    </row>
    <row r="14" spans="3:14">
      <c r="C14" s="26" t="s">
        <v>148</v>
      </c>
      <c r="E14">
        <v>35</v>
      </c>
      <c r="F14" s="25">
        <v>42697</v>
      </c>
      <c r="G14" s="10">
        <v>42727</v>
      </c>
      <c r="H14">
        <f t="shared" si="4"/>
        <v>30</v>
      </c>
      <c r="I14" s="25">
        <v>42707</v>
      </c>
      <c r="J14" s="10">
        <v>42727</v>
      </c>
      <c r="L14">
        <f t="shared" si="5"/>
        <v>20</v>
      </c>
      <c r="M14">
        <f t="shared" si="6"/>
        <v>0.666666666666667</v>
      </c>
      <c r="N14">
        <f t="shared" si="7"/>
        <v>23.3333333333333</v>
      </c>
    </row>
    <row r="15" ht="30" spans="3:14">
      <c r="C15" s="26" t="s">
        <v>153</v>
      </c>
      <c r="E15">
        <v>45</v>
      </c>
      <c r="F15" s="25">
        <v>42697</v>
      </c>
      <c r="G15" s="10">
        <v>42727</v>
      </c>
      <c r="H15">
        <f t="shared" si="4"/>
        <v>30</v>
      </c>
      <c r="I15" s="25">
        <v>42707</v>
      </c>
      <c r="J15" s="10">
        <v>42727</v>
      </c>
      <c r="L15">
        <f t="shared" si="5"/>
        <v>20</v>
      </c>
      <c r="M15">
        <f t="shared" si="6"/>
        <v>0.666666666666667</v>
      </c>
      <c r="N15">
        <f t="shared" si="7"/>
        <v>30</v>
      </c>
    </row>
    <row r="16" spans="8:15">
      <c r="H16">
        <f t="shared" si="4"/>
        <v>0</v>
      </c>
      <c r="L16">
        <f t="shared" si="5"/>
        <v>0</v>
      </c>
      <c r="M16" s="27" t="s">
        <v>150</v>
      </c>
      <c r="O16" s="28">
        <f>N13+N14+N15</f>
        <v>108.333333333333</v>
      </c>
    </row>
    <row r="17" spans="13:15">
      <c r="M17" s="27"/>
      <c r="O17" s="28"/>
    </row>
    <row r="18" ht="45" spans="1:14">
      <c r="A18" s="23">
        <v>1053538</v>
      </c>
      <c r="B18" s="24" t="s">
        <v>154</v>
      </c>
      <c r="C18" t="s">
        <v>149</v>
      </c>
      <c r="D18">
        <v>500</v>
      </c>
      <c r="E18">
        <v>500</v>
      </c>
      <c r="F18" s="25">
        <v>42698</v>
      </c>
      <c r="G18" s="10">
        <v>42705</v>
      </c>
      <c r="H18">
        <f>G18-F18</f>
        <v>7</v>
      </c>
      <c r="I18" s="25">
        <v>42698</v>
      </c>
      <c r="J18" s="10">
        <v>42705</v>
      </c>
      <c r="K18">
        <v>1</v>
      </c>
      <c r="L18">
        <f>J18-I18</f>
        <v>7</v>
      </c>
      <c r="M18">
        <f>L18/H18</f>
        <v>1</v>
      </c>
      <c r="N18">
        <f>E18*M18</f>
        <v>500</v>
      </c>
    </row>
    <row r="19" spans="13:15">
      <c r="M19" s="27" t="s">
        <v>150</v>
      </c>
      <c r="O19" s="28">
        <f>N16+N17+N18</f>
        <v>500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77"/>
  <sheetViews>
    <sheetView workbookViewId="0">
      <selection activeCell="C2" sqref="C2"/>
    </sheetView>
  </sheetViews>
  <sheetFormatPr defaultColWidth="9.14285714285714" defaultRowHeight="15"/>
  <cols>
    <col min="1" max="1" width="15.2857142857143" customWidth="1"/>
    <col min="2" max="2" width="42.5714285714286" customWidth="1"/>
    <col min="4" max="4" width="10.8571428571429" customWidth="1"/>
    <col min="6" max="6" width="9.85714285714286" customWidth="1"/>
    <col min="7" max="7" width="10.4285714285714" customWidth="1"/>
    <col min="8" max="8" width="11.8571428571429" customWidth="1"/>
  </cols>
  <sheetData>
    <row r="1" spans="1:9">
      <c r="A1" s="11" t="s">
        <v>155</v>
      </c>
      <c r="B1" s="11" t="s">
        <v>136</v>
      </c>
      <c r="C1" s="11" t="s">
        <v>156</v>
      </c>
      <c r="D1" s="11" t="s">
        <v>157</v>
      </c>
      <c r="E1" s="11" t="s">
        <v>158</v>
      </c>
      <c r="F1" s="11" t="s">
        <v>137</v>
      </c>
      <c r="G1" s="11" t="s">
        <v>159</v>
      </c>
      <c r="H1" s="11" t="s">
        <v>160</v>
      </c>
      <c r="I1" s="11" t="s">
        <v>161</v>
      </c>
    </row>
    <row r="2" spans="1:6">
      <c r="A2">
        <v>4</v>
      </c>
      <c r="B2" t="s">
        <v>162</v>
      </c>
      <c r="C2" s="22"/>
      <c r="D2" s="22"/>
      <c r="E2" s="22"/>
      <c r="F2" s="22"/>
    </row>
    <row r="3" spans="1:2">
      <c r="A3">
        <v>4</v>
      </c>
      <c r="B3" t="s">
        <v>163</v>
      </c>
    </row>
    <row r="4" spans="2:2">
      <c r="B4" t="s">
        <v>160</v>
      </c>
    </row>
    <row r="5" spans="2:2">
      <c r="B5" t="s">
        <v>164</v>
      </c>
    </row>
    <row r="6" spans="2:7">
      <c r="B6" t="s">
        <v>165</v>
      </c>
      <c r="C6" s="22"/>
      <c r="D6" s="22"/>
      <c r="E6" s="22"/>
      <c r="F6" s="22"/>
      <c r="G6" s="22"/>
    </row>
    <row r="7" spans="2:2">
      <c r="B7" t="s">
        <v>166</v>
      </c>
    </row>
    <row r="8" spans="2:2">
      <c r="B8" t="s">
        <v>167</v>
      </c>
    </row>
    <row r="9" spans="2:2">
      <c r="B9" t="s">
        <v>168</v>
      </c>
    </row>
    <row r="10" spans="2:2">
      <c r="B10" t="s">
        <v>169</v>
      </c>
    </row>
    <row r="11" spans="2:2">
      <c r="B11" t="s">
        <v>170</v>
      </c>
    </row>
    <row r="12" spans="2:2">
      <c r="B12" t="s">
        <v>171</v>
      </c>
    </row>
    <row r="13" spans="2:2">
      <c r="B13" t="s">
        <v>172</v>
      </c>
    </row>
    <row r="14" spans="2:2">
      <c r="B14" t="s">
        <v>173</v>
      </c>
    </row>
    <row r="15" spans="2:2">
      <c r="B15" t="s">
        <v>174</v>
      </c>
    </row>
    <row r="16" spans="2:2">
      <c r="B16" t="s">
        <v>175</v>
      </c>
    </row>
    <row r="17" spans="2:2">
      <c r="B17" t="s">
        <v>176</v>
      </c>
    </row>
    <row r="18" spans="2:2">
      <c r="B18" t="s">
        <v>177</v>
      </c>
    </row>
    <row r="19" spans="2:2">
      <c r="B19" t="s">
        <v>178</v>
      </c>
    </row>
    <row r="20" spans="2:2">
      <c r="B20" t="s">
        <v>179</v>
      </c>
    </row>
    <row r="21" spans="2:2">
      <c r="B21" t="s">
        <v>180</v>
      </c>
    </row>
    <row r="22" spans="2:2">
      <c r="B22" t="s">
        <v>181</v>
      </c>
    </row>
    <row r="23" spans="2:2">
      <c r="B23" t="s">
        <v>182</v>
      </c>
    </row>
    <row r="24" spans="2:2">
      <c r="B24" t="s">
        <v>183</v>
      </c>
    </row>
    <row r="25" spans="2:2">
      <c r="B25" t="s">
        <v>184</v>
      </c>
    </row>
    <row r="26" spans="2:2">
      <c r="B26" t="s">
        <v>185</v>
      </c>
    </row>
    <row r="27" spans="2:2">
      <c r="B27" t="s">
        <v>186</v>
      </c>
    </row>
    <row r="28" spans="2:2">
      <c r="B28" t="s">
        <v>187</v>
      </c>
    </row>
    <row r="29" spans="2:2">
      <c r="B29" t="s">
        <v>188</v>
      </c>
    </row>
    <row r="30" spans="2:2">
      <c r="B30" t="s">
        <v>189</v>
      </c>
    </row>
    <row r="31" spans="2:2">
      <c r="B31" t="s">
        <v>190</v>
      </c>
    </row>
    <row r="32" spans="2:2">
      <c r="B32" t="s">
        <v>191</v>
      </c>
    </row>
    <row r="33" spans="2:2">
      <c r="B33" t="s">
        <v>192</v>
      </c>
    </row>
    <row r="34" spans="2:2">
      <c r="B34" t="s">
        <v>193</v>
      </c>
    </row>
    <row r="35" spans="2:2">
      <c r="B35" t="s">
        <v>194</v>
      </c>
    </row>
    <row r="36" spans="2:2">
      <c r="B36" t="s">
        <v>195</v>
      </c>
    </row>
    <row r="37" spans="2:2">
      <c r="B37" t="s">
        <v>196</v>
      </c>
    </row>
    <row r="38" spans="2:2">
      <c r="B38" t="s">
        <v>197</v>
      </c>
    </row>
    <row r="39" spans="2:2">
      <c r="B39" t="s">
        <v>198</v>
      </c>
    </row>
    <row r="40" spans="2:2">
      <c r="B40" t="s">
        <v>199</v>
      </c>
    </row>
    <row r="41" spans="2:2">
      <c r="B41" t="s">
        <v>200</v>
      </c>
    </row>
    <row r="42" spans="2:2">
      <c r="B42" t="s">
        <v>201</v>
      </c>
    </row>
    <row r="43" spans="2:2">
      <c r="B43" t="s">
        <v>202</v>
      </c>
    </row>
    <row r="44" spans="2:2">
      <c r="B44" t="s">
        <v>203</v>
      </c>
    </row>
    <row r="45" spans="2:2">
      <c r="B45" t="s">
        <v>204</v>
      </c>
    </row>
    <row r="46" spans="2:2">
      <c r="B46" t="s">
        <v>205</v>
      </c>
    </row>
    <row r="47" spans="2:2">
      <c r="B47" t="s">
        <v>206</v>
      </c>
    </row>
    <row r="48" spans="2:2">
      <c r="B48" t="s">
        <v>207</v>
      </c>
    </row>
    <row r="49" spans="2:2">
      <c r="B49" t="s">
        <v>208</v>
      </c>
    </row>
    <row r="50" spans="2:2">
      <c r="B50" t="s">
        <v>209</v>
      </c>
    </row>
    <row r="51" spans="2:2">
      <c r="B51" t="s">
        <v>210</v>
      </c>
    </row>
    <row r="52" spans="2:2">
      <c r="B52" t="s">
        <v>211</v>
      </c>
    </row>
    <row r="53" spans="2:2">
      <c r="B53" t="s">
        <v>212</v>
      </c>
    </row>
    <row r="54" spans="2:2">
      <c r="B54" t="s">
        <v>213</v>
      </c>
    </row>
    <row r="55" spans="2:2">
      <c r="B55" t="s">
        <v>214</v>
      </c>
    </row>
    <row r="56" spans="2:2">
      <c r="B56" t="s">
        <v>215</v>
      </c>
    </row>
    <row r="57" spans="2:2">
      <c r="B57" t="s">
        <v>216</v>
      </c>
    </row>
    <row r="58" spans="2:2">
      <c r="B58" t="s">
        <v>217</v>
      </c>
    </row>
    <row r="59" spans="2:2">
      <c r="B59" t="s">
        <v>218</v>
      </c>
    </row>
    <row r="60" spans="2:2">
      <c r="B60" t="s">
        <v>219</v>
      </c>
    </row>
    <row r="61" spans="2:2">
      <c r="B61" t="s">
        <v>220</v>
      </c>
    </row>
    <row r="62" spans="2:2">
      <c r="B62" t="s">
        <v>221</v>
      </c>
    </row>
    <row r="63" spans="2:2">
      <c r="B63" t="s">
        <v>222</v>
      </c>
    </row>
    <row r="64" spans="2:2">
      <c r="B64" t="s">
        <v>223</v>
      </c>
    </row>
    <row r="65" spans="2:2">
      <c r="B65" t="s">
        <v>224</v>
      </c>
    </row>
    <row r="66" spans="2:2">
      <c r="B66" t="s">
        <v>225</v>
      </c>
    </row>
    <row r="67" spans="2:2">
      <c r="B67" t="s">
        <v>226</v>
      </c>
    </row>
    <row r="68" spans="2:2">
      <c r="B68" t="s">
        <v>227</v>
      </c>
    </row>
    <row r="69" spans="2:2">
      <c r="B69" t="s">
        <v>228</v>
      </c>
    </row>
    <row r="70" spans="2:2">
      <c r="B70" t="s">
        <v>229</v>
      </c>
    </row>
    <row r="71" spans="2:2">
      <c r="B71" t="s">
        <v>230</v>
      </c>
    </row>
    <row r="72" spans="2:2">
      <c r="B72" t="s">
        <v>231</v>
      </c>
    </row>
    <row r="76" spans="2:7">
      <c r="B76" s="14" t="s">
        <v>153</v>
      </c>
      <c r="C76" s="22"/>
      <c r="D76" s="22"/>
      <c r="E76" s="22"/>
      <c r="F76" s="22"/>
      <c r="G76" s="22"/>
    </row>
    <row r="77" spans="2:16384">
      <c r="B77" s="14" t="s">
        <v>149</v>
      </c>
      <c r="C77" s="22"/>
      <c r="D77" s="22"/>
      <c r="E77" s="22"/>
      <c r="F77" s="22"/>
      <c r="XFD77" s="22"/>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7"/>
  <sheetViews>
    <sheetView topLeftCell="A43" workbookViewId="0">
      <selection activeCell="B60" sqref="B60"/>
    </sheetView>
  </sheetViews>
  <sheetFormatPr defaultColWidth="9.14285714285714" defaultRowHeight="15"/>
  <cols>
    <col min="1" max="1" width="16.8571428571429" customWidth="1"/>
    <col min="2" max="2" width="58.7142857142857" customWidth="1"/>
    <col min="4" max="4" width="10.8571428571429" customWidth="1"/>
    <col min="5" max="5" width="9.42857142857143" customWidth="1"/>
    <col min="6" max="6" width="13.7142857142857" customWidth="1"/>
    <col min="7" max="7" width="10.4285714285714" customWidth="1"/>
    <col min="8" max="8" width="11.8571428571429" customWidth="1"/>
    <col min="9" max="9" width="10.4285714285714" customWidth="1"/>
    <col min="10" max="10" width="13.5714285714286" customWidth="1"/>
    <col min="11" max="11" width="29.4285714285714" customWidth="1"/>
  </cols>
  <sheetData>
    <row r="1" spans="1:9">
      <c r="A1" s="11" t="s">
        <v>155</v>
      </c>
      <c r="B1" s="11" t="s">
        <v>136</v>
      </c>
      <c r="C1" s="11" t="s">
        <v>156</v>
      </c>
      <c r="D1" s="11" t="s">
        <v>157</v>
      </c>
      <c r="E1" s="11" t="s">
        <v>158</v>
      </c>
      <c r="F1" s="11" t="s">
        <v>137</v>
      </c>
      <c r="G1" s="11" t="s">
        <v>159</v>
      </c>
      <c r="H1" s="11" t="s">
        <v>160</v>
      </c>
      <c r="I1" s="11" t="s">
        <v>161</v>
      </c>
    </row>
    <row r="2" spans="1:11">
      <c r="A2">
        <v>2</v>
      </c>
      <c r="B2" t="s">
        <v>160</v>
      </c>
      <c r="C2" s="22"/>
      <c r="D2" s="22"/>
      <c r="E2" s="22"/>
      <c r="F2" s="22" t="s">
        <v>115</v>
      </c>
      <c r="J2" t="s">
        <v>232</v>
      </c>
      <c r="K2" t="s">
        <v>233</v>
      </c>
    </row>
    <row r="3" spans="1:2">
      <c r="A3">
        <v>44</v>
      </c>
      <c r="B3" t="s">
        <v>167</v>
      </c>
    </row>
    <row r="4" spans="1:2">
      <c r="A4">
        <v>44</v>
      </c>
      <c r="B4" t="s">
        <v>168</v>
      </c>
    </row>
    <row r="5" spans="1:2">
      <c r="A5">
        <v>44</v>
      </c>
      <c r="B5" t="s">
        <v>169</v>
      </c>
    </row>
    <row r="6" spans="1:2">
      <c r="A6">
        <v>44</v>
      </c>
      <c r="B6" t="s">
        <v>171</v>
      </c>
    </row>
    <row r="7" spans="1:2">
      <c r="A7">
        <v>44</v>
      </c>
      <c r="B7" t="s">
        <v>172</v>
      </c>
    </row>
    <row r="8" spans="1:2">
      <c r="A8">
        <v>44</v>
      </c>
      <c r="B8" t="s">
        <v>173</v>
      </c>
    </row>
    <row r="9" spans="1:2">
      <c r="A9">
        <v>44</v>
      </c>
      <c r="B9" t="s">
        <v>174</v>
      </c>
    </row>
    <row r="10" spans="1:2">
      <c r="A10">
        <v>44</v>
      </c>
      <c r="B10" t="s">
        <v>175</v>
      </c>
    </row>
    <row r="11" spans="1:2">
      <c r="A11">
        <v>44</v>
      </c>
      <c r="B11" t="s">
        <v>176</v>
      </c>
    </row>
    <row r="12" spans="1:2">
      <c r="A12">
        <v>44</v>
      </c>
      <c r="B12" t="s">
        <v>177</v>
      </c>
    </row>
    <row r="13" spans="1:2">
      <c r="A13">
        <v>44</v>
      </c>
      <c r="B13" t="s">
        <v>178</v>
      </c>
    </row>
    <row r="14" spans="1:2">
      <c r="A14">
        <v>44</v>
      </c>
      <c r="B14" t="s">
        <v>179</v>
      </c>
    </row>
    <row r="15" spans="1:2">
      <c r="A15">
        <v>44</v>
      </c>
      <c r="B15" t="s">
        <v>180</v>
      </c>
    </row>
    <row r="16" spans="1:2">
      <c r="A16">
        <v>44</v>
      </c>
      <c r="B16" t="s">
        <v>181</v>
      </c>
    </row>
    <row r="17" spans="1:2">
      <c r="A17">
        <v>44</v>
      </c>
      <c r="B17" t="s">
        <v>182</v>
      </c>
    </row>
    <row r="18" spans="1:2">
      <c r="A18">
        <v>44</v>
      </c>
      <c r="B18" t="s">
        <v>183</v>
      </c>
    </row>
    <row r="19" spans="1:2">
      <c r="A19">
        <v>44</v>
      </c>
      <c r="B19" t="s">
        <v>184</v>
      </c>
    </row>
    <row r="20" spans="1:2">
      <c r="A20">
        <v>44</v>
      </c>
      <c r="B20" t="s">
        <v>185</v>
      </c>
    </row>
    <row r="21" spans="1:2">
      <c r="A21">
        <v>44</v>
      </c>
      <c r="B21" t="s">
        <v>186</v>
      </c>
    </row>
    <row r="22" spans="1:2">
      <c r="A22">
        <v>44</v>
      </c>
      <c r="B22" t="s">
        <v>187</v>
      </c>
    </row>
    <row r="23" spans="1:2">
      <c r="A23">
        <v>44</v>
      </c>
      <c r="B23" t="s">
        <v>188</v>
      </c>
    </row>
    <row r="24" spans="1:2">
      <c r="A24">
        <v>44</v>
      </c>
      <c r="B24" t="s">
        <v>189</v>
      </c>
    </row>
    <row r="25" spans="1:2">
      <c r="A25">
        <v>44</v>
      </c>
      <c r="B25" t="s">
        <v>190</v>
      </c>
    </row>
    <row r="26" spans="1:2">
      <c r="A26">
        <v>44</v>
      </c>
      <c r="B26" t="s">
        <v>191</v>
      </c>
    </row>
    <row r="27" spans="1:2">
      <c r="A27">
        <v>44</v>
      </c>
      <c r="B27" t="s">
        <v>192</v>
      </c>
    </row>
    <row r="28" spans="1:2">
      <c r="A28">
        <v>44</v>
      </c>
      <c r="B28" t="s">
        <v>193</v>
      </c>
    </row>
    <row r="29" spans="1:2">
      <c r="A29">
        <v>44</v>
      </c>
      <c r="B29" t="s">
        <v>194</v>
      </c>
    </row>
    <row r="30" spans="1:6">
      <c r="A30">
        <v>9</v>
      </c>
      <c r="B30" t="s">
        <v>195</v>
      </c>
      <c r="C30" s="22"/>
      <c r="D30" s="22"/>
      <c r="E30" s="22"/>
      <c r="F30" s="22"/>
    </row>
    <row r="31" spans="1:10">
      <c r="A31">
        <v>19</v>
      </c>
      <c r="B31" t="s">
        <v>196</v>
      </c>
      <c r="J31" t="s">
        <v>232</v>
      </c>
    </row>
    <row r="32" spans="1:10">
      <c r="A32">
        <v>53</v>
      </c>
      <c r="B32" t="s">
        <v>197</v>
      </c>
      <c r="J32" t="s">
        <v>232</v>
      </c>
    </row>
    <row r="33" spans="1:2">
      <c r="A33">
        <v>40</v>
      </c>
      <c r="B33" t="s">
        <v>198</v>
      </c>
    </row>
    <row r="34" spans="1:6">
      <c r="A34">
        <v>40</v>
      </c>
      <c r="B34" t="s">
        <v>164</v>
      </c>
      <c r="C34" s="22"/>
      <c r="D34" s="22"/>
      <c r="E34" s="22"/>
      <c r="F34" s="22"/>
    </row>
    <row r="35" spans="1:7">
      <c r="A35">
        <v>41</v>
      </c>
      <c r="B35" t="s">
        <v>199</v>
      </c>
      <c r="C35" s="22"/>
      <c r="D35" s="22"/>
      <c r="E35" s="22"/>
      <c r="F35" s="22"/>
      <c r="G35" s="22"/>
    </row>
    <row r="36" spans="1:10">
      <c r="A36">
        <v>12</v>
      </c>
      <c r="B36" t="s">
        <v>234</v>
      </c>
      <c r="C36" s="22"/>
      <c r="D36" s="22"/>
      <c r="E36" s="22"/>
      <c r="F36" s="22" t="s">
        <v>235</v>
      </c>
      <c r="J36" t="s">
        <v>232</v>
      </c>
    </row>
    <row r="37" spans="1:7">
      <c r="A37">
        <v>7</v>
      </c>
      <c r="B37" s="14" t="s">
        <v>153</v>
      </c>
      <c r="C37" s="22"/>
      <c r="D37" s="22"/>
      <c r="E37" s="22"/>
      <c r="F37" s="22"/>
      <c r="G37" s="22"/>
    </row>
    <row r="38" spans="1:2">
      <c r="A38">
        <v>33</v>
      </c>
      <c r="B38" t="s">
        <v>236</v>
      </c>
    </row>
    <row r="39" spans="1:2">
      <c r="A39">
        <v>33</v>
      </c>
      <c r="B39" t="s">
        <v>237</v>
      </c>
    </row>
    <row r="40" spans="1:2">
      <c r="A40">
        <v>33</v>
      </c>
      <c r="B40" t="s">
        <v>238</v>
      </c>
    </row>
    <row r="41" spans="1:2">
      <c r="A41">
        <v>33</v>
      </c>
      <c r="B41" t="s">
        <v>239</v>
      </c>
    </row>
    <row r="42" spans="1:2">
      <c r="A42">
        <v>43</v>
      </c>
      <c r="B42" t="s">
        <v>240</v>
      </c>
    </row>
    <row r="43" spans="1:2">
      <c r="A43">
        <v>43</v>
      </c>
      <c r="B43" t="s">
        <v>241</v>
      </c>
    </row>
    <row r="44" spans="1:2">
      <c r="A44">
        <v>43</v>
      </c>
      <c r="B44" t="s">
        <v>242</v>
      </c>
    </row>
    <row r="45" spans="1:2">
      <c r="A45">
        <v>43</v>
      </c>
      <c r="B45" t="s">
        <v>243</v>
      </c>
    </row>
    <row r="46" spans="1:2">
      <c r="A46">
        <v>43</v>
      </c>
      <c r="B46" t="s">
        <v>244</v>
      </c>
    </row>
    <row r="47" spans="1:2">
      <c r="A47">
        <v>43</v>
      </c>
      <c r="B47" t="s">
        <v>245</v>
      </c>
    </row>
    <row r="48" spans="1:2">
      <c r="A48">
        <v>43</v>
      </c>
      <c r="B48" t="s">
        <v>246</v>
      </c>
    </row>
    <row r="49" spans="1:2">
      <c r="A49">
        <v>11</v>
      </c>
      <c r="B49" t="s">
        <v>247</v>
      </c>
    </row>
    <row r="50" spans="1:2">
      <c r="A50">
        <v>11</v>
      </c>
      <c r="B50" t="s">
        <v>248</v>
      </c>
    </row>
    <row r="51" spans="1:2">
      <c r="A51">
        <v>11</v>
      </c>
      <c r="B51" t="s">
        <v>249</v>
      </c>
    </row>
    <row r="52" spans="1:9">
      <c r="A52">
        <v>1</v>
      </c>
      <c r="B52" s="14" t="s">
        <v>250</v>
      </c>
      <c r="C52" s="22"/>
      <c r="D52" s="22"/>
      <c r="E52" s="22"/>
      <c r="F52" s="22"/>
      <c r="I52" s="22"/>
    </row>
    <row r="53" spans="1:2">
      <c r="A53">
        <v>1</v>
      </c>
      <c r="B53" t="s">
        <v>251</v>
      </c>
    </row>
    <row r="54" spans="1:2">
      <c r="A54">
        <v>1</v>
      </c>
      <c r="B54" t="s">
        <v>252</v>
      </c>
    </row>
    <row r="55" spans="1:6">
      <c r="A55">
        <v>38</v>
      </c>
      <c r="B55" s="14" t="s">
        <v>148</v>
      </c>
      <c r="C55" s="22"/>
      <c r="D55" s="22"/>
      <c r="E55" s="22"/>
      <c r="F55" s="22"/>
    </row>
    <row r="56" spans="1:2">
      <c r="A56">
        <v>4</v>
      </c>
      <c r="B56" t="s">
        <v>253</v>
      </c>
    </row>
    <row r="57" spans="1:2">
      <c r="A57">
        <v>4</v>
      </c>
      <c r="B57" t="s">
        <v>254</v>
      </c>
    </row>
    <row r="58" spans="1:6">
      <c r="A58">
        <v>4</v>
      </c>
      <c r="B58" s="14" t="s">
        <v>255</v>
      </c>
      <c r="C58" s="22"/>
      <c r="D58" s="22"/>
      <c r="E58" s="22"/>
      <c r="F58" s="22"/>
    </row>
    <row r="59" spans="1:2">
      <c r="A59">
        <v>4</v>
      </c>
      <c r="B59" t="s">
        <v>256</v>
      </c>
    </row>
    <row r="60" spans="1:2">
      <c r="A60">
        <v>4</v>
      </c>
      <c r="B60" t="s">
        <v>257</v>
      </c>
    </row>
    <row r="61" spans="1:6">
      <c r="A61">
        <v>14</v>
      </c>
      <c r="B61" t="s">
        <v>159</v>
      </c>
      <c r="C61" s="22"/>
      <c r="D61" s="22"/>
      <c r="E61" s="22"/>
      <c r="F61" s="22"/>
    </row>
    <row r="62" spans="1:2">
      <c r="A62">
        <v>31</v>
      </c>
      <c r="B62" t="s">
        <v>258</v>
      </c>
    </row>
    <row r="63" spans="1:2">
      <c r="A63">
        <v>7</v>
      </c>
      <c r="B63" t="s">
        <v>259</v>
      </c>
    </row>
    <row r="64" spans="1:2">
      <c r="A64">
        <v>40</v>
      </c>
      <c r="B64" t="s">
        <v>260</v>
      </c>
    </row>
    <row r="65" spans="1:2">
      <c r="A65">
        <v>54</v>
      </c>
      <c r="B65" t="s">
        <v>261</v>
      </c>
    </row>
    <row r="66" spans="1:2">
      <c r="A66">
        <v>33</v>
      </c>
      <c r="B66" t="s">
        <v>262</v>
      </c>
    </row>
    <row r="67" spans="1:2">
      <c r="A67">
        <v>43</v>
      </c>
      <c r="B67" t="s">
        <v>225</v>
      </c>
    </row>
    <row r="68" spans="1:2">
      <c r="A68">
        <v>43</v>
      </c>
      <c r="B68" t="s">
        <v>223</v>
      </c>
    </row>
    <row r="69" spans="1:2">
      <c r="A69">
        <v>43</v>
      </c>
      <c r="B69" t="s">
        <v>224</v>
      </c>
    </row>
    <row r="70" spans="1:2">
      <c r="A70">
        <v>43</v>
      </c>
      <c r="B70" t="s">
        <v>222</v>
      </c>
    </row>
    <row r="71" spans="1:6">
      <c r="A71">
        <v>33</v>
      </c>
      <c r="B71" t="s">
        <v>170</v>
      </c>
      <c r="C71" s="22"/>
      <c r="D71" s="22"/>
      <c r="E71" s="22"/>
      <c r="F71" s="22"/>
    </row>
    <row r="72" spans="1:2">
      <c r="A72">
        <v>33</v>
      </c>
      <c r="B72" t="s">
        <v>209</v>
      </c>
    </row>
    <row r="73" spans="1:2">
      <c r="A73">
        <v>4</v>
      </c>
      <c r="B73" t="s">
        <v>162</v>
      </c>
    </row>
    <row r="74" spans="1:2">
      <c r="A74">
        <v>4</v>
      </c>
      <c r="B74" t="s">
        <v>163</v>
      </c>
    </row>
    <row r="75" spans="1:7">
      <c r="A75">
        <v>56</v>
      </c>
      <c r="B75" t="s">
        <v>165</v>
      </c>
      <c r="C75" s="22"/>
      <c r="D75" s="22"/>
      <c r="E75" s="22"/>
      <c r="F75" s="22"/>
      <c r="G75" s="22"/>
    </row>
    <row r="76" spans="1:2">
      <c r="A76">
        <v>43</v>
      </c>
      <c r="B76" t="s">
        <v>219</v>
      </c>
    </row>
    <row r="77" spans="1:2">
      <c r="A77">
        <v>4</v>
      </c>
      <c r="B77" t="s">
        <v>263</v>
      </c>
    </row>
    <row r="78" spans="1:2">
      <c r="A78">
        <v>4</v>
      </c>
      <c r="B78" t="s">
        <v>264</v>
      </c>
    </row>
    <row r="79" spans="1:2">
      <c r="A79">
        <v>4</v>
      </c>
      <c r="B79" t="s">
        <v>265</v>
      </c>
    </row>
    <row r="80" spans="1:2">
      <c r="A80">
        <v>11</v>
      </c>
      <c r="B80" t="s">
        <v>266</v>
      </c>
    </row>
    <row r="81" spans="1:2">
      <c r="A81">
        <v>55</v>
      </c>
      <c r="B81" t="s">
        <v>267</v>
      </c>
    </row>
    <row r="82" spans="1:2">
      <c r="A82">
        <v>4</v>
      </c>
      <c r="B82" t="s">
        <v>268</v>
      </c>
    </row>
    <row r="83" spans="1:7">
      <c r="A83">
        <v>57</v>
      </c>
      <c r="B83" t="s">
        <v>269</v>
      </c>
      <c r="C83" s="22"/>
      <c r="D83" s="22"/>
      <c r="E83" s="22"/>
      <c r="F83" s="22"/>
      <c r="G83" s="22"/>
    </row>
    <row r="84" spans="1:2">
      <c r="A84">
        <v>43</v>
      </c>
      <c r="B84" t="s">
        <v>270</v>
      </c>
    </row>
    <row r="85" spans="1:2">
      <c r="A85">
        <v>43</v>
      </c>
      <c r="B85" t="s">
        <v>271</v>
      </c>
    </row>
    <row r="86" spans="1:2">
      <c r="A86">
        <v>57</v>
      </c>
      <c r="B86" t="s">
        <v>272</v>
      </c>
    </row>
    <row r="87" spans="1:2">
      <c r="A87">
        <v>11</v>
      </c>
      <c r="B87" t="s">
        <v>273</v>
      </c>
    </row>
    <row r="88" spans="1:2">
      <c r="A88">
        <v>11</v>
      </c>
      <c r="B88" t="s">
        <v>274</v>
      </c>
    </row>
    <row r="89" spans="1:2">
      <c r="A89">
        <v>4</v>
      </c>
      <c r="B89" t="s">
        <v>275</v>
      </c>
    </row>
    <row r="90" spans="1:2">
      <c r="A90">
        <v>2</v>
      </c>
      <c r="B90" t="s">
        <v>276</v>
      </c>
    </row>
    <row r="91" spans="1:2">
      <c r="A91">
        <v>58</v>
      </c>
      <c r="B91" t="s">
        <v>277</v>
      </c>
    </row>
    <row r="92" spans="1:2">
      <c r="A92">
        <v>58</v>
      </c>
      <c r="B92" t="s">
        <v>278</v>
      </c>
    </row>
    <row r="93" spans="1:2">
      <c r="A93">
        <v>58</v>
      </c>
      <c r="B93" t="s">
        <v>279</v>
      </c>
    </row>
    <row r="94" spans="1:2">
      <c r="A94">
        <v>58</v>
      </c>
      <c r="B94" t="s">
        <v>280</v>
      </c>
    </row>
    <row r="95" spans="1:2">
      <c r="A95">
        <v>4</v>
      </c>
      <c r="B95" t="s">
        <v>281</v>
      </c>
    </row>
    <row r="96" spans="1:2">
      <c r="A96">
        <v>58</v>
      </c>
      <c r="B96" t="s">
        <v>282</v>
      </c>
    </row>
    <row r="97" spans="1:2">
      <c r="A97">
        <v>58</v>
      </c>
      <c r="B97" t="s">
        <v>283</v>
      </c>
    </row>
    <row r="98" spans="1:2">
      <c r="A98">
        <v>33</v>
      </c>
      <c r="B98" t="s">
        <v>284</v>
      </c>
    </row>
    <row r="99" spans="1:2">
      <c r="A99">
        <v>56</v>
      </c>
      <c r="B99" t="s">
        <v>285</v>
      </c>
    </row>
    <row r="100" spans="1:2">
      <c r="A100">
        <v>1</v>
      </c>
      <c r="B100" t="s">
        <v>286</v>
      </c>
    </row>
    <row r="101" spans="1:2">
      <c r="A101">
        <v>33</v>
      </c>
      <c r="B101" t="s">
        <v>287</v>
      </c>
    </row>
    <row r="102" spans="1:2">
      <c r="A102">
        <v>43</v>
      </c>
      <c r="B102" t="s">
        <v>288</v>
      </c>
    </row>
    <row r="103" spans="1:2">
      <c r="A103">
        <v>4</v>
      </c>
      <c r="B103" t="s">
        <v>213</v>
      </c>
    </row>
    <row r="104" spans="1:2">
      <c r="A104">
        <v>4</v>
      </c>
      <c r="B104" t="s">
        <v>289</v>
      </c>
    </row>
    <row r="105" spans="1:2">
      <c r="A105">
        <v>43</v>
      </c>
      <c r="B105" t="s">
        <v>290</v>
      </c>
    </row>
    <row r="106" spans="1:2">
      <c r="A106">
        <v>43</v>
      </c>
      <c r="B106" t="s">
        <v>218</v>
      </c>
    </row>
    <row r="107" spans="1:7">
      <c r="A107">
        <v>11</v>
      </c>
      <c r="B107" t="s">
        <v>203</v>
      </c>
      <c r="C107" s="22"/>
      <c r="D107" s="22"/>
      <c r="E107" s="22"/>
      <c r="F107" s="22"/>
      <c r="G107" s="22"/>
    </row>
    <row r="108" spans="1:6">
      <c r="A108">
        <v>58</v>
      </c>
      <c r="B108" t="s">
        <v>291</v>
      </c>
      <c r="C108" s="22"/>
      <c r="D108" s="22"/>
      <c r="E108" s="22"/>
      <c r="F108" s="22"/>
    </row>
    <row r="109" spans="1:2">
      <c r="A109">
        <v>43</v>
      </c>
      <c r="B109" t="s">
        <v>292</v>
      </c>
    </row>
    <row r="110" spans="1:2">
      <c r="A110">
        <v>43</v>
      </c>
      <c r="B110" t="s">
        <v>293</v>
      </c>
    </row>
    <row r="111" spans="1:2">
      <c r="A111">
        <v>43</v>
      </c>
      <c r="B111" t="s">
        <v>294</v>
      </c>
    </row>
    <row r="112" spans="1:2">
      <c r="A112">
        <v>43</v>
      </c>
      <c r="B112" t="s">
        <v>295</v>
      </c>
    </row>
    <row r="113" spans="1:2">
      <c r="A113">
        <v>43</v>
      </c>
      <c r="B113" t="s">
        <v>296</v>
      </c>
    </row>
    <row r="114" spans="1:2">
      <c r="A114">
        <v>43</v>
      </c>
      <c r="B114" t="s">
        <v>297</v>
      </c>
    </row>
    <row r="115" spans="1:2">
      <c r="A115">
        <v>43</v>
      </c>
      <c r="B115" t="s">
        <v>298</v>
      </c>
    </row>
    <row r="116" spans="1:2">
      <c r="A116">
        <v>43</v>
      </c>
      <c r="B116" t="s">
        <v>299</v>
      </c>
    </row>
    <row r="117" spans="1:2">
      <c r="A117">
        <v>43</v>
      </c>
      <c r="B117" t="s">
        <v>300</v>
      </c>
    </row>
    <row r="118" spans="1:2">
      <c r="A118">
        <v>43</v>
      </c>
      <c r="B118" t="s">
        <v>301</v>
      </c>
    </row>
    <row r="119" spans="1:2">
      <c r="A119">
        <v>43</v>
      </c>
      <c r="B119" t="s">
        <v>302</v>
      </c>
    </row>
    <row r="120" spans="1:2">
      <c r="A120">
        <v>43</v>
      </c>
      <c r="B120" t="s">
        <v>303</v>
      </c>
    </row>
    <row r="121" spans="1:2">
      <c r="A121">
        <v>4</v>
      </c>
      <c r="B121" t="s">
        <v>304</v>
      </c>
    </row>
    <row r="122" spans="1:2">
      <c r="A122">
        <v>4</v>
      </c>
      <c r="B122" t="s">
        <v>305</v>
      </c>
    </row>
    <row r="123" spans="1:2">
      <c r="A123">
        <v>4</v>
      </c>
      <c r="B123" t="s">
        <v>306</v>
      </c>
    </row>
    <row r="124" spans="1:2">
      <c r="A124">
        <v>4</v>
      </c>
      <c r="B124" t="s">
        <v>307</v>
      </c>
    </row>
    <row r="125" spans="1:2">
      <c r="A125">
        <v>43</v>
      </c>
      <c r="B125" t="s">
        <v>221</v>
      </c>
    </row>
    <row r="126" spans="1:2">
      <c r="A126">
        <v>43</v>
      </c>
      <c r="B126" t="s">
        <v>220</v>
      </c>
    </row>
    <row r="127" spans="1:2">
      <c r="A127">
        <v>2</v>
      </c>
      <c r="B127" t="s">
        <v>308</v>
      </c>
    </row>
    <row r="128" spans="1:2">
      <c r="A128">
        <v>43</v>
      </c>
      <c r="B128" t="s">
        <v>226</v>
      </c>
    </row>
    <row r="129" spans="1:2">
      <c r="A129">
        <v>43</v>
      </c>
      <c r="B129" t="s">
        <v>309</v>
      </c>
    </row>
    <row r="130" spans="1:2">
      <c r="A130">
        <v>11</v>
      </c>
      <c r="B130" t="s">
        <v>310</v>
      </c>
    </row>
    <row r="131" spans="1:2">
      <c r="A131">
        <v>43</v>
      </c>
      <c r="B131" t="s">
        <v>311</v>
      </c>
    </row>
    <row r="132" spans="1:2">
      <c r="A132">
        <v>4</v>
      </c>
      <c r="B132" t="s">
        <v>312</v>
      </c>
    </row>
    <row r="133" spans="1:2">
      <c r="A133">
        <v>4</v>
      </c>
      <c r="B133" t="s">
        <v>229</v>
      </c>
    </row>
    <row r="134" spans="1:2">
      <c r="A134">
        <v>4</v>
      </c>
      <c r="B134" t="s">
        <v>228</v>
      </c>
    </row>
    <row r="135" spans="1:2">
      <c r="A135">
        <v>11</v>
      </c>
      <c r="B135" t="s">
        <v>204</v>
      </c>
    </row>
    <row r="136" spans="1:2">
      <c r="A136">
        <v>43</v>
      </c>
      <c r="B136" t="s">
        <v>313</v>
      </c>
    </row>
    <row r="137" spans="1:2">
      <c r="A137">
        <v>43</v>
      </c>
      <c r="B137" t="s">
        <v>314</v>
      </c>
    </row>
    <row r="138" spans="1:2">
      <c r="A138">
        <v>43</v>
      </c>
      <c r="B138" t="s">
        <v>315</v>
      </c>
    </row>
    <row r="139" spans="1:2">
      <c r="A139">
        <v>11</v>
      </c>
      <c r="B139" t="s">
        <v>316</v>
      </c>
    </row>
    <row r="140" spans="1:2">
      <c r="A140">
        <v>43</v>
      </c>
      <c r="B140" t="s">
        <v>317</v>
      </c>
    </row>
    <row r="141" spans="1:2">
      <c r="A141">
        <v>43</v>
      </c>
      <c r="B141" t="s">
        <v>202</v>
      </c>
    </row>
    <row r="142" spans="1:2">
      <c r="A142">
        <v>43</v>
      </c>
      <c r="B142" t="s">
        <v>200</v>
      </c>
    </row>
    <row r="143" spans="1:2">
      <c r="A143">
        <v>1</v>
      </c>
      <c r="B143" t="s">
        <v>231</v>
      </c>
    </row>
    <row r="144" spans="1:2">
      <c r="A144">
        <v>1</v>
      </c>
      <c r="B144" t="s">
        <v>318</v>
      </c>
    </row>
    <row r="145" spans="1:2">
      <c r="A145">
        <v>4</v>
      </c>
      <c r="B145" t="s">
        <v>319</v>
      </c>
    </row>
    <row r="146" spans="1:2">
      <c r="A146">
        <v>4</v>
      </c>
      <c r="B146" t="s">
        <v>320</v>
      </c>
    </row>
    <row r="147" spans="1:2">
      <c r="A147">
        <v>43</v>
      </c>
      <c r="B147" t="s">
        <v>321</v>
      </c>
    </row>
    <row r="148" spans="1:2">
      <c r="A148">
        <v>43</v>
      </c>
      <c r="B148" t="s">
        <v>322</v>
      </c>
    </row>
    <row r="149" spans="1:2">
      <c r="A149">
        <v>43</v>
      </c>
      <c r="B149" t="s">
        <v>208</v>
      </c>
    </row>
    <row r="150" spans="1:2">
      <c r="A150">
        <v>4</v>
      </c>
      <c r="B150" t="s">
        <v>201</v>
      </c>
    </row>
    <row r="151" spans="1:7">
      <c r="A151">
        <v>43</v>
      </c>
      <c r="B151" t="s">
        <v>166</v>
      </c>
      <c r="C151" s="22"/>
      <c r="D151" s="22"/>
      <c r="E151" s="22"/>
      <c r="F151" s="22"/>
      <c r="G151" s="22"/>
    </row>
    <row r="152" spans="1:2">
      <c r="A152">
        <v>43</v>
      </c>
      <c r="B152" t="s">
        <v>215</v>
      </c>
    </row>
    <row r="153" spans="1:2">
      <c r="A153">
        <v>43</v>
      </c>
      <c r="B153" t="s">
        <v>216</v>
      </c>
    </row>
    <row r="154" spans="1:2">
      <c r="A154">
        <v>43</v>
      </c>
      <c r="B154" t="s">
        <v>216</v>
      </c>
    </row>
    <row r="155" spans="1:2">
      <c r="A155">
        <v>43</v>
      </c>
      <c r="B155" t="s">
        <v>214</v>
      </c>
    </row>
    <row r="156" spans="1:2">
      <c r="A156">
        <v>4</v>
      </c>
      <c r="B156" t="s">
        <v>323</v>
      </c>
    </row>
    <row r="157" spans="1:2">
      <c r="A157">
        <v>43</v>
      </c>
      <c r="B157" t="s">
        <v>324</v>
      </c>
    </row>
    <row r="158" spans="1:2">
      <c r="A158">
        <v>43</v>
      </c>
      <c r="B158" t="s">
        <v>325</v>
      </c>
    </row>
    <row r="159" spans="1:2">
      <c r="A159">
        <v>43</v>
      </c>
      <c r="B159" t="s">
        <v>206</v>
      </c>
    </row>
    <row r="160" spans="1:2">
      <c r="A160">
        <v>43</v>
      </c>
      <c r="B160" t="s">
        <v>207</v>
      </c>
    </row>
    <row r="161" spans="1:2">
      <c r="A161">
        <v>4</v>
      </c>
      <c r="B161" t="s">
        <v>326</v>
      </c>
    </row>
    <row r="162" spans="1:2">
      <c r="A162">
        <v>4</v>
      </c>
      <c r="B162" t="s">
        <v>327</v>
      </c>
    </row>
    <row r="163" spans="1:2">
      <c r="A163">
        <v>4</v>
      </c>
      <c r="B163" t="s">
        <v>328</v>
      </c>
    </row>
    <row r="164" spans="1:2">
      <c r="A164">
        <v>43</v>
      </c>
      <c r="B164" t="s">
        <v>217</v>
      </c>
    </row>
    <row r="165" spans="1:2">
      <c r="A165">
        <v>11</v>
      </c>
      <c r="B165" t="s">
        <v>329</v>
      </c>
    </row>
    <row r="166" spans="1:2">
      <c r="A166">
        <v>43</v>
      </c>
      <c r="B166" t="s">
        <v>330</v>
      </c>
    </row>
    <row r="167" spans="1:2">
      <c r="A167">
        <v>43</v>
      </c>
      <c r="B167" t="s">
        <v>205</v>
      </c>
    </row>
    <row r="168" spans="1:2">
      <c r="A168">
        <v>43</v>
      </c>
      <c r="B168" t="s">
        <v>331</v>
      </c>
    </row>
    <row r="169" spans="1:2">
      <c r="A169">
        <v>4</v>
      </c>
      <c r="B169" t="s">
        <v>332</v>
      </c>
    </row>
    <row r="170" spans="1:2">
      <c r="A170">
        <v>1</v>
      </c>
      <c r="B170" t="s">
        <v>333</v>
      </c>
    </row>
    <row r="171" spans="1:2">
      <c r="A171">
        <v>2</v>
      </c>
      <c r="B171" t="s">
        <v>326</v>
      </c>
    </row>
    <row r="172" spans="1:2">
      <c r="A172">
        <v>11</v>
      </c>
      <c r="B172" t="s">
        <v>334</v>
      </c>
    </row>
    <row r="173" spans="1:2">
      <c r="A173">
        <v>11</v>
      </c>
      <c r="B173" t="s">
        <v>335</v>
      </c>
    </row>
    <row r="174" spans="1:2">
      <c r="A174">
        <v>33</v>
      </c>
      <c r="B174" t="s">
        <v>336</v>
      </c>
    </row>
    <row r="175" spans="1:2">
      <c r="A175">
        <v>43</v>
      </c>
      <c r="B175" t="s">
        <v>337</v>
      </c>
    </row>
    <row r="176" spans="1:2">
      <c r="A176">
        <v>4</v>
      </c>
      <c r="B176" t="s">
        <v>227</v>
      </c>
    </row>
    <row r="177" spans="1:2">
      <c r="A177">
        <v>11</v>
      </c>
      <c r="B177" t="s">
        <v>210</v>
      </c>
    </row>
    <row r="178" spans="1:2">
      <c r="A178">
        <v>11</v>
      </c>
      <c r="B178" t="s">
        <v>230</v>
      </c>
    </row>
    <row r="179" spans="1:2">
      <c r="A179">
        <v>43</v>
      </c>
      <c r="B179" t="s">
        <v>338</v>
      </c>
    </row>
    <row r="180" spans="1:2">
      <c r="A180">
        <v>43</v>
      </c>
      <c r="B180" t="s">
        <v>339</v>
      </c>
    </row>
    <row r="181" spans="1:2">
      <c r="A181">
        <v>33</v>
      </c>
      <c r="B181" t="s">
        <v>340</v>
      </c>
    </row>
    <row r="182" spans="1:2">
      <c r="A182">
        <v>43</v>
      </c>
      <c r="B182" t="s">
        <v>341</v>
      </c>
    </row>
    <row r="183" spans="1:2">
      <c r="A183">
        <v>43</v>
      </c>
      <c r="B183" t="s">
        <v>212</v>
      </c>
    </row>
    <row r="184" spans="1:2">
      <c r="A184">
        <v>33</v>
      </c>
      <c r="B184" t="s">
        <v>342</v>
      </c>
    </row>
    <row r="187" spans="2:11">
      <c r="B187" t="s">
        <v>343</v>
      </c>
      <c r="C187" s="22"/>
      <c r="D187" s="22"/>
      <c r="E187" s="22"/>
      <c r="F187" s="22"/>
      <c r="K187" t="s">
        <v>344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19"/>
  <sheetViews>
    <sheetView tabSelected="1" topLeftCell="A37" workbookViewId="0">
      <selection activeCell="D34" sqref="D34"/>
    </sheetView>
  </sheetViews>
  <sheetFormatPr defaultColWidth="9.14285714285714" defaultRowHeight="15" outlineLevelCol="5"/>
  <cols>
    <col min="1" max="1" width="9.42857142857143" customWidth="1"/>
    <col min="2" max="2" width="25.2857142857143" customWidth="1"/>
    <col min="3" max="3" width="16.8571428571429" customWidth="1"/>
    <col min="4" max="4" width="28.5714285714286" customWidth="1"/>
    <col min="5" max="5" width="22.4285714285714" customWidth="1"/>
    <col min="6" max="6" width="44" customWidth="1"/>
  </cols>
  <sheetData>
    <row r="1" ht="30" spans="1:6">
      <c r="A1" s="19" t="s">
        <v>345</v>
      </c>
      <c r="B1" s="11" t="s">
        <v>346</v>
      </c>
      <c r="C1" s="11" t="s">
        <v>155</v>
      </c>
      <c r="D1" s="11" t="s">
        <v>347</v>
      </c>
      <c r="E1" s="20" t="s">
        <v>348</v>
      </c>
      <c r="F1" s="11" t="s">
        <v>349</v>
      </c>
    </row>
    <row r="2" spans="1:6">
      <c r="A2">
        <v>1</v>
      </c>
      <c r="B2" s="11" t="s">
        <v>253</v>
      </c>
      <c r="C2">
        <v>4</v>
      </c>
      <c r="D2" t="s">
        <v>350</v>
      </c>
      <c r="E2" s="6">
        <v>10055</v>
      </c>
      <c r="F2" t="s">
        <v>253</v>
      </c>
    </row>
    <row r="3" spans="5:6">
      <c r="E3" s="6">
        <v>10056</v>
      </c>
      <c r="F3" t="s">
        <v>254</v>
      </c>
    </row>
    <row r="4" spans="5:6">
      <c r="E4" s="6">
        <v>10057</v>
      </c>
      <c r="F4" s="21" t="s">
        <v>255</v>
      </c>
    </row>
    <row r="5" spans="5:6">
      <c r="E5">
        <v>10058</v>
      </c>
      <c r="F5" t="s">
        <v>256</v>
      </c>
    </row>
    <row r="6" spans="5:6">
      <c r="E6">
        <v>10059</v>
      </c>
      <c r="F6" t="s">
        <v>257</v>
      </c>
    </row>
    <row r="7" spans="5:6">
      <c r="E7">
        <v>10072</v>
      </c>
      <c r="F7" t="s">
        <v>162</v>
      </c>
    </row>
    <row r="8" spans="5:6">
      <c r="E8">
        <v>10073</v>
      </c>
      <c r="F8" t="s">
        <v>163</v>
      </c>
    </row>
    <row r="9" spans="5:6">
      <c r="E9">
        <v>10076</v>
      </c>
      <c r="F9" t="s">
        <v>263</v>
      </c>
    </row>
    <row r="10" spans="5:6">
      <c r="E10">
        <v>10077</v>
      </c>
      <c r="F10" t="s">
        <v>264</v>
      </c>
    </row>
    <row r="11" spans="5:6">
      <c r="E11">
        <v>10078</v>
      </c>
      <c r="F11" t="s">
        <v>265</v>
      </c>
    </row>
    <row r="12" spans="5:6">
      <c r="E12">
        <v>10081</v>
      </c>
      <c r="F12" t="s">
        <v>268</v>
      </c>
    </row>
    <row r="13" spans="5:6">
      <c r="E13">
        <v>10088</v>
      </c>
      <c r="F13" t="s">
        <v>275</v>
      </c>
    </row>
    <row r="14" spans="5:6">
      <c r="E14">
        <v>10094</v>
      </c>
      <c r="F14" t="s">
        <v>281</v>
      </c>
    </row>
    <row r="15" spans="5:6">
      <c r="E15">
        <v>10102</v>
      </c>
      <c r="F15" t="s">
        <v>213</v>
      </c>
    </row>
    <row r="16" spans="5:6">
      <c r="E16">
        <v>10103</v>
      </c>
      <c r="F16" t="s">
        <v>289</v>
      </c>
    </row>
    <row r="17" spans="5:6">
      <c r="E17">
        <v>10120</v>
      </c>
      <c r="F17" t="s">
        <v>304</v>
      </c>
    </row>
    <row r="18" spans="5:6">
      <c r="E18">
        <v>10121</v>
      </c>
      <c r="F18" t="s">
        <v>305</v>
      </c>
    </row>
    <row r="19" spans="5:6">
      <c r="E19">
        <v>10122</v>
      </c>
      <c r="F19" t="s">
        <v>306</v>
      </c>
    </row>
    <row r="20" spans="5:6">
      <c r="E20">
        <v>10123</v>
      </c>
      <c r="F20" t="s">
        <v>307</v>
      </c>
    </row>
    <row r="21" spans="5:6">
      <c r="E21">
        <v>10131</v>
      </c>
      <c r="F21" t="s">
        <v>312</v>
      </c>
    </row>
    <row r="22" spans="5:6">
      <c r="E22">
        <v>10132</v>
      </c>
      <c r="F22" t="s">
        <v>229</v>
      </c>
    </row>
    <row r="23" spans="5:6">
      <c r="E23">
        <v>10133</v>
      </c>
      <c r="F23" t="s">
        <v>228</v>
      </c>
    </row>
    <row r="24" spans="5:6">
      <c r="E24">
        <v>10144</v>
      </c>
      <c r="F24" t="s">
        <v>319</v>
      </c>
    </row>
    <row r="25" spans="5:6">
      <c r="E25">
        <v>10145</v>
      </c>
      <c r="F25" t="s">
        <v>320</v>
      </c>
    </row>
    <row r="26" spans="5:6">
      <c r="E26">
        <v>10149</v>
      </c>
      <c r="F26" t="s">
        <v>201</v>
      </c>
    </row>
    <row r="27" spans="5:6">
      <c r="E27">
        <v>10155</v>
      </c>
      <c r="F27" t="s">
        <v>323</v>
      </c>
    </row>
    <row r="28" spans="5:6">
      <c r="E28">
        <v>10160</v>
      </c>
      <c r="F28" t="s">
        <v>326</v>
      </c>
    </row>
    <row r="29" spans="5:6">
      <c r="E29">
        <v>10161</v>
      </c>
      <c r="F29" t="s">
        <v>327</v>
      </c>
    </row>
    <row r="30" spans="5:6">
      <c r="E30">
        <v>10162</v>
      </c>
      <c r="F30" t="s">
        <v>328</v>
      </c>
    </row>
    <row r="31" spans="5:6">
      <c r="E31">
        <v>10168</v>
      </c>
      <c r="F31" t="s">
        <v>332</v>
      </c>
    </row>
    <row r="32" spans="5:6">
      <c r="E32">
        <v>10175</v>
      </c>
      <c r="F32" t="s">
        <v>227</v>
      </c>
    </row>
    <row r="34" spans="3:6">
      <c r="C34">
        <v>33</v>
      </c>
      <c r="D34" s="11" t="s">
        <v>351</v>
      </c>
      <c r="E34">
        <v>10037</v>
      </c>
      <c r="F34" t="s">
        <v>236</v>
      </c>
    </row>
    <row r="35" spans="5:6">
      <c r="E35">
        <v>10038</v>
      </c>
      <c r="F35" t="s">
        <v>237</v>
      </c>
    </row>
    <row r="36" spans="5:6">
      <c r="E36">
        <v>10039</v>
      </c>
      <c r="F36" t="s">
        <v>238</v>
      </c>
    </row>
    <row r="37" spans="5:6">
      <c r="E37">
        <v>10040</v>
      </c>
      <c r="F37" t="s">
        <v>239</v>
      </c>
    </row>
    <row r="38" spans="5:6">
      <c r="E38">
        <v>10065</v>
      </c>
      <c r="F38" t="s">
        <v>262</v>
      </c>
    </row>
    <row r="39" spans="5:6">
      <c r="E39">
        <v>10070</v>
      </c>
      <c r="F39" t="s">
        <v>170</v>
      </c>
    </row>
    <row r="40" spans="5:6">
      <c r="E40">
        <v>10071</v>
      </c>
      <c r="F40" t="s">
        <v>209</v>
      </c>
    </row>
    <row r="41" spans="5:6">
      <c r="E41">
        <v>10097</v>
      </c>
      <c r="F41" t="s">
        <v>284</v>
      </c>
    </row>
    <row r="42" spans="5:6">
      <c r="E42">
        <v>10100</v>
      </c>
      <c r="F42" t="s">
        <v>287</v>
      </c>
    </row>
    <row r="43" spans="5:6">
      <c r="E43">
        <v>10173</v>
      </c>
      <c r="F43" t="s">
        <v>336</v>
      </c>
    </row>
    <row r="44" spans="5:6">
      <c r="E44">
        <v>10180</v>
      </c>
      <c r="F44" t="s">
        <v>340</v>
      </c>
    </row>
    <row r="45" spans="5:6">
      <c r="E45">
        <v>10183</v>
      </c>
      <c r="F45" t="s">
        <v>342</v>
      </c>
    </row>
    <row r="48" spans="1:6">
      <c r="A48">
        <v>2</v>
      </c>
      <c r="B48" s="11" t="s">
        <v>250</v>
      </c>
      <c r="C48">
        <v>1</v>
      </c>
      <c r="D48" t="s">
        <v>352</v>
      </c>
      <c r="E48">
        <v>10051</v>
      </c>
      <c r="F48" s="21" t="s">
        <v>250</v>
      </c>
    </row>
    <row r="49" spans="5:6">
      <c r="E49">
        <v>10052</v>
      </c>
      <c r="F49" t="s">
        <v>251</v>
      </c>
    </row>
    <row r="50" spans="5:6">
      <c r="E50">
        <v>10053</v>
      </c>
      <c r="F50" t="s">
        <v>252</v>
      </c>
    </row>
    <row r="51" spans="5:6">
      <c r="E51">
        <v>10099</v>
      </c>
      <c r="F51" t="s">
        <v>286</v>
      </c>
    </row>
    <row r="52" spans="5:6">
      <c r="E52">
        <v>10142</v>
      </c>
      <c r="F52" t="s">
        <v>231</v>
      </c>
    </row>
    <row r="53" spans="5:6">
      <c r="E53">
        <v>10143</v>
      </c>
      <c r="F53" t="s">
        <v>318</v>
      </c>
    </row>
    <row r="54" spans="5:6">
      <c r="E54">
        <v>10169</v>
      </c>
      <c r="F54" t="s">
        <v>333</v>
      </c>
    </row>
    <row r="56" spans="1:6">
      <c r="A56" t="s">
        <v>353</v>
      </c>
      <c r="B56" s="11" t="s">
        <v>354</v>
      </c>
      <c r="C56">
        <v>2</v>
      </c>
      <c r="D56" t="s">
        <v>355</v>
      </c>
      <c r="E56">
        <v>10001</v>
      </c>
      <c r="F56" s="21" t="s">
        <v>160</v>
      </c>
    </row>
    <row r="57" spans="5:6">
      <c r="E57">
        <v>10089</v>
      </c>
      <c r="F57" t="s">
        <v>276</v>
      </c>
    </row>
    <row r="58" spans="5:6">
      <c r="E58">
        <v>10126</v>
      </c>
      <c r="F58" t="s">
        <v>308</v>
      </c>
    </row>
    <row r="59" spans="5:6">
      <c r="E59">
        <v>10170</v>
      </c>
      <c r="F59" t="s">
        <v>326</v>
      </c>
    </row>
    <row r="61" spans="1:6">
      <c r="A61">
        <v>3</v>
      </c>
      <c r="B61" s="11" t="s">
        <v>356</v>
      </c>
      <c r="C61">
        <v>7</v>
      </c>
      <c r="D61" t="s">
        <v>357</v>
      </c>
      <c r="E61">
        <v>10036</v>
      </c>
      <c r="F61" s="21" t="s">
        <v>153</v>
      </c>
    </row>
    <row r="62" spans="5:6">
      <c r="E62">
        <v>10062</v>
      </c>
      <c r="F62" t="s">
        <v>259</v>
      </c>
    </row>
    <row r="64" spans="3:6">
      <c r="C64">
        <v>38</v>
      </c>
      <c r="D64" t="s">
        <v>358</v>
      </c>
      <c r="E64">
        <v>10054</v>
      </c>
      <c r="F64" s="21" t="s">
        <v>148</v>
      </c>
    </row>
    <row r="67" spans="1:6">
      <c r="A67">
        <v>4</v>
      </c>
      <c r="B67" s="11" t="s">
        <v>359</v>
      </c>
      <c r="C67">
        <v>9</v>
      </c>
      <c r="D67" t="s">
        <v>360</v>
      </c>
      <c r="E67">
        <v>10029</v>
      </c>
      <c r="F67" s="21" t="s">
        <v>195</v>
      </c>
    </row>
    <row r="70" spans="1:2">
      <c r="A70">
        <v>5</v>
      </c>
      <c r="B70" s="11" t="s">
        <v>361</v>
      </c>
    </row>
    <row r="72" spans="1:6">
      <c r="A72">
        <v>6</v>
      </c>
      <c r="B72" s="11" t="s">
        <v>362</v>
      </c>
      <c r="C72">
        <v>11</v>
      </c>
      <c r="D72" t="s">
        <v>363</v>
      </c>
      <c r="E72">
        <v>10048</v>
      </c>
      <c r="F72" t="s">
        <v>247</v>
      </c>
    </row>
    <row r="73" spans="5:6">
      <c r="E73">
        <v>10049</v>
      </c>
      <c r="F73" t="s">
        <v>248</v>
      </c>
    </row>
    <row r="74" spans="5:6">
      <c r="E74">
        <v>10050</v>
      </c>
      <c r="F74" t="s">
        <v>249</v>
      </c>
    </row>
    <row r="75" spans="5:6">
      <c r="E75">
        <v>10079</v>
      </c>
      <c r="F75" t="s">
        <v>266</v>
      </c>
    </row>
    <row r="76" spans="5:6">
      <c r="E76">
        <v>10086</v>
      </c>
      <c r="F76" t="s">
        <v>273</v>
      </c>
    </row>
    <row r="77" spans="5:6">
      <c r="E77">
        <v>10087</v>
      </c>
      <c r="F77" t="s">
        <v>274</v>
      </c>
    </row>
    <row r="78" spans="5:6">
      <c r="E78">
        <v>10106</v>
      </c>
      <c r="F78" t="s">
        <v>203</v>
      </c>
    </row>
    <row r="79" spans="5:6">
      <c r="E79">
        <v>10129</v>
      </c>
      <c r="F79" t="s">
        <v>310</v>
      </c>
    </row>
    <row r="80" spans="5:6">
      <c r="E80">
        <v>10134</v>
      </c>
      <c r="F80" t="s">
        <v>204</v>
      </c>
    </row>
    <row r="81" spans="5:6">
      <c r="E81">
        <v>10138</v>
      </c>
      <c r="F81" t="s">
        <v>316</v>
      </c>
    </row>
    <row r="82" spans="5:6">
      <c r="E82">
        <v>10164</v>
      </c>
      <c r="F82" t="s">
        <v>329</v>
      </c>
    </row>
    <row r="83" spans="5:6">
      <c r="E83">
        <v>10171</v>
      </c>
      <c r="F83" t="s">
        <v>334</v>
      </c>
    </row>
    <row r="84" spans="5:6">
      <c r="E84">
        <v>10172</v>
      </c>
      <c r="F84" t="s">
        <v>335</v>
      </c>
    </row>
    <row r="85" spans="5:6">
      <c r="E85">
        <v>10176</v>
      </c>
      <c r="F85" t="s">
        <v>210</v>
      </c>
    </row>
    <row r="86" spans="5:6">
      <c r="E86">
        <v>10177</v>
      </c>
      <c r="F86" t="s">
        <v>230</v>
      </c>
    </row>
    <row r="88" spans="1:6">
      <c r="A88" t="s">
        <v>353</v>
      </c>
      <c r="B88" s="11" t="s">
        <v>234</v>
      </c>
      <c r="C88">
        <v>12</v>
      </c>
      <c r="D88" t="s">
        <v>364</v>
      </c>
      <c r="E88">
        <v>10035</v>
      </c>
      <c r="F88" s="21" t="s">
        <v>234</v>
      </c>
    </row>
    <row r="90" spans="1:6">
      <c r="A90" t="s">
        <v>353</v>
      </c>
      <c r="B90" s="11" t="s">
        <v>159</v>
      </c>
      <c r="C90">
        <v>14</v>
      </c>
      <c r="D90" t="s">
        <v>365</v>
      </c>
      <c r="E90">
        <v>10060</v>
      </c>
      <c r="F90" s="21" t="s">
        <v>159</v>
      </c>
    </row>
    <row r="92" spans="1:6">
      <c r="A92" t="s">
        <v>353</v>
      </c>
      <c r="B92" s="11" t="s">
        <v>354</v>
      </c>
      <c r="C92">
        <v>19</v>
      </c>
      <c r="D92" t="s">
        <v>366</v>
      </c>
      <c r="E92">
        <v>10030</v>
      </c>
      <c r="F92" t="s">
        <v>196</v>
      </c>
    </row>
    <row r="94" spans="3:6">
      <c r="C94">
        <v>31</v>
      </c>
      <c r="D94" t="s">
        <v>367</v>
      </c>
      <c r="E94">
        <v>10061</v>
      </c>
      <c r="F94" t="s">
        <v>258</v>
      </c>
    </row>
    <row r="96" spans="3:6">
      <c r="C96">
        <v>53</v>
      </c>
      <c r="D96" t="s">
        <v>197</v>
      </c>
      <c r="E96">
        <v>10031</v>
      </c>
      <c r="F96" t="s">
        <v>197</v>
      </c>
    </row>
    <row r="98" spans="1:2">
      <c r="A98">
        <v>7</v>
      </c>
      <c r="B98" s="11" t="s">
        <v>368</v>
      </c>
    </row>
    <row r="100" spans="1:2">
      <c r="A100">
        <v>8</v>
      </c>
      <c r="B100" s="11" t="s">
        <v>369</v>
      </c>
    </row>
    <row r="102" spans="1:6">
      <c r="A102">
        <v>10</v>
      </c>
      <c r="B102" s="11" t="s">
        <v>370</v>
      </c>
      <c r="C102">
        <v>40</v>
      </c>
      <c r="D102" t="s">
        <v>371</v>
      </c>
      <c r="E102">
        <v>10032</v>
      </c>
      <c r="F102" t="s">
        <v>198</v>
      </c>
    </row>
    <row r="103" spans="5:6">
      <c r="E103">
        <v>10033</v>
      </c>
      <c r="F103" s="21" t="s">
        <v>164</v>
      </c>
    </row>
    <row r="104" spans="5:6">
      <c r="E104">
        <v>10063</v>
      </c>
      <c r="F104" t="s">
        <v>260</v>
      </c>
    </row>
    <row r="107" spans="1:6">
      <c r="A107">
        <v>11</v>
      </c>
      <c r="B107" s="11" t="s">
        <v>372</v>
      </c>
      <c r="C107">
        <v>41</v>
      </c>
      <c r="D107" t="s">
        <v>199</v>
      </c>
      <c r="E107">
        <v>10034</v>
      </c>
      <c r="F107" s="21" t="s">
        <v>199</v>
      </c>
    </row>
    <row r="108" spans="2:2">
      <c r="B108" s="11"/>
    </row>
    <row r="109" spans="2:6">
      <c r="B109" s="11"/>
      <c r="C109">
        <v>44</v>
      </c>
      <c r="D109" t="s">
        <v>373</v>
      </c>
      <c r="E109">
        <v>10002</v>
      </c>
      <c r="F109" t="s">
        <v>167</v>
      </c>
    </row>
    <row r="110" spans="2:6">
      <c r="B110" s="11"/>
      <c r="E110">
        <v>10003</v>
      </c>
      <c r="F110" t="s">
        <v>168</v>
      </c>
    </row>
    <row r="111" spans="2:6">
      <c r="B111" s="11"/>
      <c r="E111">
        <v>10004</v>
      </c>
      <c r="F111" t="s">
        <v>169</v>
      </c>
    </row>
    <row r="112" spans="2:6">
      <c r="B112" s="11"/>
      <c r="E112">
        <v>10005</v>
      </c>
      <c r="F112" t="s">
        <v>171</v>
      </c>
    </row>
    <row r="113" spans="2:6">
      <c r="B113" s="11"/>
      <c r="E113">
        <v>10006</v>
      </c>
      <c r="F113" t="s">
        <v>172</v>
      </c>
    </row>
    <row r="114" spans="2:6">
      <c r="B114" s="11"/>
      <c r="E114">
        <v>10007</v>
      </c>
      <c r="F114" t="s">
        <v>173</v>
      </c>
    </row>
    <row r="115" spans="2:6">
      <c r="B115" s="11"/>
      <c r="E115">
        <v>10008</v>
      </c>
      <c r="F115" t="s">
        <v>174</v>
      </c>
    </row>
    <row r="116" spans="2:6">
      <c r="B116" s="11"/>
      <c r="E116">
        <v>10009</v>
      </c>
      <c r="F116" t="s">
        <v>175</v>
      </c>
    </row>
    <row r="117" spans="2:6">
      <c r="B117" s="11"/>
      <c r="E117">
        <v>10010</v>
      </c>
      <c r="F117" t="s">
        <v>176</v>
      </c>
    </row>
    <row r="118" spans="2:6">
      <c r="B118" s="11"/>
      <c r="E118">
        <v>10011</v>
      </c>
      <c r="F118" t="s">
        <v>177</v>
      </c>
    </row>
    <row r="119" spans="2:6">
      <c r="B119" s="11"/>
      <c r="E119">
        <v>10012</v>
      </c>
      <c r="F119" t="s">
        <v>178</v>
      </c>
    </row>
    <row r="120" spans="2:6">
      <c r="B120" s="11"/>
      <c r="E120">
        <v>10013</v>
      </c>
      <c r="F120" t="s">
        <v>179</v>
      </c>
    </row>
    <row r="121" spans="2:6">
      <c r="B121" s="11"/>
      <c r="E121">
        <v>10014</v>
      </c>
      <c r="F121" t="s">
        <v>180</v>
      </c>
    </row>
    <row r="122" spans="2:6">
      <c r="B122" s="11"/>
      <c r="E122">
        <v>10015</v>
      </c>
      <c r="F122" t="s">
        <v>181</v>
      </c>
    </row>
    <row r="123" spans="2:6">
      <c r="B123" s="11"/>
      <c r="E123">
        <v>10016</v>
      </c>
      <c r="F123" t="s">
        <v>182</v>
      </c>
    </row>
    <row r="124" spans="2:6">
      <c r="B124" s="11"/>
      <c r="E124">
        <v>10017</v>
      </c>
      <c r="F124" t="s">
        <v>183</v>
      </c>
    </row>
    <row r="125" spans="2:6">
      <c r="B125" s="11"/>
      <c r="E125">
        <v>10018</v>
      </c>
      <c r="F125" t="s">
        <v>184</v>
      </c>
    </row>
    <row r="126" spans="2:6">
      <c r="B126" s="11"/>
      <c r="E126">
        <v>10019</v>
      </c>
      <c r="F126" t="s">
        <v>185</v>
      </c>
    </row>
    <row r="127" spans="2:6">
      <c r="B127" s="11"/>
      <c r="E127">
        <v>10020</v>
      </c>
      <c r="F127" t="s">
        <v>186</v>
      </c>
    </row>
    <row r="128" spans="2:6">
      <c r="B128" s="11"/>
      <c r="E128">
        <v>10021</v>
      </c>
      <c r="F128" t="s">
        <v>187</v>
      </c>
    </row>
    <row r="129" spans="2:6">
      <c r="B129" s="11"/>
      <c r="E129">
        <v>10022</v>
      </c>
      <c r="F129" t="s">
        <v>188</v>
      </c>
    </row>
    <row r="130" spans="2:6">
      <c r="B130" s="11"/>
      <c r="E130">
        <v>10023</v>
      </c>
      <c r="F130" t="s">
        <v>189</v>
      </c>
    </row>
    <row r="131" spans="2:6">
      <c r="B131" s="11"/>
      <c r="E131">
        <v>10024</v>
      </c>
      <c r="F131" t="s">
        <v>190</v>
      </c>
    </row>
    <row r="132" spans="2:6">
      <c r="B132" s="11"/>
      <c r="E132">
        <v>10025</v>
      </c>
      <c r="F132" t="s">
        <v>191</v>
      </c>
    </row>
    <row r="133" spans="2:6">
      <c r="B133" s="11"/>
      <c r="E133">
        <v>10026</v>
      </c>
      <c r="F133" t="s">
        <v>192</v>
      </c>
    </row>
    <row r="134" spans="2:6">
      <c r="B134" s="11"/>
      <c r="E134">
        <v>10027</v>
      </c>
      <c r="F134" t="s">
        <v>193</v>
      </c>
    </row>
    <row r="135" spans="2:6">
      <c r="B135" s="11"/>
      <c r="E135">
        <v>10028</v>
      </c>
      <c r="F135" t="s">
        <v>194</v>
      </c>
    </row>
    <row r="136" spans="2:2">
      <c r="B136" s="11"/>
    </row>
    <row r="137" spans="1:6">
      <c r="A137" t="s">
        <v>353</v>
      </c>
      <c r="B137" s="11" t="s">
        <v>374</v>
      </c>
      <c r="C137">
        <v>54</v>
      </c>
      <c r="D137" t="s">
        <v>261</v>
      </c>
      <c r="E137">
        <v>10064</v>
      </c>
      <c r="F137" t="s">
        <v>261</v>
      </c>
    </row>
    <row r="140" spans="1:6">
      <c r="A140">
        <v>12</v>
      </c>
      <c r="B140" s="11" t="s">
        <v>375</v>
      </c>
      <c r="C140">
        <v>55</v>
      </c>
      <c r="D140" t="s">
        <v>375</v>
      </c>
      <c r="E140">
        <v>10080</v>
      </c>
      <c r="F140" t="s">
        <v>267</v>
      </c>
    </row>
    <row r="143" spans="1:6">
      <c r="A143">
        <v>13</v>
      </c>
      <c r="B143" s="11" t="s">
        <v>376</v>
      </c>
      <c r="C143">
        <v>56</v>
      </c>
      <c r="D143" t="s">
        <v>376</v>
      </c>
      <c r="E143">
        <v>10074</v>
      </c>
      <c r="F143" t="s">
        <v>165</v>
      </c>
    </row>
    <row r="144" spans="5:6">
      <c r="E144">
        <v>10098</v>
      </c>
      <c r="F144" t="s">
        <v>285</v>
      </c>
    </row>
    <row r="147" spans="1:6">
      <c r="A147">
        <v>14</v>
      </c>
      <c r="B147" s="11" t="s">
        <v>377</v>
      </c>
      <c r="C147">
        <v>57</v>
      </c>
      <c r="D147" t="s">
        <v>377</v>
      </c>
      <c r="E147">
        <v>10082</v>
      </c>
      <c r="F147" t="s">
        <v>269</v>
      </c>
    </row>
    <row r="148" spans="5:6">
      <c r="E148">
        <v>10085</v>
      </c>
      <c r="F148" t="s">
        <v>272</v>
      </c>
    </row>
    <row r="150" spans="1:6">
      <c r="A150">
        <v>15</v>
      </c>
      <c r="B150" s="11" t="s">
        <v>378</v>
      </c>
      <c r="C150">
        <v>58</v>
      </c>
      <c r="D150" t="s">
        <v>378</v>
      </c>
      <c r="E150">
        <v>10090</v>
      </c>
      <c r="F150" t="s">
        <v>277</v>
      </c>
    </row>
    <row r="151" spans="2:6">
      <c r="B151" s="11"/>
      <c r="E151">
        <v>10091</v>
      </c>
      <c r="F151" t="s">
        <v>278</v>
      </c>
    </row>
    <row r="152" spans="2:6">
      <c r="B152" s="11"/>
      <c r="E152">
        <v>10092</v>
      </c>
      <c r="F152" t="s">
        <v>279</v>
      </c>
    </row>
    <row r="153" spans="2:6">
      <c r="B153" s="11"/>
      <c r="E153">
        <v>10093</v>
      </c>
      <c r="F153" t="s">
        <v>280</v>
      </c>
    </row>
    <row r="154" spans="2:6">
      <c r="B154" s="11"/>
      <c r="E154">
        <v>10095</v>
      </c>
      <c r="F154" t="s">
        <v>282</v>
      </c>
    </row>
    <row r="155" spans="2:6">
      <c r="B155" s="11"/>
      <c r="E155">
        <v>10096</v>
      </c>
      <c r="F155" t="s">
        <v>283</v>
      </c>
    </row>
    <row r="156" spans="2:6">
      <c r="B156" s="11"/>
      <c r="E156">
        <v>10107</v>
      </c>
      <c r="F156" t="s">
        <v>291</v>
      </c>
    </row>
    <row r="157" spans="2:2">
      <c r="B157" s="11"/>
    </row>
    <row r="159" spans="1:6">
      <c r="A159">
        <v>16</v>
      </c>
      <c r="B159" s="11" t="s">
        <v>379</v>
      </c>
      <c r="C159">
        <v>43</v>
      </c>
      <c r="D159" t="s">
        <v>379</v>
      </c>
      <c r="E159">
        <v>10041</v>
      </c>
      <c r="F159" t="s">
        <v>240</v>
      </c>
    </row>
    <row r="160" spans="5:6">
      <c r="E160">
        <v>10042</v>
      </c>
      <c r="F160" t="s">
        <v>241</v>
      </c>
    </row>
    <row r="161" spans="5:6">
      <c r="E161">
        <v>10043</v>
      </c>
      <c r="F161" t="s">
        <v>242</v>
      </c>
    </row>
    <row r="162" spans="5:6">
      <c r="E162">
        <v>10044</v>
      </c>
      <c r="F162" t="s">
        <v>243</v>
      </c>
    </row>
    <row r="163" spans="5:6">
      <c r="E163">
        <v>10045</v>
      </c>
      <c r="F163" t="s">
        <v>244</v>
      </c>
    </row>
    <row r="164" spans="5:6">
      <c r="E164">
        <v>10046</v>
      </c>
      <c r="F164" t="s">
        <v>245</v>
      </c>
    </row>
    <row r="165" spans="5:6">
      <c r="E165">
        <v>10047</v>
      </c>
      <c r="F165" t="s">
        <v>246</v>
      </c>
    </row>
    <row r="166" spans="5:6">
      <c r="E166">
        <v>10066</v>
      </c>
      <c r="F166" t="s">
        <v>225</v>
      </c>
    </row>
    <row r="167" spans="5:6">
      <c r="E167">
        <v>10067</v>
      </c>
      <c r="F167" t="s">
        <v>223</v>
      </c>
    </row>
    <row r="168" spans="5:6">
      <c r="E168">
        <v>10068</v>
      </c>
      <c r="F168" t="s">
        <v>224</v>
      </c>
    </row>
    <row r="169" spans="5:6">
      <c r="E169">
        <v>10069</v>
      </c>
      <c r="F169" t="s">
        <v>222</v>
      </c>
    </row>
    <row r="170" spans="5:6">
      <c r="E170">
        <v>10075</v>
      </c>
      <c r="F170" t="s">
        <v>219</v>
      </c>
    </row>
    <row r="171" spans="5:6">
      <c r="E171">
        <v>10083</v>
      </c>
      <c r="F171" t="s">
        <v>270</v>
      </c>
    </row>
    <row r="172" spans="5:6">
      <c r="E172">
        <v>10084</v>
      </c>
      <c r="F172" t="s">
        <v>271</v>
      </c>
    </row>
    <row r="173" spans="5:6">
      <c r="E173">
        <v>10101</v>
      </c>
      <c r="F173" t="s">
        <v>288</v>
      </c>
    </row>
    <row r="174" spans="5:6">
      <c r="E174">
        <v>10104</v>
      </c>
      <c r="F174" t="s">
        <v>290</v>
      </c>
    </row>
    <row r="175" spans="5:6">
      <c r="E175">
        <v>10105</v>
      </c>
      <c r="F175" t="s">
        <v>218</v>
      </c>
    </row>
    <row r="176" spans="5:6">
      <c r="E176">
        <v>10108</v>
      </c>
      <c r="F176" t="s">
        <v>292</v>
      </c>
    </row>
    <row r="177" spans="5:6">
      <c r="E177">
        <v>10109</v>
      </c>
      <c r="F177" t="s">
        <v>293</v>
      </c>
    </row>
    <row r="178" spans="5:6">
      <c r="E178">
        <v>10110</v>
      </c>
      <c r="F178" t="s">
        <v>294</v>
      </c>
    </row>
    <row r="179" spans="5:6">
      <c r="E179">
        <v>10111</v>
      </c>
      <c r="F179" t="s">
        <v>295</v>
      </c>
    </row>
    <row r="180" spans="5:6">
      <c r="E180">
        <v>10112</v>
      </c>
      <c r="F180" t="s">
        <v>296</v>
      </c>
    </row>
    <row r="181" spans="5:6">
      <c r="E181">
        <v>10113</v>
      </c>
      <c r="F181" t="s">
        <v>297</v>
      </c>
    </row>
    <row r="182" spans="5:6">
      <c r="E182">
        <v>10114</v>
      </c>
      <c r="F182" t="s">
        <v>298</v>
      </c>
    </row>
    <row r="183" spans="5:6">
      <c r="E183">
        <v>10115</v>
      </c>
      <c r="F183" t="s">
        <v>299</v>
      </c>
    </row>
    <row r="184" spans="5:6">
      <c r="E184">
        <v>10116</v>
      </c>
      <c r="F184" t="s">
        <v>300</v>
      </c>
    </row>
    <row r="185" spans="5:6">
      <c r="E185">
        <v>10117</v>
      </c>
      <c r="F185" t="s">
        <v>301</v>
      </c>
    </row>
    <row r="186" spans="5:6">
      <c r="E186">
        <v>10118</v>
      </c>
      <c r="F186" t="s">
        <v>302</v>
      </c>
    </row>
    <row r="187" spans="5:6">
      <c r="E187">
        <v>10119</v>
      </c>
      <c r="F187" t="s">
        <v>303</v>
      </c>
    </row>
    <row r="188" spans="5:6">
      <c r="E188">
        <v>10124</v>
      </c>
      <c r="F188" t="s">
        <v>221</v>
      </c>
    </row>
    <row r="189" spans="5:6">
      <c r="E189">
        <v>10125</v>
      </c>
      <c r="F189" t="s">
        <v>220</v>
      </c>
    </row>
    <row r="190" spans="5:6">
      <c r="E190">
        <v>10127</v>
      </c>
      <c r="F190" t="s">
        <v>226</v>
      </c>
    </row>
    <row r="191" spans="5:6">
      <c r="E191">
        <v>10128</v>
      </c>
      <c r="F191" t="s">
        <v>309</v>
      </c>
    </row>
    <row r="192" spans="5:6">
      <c r="E192">
        <v>10130</v>
      </c>
      <c r="F192" t="s">
        <v>311</v>
      </c>
    </row>
    <row r="193" spans="5:6">
      <c r="E193">
        <v>10135</v>
      </c>
      <c r="F193" t="s">
        <v>313</v>
      </c>
    </row>
    <row r="194" spans="5:6">
      <c r="E194">
        <v>10136</v>
      </c>
      <c r="F194" t="s">
        <v>314</v>
      </c>
    </row>
    <row r="195" spans="5:6">
      <c r="E195">
        <v>10137</v>
      </c>
      <c r="F195" t="s">
        <v>315</v>
      </c>
    </row>
    <row r="196" spans="5:6">
      <c r="E196">
        <v>10139</v>
      </c>
      <c r="F196" t="s">
        <v>317</v>
      </c>
    </row>
    <row r="197" spans="5:6">
      <c r="E197">
        <v>10140</v>
      </c>
      <c r="F197" t="s">
        <v>202</v>
      </c>
    </row>
    <row r="198" spans="5:6">
      <c r="E198">
        <v>10141</v>
      </c>
      <c r="F198" t="s">
        <v>200</v>
      </c>
    </row>
    <row r="199" spans="5:6">
      <c r="E199">
        <v>10146</v>
      </c>
      <c r="F199" t="s">
        <v>321</v>
      </c>
    </row>
    <row r="200" spans="5:6">
      <c r="E200">
        <v>10147</v>
      </c>
      <c r="F200" t="s">
        <v>322</v>
      </c>
    </row>
    <row r="201" spans="5:6">
      <c r="E201">
        <v>10148</v>
      </c>
      <c r="F201" t="s">
        <v>208</v>
      </c>
    </row>
    <row r="202" spans="5:6">
      <c r="E202">
        <v>10150</v>
      </c>
      <c r="F202" t="s">
        <v>166</v>
      </c>
    </row>
    <row r="203" spans="5:6">
      <c r="E203">
        <v>10151</v>
      </c>
      <c r="F203" t="s">
        <v>215</v>
      </c>
    </row>
    <row r="204" spans="5:6">
      <c r="E204">
        <v>10152</v>
      </c>
      <c r="F204" t="s">
        <v>216</v>
      </c>
    </row>
    <row r="205" spans="5:6">
      <c r="E205">
        <v>10153</v>
      </c>
      <c r="F205" t="s">
        <v>216</v>
      </c>
    </row>
    <row r="206" spans="5:6">
      <c r="E206">
        <v>10154</v>
      </c>
      <c r="F206" t="s">
        <v>214</v>
      </c>
    </row>
    <row r="207" spans="5:6">
      <c r="E207">
        <v>10156</v>
      </c>
      <c r="F207" t="s">
        <v>324</v>
      </c>
    </row>
    <row r="208" spans="5:6">
      <c r="E208">
        <v>10157</v>
      </c>
      <c r="F208" t="s">
        <v>325</v>
      </c>
    </row>
    <row r="209" spans="5:6">
      <c r="E209">
        <v>10158</v>
      </c>
      <c r="F209" t="s">
        <v>206</v>
      </c>
    </row>
    <row r="210" spans="5:6">
      <c r="E210">
        <v>10159</v>
      </c>
      <c r="F210" t="s">
        <v>207</v>
      </c>
    </row>
    <row r="211" spans="5:6">
      <c r="E211">
        <v>10163</v>
      </c>
      <c r="F211" t="s">
        <v>217</v>
      </c>
    </row>
    <row r="212" spans="5:6">
      <c r="E212">
        <v>10165</v>
      </c>
      <c r="F212" t="s">
        <v>330</v>
      </c>
    </row>
    <row r="213" spans="5:6">
      <c r="E213">
        <v>10166</v>
      </c>
      <c r="F213" t="s">
        <v>205</v>
      </c>
    </row>
    <row r="214" spans="5:6">
      <c r="E214">
        <v>10167</v>
      </c>
      <c r="F214" t="s">
        <v>331</v>
      </c>
    </row>
    <row r="215" spans="5:6">
      <c r="E215">
        <v>10174</v>
      </c>
      <c r="F215" t="s">
        <v>337</v>
      </c>
    </row>
    <row r="216" spans="5:6">
      <c r="E216">
        <v>10178</v>
      </c>
      <c r="F216" t="s">
        <v>338</v>
      </c>
    </row>
    <row r="217" spans="5:6">
      <c r="E217">
        <v>10179</v>
      </c>
      <c r="F217" t="s">
        <v>339</v>
      </c>
    </row>
    <row r="218" spans="5:6">
      <c r="E218">
        <v>10181</v>
      </c>
      <c r="F218" t="s">
        <v>341</v>
      </c>
    </row>
    <row r="219" spans="5:6">
      <c r="E219">
        <v>10182</v>
      </c>
      <c r="F219" t="s">
        <v>212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84"/>
  <sheetViews>
    <sheetView workbookViewId="0">
      <selection activeCell="D22" sqref="D22"/>
    </sheetView>
  </sheetViews>
  <sheetFormatPr defaultColWidth="9.14285714285714" defaultRowHeight="15"/>
  <cols>
    <col min="1" max="1" width="16.8571428571429" customWidth="1"/>
    <col min="2" max="2" width="28.5714285714286" customWidth="1"/>
    <col min="3" max="3" width="3.57142857142857" customWidth="1"/>
    <col min="4" max="4" width="18.1428571428571" customWidth="1"/>
    <col min="5" max="5" width="23.5714285714286" customWidth="1"/>
    <col min="6" max="6" width="4.57142857142857" customWidth="1"/>
    <col min="7" max="7" width="22.1428571428571" customWidth="1"/>
    <col min="8" max="8" width="16.8571428571429" customWidth="1"/>
    <col min="9" max="9" width="63.7142857142857" customWidth="1"/>
  </cols>
  <sheetData>
    <row r="1" spans="1:9">
      <c r="A1" s="11" t="s">
        <v>155</v>
      </c>
      <c r="B1" s="11" t="s">
        <v>347</v>
      </c>
      <c r="C1" s="11"/>
      <c r="D1" s="11" t="s">
        <v>345</v>
      </c>
      <c r="E1" s="11" t="s">
        <v>347</v>
      </c>
      <c r="F1" s="11"/>
      <c r="G1" s="18" t="s">
        <v>348</v>
      </c>
      <c r="H1" s="11" t="s">
        <v>380</v>
      </c>
      <c r="I1" s="11" t="s">
        <v>347</v>
      </c>
    </row>
    <row r="2" spans="1:9">
      <c r="A2">
        <v>1</v>
      </c>
      <c r="B2" t="s">
        <v>352</v>
      </c>
      <c r="D2">
        <v>1</v>
      </c>
      <c r="E2" t="s">
        <v>253</v>
      </c>
      <c r="G2">
        <v>10001</v>
      </c>
      <c r="H2">
        <v>2</v>
      </c>
      <c r="I2" t="s">
        <v>160</v>
      </c>
    </row>
    <row r="3" spans="1:9">
      <c r="A3">
        <v>2</v>
      </c>
      <c r="B3" t="s">
        <v>355</v>
      </c>
      <c r="D3">
        <v>2</v>
      </c>
      <c r="E3" t="s">
        <v>250</v>
      </c>
      <c r="G3">
        <v>10002</v>
      </c>
      <c r="H3">
        <v>44</v>
      </c>
      <c r="I3" t="s">
        <v>167</v>
      </c>
    </row>
    <row r="4" spans="1:9">
      <c r="A4">
        <v>4</v>
      </c>
      <c r="B4" t="s">
        <v>350</v>
      </c>
      <c r="D4">
        <v>3</v>
      </c>
      <c r="E4" t="s">
        <v>356</v>
      </c>
      <c r="G4">
        <v>10003</v>
      </c>
      <c r="H4">
        <v>44</v>
      </c>
      <c r="I4" t="s">
        <v>168</v>
      </c>
    </row>
    <row r="5" spans="1:9">
      <c r="A5">
        <v>7</v>
      </c>
      <c r="B5" t="s">
        <v>357</v>
      </c>
      <c r="D5">
        <v>4</v>
      </c>
      <c r="E5" t="s">
        <v>359</v>
      </c>
      <c r="G5">
        <v>10004</v>
      </c>
      <c r="H5">
        <v>44</v>
      </c>
      <c r="I5" t="s">
        <v>169</v>
      </c>
    </row>
    <row r="6" spans="1:9">
      <c r="A6">
        <v>9</v>
      </c>
      <c r="B6" t="s">
        <v>360</v>
      </c>
      <c r="D6">
        <v>5</v>
      </c>
      <c r="E6" t="s">
        <v>361</v>
      </c>
      <c r="G6">
        <v>10005</v>
      </c>
      <c r="H6">
        <v>44</v>
      </c>
      <c r="I6" t="s">
        <v>171</v>
      </c>
    </row>
    <row r="7" spans="1:9">
      <c r="A7">
        <v>11</v>
      </c>
      <c r="B7" t="s">
        <v>363</v>
      </c>
      <c r="D7">
        <v>6</v>
      </c>
      <c r="E7" t="s">
        <v>362</v>
      </c>
      <c r="G7">
        <v>10006</v>
      </c>
      <c r="H7">
        <v>44</v>
      </c>
      <c r="I7" t="s">
        <v>172</v>
      </c>
    </row>
    <row r="8" spans="1:9">
      <c r="A8">
        <v>12</v>
      </c>
      <c r="B8" t="s">
        <v>364</v>
      </c>
      <c r="D8">
        <v>7</v>
      </c>
      <c r="E8" t="s">
        <v>368</v>
      </c>
      <c r="G8">
        <v>10007</v>
      </c>
      <c r="H8">
        <v>44</v>
      </c>
      <c r="I8" t="s">
        <v>173</v>
      </c>
    </row>
    <row r="9" spans="1:9">
      <c r="A9">
        <v>14</v>
      </c>
      <c r="B9" t="s">
        <v>365</v>
      </c>
      <c r="D9">
        <v>8</v>
      </c>
      <c r="E9" t="s">
        <v>369</v>
      </c>
      <c r="G9">
        <v>10008</v>
      </c>
      <c r="H9">
        <v>44</v>
      </c>
      <c r="I9" t="s">
        <v>174</v>
      </c>
    </row>
    <row r="10" spans="1:9">
      <c r="A10">
        <v>19</v>
      </c>
      <c r="B10" t="s">
        <v>366</v>
      </c>
      <c r="D10">
        <v>10</v>
      </c>
      <c r="E10" t="s">
        <v>370</v>
      </c>
      <c r="G10">
        <v>10009</v>
      </c>
      <c r="H10">
        <v>44</v>
      </c>
      <c r="I10" t="s">
        <v>175</v>
      </c>
    </row>
    <row r="11" spans="1:9">
      <c r="A11">
        <v>31</v>
      </c>
      <c r="B11" t="s">
        <v>367</v>
      </c>
      <c r="D11">
        <v>11</v>
      </c>
      <c r="E11" t="s">
        <v>372</v>
      </c>
      <c r="G11">
        <v>10010</v>
      </c>
      <c r="H11">
        <v>44</v>
      </c>
      <c r="I11" t="s">
        <v>176</v>
      </c>
    </row>
    <row r="12" spans="1:9">
      <c r="A12">
        <v>33</v>
      </c>
      <c r="B12" t="s">
        <v>351</v>
      </c>
      <c r="D12">
        <v>12</v>
      </c>
      <c r="E12" t="s">
        <v>375</v>
      </c>
      <c r="G12">
        <v>10011</v>
      </c>
      <c r="H12">
        <v>44</v>
      </c>
      <c r="I12" t="s">
        <v>177</v>
      </c>
    </row>
    <row r="13" spans="1:9">
      <c r="A13">
        <v>38</v>
      </c>
      <c r="B13" t="s">
        <v>358</v>
      </c>
      <c r="D13">
        <v>13</v>
      </c>
      <c r="E13" t="s">
        <v>376</v>
      </c>
      <c r="G13">
        <v>10012</v>
      </c>
      <c r="H13">
        <v>44</v>
      </c>
      <c r="I13" t="s">
        <v>178</v>
      </c>
    </row>
    <row r="14" spans="1:9">
      <c r="A14">
        <v>40</v>
      </c>
      <c r="B14" t="s">
        <v>371</v>
      </c>
      <c r="D14">
        <v>14</v>
      </c>
      <c r="E14" t="s">
        <v>377</v>
      </c>
      <c r="G14">
        <v>10013</v>
      </c>
      <c r="H14">
        <v>44</v>
      </c>
      <c r="I14" t="s">
        <v>179</v>
      </c>
    </row>
    <row r="15" spans="1:9">
      <c r="A15">
        <v>41</v>
      </c>
      <c r="B15" t="s">
        <v>199</v>
      </c>
      <c r="D15">
        <v>15</v>
      </c>
      <c r="E15" t="s">
        <v>378</v>
      </c>
      <c r="G15">
        <v>10014</v>
      </c>
      <c r="H15">
        <v>44</v>
      </c>
      <c r="I15" t="s">
        <v>180</v>
      </c>
    </row>
    <row r="16" spans="1:9">
      <c r="A16">
        <v>43</v>
      </c>
      <c r="B16" t="s">
        <v>379</v>
      </c>
      <c r="D16">
        <v>16</v>
      </c>
      <c r="E16" t="s">
        <v>379</v>
      </c>
      <c r="G16">
        <v>10015</v>
      </c>
      <c r="H16">
        <v>44</v>
      </c>
      <c r="I16" t="s">
        <v>181</v>
      </c>
    </row>
    <row r="17" spans="1:9">
      <c r="A17">
        <v>44</v>
      </c>
      <c r="B17" t="s">
        <v>373</v>
      </c>
      <c r="G17">
        <v>10016</v>
      </c>
      <c r="H17">
        <v>44</v>
      </c>
      <c r="I17" t="s">
        <v>182</v>
      </c>
    </row>
    <row r="18" spans="1:9">
      <c r="A18">
        <v>53</v>
      </c>
      <c r="B18" t="s">
        <v>197</v>
      </c>
      <c r="G18">
        <v>10017</v>
      </c>
      <c r="H18">
        <v>44</v>
      </c>
      <c r="I18" t="s">
        <v>183</v>
      </c>
    </row>
    <row r="19" spans="1:9">
      <c r="A19">
        <v>54</v>
      </c>
      <c r="B19" t="s">
        <v>261</v>
      </c>
      <c r="G19">
        <v>10018</v>
      </c>
      <c r="H19">
        <v>44</v>
      </c>
      <c r="I19" t="s">
        <v>184</v>
      </c>
    </row>
    <row r="20" spans="1:9">
      <c r="A20">
        <v>55</v>
      </c>
      <c r="B20" t="s">
        <v>375</v>
      </c>
      <c r="G20">
        <v>10019</v>
      </c>
      <c r="H20">
        <v>44</v>
      </c>
      <c r="I20" t="s">
        <v>185</v>
      </c>
    </row>
    <row r="21" spans="1:9">
      <c r="A21">
        <v>56</v>
      </c>
      <c r="B21" t="s">
        <v>376</v>
      </c>
      <c r="G21">
        <v>10020</v>
      </c>
      <c r="H21">
        <v>44</v>
      </c>
      <c r="I21" t="s">
        <v>186</v>
      </c>
    </row>
    <row r="22" spans="1:9">
      <c r="A22">
        <v>57</v>
      </c>
      <c r="B22" t="s">
        <v>377</v>
      </c>
      <c r="G22">
        <v>10021</v>
      </c>
      <c r="H22">
        <v>44</v>
      </c>
      <c r="I22" t="s">
        <v>187</v>
      </c>
    </row>
    <row r="23" spans="1:9">
      <c r="A23">
        <v>58</v>
      </c>
      <c r="B23" t="s">
        <v>378</v>
      </c>
      <c r="G23">
        <v>10022</v>
      </c>
      <c r="H23">
        <v>44</v>
      </c>
      <c r="I23" t="s">
        <v>188</v>
      </c>
    </row>
    <row r="24" spans="7:9">
      <c r="G24">
        <v>10023</v>
      </c>
      <c r="H24">
        <v>44</v>
      </c>
      <c r="I24" t="s">
        <v>189</v>
      </c>
    </row>
    <row r="25" spans="7:9">
      <c r="G25">
        <v>10024</v>
      </c>
      <c r="H25">
        <v>44</v>
      </c>
      <c r="I25" t="s">
        <v>190</v>
      </c>
    </row>
    <row r="26" spans="7:9">
      <c r="G26">
        <v>10025</v>
      </c>
      <c r="H26">
        <v>44</v>
      </c>
      <c r="I26" t="s">
        <v>191</v>
      </c>
    </row>
    <row r="27" spans="7:9">
      <c r="G27">
        <v>10026</v>
      </c>
      <c r="H27">
        <v>44</v>
      </c>
      <c r="I27" t="s">
        <v>192</v>
      </c>
    </row>
    <row r="28" spans="7:9">
      <c r="G28">
        <v>10027</v>
      </c>
      <c r="H28">
        <v>44</v>
      </c>
      <c r="I28" t="s">
        <v>193</v>
      </c>
    </row>
    <row r="29" spans="7:9">
      <c r="G29">
        <v>10028</v>
      </c>
      <c r="H29">
        <v>44</v>
      </c>
      <c r="I29" t="s">
        <v>194</v>
      </c>
    </row>
    <row r="30" spans="7:9">
      <c r="G30">
        <v>10029</v>
      </c>
      <c r="H30">
        <v>9</v>
      </c>
      <c r="I30" t="s">
        <v>195</v>
      </c>
    </row>
    <row r="31" spans="7:9">
      <c r="G31">
        <v>10030</v>
      </c>
      <c r="H31">
        <v>19</v>
      </c>
      <c r="I31" t="s">
        <v>196</v>
      </c>
    </row>
    <row r="32" spans="7:9">
      <c r="G32">
        <v>10031</v>
      </c>
      <c r="H32">
        <v>53</v>
      </c>
      <c r="I32" t="s">
        <v>197</v>
      </c>
    </row>
    <row r="33" spans="7:9">
      <c r="G33">
        <v>10032</v>
      </c>
      <c r="H33">
        <v>40</v>
      </c>
      <c r="I33" t="s">
        <v>198</v>
      </c>
    </row>
    <row r="34" spans="7:9">
      <c r="G34">
        <v>10033</v>
      </c>
      <c r="H34">
        <v>40</v>
      </c>
      <c r="I34" t="s">
        <v>164</v>
      </c>
    </row>
    <row r="35" spans="7:9">
      <c r="G35">
        <v>10034</v>
      </c>
      <c r="H35">
        <v>41</v>
      </c>
      <c r="I35" t="s">
        <v>199</v>
      </c>
    </row>
    <row r="36" spans="7:9">
      <c r="G36">
        <v>10035</v>
      </c>
      <c r="H36">
        <v>12</v>
      </c>
      <c r="I36" t="s">
        <v>234</v>
      </c>
    </row>
    <row r="37" spans="7:9">
      <c r="G37">
        <v>10036</v>
      </c>
      <c r="H37">
        <v>7</v>
      </c>
      <c r="I37" t="s">
        <v>153</v>
      </c>
    </row>
    <row r="38" spans="7:9">
      <c r="G38">
        <v>10037</v>
      </c>
      <c r="H38">
        <v>33</v>
      </c>
      <c r="I38" t="s">
        <v>236</v>
      </c>
    </row>
    <row r="39" spans="7:9">
      <c r="G39">
        <v>10038</v>
      </c>
      <c r="H39">
        <v>33</v>
      </c>
      <c r="I39" t="s">
        <v>237</v>
      </c>
    </row>
    <row r="40" spans="7:9">
      <c r="G40">
        <v>10039</v>
      </c>
      <c r="H40">
        <v>33</v>
      </c>
      <c r="I40" t="s">
        <v>238</v>
      </c>
    </row>
    <row r="41" spans="7:9">
      <c r="G41">
        <v>10040</v>
      </c>
      <c r="H41">
        <v>33</v>
      </c>
      <c r="I41" t="s">
        <v>239</v>
      </c>
    </row>
    <row r="42" spans="7:9">
      <c r="G42">
        <v>10041</v>
      </c>
      <c r="H42">
        <v>43</v>
      </c>
      <c r="I42" t="s">
        <v>240</v>
      </c>
    </row>
    <row r="43" spans="7:9">
      <c r="G43">
        <v>10042</v>
      </c>
      <c r="H43">
        <v>43</v>
      </c>
      <c r="I43" t="s">
        <v>241</v>
      </c>
    </row>
    <row r="44" spans="7:9">
      <c r="G44">
        <v>10043</v>
      </c>
      <c r="H44">
        <v>43</v>
      </c>
      <c r="I44" t="s">
        <v>242</v>
      </c>
    </row>
    <row r="45" spans="7:9">
      <c r="G45">
        <v>10044</v>
      </c>
      <c r="H45">
        <v>43</v>
      </c>
      <c r="I45" t="s">
        <v>243</v>
      </c>
    </row>
    <row r="46" spans="7:9">
      <c r="G46">
        <v>10045</v>
      </c>
      <c r="H46">
        <v>43</v>
      </c>
      <c r="I46" t="s">
        <v>244</v>
      </c>
    </row>
    <row r="47" spans="7:9">
      <c r="G47">
        <v>10046</v>
      </c>
      <c r="H47">
        <v>43</v>
      </c>
      <c r="I47" t="s">
        <v>245</v>
      </c>
    </row>
    <row r="48" spans="7:9">
      <c r="G48">
        <v>10047</v>
      </c>
      <c r="H48">
        <v>43</v>
      </c>
      <c r="I48" t="s">
        <v>246</v>
      </c>
    </row>
    <row r="49" spans="7:9">
      <c r="G49">
        <v>10048</v>
      </c>
      <c r="H49">
        <v>11</v>
      </c>
      <c r="I49" t="s">
        <v>247</v>
      </c>
    </row>
    <row r="50" spans="7:9">
      <c r="G50">
        <v>10049</v>
      </c>
      <c r="H50">
        <v>11</v>
      </c>
      <c r="I50" t="s">
        <v>248</v>
      </c>
    </row>
    <row r="51" spans="7:9">
      <c r="G51">
        <v>10050</v>
      </c>
      <c r="H51">
        <v>11</v>
      </c>
      <c r="I51" t="s">
        <v>249</v>
      </c>
    </row>
    <row r="52" spans="7:9">
      <c r="G52">
        <v>10051</v>
      </c>
      <c r="H52">
        <v>1</v>
      </c>
      <c r="I52" t="s">
        <v>250</v>
      </c>
    </row>
    <row r="53" spans="7:9">
      <c r="G53">
        <v>10052</v>
      </c>
      <c r="H53">
        <v>1</v>
      </c>
      <c r="I53" t="s">
        <v>251</v>
      </c>
    </row>
    <row r="54" spans="7:9">
      <c r="G54">
        <v>10053</v>
      </c>
      <c r="H54">
        <v>1</v>
      </c>
      <c r="I54" t="s">
        <v>252</v>
      </c>
    </row>
    <row r="55" spans="7:9">
      <c r="G55">
        <v>10054</v>
      </c>
      <c r="H55">
        <v>38</v>
      </c>
      <c r="I55" t="s">
        <v>148</v>
      </c>
    </row>
    <row r="56" spans="7:9">
      <c r="G56">
        <v>10055</v>
      </c>
      <c r="H56">
        <v>4</v>
      </c>
      <c r="I56" t="s">
        <v>253</v>
      </c>
    </row>
    <row r="57" spans="7:9">
      <c r="G57">
        <v>10056</v>
      </c>
      <c r="H57">
        <v>4</v>
      </c>
      <c r="I57" t="s">
        <v>254</v>
      </c>
    </row>
    <row r="58" spans="7:9">
      <c r="G58">
        <v>10057</v>
      </c>
      <c r="H58">
        <v>4</v>
      </c>
      <c r="I58" t="s">
        <v>255</v>
      </c>
    </row>
    <row r="59" spans="7:9">
      <c r="G59">
        <v>10058</v>
      </c>
      <c r="H59">
        <v>4</v>
      </c>
      <c r="I59" t="s">
        <v>256</v>
      </c>
    </row>
    <row r="60" spans="7:9">
      <c r="G60">
        <v>10059</v>
      </c>
      <c r="H60">
        <v>4</v>
      </c>
      <c r="I60" t="s">
        <v>257</v>
      </c>
    </row>
    <row r="61" spans="7:9">
      <c r="G61">
        <v>10060</v>
      </c>
      <c r="H61">
        <v>14</v>
      </c>
      <c r="I61" t="s">
        <v>159</v>
      </c>
    </row>
    <row r="62" spans="7:9">
      <c r="G62">
        <v>10061</v>
      </c>
      <c r="H62">
        <v>31</v>
      </c>
      <c r="I62" t="s">
        <v>258</v>
      </c>
    </row>
    <row r="63" spans="7:9">
      <c r="G63">
        <v>10062</v>
      </c>
      <c r="H63">
        <v>7</v>
      </c>
      <c r="I63" t="s">
        <v>259</v>
      </c>
    </row>
    <row r="64" spans="7:9">
      <c r="G64">
        <v>10063</v>
      </c>
      <c r="H64">
        <v>40</v>
      </c>
      <c r="I64" t="s">
        <v>260</v>
      </c>
    </row>
    <row r="65" spans="7:9">
      <c r="G65">
        <v>10064</v>
      </c>
      <c r="H65">
        <v>54</v>
      </c>
      <c r="I65" t="s">
        <v>261</v>
      </c>
    </row>
    <row r="66" spans="7:9">
      <c r="G66">
        <v>10065</v>
      </c>
      <c r="H66">
        <v>33</v>
      </c>
      <c r="I66" t="s">
        <v>262</v>
      </c>
    </row>
    <row r="67" spans="7:9">
      <c r="G67">
        <v>10066</v>
      </c>
      <c r="H67">
        <v>43</v>
      </c>
      <c r="I67" t="s">
        <v>225</v>
      </c>
    </row>
    <row r="68" spans="7:9">
      <c r="G68">
        <v>10067</v>
      </c>
      <c r="H68">
        <v>43</v>
      </c>
      <c r="I68" t="s">
        <v>223</v>
      </c>
    </row>
    <row r="69" spans="7:9">
      <c r="G69">
        <v>10068</v>
      </c>
      <c r="H69">
        <v>43</v>
      </c>
      <c r="I69" t="s">
        <v>224</v>
      </c>
    </row>
    <row r="70" spans="7:9">
      <c r="G70">
        <v>10069</v>
      </c>
      <c r="H70">
        <v>43</v>
      </c>
      <c r="I70" t="s">
        <v>222</v>
      </c>
    </row>
    <row r="71" spans="7:9">
      <c r="G71">
        <v>10070</v>
      </c>
      <c r="H71">
        <v>33</v>
      </c>
      <c r="I71" t="s">
        <v>170</v>
      </c>
    </row>
    <row r="72" spans="7:9">
      <c r="G72">
        <v>10071</v>
      </c>
      <c r="H72">
        <v>33</v>
      </c>
      <c r="I72" t="s">
        <v>209</v>
      </c>
    </row>
    <row r="73" spans="7:9">
      <c r="G73">
        <v>10072</v>
      </c>
      <c r="H73">
        <v>4</v>
      </c>
      <c r="I73" t="s">
        <v>162</v>
      </c>
    </row>
    <row r="74" spans="7:9">
      <c r="G74">
        <v>10073</v>
      </c>
      <c r="H74">
        <v>4</v>
      </c>
      <c r="I74" t="s">
        <v>163</v>
      </c>
    </row>
    <row r="75" spans="7:9">
      <c r="G75">
        <v>10074</v>
      </c>
      <c r="H75">
        <v>56</v>
      </c>
      <c r="I75" t="s">
        <v>165</v>
      </c>
    </row>
    <row r="76" spans="7:9">
      <c r="G76">
        <v>10075</v>
      </c>
      <c r="H76">
        <v>43</v>
      </c>
      <c r="I76" t="s">
        <v>219</v>
      </c>
    </row>
    <row r="77" spans="7:9">
      <c r="G77">
        <v>10076</v>
      </c>
      <c r="H77">
        <v>4</v>
      </c>
      <c r="I77" t="s">
        <v>263</v>
      </c>
    </row>
    <row r="78" spans="7:9">
      <c r="G78">
        <v>10077</v>
      </c>
      <c r="H78">
        <v>4</v>
      </c>
      <c r="I78" t="s">
        <v>264</v>
      </c>
    </row>
    <row r="79" spans="7:9">
      <c r="G79">
        <v>10078</v>
      </c>
      <c r="H79">
        <v>4</v>
      </c>
      <c r="I79" t="s">
        <v>265</v>
      </c>
    </row>
    <row r="80" spans="7:9">
      <c r="G80">
        <v>10079</v>
      </c>
      <c r="H80">
        <v>11</v>
      </c>
      <c r="I80" t="s">
        <v>266</v>
      </c>
    </row>
    <row r="81" spans="7:9">
      <c r="G81">
        <v>10080</v>
      </c>
      <c r="H81">
        <v>55</v>
      </c>
      <c r="I81" t="s">
        <v>267</v>
      </c>
    </row>
    <row r="82" spans="7:9">
      <c r="G82">
        <v>10081</v>
      </c>
      <c r="H82">
        <v>4</v>
      </c>
      <c r="I82" t="s">
        <v>268</v>
      </c>
    </row>
    <row r="83" spans="7:9">
      <c r="G83">
        <v>10082</v>
      </c>
      <c r="H83">
        <v>57</v>
      </c>
      <c r="I83" t="s">
        <v>269</v>
      </c>
    </row>
    <row r="84" spans="7:9">
      <c r="G84">
        <v>10083</v>
      </c>
      <c r="H84">
        <v>43</v>
      </c>
      <c r="I84" t="s">
        <v>270</v>
      </c>
    </row>
    <row r="85" spans="7:9">
      <c r="G85">
        <v>10084</v>
      </c>
      <c r="H85">
        <v>43</v>
      </c>
      <c r="I85" t="s">
        <v>271</v>
      </c>
    </row>
    <row r="86" spans="7:9">
      <c r="G86">
        <v>10085</v>
      </c>
      <c r="H86">
        <v>57</v>
      </c>
      <c r="I86" t="s">
        <v>272</v>
      </c>
    </row>
    <row r="87" spans="7:9">
      <c r="G87">
        <v>10086</v>
      </c>
      <c r="H87">
        <v>11</v>
      </c>
      <c r="I87" t="s">
        <v>273</v>
      </c>
    </row>
    <row r="88" spans="7:9">
      <c r="G88">
        <v>10087</v>
      </c>
      <c r="H88">
        <v>11</v>
      </c>
      <c r="I88" t="s">
        <v>274</v>
      </c>
    </row>
    <row r="89" spans="7:9">
      <c r="G89">
        <v>10088</v>
      </c>
      <c r="H89">
        <v>4</v>
      </c>
      <c r="I89" t="s">
        <v>275</v>
      </c>
    </row>
    <row r="90" spans="7:9">
      <c r="G90">
        <v>10089</v>
      </c>
      <c r="H90">
        <v>2</v>
      </c>
      <c r="I90" t="s">
        <v>276</v>
      </c>
    </row>
    <row r="91" spans="7:9">
      <c r="G91">
        <v>10090</v>
      </c>
      <c r="H91">
        <v>58</v>
      </c>
      <c r="I91" t="s">
        <v>277</v>
      </c>
    </row>
    <row r="92" spans="7:9">
      <c r="G92">
        <v>10091</v>
      </c>
      <c r="H92">
        <v>58</v>
      </c>
      <c r="I92" t="s">
        <v>278</v>
      </c>
    </row>
    <row r="93" spans="7:9">
      <c r="G93">
        <v>10092</v>
      </c>
      <c r="H93">
        <v>58</v>
      </c>
      <c r="I93" t="s">
        <v>279</v>
      </c>
    </row>
    <row r="94" spans="7:9">
      <c r="G94">
        <v>10093</v>
      </c>
      <c r="H94">
        <v>58</v>
      </c>
      <c r="I94" t="s">
        <v>280</v>
      </c>
    </row>
    <row r="95" spans="7:9">
      <c r="G95">
        <v>10094</v>
      </c>
      <c r="H95">
        <v>4</v>
      </c>
      <c r="I95" t="s">
        <v>281</v>
      </c>
    </row>
    <row r="96" spans="7:9">
      <c r="G96">
        <v>10095</v>
      </c>
      <c r="H96">
        <v>58</v>
      </c>
      <c r="I96" t="s">
        <v>282</v>
      </c>
    </row>
    <row r="97" spans="7:9">
      <c r="G97">
        <v>10096</v>
      </c>
      <c r="H97">
        <v>58</v>
      </c>
      <c r="I97" t="s">
        <v>283</v>
      </c>
    </row>
    <row r="98" spans="7:9">
      <c r="G98">
        <v>10097</v>
      </c>
      <c r="H98">
        <v>33</v>
      </c>
      <c r="I98" t="s">
        <v>284</v>
      </c>
    </row>
    <row r="99" spans="7:9">
      <c r="G99">
        <v>10098</v>
      </c>
      <c r="H99">
        <v>56</v>
      </c>
      <c r="I99" t="s">
        <v>285</v>
      </c>
    </row>
    <row r="100" spans="7:9">
      <c r="G100">
        <v>10099</v>
      </c>
      <c r="H100">
        <v>1</v>
      </c>
      <c r="I100" t="s">
        <v>286</v>
      </c>
    </row>
    <row r="101" spans="7:9">
      <c r="G101">
        <v>10100</v>
      </c>
      <c r="H101">
        <v>33</v>
      </c>
      <c r="I101" t="s">
        <v>287</v>
      </c>
    </row>
    <row r="102" spans="7:9">
      <c r="G102">
        <v>10101</v>
      </c>
      <c r="H102">
        <v>43</v>
      </c>
      <c r="I102" t="s">
        <v>288</v>
      </c>
    </row>
    <row r="103" spans="7:9">
      <c r="G103">
        <v>10102</v>
      </c>
      <c r="H103">
        <v>4</v>
      </c>
      <c r="I103" t="s">
        <v>213</v>
      </c>
    </row>
    <row r="104" spans="7:9">
      <c r="G104">
        <v>10103</v>
      </c>
      <c r="H104">
        <v>4</v>
      </c>
      <c r="I104" t="s">
        <v>289</v>
      </c>
    </row>
    <row r="105" spans="7:9">
      <c r="G105">
        <v>10104</v>
      </c>
      <c r="H105">
        <v>43</v>
      </c>
      <c r="I105" t="s">
        <v>290</v>
      </c>
    </row>
    <row r="106" spans="7:9">
      <c r="G106">
        <v>10105</v>
      </c>
      <c r="H106">
        <v>43</v>
      </c>
      <c r="I106" t="s">
        <v>218</v>
      </c>
    </row>
    <row r="107" spans="7:9">
      <c r="G107">
        <v>10106</v>
      </c>
      <c r="H107">
        <v>11</v>
      </c>
      <c r="I107" t="s">
        <v>203</v>
      </c>
    </row>
    <row r="108" spans="7:9">
      <c r="G108">
        <v>10107</v>
      </c>
      <c r="H108">
        <v>58</v>
      </c>
      <c r="I108" t="s">
        <v>291</v>
      </c>
    </row>
    <row r="109" spans="7:9">
      <c r="G109">
        <v>10108</v>
      </c>
      <c r="H109">
        <v>43</v>
      </c>
      <c r="I109" t="s">
        <v>292</v>
      </c>
    </row>
    <row r="110" spans="7:9">
      <c r="G110">
        <v>10109</v>
      </c>
      <c r="H110">
        <v>43</v>
      </c>
      <c r="I110" t="s">
        <v>293</v>
      </c>
    </row>
    <row r="111" spans="7:9">
      <c r="G111">
        <v>10110</v>
      </c>
      <c r="H111">
        <v>43</v>
      </c>
      <c r="I111" t="s">
        <v>294</v>
      </c>
    </row>
    <row r="112" spans="7:9">
      <c r="G112">
        <v>10111</v>
      </c>
      <c r="H112">
        <v>43</v>
      </c>
      <c r="I112" t="s">
        <v>295</v>
      </c>
    </row>
    <row r="113" spans="7:9">
      <c r="G113">
        <v>10112</v>
      </c>
      <c r="H113">
        <v>43</v>
      </c>
      <c r="I113" t="s">
        <v>296</v>
      </c>
    </row>
    <row r="114" spans="7:9">
      <c r="G114">
        <v>10113</v>
      </c>
      <c r="H114">
        <v>43</v>
      </c>
      <c r="I114" t="s">
        <v>297</v>
      </c>
    </row>
    <row r="115" spans="7:9">
      <c r="G115">
        <v>10114</v>
      </c>
      <c r="H115">
        <v>43</v>
      </c>
      <c r="I115" t="s">
        <v>298</v>
      </c>
    </row>
    <row r="116" spans="7:9">
      <c r="G116">
        <v>10115</v>
      </c>
      <c r="H116">
        <v>43</v>
      </c>
      <c r="I116" t="s">
        <v>299</v>
      </c>
    </row>
    <row r="117" spans="7:9">
      <c r="G117">
        <v>10116</v>
      </c>
      <c r="H117">
        <v>43</v>
      </c>
      <c r="I117" t="s">
        <v>300</v>
      </c>
    </row>
    <row r="118" spans="7:9">
      <c r="G118">
        <v>10117</v>
      </c>
      <c r="H118">
        <v>43</v>
      </c>
      <c r="I118" t="s">
        <v>301</v>
      </c>
    </row>
    <row r="119" spans="7:9">
      <c r="G119">
        <v>10118</v>
      </c>
      <c r="H119">
        <v>43</v>
      </c>
      <c r="I119" t="s">
        <v>302</v>
      </c>
    </row>
    <row r="120" spans="7:9">
      <c r="G120">
        <v>10119</v>
      </c>
      <c r="H120">
        <v>43</v>
      </c>
      <c r="I120" t="s">
        <v>303</v>
      </c>
    </row>
    <row r="121" spans="7:9">
      <c r="G121">
        <v>10120</v>
      </c>
      <c r="H121">
        <v>4</v>
      </c>
      <c r="I121" t="s">
        <v>304</v>
      </c>
    </row>
    <row r="122" spans="7:9">
      <c r="G122">
        <v>10121</v>
      </c>
      <c r="H122">
        <v>4</v>
      </c>
      <c r="I122" t="s">
        <v>305</v>
      </c>
    </row>
    <row r="123" spans="7:9">
      <c r="G123">
        <v>10122</v>
      </c>
      <c r="H123">
        <v>4</v>
      </c>
      <c r="I123" t="s">
        <v>306</v>
      </c>
    </row>
    <row r="124" spans="7:9">
      <c r="G124">
        <v>10123</v>
      </c>
      <c r="H124">
        <v>4</v>
      </c>
      <c r="I124" t="s">
        <v>307</v>
      </c>
    </row>
    <row r="125" spans="7:9">
      <c r="G125">
        <v>10124</v>
      </c>
      <c r="H125">
        <v>43</v>
      </c>
      <c r="I125" t="s">
        <v>221</v>
      </c>
    </row>
    <row r="126" spans="7:9">
      <c r="G126">
        <v>10125</v>
      </c>
      <c r="H126">
        <v>43</v>
      </c>
      <c r="I126" t="s">
        <v>220</v>
      </c>
    </row>
    <row r="127" spans="7:9">
      <c r="G127">
        <v>10126</v>
      </c>
      <c r="H127">
        <v>2</v>
      </c>
      <c r="I127" t="s">
        <v>308</v>
      </c>
    </row>
    <row r="128" spans="7:9">
      <c r="G128">
        <v>10127</v>
      </c>
      <c r="H128">
        <v>43</v>
      </c>
      <c r="I128" t="s">
        <v>226</v>
      </c>
    </row>
    <row r="129" spans="7:9">
      <c r="G129">
        <v>10128</v>
      </c>
      <c r="H129">
        <v>43</v>
      </c>
      <c r="I129" t="s">
        <v>309</v>
      </c>
    </row>
    <row r="130" spans="7:9">
      <c r="G130">
        <v>10129</v>
      </c>
      <c r="H130">
        <v>11</v>
      </c>
      <c r="I130" t="s">
        <v>310</v>
      </c>
    </row>
    <row r="131" spans="7:9">
      <c r="G131">
        <v>10130</v>
      </c>
      <c r="H131">
        <v>43</v>
      </c>
      <c r="I131" t="s">
        <v>311</v>
      </c>
    </row>
    <row r="132" spans="7:9">
      <c r="G132">
        <v>10131</v>
      </c>
      <c r="H132">
        <v>4</v>
      </c>
      <c r="I132" t="s">
        <v>312</v>
      </c>
    </row>
    <row r="133" spans="7:9">
      <c r="G133">
        <v>10132</v>
      </c>
      <c r="H133">
        <v>4</v>
      </c>
      <c r="I133" t="s">
        <v>229</v>
      </c>
    </row>
    <row r="134" spans="7:9">
      <c r="G134">
        <v>10133</v>
      </c>
      <c r="H134">
        <v>4</v>
      </c>
      <c r="I134" t="s">
        <v>228</v>
      </c>
    </row>
    <row r="135" spans="7:9">
      <c r="G135">
        <v>10134</v>
      </c>
      <c r="H135">
        <v>11</v>
      </c>
      <c r="I135" t="s">
        <v>204</v>
      </c>
    </row>
    <row r="136" spans="7:9">
      <c r="G136">
        <v>10135</v>
      </c>
      <c r="H136">
        <v>43</v>
      </c>
      <c r="I136" t="s">
        <v>313</v>
      </c>
    </row>
    <row r="137" spans="7:9">
      <c r="G137">
        <v>10136</v>
      </c>
      <c r="H137">
        <v>43</v>
      </c>
      <c r="I137" t="s">
        <v>314</v>
      </c>
    </row>
    <row r="138" spans="7:9">
      <c r="G138">
        <v>10137</v>
      </c>
      <c r="H138">
        <v>43</v>
      </c>
      <c r="I138" t="s">
        <v>315</v>
      </c>
    </row>
    <row r="139" spans="7:9">
      <c r="G139">
        <v>10138</v>
      </c>
      <c r="H139">
        <v>11</v>
      </c>
      <c r="I139" t="s">
        <v>316</v>
      </c>
    </row>
    <row r="140" spans="7:9">
      <c r="G140">
        <v>10139</v>
      </c>
      <c r="H140">
        <v>43</v>
      </c>
      <c r="I140" t="s">
        <v>317</v>
      </c>
    </row>
    <row r="141" spans="7:9">
      <c r="G141">
        <v>10140</v>
      </c>
      <c r="H141">
        <v>43</v>
      </c>
      <c r="I141" t="s">
        <v>202</v>
      </c>
    </row>
    <row r="142" spans="7:9">
      <c r="G142">
        <v>10141</v>
      </c>
      <c r="H142">
        <v>43</v>
      </c>
      <c r="I142" t="s">
        <v>200</v>
      </c>
    </row>
    <row r="143" spans="7:9">
      <c r="G143">
        <v>10142</v>
      </c>
      <c r="H143">
        <v>1</v>
      </c>
      <c r="I143" t="s">
        <v>231</v>
      </c>
    </row>
    <row r="144" spans="7:9">
      <c r="G144">
        <v>10143</v>
      </c>
      <c r="H144">
        <v>1</v>
      </c>
      <c r="I144" t="s">
        <v>318</v>
      </c>
    </row>
    <row r="145" spans="7:9">
      <c r="G145">
        <v>10144</v>
      </c>
      <c r="H145">
        <v>4</v>
      </c>
      <c r="I145" t="s">
        <v>319</v>
      </c>
    </row>
    <row r="146" spans="7:9">
      <c r="G146">
        <v>10145</v>
      </c>
      <c r="H146">
        <v>4</v>
      </c>
      <c r="I146" t="s">
        <v>320</v>
      </c>
    </row>
    <row r="147" spans="7:9">
      <c r="G147">
        <v>10146</v>
      </c>
      <c r="H147">
        <v>43</v>
      </c>
      <c r="I147" t="s">
        <v>321</v>
      </c>
    </row>
    <row r="148" spans="7:9">
      <c r="G148">
        <v>10147</v>
      </c>
      <c r="H148">
        <v>43</v>
      </c>
      <c r="I148" t="s">
        <v>322</v>
      </c>
    </row>
    <row r="149" spans="7:9">
      <c r="G149">
        <v>10148</v>
      </c>
      <c r="H149">
        <v>43</v>
      </c>
      <c r="I149" t="s">
        <v>208</v>
      </c>
    </row>
    <row r="150" spans="7:9">
      <c r="G150">
        <v>10149</v>
      </c>
      <c r="H150">
        <v>4</v>
      </c>
      <c r="I150" t="s">
        <v>201</v>
      </c>
    </row>
    <row r="151" spans="7:9">
      <c r="G151">
        <v>10150</v>
      </c>
      <c r="H151">
        <v>43</v>
      </c>
      <c r="I151" t="s">
        <v>166</v>
      </c>
    </row>
    <row r="152" spans="7:9">
      <c r="G152">
        <v>10151</v>
      </c>
      <c r="H152">
        <v>43</v>
      </c>
      <c r="I152" t="s">
        <v>215</v>
      </c>
    </row>
    <row r="153" spans="7:9">
      <c r="G153">
        <v>10152</v>
      </c>
      <c r="H153">
        <v>43</v>
      </c>
      <c r="I153" t="s">
        <v>216</v>
      </c>
    </row>
    <row r="154" spans="7:9">
      <c r="G154">
        <v>10153</v>
      </c>
      <c r="H154">
        <v>43</v>
      </c>
      <c r="I154" t="s">
        <v>216</v>
      </c>
    </row>
    <row r="155" spans="7:9">
      <c r="G155">
        <v>10154</v>
      </c>
      <c r="H155">
        <v>43</v>
      </c>
      <c r="I155" t="s">
        <v>214</v>
      </c>
    </row>
    <row r="156" spans="7:9">
      <c r="G156">
        <v>10155</v>
      </c>
      <c r="H156">
        <v>4</v>
      </c>
      <c r="I156" t="s">
        <v>323</v>
      </c>
    </row>
    <row r="157" spans="7:9">
      <c r="G157">
        <v>10156</v>
      </c>
      <c r="H157">
        <v>43</v>
      </c>
      <c r="I157" t="s">
        <v>324</v>
      </c>
    </row>
    <row r="158" spans="7:9">
      <c r="G158">
        <v>10157</v>
      </c>
      <c r="H158">
        <v>43</v>
      </c>
      <c r="I158" t="s">
        <v>325</v>
      </c>
    </row>
    <row r="159" spans="7:9">
      <c r="G159">
        <v>10158</v>
      </c>
      <c r="H159">
        <v>43</v>
      </c>
      <c r="I159" t="s">
        <v>206</v>
      </c>
    </row>
    <row r="160" spans="7:9">
      <c r="G160">
        <v>10159</v>
      </c>
      <c r="H160">
        <v>43</v>
      </c>
      <c r="I160" t="s">
        <v>207</v>
      </c>
    </row>
    <row r="161" spans="7:9">
      <c r="G161">
        <v>10160</v>
      </c>
      <c r="H161">
        <v>4</v>
      </c>
      <c r="I161" t="s">
        <v>326</v>
      </c>
    </row>
    <row r="162" spans="7:9">
      <c r="G162">
        <v>10161</v>
      </c>
      <c r="H162">
        <v>4</v>
      </c>
      <c r="I162" t="s">
        <v>327</v>
      </c>
    </row>
    <row r="163" spans="7:9">
      <c r="G163">
        <v>10162</v>
      </c>
      <c r="H163">
        <v>4</v>
      </c>
      <c r="I163" t="s">
        <v>328</v>
      </c>
    </row>
    <row r="164" spans="7:9">
      <c r="G164">
        <v>10163</v>
      </c>
      <c r="H164">
        <v>43</v>
      </c>
      <c r="I164" t="s">
        <v>217</v>
      </c>
    </row>
    <row r="165" spans="7:9">
      <c r="G165">
        <v>10164</v>
      </c>
      <c r="H165">
        <v>11</v>
      </c>
      <c r="I165" t="s">
        <v>329</v>
      </c>
    </row>
    <row r="166" spans="7:9">
      <c r="G166">
        <v>10165</v>
      </c>
      <c r="H166">
        <v>43</v>
      </c>
      <c r="I166" t="s">
        <v>330</v>
      </c>
    </row>
    <row r="167" spans="7:9">
      <c r="G167">
        <v>10166</v>
      </c>
      <c r="H167">
        <v>43</v>
      </c>
      <c r="I167" t="s">
        <v>205</v>
      </c>
    </row>
    <row r="168" spans="7:9">
      <c r="G168">
        <v>10167</v>
      </c>
      <c r="H168">
        <v>43</v>
      </c>
      <c r="I168" t="s">
        <v>331</v>
      </c>
    </row>
    <row r="169" spans="7:9">
      <c r="G169">
        <v>10168</v>
      </c>
      <c r="H169">
        <v>4</v>
      </c>
      <c r="I169" t="s">
        <v>332</v>
      </c>
    </row>
    <row r="170" spans="7:9">
      <c r="G170">
        <v>10169</v>
      </c>
      <c r="H170">
        <v>1</v>
      </c>
      <c r="I170" t="s">
        <v>333</v>
      </c>
    </row>
    <row r="171" spans="7:9">
      <c r="G171">
        <v>10170</v>
      </c>
      <c r="H171">
        <v>2</v>
      </c>
      <c r="I171" t="s">
        <v>326</v>
      </c>
    </row>
    <row r="172" spans="7:9">
      <c r="G172">
        <v>10171</v>
      </c>
      <c r="H172">
        <v>11</v>
      </c>
      <c r="I172" t="s">
        <v>334</v>
      </c>
    </row>
    <row r="173" spans="7:9">
      <c r="G173">
        <v>10172</v>
      </c>
      <c r="H173">
        <v>11</v>
      </c>
      <c r="I173" t="s">
        <v>335</v>
      </c>
    </row>
    <row r="174" spans="7:9">
      <c r="G174">
        <v>10173</v>
      </c>
      <c r="H174">
        <v>33</v>
      </c>
      <c r="I174" t="s">
        <v>336</v>
      </c>
    </row>
    <row r="175" spans="7:9">
      <c r="G175">
        <v>10174</v>
      </c>
      <c r="H175">
        <v>43</v>
      </c>
      <c r="I175" t="s">
        <v>337</v>
      </c>
    </row>
    <row r="176" spans="7:9">
      <c r="G176">
        <v>10175</v>
      </c>
      <c r="H176">
        <v>4</v>
      </c>
      <c r="I176" t="s">
        <v>227</v>
      </c>
    </row>
    <row r="177" spans="7:9">
      <c r="G177">
        <v>10176</v>
      </c>
      <c r="H177">
        <v>11</v>
      </c>
      <c r="I177" t="s">
        <v>210</v>
      </c>
    </row>
    <row r="178" spans="7:9">
      <c r="G178">
        <v>10177</v>
      </c>
      <c r="H178">
        <v>11</v>
      </c>
      <c r="I178" t="s">
        <v>230</v>
      </c>
    </row>
    <row r="179" spans="7:9">
      <c r="G179">
        <v>10178</v>
      </c>
      <c r="H179">
        <v>43</v>
      </c>
      <c r="I179" t="s">
        <v>338</v>
      </c>
    </row>
    <row r="180" spans="7:9">
      <c r="G180">
        <v>10179</v>
      </c>
      <c r="H180">
        <v>43</v>
      </c>
      <c r="I180" t="s">
        <v>339</v>
      </c>
    </row>
    <row r="181" spans="7:9">
      <c r="G181">
        <v>10180</v>
      </c>
      <c r="H181">
        <v>33</v>
      </c>
      <c r="I181" t="s">
        <v>340</v>
      </c>
    </row>
    <row r="182" spans="7:9">
      <c r="G182">
        <v>10181</v>
      </c>
      <c r="H182">
        <v>43</v>
      </c>
      <c r="I182" t="s">
        <v>341</v>
      </c>
    </row>
    <row r="183" spans="7:9">
      <c r="G183">
        <v>10182</v>
      </c>
      <c r="H183">
        <v>43</v>
      </c>
      <c r="I183" t="s">
        <v>212</v>
      </c>
    </row>
    <row r="184" spans="7:9">
      <c r="G184">
        <v>10183</v>
      </c>
      <c r="H184">
        <v>33</v>
      </c>
      <c r="I184" t="s">
        <v>342</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workbookViewId="0">
      <selection activeCell="H6" sqref="H6"/>
    </sheetView>
  </sheetViews>
  <sheetFormatPr defaultColWidth="9.14285714285714" defaultRowHeight="15" outlineLevelCol="7"/>
  <cols>
    <col min="1" max="1" width="11.2857142857143" customWidth="1"/>
    <col min="2" max="2" width="15.2857142857143" customWidth="1"/>
    <col min="3" max="3" width="18.7142857142857" customWidth="1"/>
    <col min="4" max="4" width="8.85714285714286" customWidth="1"/>
    <col min="5" max="5" width="12.8571428571429" customWidth="1"/>
    <col min="7" max="7" width="14.7142857142857" customWidth="1"/>
    <col min="8" max="8" width="17.8571428571429" customWidth="1"/>
  </cols>
  <sheetData>
    <row r="1" spans="1:8">
      <c r="A1" s="17" t="s">
        <v>381</v>
      </c>
      <c r="B1" s="17" t="s">
        <v>382</v>
      </c>
      <c r="C1" s="17" t="s">
        <v>383</v>
      </c>
      <c r="D1" s="17" t="s">
        <v>384</v>
      </c>
      <c r="E1" s="17" t="s">
        <v>385</v>
      </c>
      <c r="G1" t="s">
        <v>386</v>
      </c>
      <c r="H1" t="s">
        <v>387</v>
      </c>
    </row>
    <row r="2" spans="1:5">
      <c r="A2" s="8">
        <v>1</v>
      </c>
      <c r="B2" s="8"/>
      <c r="C2" s="8" t="s">
        <v>250</v>
      </c>
      <c r="D2" s="8">
        <v>100</v>
      </c>
      <c r="E2" s="8">
        <v>0</v>
      </c>
    </row>
    <row r="3" spans="1:5">
      <c r="A3" s="8">
        <v>4</v>
      </c>
      <c r="B3" s="8"/>
      <c r="C3" s="8" t="s">
        <v>388</v>
      </c>
      <c r="D3" s="8">
        <v>0</v>
      </c>
      <c r="E3" s="8">
        <v>600</v>
      </c>
    </row>
    <row r="4" spans="1:7">
      <c r="A4" s="8">
        <v>7</v>
      </c>
      <c r="B4" s="8"/>
      <c r="C4" s="8" t="s">
        <v>153</v>
      </c>
      <c r="D4" s="8">
        <v>100</v>
      </c>
      <c r="E4" s="8">
        <v>0</v>
      </c>
      <c r="G4">
        <v>10</v>
      </c>
    </row>
    <row r="5" spans="1:7">
      <c r="A5" s="8">
        <v>38</v>
      </c>
      <c r="B5" s="8"/>
      <c r="C5" s="8" t="s">
        <v>148</v>
      </c>
      <c r="D5" s="8">
        <v>15</v>
      </c>
      <c r="E5" s="8">
        <v>0</v>
      </c>
      <c r="G5">
        <v>10</v>
      </c>
    </row>
    <row r="6" spans="1:5">
      <c r="A6" s="8"/>
      <c r="B6" s="8"/>
      <c r="C6" s="8"/>
      <c r="D6" s="8"/>
      <c r="E6" s="8"/>
    </row>
    <row r="7" spans="1:5">
      <c r="A7" s="8"/>
      <c r="B7" s="8"/>
      <c r="C7" s="8"/>
      <c r="D7" s="8"/>
      <c r="E7" s="8"/>
    </row>
    <row r="8" spans="1:5">
      <c r="A8" s="8"/>
      <c r="B8" s="8"/>
      <c r="C8" s="8"/>
      <c r="D8" s="8"/>
      <c r="E8" s="8"/>
    </row>
    <row r="9" spans="1:5">
      <c r="A9" s="8"/>
      <c r="B9" s="8"/>
      <c r="C9" s="8"/>
      <c r="D9" s="8"/>
      <c r="E9" s="8"/>
    </row>
    <row r="10" spans="1:5">
      <c r="A10" s="8"/>
      <c r="B10" s="8"/>
      <c r="C10" s="8"/>
      <c r="D10" s="8"/>
      <c r="E10" s="8"/>
    </row>
    <row r="11" spans="1:5">
      <c r="A11" s="8"/>
      <c r="B11" s="8"/>
      <c r="C11" s="8"/>
      <c r="D11" s="8"/>
      <c r="E11" s="8"/>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3"/>
  <sheetViews>
    <sheetView topLeftCell="A5" workbookViewId="0">
      <selection activeCell="C13" sqref="C13"/>
    </sheetView>
  </sheetViews>
  <sheetFormatPr defaultColWidth="9.14285714285714" defaultRowHeight="15"/>
  <cols>
    <col min="1" max="1" width="32.8571428571429" customWidth="1"/>
    <col min="2" max="2" width="16.8571428571429" customWidth="1"/>
    <col min="3" max="3" width="16.1428571428571" customWidth="1"/>
    <col min="4" max="4" width="19.2857142857143" customWidth="1"/>
    <col min="6" max="6" width="11.2857142857143" customWidth="1"/>
    <col min="7" max="7" width="18.2857142857143" customWidth="1"/>
    <col min="8" max="8" width="13.1428571428571" customWidth="1"/>
    <col min="9" max="9" width="18.2857142857143" customWidth="1"/>
    <col min="10" max="10" width="14.7142857142857" customWidth="1"/>
  </cols>
  <sheetData>
    <row r="1" spans="1:1">
      <c r="A1" s="11" t="s">
        <v>389</v>
      </c>
    </row>
    <row r="3" spans="1:10">
      <c r="A3" s="1"/>
      <c r="B3" s="1" t="s">
        <v>112</v>
      </c>
      <c r="C3" s="1" t="s">
        <v>113</v>
      </c>
      <c r="D3" s="1" t="s">
        <v>114</v>
      </c>
      <c r="E3" s="1" t="s">
        <v>250</v>
      </c>
      <c r="F3" s="2" t="s">
        <v>116</v>
      </c>
      <c r="G3" s="1" t="s">
        <v>153</v>
      </c>
      <c r="H3" s="1" t="s">
        <v>390</v>
      </c>
      <c r="I3" s="1" t="s">
        <v>148</v>
      </c>
      <c r="J3" s="1" t="s">
        <v>234</v>
      </c>
    </row>
    <row r="4" spans="1:10">
      <c r="A4" s="3" t="s">
        <v>117</v>
      </c>
      <c r="B4" s="4">
        <v>42675</v>
      </c>
      <c r="C4" s="4">
        <v>42704</v>
      </c>
      <c r="D4" s="4">
        <v>42687</v>
      </c>
      <c r="E4" s="3">
        <v>500</v>
      </c>
      <c r="F4" s="3">
        <v>0</v>
      </c>
      <c r="G4" s="3">
        <v>100</v>
      </c>
      <c r="H4" s="3">
        <v>600</v>
      </c>
      <c r="I4" s="3">
        <v>400</v>
      </c>
      <c r="J4" s="3">
        <v>-100</v>
      </c>
    </row>
    <row r="5" spans="1:10">
      <c r="A5" s="3" t="s">
        <v>118</v>
      </c>
      <c r="B5" s="4"/>
      <c r="C5" s="4"/>
      <c r="D5" s="4">
        <v>42693</v>
      </c>
      <c r="E5" s="3">
        <v>600</v>
      </c>
      <c r="F5" s="3">
        <v>0</v>
      </c>
      <c r="G5" s="3">
        <v>200</v>
      </c>
      <c r="H5" s="3">
        <v>900</v>
      </c>
      <c r="I5" s="3">
        <v>500</v>
      </c>
      <c r="J5" s="3">
        <v>-100</v>
      </c>
    </row>
    <row r="6" spans="1:10">
      <c r="A6" s="3" t="s">
        <v>119</v>
      </c>
      <c r="B6" s="4"/>
      <c r="C6" s="4"/>
      <c r="D6" s="4">
        <v>42700</v>
      </c>
      <c r="E6" s="3"/>
      <c r="F6" s="3"/>
      <c r="G6" s="3"/>
      <c r="H6" s="3"/>
      <c r="I6" s="3"/>
      <c r="J6" s="3"/>
    </row>
    <row r="7" spans="1:3">
      <c r="A7" s="3" t="s">
        <v>120</v>
      </c>
      <c r="B7" s="3">
        <f>(C4-B4)+1</f>
        <v>30</v>
      </c>
      <c r="C7" s="5"/>
    </row>
    <row r="8" spans="3:6">
      <c r="C8" s="5"/>
      <c r="D8" s="5"/>
      <c r="E8" s="6"/>
      <c r="F8" s="6"/>
    </row>
    <row r="9" spans="1:5">
      <c r="A9" s="7" t="s">
        <v>117</v>
      </c>
      <c r="B9" s="3"/>
      <c r="C9" s="5"/>
      <c r="D9" s="4"/>
      <c r="E9" s="6"/>
    </row>
    <row r="10" spans="1:2">
      <c r="A10" s="8" t="s">
        <v>121</v>
      </c>
      <c r="B10" s="3">
        <f>(C4-D4)</f>
        <v>17</v>
      </c>
    </row>
    <row r="11" spans="1:2">
      <c r="A11" s="8" t="s">
        <v>122</v>
      </c>
      <c r="B11" s="9">
        <f>B10/B7</f>
        <v>0.566666666666667</v>
      </c>
    </row>
    <row r="12" spans="1:2">
      <c r="A12" s="8" t="s">
        <v>123</v>
      </c>
      <c r="B12" s="9">
        <f>F4+(E4*B11)+(G4*B11)+(H4*B11)+(I4*B11)+(J4*B11)</f>
        <v>850</v>
      </c>
    </row>
    <row r="13" spans="6:6">
      <c r="F13" s="14" t="s">
        <v>391</v>
      </c>
    </row>
    <row r="14" spans="1:2">
      <c r="A14" s="7" t="s">
        <v>118</v>
      </c>
      <c r="B14" s="4"/>
    </row>
    <row r="15" spans="1:2">
      <c r="A15" s="8" t="s">
        <v>124</v>
      </c>
      <c r="B15" s="3">
        <f>(D5-D4)</f>
        <v>6</v>
      </c>
    </row>
    <row r="16" spans="1:2">
      <c r="A16" s="8" t="s">
        <v>125</v>
      </c>
      <c r="B16" s="3">
        <f>((C4)-D5)</f>
        <v>11</v>
      </c>
    </row>
    <row r="17" spans="1:5">
      <c r="A17" s="8" t="s">
        <v>126</v>
      </c>
      <c r="B17" s="9">
        <f>B15/B7</f>
        <v>0.2</v>
      </c>
      <c r="E17" s="10"/>
    </row>
    <row r="18" spans="1:5">
      <c r="A18" s="8" t="s">
        <v>127</v>
      </c>
      <c r="B18" s="9">
        <f>B16/B7</f>
        <v>0.366666666666667</v>
      </c>
      <c r="E18" s="10"/>
    </row>
    <row r="19" spans="1:3">
      <c r="A19" s="8" t="s">
        <v>128</v>
      </c>
      <c r="B19" s="9">
        <f>F4+(E4*B17)+(G4*B17)+(H4*B17)+(I4*B17)+(J4*B17)</f>
        <v>300</v>
      </c>
      <c r="C19">
        <f>F4+(E4*B17)+(G4*B17)+(H4*B17)+(I4*B17)+(J4*B17)</f>
        <v>300</v>
      </c>
    </row>
    <row r="20" spans="1:4">
      <c r="A20" s="8" t="s">
        <v>129</v>
      </c>
      <c r="B20" s="9">
        <f>F5+(E5*B18)+(G5*B18)+(H5*B18)+(I5*B18)+(J5*B18)</f>
        <v>770</v>
      </c>
      <c r="C20">
        <f>F5+((E5-E4)*B18)+((G5-G4)*B18)+((H5-H4)*B18)+((I5-I4)*B18)+((J5-J4)*B18)</f>
        <v>220</v>
      </c>
      <c r="D20" s="9"/>
    </row>
    <row r="21" spans="1:2">
      <c r="A21" s="8" t="s">
        <v>130</v>
      </c>
      <c r="B21" s="9">
        <f>SUM(B19:B20)</f>
        <v>1070</v>
      </c>
    </row>
    <row r="23" spans="1:1">
      <c r="A23" s="7" t="s">
        <v>119</v>
      </c>
    </row>
    <row r="24" spans="1:2">
      <c r="A24" s="8" t="s">
        <v>124</v>
      </c>
      <c r="B24" s="3">
        <f>(D6-D5)</f>
        <v>7</v>
      </c>
    </row>
    <row r="25" spans="1:2">
      <c r="A25" s="8" t="s">
        <v>125</v>
      </c>
      <c r="B25" s="3">
        <f>(D5-D4)</f>
        <v>6</v>
      </c>
    </row>
    <row r="26" spans="1:2">
      <c r="A26" s="8" t="s">
        <v>131</v>
      </c>
      <c r="B26" s="3">
        <f>(C4-D6)</f>
        <v>4</v>
      </c>
    </row>
    <row r="27" spans="1:2">
      <c r="A27" s="8" t="s">
        <v>126</v>
      </c>
      <c r="B27" s="9">
        <f>B24/B7</f>
        <v>0.233333333333333</v>
      </c>
    </row>
    <row r="28" spans="1:2">
      <c r="A28" s="8" t="s">
        <v>127</v>
      </c>
      <c r="B28" s="9">
        <f>B25/B7</f>
        <v>0.2</v>
      </c>
    </row>
    <row r="29" spans="1:2">
      <c r="A29" s="8" t="s">
        <v>132</v>
      </c>
      <c r="B29" s="9">
        <f>B26/B7</f>
        <v>0.133333333333333</v>
      </c>
    </row>
    <row r="30" spans="1:2">
      <c r="A30" s="8" t="s">
        <v>128</v>
      </c>
      <c r="B30" s="9">
        <f t="shared" ref="B30:B32" si="0">(E4*B27)+F4</f>
        <v>116.666666666667</v>
      </c>
    </row>
    <row r="31" spans="1:2">
      <c r="A31" s="8" t="s">
        <v>129</v>
      </c>
      <c r="B31" s="9">
        <f t="shared" si="0"/>
        <v>120</v>
      </c>
    </row>
    <row r="32" spans="1:2">
      <c r="A32" s="8" t="s">
        <v>133</v>
      </c>
      <c r="B32" s="9">
        <f t="shared" si="0"/>
        <v>0</v>
      </c>
    </row>
    <row r="33" spans="1:2">
      <c r="A33" s="8" t="s">
        <v>130</v>
      </c>
      <c r="B33" s="9">
        <f>SUM(B30:B32)</f>
        <v>236.666666666667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topLeftCell="A3" workbookViewId="0">
      <selection activeCell="C24" sqref="C24"/>
    </sheetView>
  </sheetViews>
  <sheetFormatPr defaultColWidth="9.14285714285714" defaultRowHeight="15"/>
  <cols>
    <col min="1" max="1" width="32.8571428571429" customWidth="1"/>
    <col min="2" max="2" width="16.8571428571429" customWidth="1"/>
    <col min="3" max="3" width="16.1428571428571" customWidth="1"/>
    <col min="4" max="4" width="19.2857142857143" customWidth="1"/>
    <col min="5" max="5" width="12.8571428571429"/>
    <col min="6" max="6" width="11.2857142857143" customWidth="1"/>
    <col min="7" max="7" width="18.2857142857143" customWidth="1"/>
    <col min="8" max="8" width="13.1428571428571" customWidth="1"/>
    <col min="9" max="9" width="18.2857142857143" customWidth="1"/>
    <col min="10" max="10" width="14.7142857142857" customWidth="1"/>
  </cols>
  <sheetData>
    <row r="1" customFormat="1" spans="1:1">
      <c r="A1" s="11" t="s">
        <v>392</v>
      </c>
    </row>
    <row r="3" customFormat="1" spans="1:10">
      <c r="A3" s="1"/>
      <c r="B3" s="1" t="s">
        <v>112</v>
      </c>
      <c r="C3" s="1" t="s">
        <v>113</v>
      </c>
      <c r="D3" s="1" t="s">
        <v>114</v>
      </c>
      <c r="E3" s="1" t="s">
        <v>250</v>
      </c>
      <c r="F3" s="2" t="s">
        <v>116</v>
      </c>
      <c r="G3" s="1" t="s">
        <v>153</v>
      </c>
      <c r="H3" s="1" t="s">
        <v>390</v>
      </c>
      <c r="I3" s="1" t="s">
        <v>148</v>
      </c>
      <c r="J3" s="1" t="s">
        <v>234</v>
      </c>
    </row>
    <row r="4" customFormat="1" spans="1:10">
      <c r="A4" s="3" t="s">
        <v>117</v>
      </c>
      <c r="B4" s="4">
        <v>42675</v>
      </c>
      <c r="C4" s="4">
        <v>42704</v>
      </c>
      <c r="D4" s="4">
        <v>42693</v>
      </c>
      <c r="E4" s="3">
        <v>500</v>
      </c>
      <c r="F4" s="3">
        <v>0</v>
      </c>
      <c r="G4" s="3">
        <v>100</v>
      </c>
      <c r="H4" s="3">
        <v>600</v>
      </c>
      <c r="I4" s="3">
        <v>200</v>
      </c>
      <c r="J4" s="3">
        <v>-100</v>
      </c>
    </row>
    <row r="5" customFormat="1" spans="1:10">
      <c r="A5" s="3" t="s">
        <v>118</v>
      </c>
      <c r="B5" s="4"/>
      <c r="C5" s="4"/>
      <c r="D5" s="4">
        <v>42698</v>
      </c>
      <c r="E5" s="3">
        <v>1000</v>
      </c>
      <c r="F5" s="3">
        <v>0</v>
      </c>
      <c r="G5" s="3">
        <v>200</v>
      </c>
      <c r="H5" s="3">
        <v>900</v>
      </c>
      <c r="I5" s="3">
        <v>400</v>
      </c>
      <c r="J5" s="3">
        <v>-100</v>
      </c>
    </row>
    <row r="6" customFormat="1" spans="1:10">
      <c r="A6" s="3" t="s">
        <v>119</v>
      </c>
      <c r="B6" s="4"/>
      <c r="C6" s="4"/>
      <c r="D6" s="4">
        <v>42700</v>
      </c>
      <c r="E6" s="3"/>
      <c r="F6" s="3"/>
      <c r="G6" s="3"/>
      <c r="H6" s="3"/>
      <c r="I6" s="3"/>
      <c r="J6" s="3"/>
    </row>
    <row r="7" customFormat="1" spans="1:3">
      <c r="A7" s="3" t="s">
        <v>120</v>
      </c>
      <c r="B7" s="3">
        <f>(C4-B4)+1</f>
        <v>30</v>
      </c>
      <c r="C7" s="5"/>
    </row>
    <row r="8" customFormat="1" spans="3:6">
      <c r="C8" s="5"/>
      <c r="D8" s="5"/>
      <c r="E8" s="6"/>
      <c r="F8" s="6"/>
    </row>
    <row r="9" customFormat="1" spans="1:5">
      <c r="A9" s="7" t="s">
        <v>117</v>
      </c>
      <c r="B9" s="3"/>
      <c r="C9" s="5"/>
      <c r="D9" s="4"/>
      <c r="E9" s="6"/>
    </row>
    <row r="10" customFormat="1" spans="1:2">
      <c r="A10" s="8" t="s">
        <v>121</v>
      </c>
      <c r="B10" s="3">
        <f>(C4-D4)</f>
        <v>11</v>
      </c>
    </row>
    <row r="11" customFormat="1" spans="1:2">
      <c r="A11" s="8" t="s">
        <v>122</v>
      </c>
      <c r="B11" s="9">
        <f>B10/B7</f>
        <v>0.366666666666667</v>
      </c>
    </row>
    <row r="12" customFormat="1" spans="1:2">
      <c r="A12" s="8" t="s">
        <v>123</v>
      </c>
      <c r="B12" s="9">
        <f>F4+(E4*B11)+(G4*B11)+(H4*B11)+(I4*B11)+(J4*B11)</f>
        <v>476.666666666667</v>
      </c>
    </row>
    <row r="13" customFormat="1" spans="1:2">
      <c r="A13" s="12" t="s">
        <v>150</v>
      </c>
      <c r="B13" s="13">
        <f>E4+G4+H4+I4+J4+F4</f>
        <v>1300</v>
      </c>
    </row>
    <row r="14" customFormat="1" spans="6:6">
      <c r="F14" s="14" t="s">
        <v>391</v>
      </c>
    </row>
    <row r="15" customFormat="1" spans="1:2">
      <c r="A15" s="7" t="s">
        <v>118</v>
      </c>
      <c r="B15" s="4"/>
    </row>
    <row r="16" customFormat="1" spans="1:2">
      <c r="A16" s="8" t="s">
        <v>124</v>
      </c>
      <c r="B16" s="3">
        <f>(D5-D4)</f>
        <v>5</v>
      </c>
    </row>
    <row r="17" customFormat="1" spans="1:2">
      <c r="A17" s="8" t="s">
        <v>125</v>
      </c>
      <c r="B17" s="3">
        <f>((C4)-D5)</f>
        <v>6</v>
      </c>
    </row>
    <row r="18" customFormat="1" spans="1:5">
      <c r="A18" s="8" t="s">
        <v>126</v>
      </c>
      <c r="B18" s="9">
        <f>B16/B7</f>
        <v>0.166666666666667</v>
      </c>
      <c r="E18" s="10"/>
    </row>
    <row r="19" customFormat="1" spans="1:5">
      <c r="A19" s="8" t="s">
        <v>127</v>
      </c>
      <c r="B19" s="9">
        <f>B17/B7</f>
        <v>0.2</v>
      </c>
      <c r="E19" s="10"/>
    </row>
    <row r="20" customFormat="1" spans="1:6">
      <c r="A20" s="8" t="s">
        <v>128</v>
      </c>
      <c r="B20" s="9">
        <f>F4+(E4*B18)+(G4*B18)+(H4*B18)+(I4*B18)+(J4*B18)</f>
        <v>216.666666666667</v>
      </c>
      <c r="C20">
        <f>F4+(E4*B18)+(G4*B18)+(H4*B18)+(I4*B18)+(J4*B18)</f>
        <v>216.666666666667</v>
      </c>
      <c r="E20" s="15" t="s">
        <v>393</v>
      </c>
      <c r="F20">
        <f>F5+(E5-E4)+((G5-G4)*B19)+((H5-H4)*B19)+((I5-I4)*B19)+((J5-J4)*B19)</f>
        <v>620</v>
      </c>
    </row>
    <row r="21" customFormat="1" spans="1:4">
      <c r="A21" s="8" t="s">
        <v>129</v>
      </c>
      <c r="B21" s="9">
        <f>F5+(E5*B19)+(G5*B19)+(H5*B19)+(I5*B19)+(J5*B19)</f>
        <v>480</v>
      </c>
      <c r="D21" s="16"/>
    </row>
    <row r="22" customFormat="1" spans="1:2">
      <c r="A22" s="8" t="s">
        <v>130</v>
      </c>
      <c r="B22" s="9">
        <f>SUM(B20:B21)</f>
        <v>696.666666666667</v>
      </c>
    </row>
    <row r="23" customFormat="1" spans="1:2">
      <c r="A23" s="12" t="s">
        <v>150</v>
      </c>
      <c r="B23" s="13">
        <f>E5+G5+H5+I5+J5</f>
        <v>2400</v>
      </c>
    </row>
    <row r="25" customFormat="1" spans="1:1">
      <c r="A25" s="7" t="s">
        <v>119</v>
      </c>
    </row>
    <row r="26" customFormat="1" spans="1:2">
      <c r="A26" s="8" t="s">
        <v>124</v>
      </c>
      <c r="B26" s="3">
        <f>(D6-D5)</f>
        <v>2</v>
      </c>
    </row>
    <row r="27" customFormat="1" spans="1:2">
      <c r="A27" s="8" t="s">
        <v>125</v>
      </c>
      <c r="B27" s="3">
        <f>(D5-D4)</f>
        <v>5</v>
      </c>
    </row>
    <row r="28" customFormat="1" spans="1:2">
      <c r="A28" s="8" t="s">
        <v>131</v>
      </c>
      <c r="B28" s="3">
        <f>(C4-D6)</f>
        <v>4</v>
      </c>
    </row>
    <row r="29" customFormat="1" spans="1:2">
      <c r="A29" s="8" t="s">
        <v>126</v>
      </c>
      <c r="B29" s="9">
        <f>B26/B7</f>
        <v>0.0666666666666667</v>
      </c>
    </row>
    <row r="30" customFormat="1" spans="1:2">
      <c r="A30" s="8" t="s">
        <v>127</v>
      </c>
      <c r="B30" s="9">
        <f>B27/B7</f>
        <v>0.166666666666667</v>
      </c>
    </row>
    <row r="31" customFormat="1" spans="1:2">
      <c r="A31" s="8" t="s">
        <v>132</v>
      </c>
      <c r="B31" s="9">
        <f>B28/B7</f>
        <v>0.133333333333333</v>
      </c>
    </row>
    <row r="32" customFormat="1" spans="1:2">
      <c r="A32" s="8" t="s">
        <v>128</v>
      </c>
      <c r="B32" s="9">
        <f t="shared" ref="B32:B34" si="0">(E4*B29)+F4</f>
        <v>33.3333333333333</v>
      </c>
    </row>
    <row r="33" customFormat="1" spans="1:2">
      <c r="A33" s="8" t="s">
        <v>129</v>
      </c>
      <c r="B33" s="9">
        <f t="shared" si="0"/>
        <v>166.666666666667</v>
      </c>
    </row>
    <row r="34" customFormat="1" spans="1:2">
      <c r="A34" s="8" t="s">
        <v>133</v>
      </c>
      <c r="B34" s="9">
        <f t="shared" si="0"/>
        <v>0</v>
      </c>
    </row>
    <row r="35" customFormat="1" spans="1:2">
      <c r="A35" s="8" t="s">
        <v>130</v>
      </c>
      <c r="B35" s="9">
        <f>SUM(B32:B34)</f>
        <v>200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Test Case</vt:lpstr>
      <vt:lpstr>Calculations</vt:lpstr>
      <vt:lpstr>Products _List</vt:lpstr>
      <vt:lpstr>New_prod_list</vt:lpstr>
      <vt:lpstr>Product_groups</vt:lpstr>
      <vt:lpstr>All_product_category</vt:lpstr>
      <vt:lpstr>Editable_products</vt:lpstr>
      <vt:lpstr>Actl_calculations</vt:lpstr>
      <vt:lpstr>Test_5</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jayeshas</dc:creator>
  <dcterms:created xsi:type="dcterms:W3CDTF">2016-11-11T09:19:00Z</dcterms:created>
  <dcterms:modified xsi:type="dcterms:W3CDTF">2016-12-01T15:08:03Z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1033-10.2.0.5804</vt:lpwstr>
  </property>
</Properties>
</file>