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Potential Outcomes/"/>
    </mc:Choice>
  </mc:AlternateContent>
  <xr:revisionPtr revIDLastSave="0" documentId="13_ncr:1_{55ABF8C3-32D9-7246-B938-26739693080A}" xr6:coauthVersionLast="47" xr6:coauthVersionMax="47" xr10:uidLastSave="{00000000-0000-0000-0000-000000000000}"/>
  <bookViews>
    <workbookView xWindow="0" yWindow="500" windowWidth="44800" windowHeight="23720" activeTab="1" xr2:uid="{3B8309A6-345D-6346-A456-44EEA34DC221}"/>
  </bookViews>
  <sheets>
    <sheet name="PO version 1" sheetId="1" r:id="rId1"/>
    <sheet name="PO 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7" i="2"/>
  <c r="B24" i="1"/>
  <c r="I14" i="1"/>
  <c r="G14" i="1"/>
  <c r="D14" i="1"/>
  <c r="B17" i="1"/>
  <c r="B16" i="1"/>
  <c r="B15" i="1"/>
  <c r="E4" i="2"/>
  <c r="E5" i="2"/>
  <c r="E6" i="2"/>
  <c r="E7" i="2"/>
  <c r="E8" i="2"/>
  <c r="E9" i="2"/>
  <c r="E10" i="2"/>
  <c r="E11" i="2"/>
  <c r="E12" i="2"/>
  <c r="E3" i="2"/>
  <c r="E2" i="2"/>
  <c r="E4" i="1"/>
  <c r="E5" i="1"/>
  <c r="E6" i="1"/>
  <c r="E7" i="1"/>
  <c r="E8" i="1"/>
  <c r="E9" i="1"/>
  <c r="E10" i="1"/>
  <c r="E11" i="1"/>
  <c r="E12" i="1"/>
  <c r="E3" i="1"/>
  <c r="E2" i="1"/>
  <c r="D3" i="2"/>
  <c r="D4" i="2"/>
  <c r="D5" i="2"/>
  <c r="D6" i="2"/>
  <c r="D7" i="2"/>
  <c r="D8" i="2"/>
  <c r="D9" i="2"/>
  <c r="D10" i="2"/>
  <c r="D11" i="2"/>
  <c r="D12" i="2"/>
  <c r="D2" i="2"/>
  <c r="D12" i="1"/>
  <c r="D11" i="1"/>
  <c r="D10" i="1"/>
  <c r="D9" i="1"/>
  <c r="D8" i="1"/>
  <c r="D7" i="1"/>
  <c r="D6" i="1"/>
  <c r="D5" i="1"/>
  <c r="D4" i="1"/>
  <c r="D3" i="1"/>
  <c r="D2" i="1"/>
  <c r="B15" i="2" l="1"/>
  <c r="B16" i="2"/>
</calcChain>
</file>

<file path=xl/sharedStrings.xml><?xml version="1.0" encoding="utf-8"?>
<sst xmlns="http://schemas.openxmlformats.org/spreadsheetml/2006/main" count="90" uniqueCount="64">
  <si>
    <t>Patient</t>
  </si>
  <si>
    <t>TE</t>
  </si>
  <si>
    <t>Y</t>
  </si>
  <si>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</si>
  <si>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</si>
  <si>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</si>
  <si>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</si>
  <si>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</si>
  <si>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</si>
  <si>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</si>
  <si>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</si>
  <si>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</si>
  <si>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</si>
  <si>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</si>
  <si>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Calculations</t>
  </si>
  <si>
    <t>Terms</t>
  </si>
  <si>
    <t>E[Y(0)|D=1]</t>
  </si>
  <si>
    <t>E[Y(0)|D=0]</t>
  </si>
  <si>
    <t>Selection bias</t>
  </si>
  <si>
    <t>ATU (Mindfulness)</t>
  </si>
  <si>
    <t>Perfect doctor Treatment Assignment</t>
  </si>
  <si>
    <t>Causal Parameters</t>
  </si>
  <si>
    <t>Pr(D=1)</t>
  </si>
  <si>
    <t>Y(1)    Exercise</t>
  </si>
  <si>
    <t>Y(0)      Mindfulness</t>
  </si>
  <si>
    <t>ATE (All)</t>
  </si>
  <si>
    <t>SDO Decomposition</t>
  </si>
  <si>
    <t>SDO            Direct Calculation</t>
  </si>
  <si>
    <t>ATT (exercise)</t>
  </si>
  <si>
    <t>ATU (mindfulness)</t>
  </si>
  <si>
    <t>Use the switching equation and assign the potential outcome to the realized outcome using the treatment assignment</t>
  </si>
  <si>
    <t>"Y = 1 x 7 + (1 - 1) x 3 = 7 + 0x3 = 7</t>
  </si>
  <si>
    <t xml:space="preserve">" Y = 1 x 6 + (1 - 1) x 5 = 6 </t>
  </si>
  <si>
    <t>" Y = 0 x 0 + (1 - 0) x 2 = 2</t>
  </si>
  <si>
    <t>" Y = 0 x 17 + (1 - 0) x 20 = 20</t>
  </si>
  <si>
    <t>" Y = 0 x 5 + (1 - 0) x 14 = 14</t>
  </si>
  <si>
    <t>" Y = 0 x 16 + (1 - 0) x 17 = 17</t>
  </si>
  <si>
    <t>" Y = 1 x 2 + (1 - 0) x 0 = 2</t>
  </si>
  <si>
    <t>" Y = 0 x 4 + (1 - 0) x 5 = 5</t>
  </si>
  <si>
    <t>" Y = 0 x 14 + (1 - 0) x 15 = 15</t>
  </si>
  <si>
    <t>TE     (Y1-Y0)</t>
  </si>
  <si>
    <t xml:space="preserve">&lt; - The average treatment effect for Andy through Mindy is -1.54545455. That means even though Andy's treatment effect is -4, the average treatment effect is -1.54. On average exercise reduces health outcomes by 1.54 points. </t>
  </si>
  <si>
    <t xml:space="preserve">What is ATE?  </t>
  </si>
  <si>
    <t>?</t>
  </si>
  <si>
    <t>&lt; - The average treatment effect for people on exercise is called the ATT</t>
  </si>
  <si>
    <t>&lt; - The average treatment effect for people on mindfulness is called the ATU</t>
  </si>
  <si>
    <t>"E[ … ] means "average". It's called the "expectation operator" and in statistics, expectation just means "take the average"</t>
  </si>
  <si>
    <t>ATE = E[Y1 - Y0] = E[Y1] - E[Y0] = E[TE]</t>
  </si>
  <si>
    <t>ATT = E[Y1 - Y0|D=exercise] = E[Y1|D=exercise] - E[Y0|D=mindfulness]</t>
  </si>
  <si>
    <t>SDO = average Y for exercise group minus average Y for mindfulness group</t>
  </si>
  <si>
    <t>Avg Y for exercise group</t>
  </si>
  <si>
    <t>Avg Y for mindfulness group</t>
  </si>
  <si>
    <t>SDO = 9.2 - 12.17</t>
  </si>
  <si>
    <t>&lt;- This number is not the ATE. The ATE was -1.54. The ATT was 4.4. The ATU was -6.5.  So this SDO is not causal. It's just a comparison between two groups' realized outcomes and it's equal to -2.967 which is not the ATE, the ATT or the ATU.</t>
  </si>
  <si>
    <t>&lt; - SDO = avg Y for D=1 - avg Y for D=0</t>
  </si>
  <si>
    <t>ATT (Exercise)</t>
  </si>
  <si>
    <t>&lt; - Average TE</t>
  </si>
  <si>
    <t>&lt; - Average TE for D=1</t>
  </si>
  <si>
    <t>&lt; - Average TE for D=0</t>
  </si>
  <si>
    <t>The SDO is a "biased estimate of the ATE".  Sometimes the SDO may be negative and the ATE is negative and sometimes the SDO is negative but the SDO is positive.</t>
  </si>
  <si>
    <t>The SDO of people with Covid on ventilators. You'd calculate Covid symptoms for people on vents minus Covid symptoms for people not on vents (average).</t>
  </si>
  <si>
    <t>It wouldn't tell you average treatmetn effect for vents; it wouldn't tell you average treatment effect for people not on vents; and it wouldn't</t>
  </si>
  <si>
    <t>tell you average treatment effect for everyone.  The SDO is not measuring average treatment effects because we cannot observe individual</t>
  </si>
  <si>
    <t>treatment effects. The SDO is only comparing two groups of people and treatment effects are comparing two POTENTIAL OUTCOMES for the same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</si>
</sst>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2" fillId="10" borderId="3" xfId="0" applyFont="1" applyFill="1" applyBorder="1" applyAlignment="1">
      <alignment wrapText="1"/>
    </xf>
    <xf numFmtId="0" fontId="3" fillId="10" borderId="7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2" xfId="0" applyFont="1" applyFill="1" applyBorder="1"/>
    <xf numFmtId="0" fontId="2" fillId="10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/>
    <xf numFmtId="0" fontId="2" fillId="5" borderId="3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0" fillId="10" borderId="1" xfId="0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0" xfId="0" applyFont="1" applyAlignment="1"/>
    <xf numFmtId="0" fontId="1" fillId="0" borderId="12" xfId="0" applyFont="1" applyBorder="1" applyAlignment="1"/>
    <xf numFmtId="0" fontId="0" fillId="0" borderId="2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F43-2F9F-2140-8158-FE637C7522C5}">
  <dimension ref="A1:P25"/>
  <sheetViews>
    <sheetView zoomScale="170" zoomScaleNormal="170" workbookViewId="0">
      <pane ySplit="1" topLeftCell="A2" activePane="bottomLeft" state="frozen"/>
      <selection pane="bottomLeft" activeCell="B24" sqref="B24"/>
    </sheetView>
  </sheetViews>
  <sheetFormatPr baseColWidth="10" defaultRowHeight="16" x14ac:dyDescent="0.2"/>
  <cols>
    <col min="1" max="1" width="13.66406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  <col min="7" max="7" width="11.6640625" style="35" bestFit="1" customWidth="1"/>
  </cols>
  <sheetData>
    <row r="1" spans="1:16" s="2" customFormat="1" ht="52" thickBot="1" x14ac:dyDescent="0.25">
      <c r="A1" s="10" t="s">
        <v>0</v>
      </c>
      <c r="B1" s="11" t="s">
        <v>23</v>
      </c>
      <c r="C1" s="11" t="s">
        <v>24</v>
      </c>
      <c r="D1" s="25" t="s">
        <v>40</v>
      </c>
      <c r="E1" s="29" t="s">
        <v>2</v>
      </c>
      <c r="F1" s="12" t="s">
        <v>20</v>
      </c>
      <c r="G1" s="37"/>
    </row>
    <row r="2" spans="1:16" x14ac:dyDescent="0.2">
      <c r="A2" s="6" t="s">
        <v>3</v>
      </c>
      <c r="B2" s="3">
        <v>1</v>
      </c>
      <c r="C2" s="41">
        <v>5</v>
      </c>
      <c r="D2" s="3">
        <f>B2-C2</f>
        <v>-4</v>
      </c>
      <c r="E2" s="38">
        <f>F2*B2+(1-F2)*C2</f>
        <v>5</v>
      </c>
      <c r="F2" s="26">
        <v>0</v>
      </c>
    </row>
    <row r="3" spans="1:16" x14ac:dyDescent="0.2">
      <c r="A3" s="7" t="s">
        <v>4</v>
      </c>
      <c r="B3" s="4">
        <v>5</v>
      </c>
      <c r="C3" s="42">
        <v>15</v>
      </c>
      <c r="D3" s="4">
        <f>B3-C3</f>
        <v>-10</v>
      </c>
      <c r="E3" s="39">
        <f>F3*B3+(1-F3)*C3</f>
        <v>15</v>
      </c>
      <c r="F3" s="27">
        <v>0</v>
      </c>
      <c r="G3" s="35" t="s">
        <v>46</v>
      </c>
    </row>
    <row r="4" spans="1:16" x14ac:dyDescent="0.2">
      <c r="A4" s="7" t="s">
        <v>5</v>
      </c>
      <c r="B4" s="42">
        <v>12</v>
      </c>
      <c r="C4" s="4">
        <v>3</v>
      </c>
      <c r="D4" s="4">
        <f>B4-C4</f>
        <v>9</v>
      </c>
      <c r="E4" s="39">
        <f t="shared" ref="E4:E12" si="0">F4*B4+(1-F4)*C4</f>
        <v>12</v>
      </c>
      <c r="F4" s="27">
        <v>1</v>
      </c>
    </row>
    <row r="5" spans="1:16" x14ac:dyDescent="0.2">
      <c r="A5" s="7" t="s">
        <v>6</v>
      </c>
      <c r="B5" s="42">
        <v>19</v>
      </c>
      <c r="C5" s="4">
        <v>11</v>
      </c>
      <c r="D5" s="4">
        <f>B5-C5</f>
        <v>8</v>
      </c>
      <c r="E5" s="39">
        <f t="shared" si="0"/>
        <v>19</v>
      </c>
      <c r="F5" s="27">
        <v>1</v>
      </c>
    </row>
    <row r="6" spans="1:16" x14ac:dyDescent="0.2">
      <c r="A6" s="7" t="s">
        <v>7</v>
      </c>
      <c r="B6" s="42">
        <v>7</v>
      </c>
      <c r="C6" s="4">
        <v>6</v>
      </c>
      <c r="D6" s="4">
        <f>B6-C6</f>
        <v>1</v>
      </c>
      <c r="E6" s="39">
        <f t="shared" si="0"/>
        <v>7</v>
      </c>
      <c r="F6" s="27">
        <v>1</v>
      </c>
    </row>
    <row r="7" spans="1:16" x14ac:dyDescent="0.2">
      <c r="A7" s="7" t="s">
        <v>8</v>
      </c>
      <c r="B7" s="42">
        <v>6</v>
      </c>
      <c r="C7" s="4">
        <v>3</v>
      </c>
      <c r="D7" s="4">
        <f>B7-C7</f>
        <v>3</v>
      </c>
      <c r="E7" s="39">
        <f t="shared" si="0"/>
        <v>6</v>
      </c>
      <c r="F7" s="27">
        <v>1</v>
      </c>
      <c r="G7" s="35" t="s">
        <v>47</v>
      </c>
    </row>
    <row r="8" spans="1:16" x14ac:dyDescent="0.2">
      <c r="A8" s="7" t="s">
        <v>9</v>
      </c>
      <c r="B8" s="4">
        <v>1</v>
      </c>
      <c r="C8" s="42">
        <v>2</v>
      </c>
      <c r="D8" s="4">
        <f>B8-C8</f>
        <v>-1</v>
      </c>
      <c r="E8" s="39">
        <f t="shared" si="0"/>
        <v>2</v>
      </c>
      <c r="F8" s="27">
        <v>0</v>
      </c>
      <c r="G8" s="35" t="s">
        <v>48</v>
      </c>
    </row>
    <row r="9" spans="1:16" x14ac:dyDescent="0.2">
      <c r="A9" s="7" t="s">
        <v>10</v>
      </c>
      <c r="B9" s="4">
        <v>19</v>
      </c>
      <c r="C9" s="42">
        <v>20</v>
      </c>
      <c r="D9" s="4">
        <f>B9-C9</f>
        <v>-1</v>
      </c>
      <c r="E9" s="39">
        <f t="shared" si="0"/>
        <v>20</v>
      </c>
      <c r="F9" s="27">
        <v>0</v>
      </c>
    </row>
    <row r="10" spans="1:16" x14ac:dyDescent="0.2">
      <c r="A10" s="7" t="s">
        <v>11</v>
      </c>
      <c r="B10" s="4">
        <v>5</v>
      </c>
      <c r="C10" s="42">
        <v>14</v>
      </c>
      <c r="D10" s="4">
        <f>B10-C10</f>
        <v>-9</v>
      </c>
      <c r="E10" s="39">
        <f t="shared" si="0"/>
        <v>14</v>
      </c>
      <c r="F10" s="27">
        <v>0</v>
      </c>
    </row>
    <row r="11" spans="1:16" x14ac:dyDescent="0.2">
      <c r="A11" s="7" t="s">
        <v>12</v>
      </c>
      <c r="B11" s="4">
        <v>3</v>
      </c>
      <c r="C11" s="42">
        <v>17</v>
      </c>
      <c r="D11" s="4">
        <f>B11-C11</f>
        <v>-14</v>
      </c>
      <c r="E11" s="39">
        <f t="shared" si="0"/>
        <v>17</v>
      </c>
      <c r="F11" s="27">
        <v>0</v>
      </c>
    </row>
    <row r="12" spans="1:16" ht="17" thickBot="1" x14ac:dyDescent="0.25">
      <c r="A12" s="8" t="s">
        <v>13</v>
      </c>
      <c r="B12" s="43">
        <v>2</v>
      </c>
      <c r="C12" s="5">
        <v>1</v>
      </c>
      <c r="D12" s="5">
        <f>B12-C12</f>
        <v>1</v>
      </c>
      <c r="E12" s="40">
        <f t="shared" si="0"/>
        <v>2</v>
      </c>
      <c r="F12" s="28">
        <v>1</v>
      </c>
    </row>
    <row r="13" spans="1:16" ht="17" thickBot="1" x14ac:dyDescent="0.25">
      <c r="A13" s="1"/>
      <c r="B13" s="1"/>
      <c r="C13" s="1" t="s">
        <v>42</v>
      </c>
      <c r="D13" s="1" t="s">
        <v>43</v>
      </c>
      <c r="E13" s="1"/>
      <c r="F13" s="44" t="s">
        <v>49</v>
      </c>
    </row>
    <row r="14" spans="1:16" s="2" customFormat="1" ht="35" thickBot="1" x14ac:dyDescent="0.25">
      <c r="A14" s="13" t="s">
        <v>21</v>
      </c>
      <c r="B14" s="13" t="s">
        <v>14</v>
      </c>
      <c r="C14" s="47" t="s">
        <v>50</v>
      </c>
      <c r="D14" s="9">
        <f xml:space="preserve"> AVERAGE(E4,E5,E6,E7,E12)</f>
        <v>9.1999999999999993</v>
      </c>
      <c r="E14" s="45" t="s">
        <v>51</v>
      </c>
      <c r="F14" s="46"/>
      <c r="G14" s="36">
        <f>AVERAGE(E2,E3,E8,E9,E10,E11)</f>
        <v>12.166666666666666</v>
      </c>
      <c r="H14" s="2" t="s">
        <v>52</v>
      </c>
      <c r="I14" s="34">
        <f>D14-G14</f>
        <v>-2.9666666666666668</v>
      </c>
      <c r="J14" s="34"/>
      <c r="K14" s="34"/>
      <c r="L14" s="34"/>
      <c r="M14" s="34"/>
      <c r="N14" s="34"/>
      <c r="O14" s="34"/>
      <c r="P14" s="34"/>
    </row>
    <row r="15" spans="1:16" ht="18" thickBot="1" x14ac:dyDescent="0.25">
      <c r="A15" s="14" t="s">
        <v>25</v>
      </c>
      <c r="B15" s="15">
        <f>AVERAGE(D2:D12)</f>
        <v>-1.5454545454545454</v>
      </c>
      <c r="C15" s="1" t="s">
        <v>41</v>
      </c>
      <c r="D15" s="1"/>
      <c r="E15" s="1"/>
      <c r="F15" s="1"/>
    </row>
    <row r="16" spans="1:16" ht="18" thickBot="1" x14ac:dyDescent="0.25">
      <c r="A16" s="21" t="s">
        <v>28</v>
      </c>
      <c r="B16" s="22">
        <f>AVERAGE(D4:D7,D12)</f>
        <v>4.4000000000000004</v>
      </c>
      <c r="C16" s="1" t="s">
        <v>44</v>
      </c>
      <c r="D16" s="1"/>
      <c r="E16" s="1"/>
      <c r="F16" s="1"/>
    </row>
    <row r="17" spans="1:6" ht="35" customHeight="1" thickBot="1" x14ac:dyDescent="0.25">
      <c r="A17" s="21" t="s">
        <v>29</v>
      </c>
      <c r="B17" s="22">
        <f>AVERAGE(D2,D3,D8,D9,D10,D11)</f>
        <v>-6.5</v>
      </c>
      <c r="C17" s="1" t="s">
        <v>45</v>
      </c>
      <c r="D17" s="1"/>
      <c r="E17" s="1"/>
      <c r="F17" s="1"/>
    </row>
    <row r="18" spans="1:6" ht="17" thickBot="1" x14ac:dyDescent="0.25">
      <c r="A18" s="9"/>
      <c r="B18" s="1"/>
      <c r="C18" s="1"/>
      <c r="D18" s="1"/>
      <c r="E18" s="1"/>
      <c r="F18" s="1"/>
    </row>
    <row r="19" spans="1:6" ht="18" thickBot="1" x14ac:dyDescent="0.25">
      <c r="A19" s="23" t="s">
        <v>15</v>
      </c>
      <c r="B19" s="24"/>
      <c r="C19" s="1"/>
      <c r="D19" s="1"/>
      <c r="E19" s="1"/>
      <c r="F19" s="1"/>
    </row>
    <row r="20" spans="1:6" ht="23" customHeight="1" thickBot="1" x14ac:dyDescent="0.25">
      <c r="A20" s="16" t="s">
        <v>16</v>
      </c>
      <c r="B20" s="17"/>
      <c r="C20" s="1"/>
      <c r="D20" s="1"/>
      <c r="E20" s="1"/>
      <c r="F20" s="1"/>
    </row>
    <row r="21" spans="1:6" ht="23" customHeight="1" thickBot="1" x14ac:dyDescent="0.25">
      <c r="A21" s="20" t="s">
        <v>17</v>
      </c>
      <c r="B21" s="19"/>
      <c r="C21" s="1"/>
      <c r="D21" s="1"/>
      <c r="E21" s="1"/>
      <c r="F21" s="1"/>
    </row>
    <row r="22" spans="1:6" ht="20" customHeight="1" thickBot="1" x14ac:dyDescent="0.25">
      <c r="A22" s="18" t="s">
        <v>18</v>
      </c>
      <c r="B22" s="19"/>
      <c r="C22" s="1"/>
      <c r="D22" s="1"/>
      <c r="E22" s="1"/>
      <c r="F22" s="1"/>
    </row>
    <row r="23" spans="1:6" ht="18" thickBot="1" x14ac:dyDescent="0.25">
      <c r="A23" s="18" t="s">
        <v>22</v>
      </c>
      <c r="B23" s="19"/>
      <c r="C23" s="1"/>
      <c r="D23" s="1"/>
      <c r="E23" s="1"/>
      <c r="F23" s="1"/>
    </row>
    <row r="24" spans="1:6" ht="52" thickBot="1" x14ac:dyDescent="0.25">
      <c r="A24" s="18" t="s">
        <v>27</v>
      </c>
      <c r="B24" s="19">
        <f>AVERAGE(E4,E5,E6,E7,E12)-AVERAGE(E2,E3,E8,E9,E10,E11)</f>
        <v>-2.9666666666666668</v>
      </c>
      <c r="C24" s="1" t="s">
        <v>53</v>
      </c>
      <c r="D24" s="1"/>
      <c r="E24" s="1"/>
    </row>
    <row r="25" spans="1:6" ht="35" thickBot="1" x14ac:dyDescent="0.25">
      <c r="A25" s="18" t="s">
        <v>26</v>
      </c>
      <c r="B2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DDCB-91CC-874B-8191-4AC38ADF5F15}">
  <dimension ref="A1:I25"/>
  <sheetViews>
    <sheetView tabSelected="1" zoomScale="170" zoomScaleNormal="170" zoomScalePageLayoutView="90" workbookViewId="0">
      <selection activeCell="G21" sqref="G21"/>
    </sheetView>
  </sheetViews>
  <sheetFormatPr baseColWidth="10" defaultRowHeight="16" x14ac:dyDescent="0.2"/>
  <cols>
    <col min="1" max="1" width="13.332031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  <col min="7" max="7" width="10.83203125" style="34"/>
  </cols>
  <sheetData>
    <row r="1" spans="1:8" s="2" customFormat="1" ht="52" thickBot="1" x14ac:dyDescent="0.25">
      <c r="A1" s="10" t="s">
        <v>0</v>
      </c>
      <c r="B1" s="11" t="s">
        <v>23</v>
      </c>
      <c r="C1" s="11" t="s">
        <v>24</v>
      </c>
      <c r="D1" s="25" t="s">
        <v>1</v>
      </c>
      <c r="E1" s="29" t="s">
        <v>2</v>
      </c>
      <c r="F1" s="12" t="s">
        <v>20</v>
      </c>
      <c r="G1" s="34" t="s">
        <v>30</v>
      </c>
    </row>
    <row r="2" spans="1:8" x14ac:dyDescent="0.2">
      <c r="A2" s="6" t="s">
        <v>3</v>
      </c>
      <c r="B2" s="3">
        <v>4</v>
      </c>
      <c r="C2" s="41">
        <v>5</v>
      </c>
      <c r="D2" s="31">
        <f>B2-C2</f>
        <v>-1</v>
      </c>
      <c r="E2" s="38">
        <f>F2*B2+(1-F2)*C2</f>
        <v>5</v>
      </c>
      <c r="F2" s="26">
        <v>0</v>
      </c>
      <c r="G2" s="34" t="s">
        <v>38</v>
      </c>
    </row>
    <row r="3" spans="1:8" x14ac:dyDescent="0.2">
      <c r="A3" s="7" t="s">
        <v>4</v>
      </c>
      <c r="B3" s="4">
        <v>14</v>
      </c>
      <c r="C3" s="42">
        <v>15</v>
      </c>
      <c r="D3" s="32">
        <f t="shared" ref="D3:D11" si="0">B3-C3</f>
        <v>-1</v>
      </c>
      <c r="E3" s="39">
        <f>F3*B3+(1-F3)*C3</f>
        <v>15</v>
      </c>
      <c r="F3" s="27">
        <v>0</v>
      </c>
      <c r="G3" s="34" t="s">
        <v>39</v>
      </c>
    </row>
    <row r="4" spans="1:8" x14ac:dyDescent="0.2">
      <c r="A4" s="7" t="s">
        <v>5</v>
      </c>
      <c r="B4" s="42">
        <v>12</v>
      </c>
      <c r="C4" s="4">
        <v>1</v>
      </c>
      <c r="D4" s="32">
        <f t="shared" si="0"/>
        <v>11</v>
      </c>
      <c r="E4" s="39">
        <f t="shared" ref="E4:E12" si="1">F4*B4+(1-F4)*C4</f>
        <v>12</v>
      </c>
      <c r="F4" s="27">
        <v>1</v>
      </c>
    </row>
    <row r="5" spans="1:8" x14ac:dyDescent="0.2">
      <c r="A5" s="7" t="s">
        <v>6</v>
      </c>
      <c r="B5" s="42">
        <v>19</v>
      </c>
      <c r="C5" s="4">
        <v>1</v>
      </c>
      <c r="D5" s="32">
        <f t="shared" si="0"/>
        <v>18</v>
      </c>
      <c r="E5" s="39">
        <f t="shared" si="1"/>
        <v>19</v>
      </c>
      <c r="F5" s="27">
        <v>1</v>
      </c>
    </row>
    <row r="6" spans="1:8" x14ac:dyDescent="0.2">
      <c r="A6" s="7" t="s">
        <v>7</v>
      </c>
      <c r="B6" s="42">
        <v>7</v>
      </c>
      <c r="C6" s="4">
        <v>3</v>
      </c>
      <c r="D6" s="32">
        <f t="shared" si="0"/>
        <v>4</v>
      </c>
      <c r="E6" s="39">
        <f t="shared" si="1"/>
        <v>7</v>
      </c>
      <c r="F6" s="27">
        <v>1</v>
      </c>
      <c r="G6" s="34" t="s">
        <v>31</v>
      </c>
    </row>
    <row r="7" spans="1:8" x14ac:dyDescent="0.2">
      <c r="A7" s="7" t="s">
        <v>8</v>
      </c>
      <c r="B7" s="42">
        <v>6</v>
      </c>
      <c r="C7" s="4">
        <v>5</v>
      </c>
      <c r="D7" s="32">
        <f t="shared" si="0"/>
        <v>1</v>
      </c>
      <c r="E7" s="39">
        <f t="shared" si="1"/>
        <v>6</v>
      </c>
      <c r="F7" s="27">
        <v>1</v>
      </c>
      <c r="G7" s="34" t="s">
        <v>32</v>
      </c>
    </row>
    <row r="8" spans="1:8" x14ac:dyDescent="0.2">
      <c r="A8" s="7" t="s">
        <v>9</v>
      </c>
      <c r="B8" s="4">
        <v>0</v>
      </c>
      <c r="C8" s="42">
        <v>2</v>
      </c>
      <c r="D8" s="32">
        <f t="shared" si="0"/>
        <v>-2</v>
      </c>
      <c r="E8" s="39">
        <f t="shared" si="1"/>
        <v>2</v>
      </c>
      <c r="F8" s="27">
        <v>0</v>
      </c>
      <c r="G8" s="34" t="s">
        <v>33</v>
      </c>
    </row>
    <row r="9" spans="1:8" x14ac:dyDescent="0.2">
      <c r="A9" s="7" t="s">
        <v>10</v>
      </c>
      <c r="B9" s="4">
        <v>17</v>
      </c>
      <c r="C9" s="42">
        <v>20</v>
      </c>
      <c r="D9" s="32">
        <f t="shared" si="0"/>
        <v>-3</v>
      </c>
      <c r="E9" s="39">
        <f t="shared" si="1"/>
        <v>20</v>
      </c>
      <c r="F9" s="27">
        <v>0</v>
      </c>
      <c r="G9" s="34" t="s">
        <v>34</v>
      </c>
    </row>
    <row r="10" spans="1:8" x14ac:dyDescent="0.2">
      <c r="A10" s="7" t="s">
        <v>11</v>
      </c>
      <c r="B10" s="4">
        <v>5</v>
      </c>
      <c r="C10" s="42">
        <v>14</v>
      </c>
      <c r="D10" s="32">
        <f t="shared" si="0"/>
        <v>-9</v>
      </c>
      <c r="E10" s="39">
        <f t="shared" si="1"/>
        <v>14</v>
      </c>
      <c r="F10" s="27">
        <v>0</v>
      </c>
      <c r="G10" s="34" t="s">
        <v>35</v>
      </c>
    </row>
    <row r="11" spans="1:8" x14ac:dyDescent="0.2">
      <c r="A11" s="7" t="s">
        <v>12</v>
      </c>
      <c r="B11" s="4">
        <v>16</v>
      </c>
      <c r="C11" s="42">
        <v>17</v>
      </c>
      <c r="D11" s="32">
        <f t="shared" si="0"/>
        <v>-1</v>
      </c>
      <c r="E11" s="39">
        <f t="shared" si="1"/>
        <v>17</v>
      </c>
      <c r="F11" s="27">
        <v>0</v>
      </c>
      <c r="G11" s="34" t="s">
        <v>36</v>
      </c>
    </row>
    <row r="12" spans="1:8" ht="17" thickBot="1" x14ac:dyDescent="0.25">
      <c r="A12" s="8" t="s">
        <v>13</v>
      </c>
      <c r="B12" s="43">
        <v>2</v>
      </c>
      <c r="C12" s="5">
        <v>0</v>
      </c>
      <c r="D12" s="33">
        <f>B12-C12</f>
        <v>2</v>
      </c>
      <c r="E12" s="40">
        <f t="shared" si="1"/>
        <v>2</v>
      </c>
      <c r="F12" s="28">
        <v>1</v>
      </c>
      <c r="G12" s="34" t="s">
        <v>37</v>
      </c>
    </row>
    <row r="13" spans="1:8" ht="17" thickBot="1" x14ac:dyDescent="0.25">
      <c r="A13" s="1"/>
      <c r="B13" s="1"/>
      <c r="C13" s="1"/>
      <c r="D13" s="1"/>
      <c r="E13" s="1"/>
      <c r="F13" s="1"/>
    </row>
    <row r="14" spans="1:8" s="2" customFormat="1" ht="35" thickBot="1" x14ac:dyDescent="0.25">
      <c r="A14" s="13" t="s">
        <v>21</v>
      </c>
      <c r="B14" s="13" t="s">
        <v>14</v>
      </c>
      <c r="C14" s="9"/>
      <c r="D14" s="9"/>
      <c r="E14" s="9"/>
      <c r="F14" s="9"/>
      <c r="G14" s="34"/>
    </row>
    <row r="15" spans="1:8" ht="18" thickBot="1" x14ac:dyDescent="0.25">
      <c r="A15" s="14" t="s">
        <v>25</v>
      </c>
      <c r="B15" s="15">
        <f>AVERAGE(D2:D12)</f>
        <v>1.7272727272727273</v>
      </c>
      <c r="C15" s="1" t="s">
        <v>56</v>
      </c>
      <c r="D15" s="1"/>
      <c r="E15" s="1"/>
      <c r="F15" s="1"/>
    </row>
    <row r="16" spans="1:8" ht="18" thickBot="1" x14ac:dyDescent="0.25">
      <c r="A16" s="21" t="s">
        <v>55</v>
      </c>
      <c r="B16" s="22">
        <f>AVERAGE(D4,D5,D6,D7,D12)</f>
        <v>7.2</v>
      </c>
      <c r="C16" s="1" t="s">
        <v>57</v>
      </c>
      <c r="D16" s="1"/>
      <c r="E16" s="1"/>
      <c r="F16" s="1"/>
      <c r="H16" t="s">
        <v>60</v>
      </c>
    </row>
    <row r="17" spans="1:9" ht="35" customHeight="1" thickBot="1" x14ac:dyDescent="0.25">
      <c r="A17" s="21" t="s">
        <v>19</v>
      </c>
      <c r="B17" s="22">
        <f>AVERAGE(D2,D3,D8,D9,D10,D11)</f>
        <v>-2.8333333333333335</v>
      </c>
      <c r="C17" s="1" t="s">
        <v>58</v>
      </c>
      <c r="D17" s="1"/>
      <c r="E17" s="1"/>
      <c r="F17" s="1"/>
      <c r="I17" t="s">
        <v>61</v>
      </c>
    </row>
    <row r="18" spans="1:9" ht="17" thickBot="1" x14ac:dyDescent="0.25">
      <c r="A18" s="9"/>
      <c r="B18" s="1"/>
      <c r="C18" s="1"/>
      <c r="D18" s="1"/>
      <c r="E18" s="1"/>
      <c r="F18" s="1"/>
      <c r="I18" t="s">
        <v>62</v>
      </c>
    </row>
    <row r="19" spans="1:9" ht="18" thickBot="1" x14ac:dyDescent="0.25">
      <c r="A19" s="23" t="s">
        <v>15</v>
      </c>
      <c r="B19" s="24"/>
      <c r="C19" s="1"/>
      <c r="D19" s="1"/>
      <c r="E19" s="1"/>
      <c r="F19" s="1"/>
      <c r="I19" t="s">
        <v>63</v>
      </c>
    </row>
    <row r="20" spans="1:9" ht="23" customHeight="1" thickBot="1" x14ac:dyDescent="0.25">
      <c r="A20" s="16" t="s">
        <v>16</v>
      </c>
      <c r="B20" s="17"/>
      <c r="C20" s="1"/>
      <c r="D20" s="1"/>
      <c r="E20" s="1"/>
      <c r="F20" s="1"/>
    </row>
    <row r="21" spans="1:9" ht="23" customHeight="1" thickBot="1" x14ac:dyDescent="0.25">
      <c r="A21" s="20" t="s">
        <v>17</v>
      </c>
      <c r="B21" s="19"/>
      <c r="C21" s="1"/>
      <c r="D21" s="1"/>
      <c r="E21" s="1"/>
      <c r="F21" s="1"/>
      <c r="G21" s="34" t="s">
        <v>59</v>
      </c>
    </row>
    <row r="22" spans="1:9" ht="20" customHeight="1" thickBot="1" x14ac:dyDescent="0.25">
      <c r="A22" s="18" t="s">
        <v>18</v>
      </c>
      <c r="B22" s="19"/>
      <c r="C22" s="1"/>
      <c r="D22" s="1"/>
      <c r="E22" s="1"/>
      <c r="F22" s="1"/>
    </row>
    <row r="23" spans="1:9" ht="18" thickBot="1" x14ac:dyDescent="0.25">
      <c r="A23" s="18" t="s">
        <v>22</v>
      </c>
      <c r="B23" s="19"/>
      <c r="C23" s="1"/>
      <c r="D23" s="1"/>
      <c r="E23" s="1"/>
      <c r="F23" s="1"/>
    </row>
    <row r="24" spans="1:9" ht="52" thickBot="1" x14ac:dyDescent="0.25">
      <c r="A24" s="18" t="s">
        <v>27</v>
      </c>
      <c r="B24" s="19">
        <f>AVERAGE(E4,E5,E6,E7,E12) - AVERAGE(E2,E3,E8,E9,E10,E11)</f>
        <v>-2.9666666666666668</v>
      </c>
      <c r="C24" s="1" t="s">
        <v>54</v>
      </c>
      <c r="D24" s="1"/>
      <c r="E24" s="1"/>
    </row>
    <row r="25" spans="1:9" ht="35" thickBot="1" x14ac:dyDescent="0.25">
      <c r="A25" s="18" t="s">
        <v>26</v>
      </c>
      <c r="B25" s="3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version 1</vt:lpstr>
      <vt:lpstr>PO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2024-01-16T19:57:59Z</dcterms:created>
  <dcterms:modified xsi:type="dcterms:W3CDTF">2024-02-08T13:58:22Z</dcterms:modified>
</cp:coreProperties>
</file>