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store-index-objs" sheetId="2" r:id="rId4"/>
    <sheet state="visible" name="chart-query" sheetId="3" r:id="rId5"/>
    <sheet state="visible" name="chart-hotcache" sheetId="4" r:id="rId6"/>
  </sheets>
  <definedNames/>
  <calcPr/>
</workbook>
</file>

<file path=xl/sharedStrings.xml><?xml version="1.0" encoding="utf-8"?>
<sst xmlns="http://schemas.openxmlformats.org/spreadsheetml/2006/main" count="126" uniqueCount="40">
  <si>
    <t>4 osds</t>
  </si>
  <si>
    <t>m220g1</t>
  </si>
  <si>
    <t>1024 PGs</t>
  </si>
  <si>
    <t xml:space="preserve">queries: wthreads=10; qdepth=12*nosds; </t>
  </si>
  <si>
    <t>store-glob groupsize=24</t>
  </si>
  <si>
    <t>build-index: wthreads=24 qdepth=24</t>
  </si>
  <si>
    <t>nobjs=5000</t>
  </si>
  <si>
    <t>AVG</t>
  </si>
  <si>
    <t>STDEV</t>
  </si>
  <si>
    <t>MEDIAN</t>
  </si>
  <si>
    <t>store-glob</t>
  </si>
  <si>
    <t>build-index</t>
  </si>
  <si>
    <t>workload-sh</t>
  </si>
  <si>
    <t>log-1</t>
  </si>
  <si>
    <t>COLD</t>
  </si>
  <si>
    <t>qb-client</t>
  </si>
  <si>
    <t>qb-cls</t>
  </si>
  <si>
    <t>qd-client</t>
  </si>
  <si>
    <t>qd-cls</t>
  </si>
  <si>
    <t>qd-index</t>
  </si>
  <si>
    <t>store-index-objs data</t>
  </si>
  <si>
    <t>HOT</t>
  </si>
  <si>
    <t>store-objects</t>
  </si>
  <si>
    <t>index-objects</t>
  </si>
  <si>
    <t>nobjs=10000</t>
  </si>
  <si>
    <t>query data</t>
  </si>
  <si>
    <t>client-scan-query</t>
  </si>
  <si>
    <t>client-point-query</t>
  </si>
  <si>
    <t>server-scan-query</t>
  </si>
  <si>
    <t>server-point-query</t>
  </si>
  <si>
    <t>server-point-query+index</t>
  </si>
  <si>
    <t>hotcache data</t>
  </si>
  <si>
    <t>10,000 objects</t>
  </si>
  <si>
    <t>Cold cache</t>
  </si>
  <si>
    <t>Hot cache</t>
  </si>
  <si>
    <t>nobjs=20000</t>
  </si>
  <si>
    <t>log-2</t>
  </si>
  <si>
    <t>log-3</t>
  </si>
  <si>
    <t>nobjs=40000</t>
  </si>
  <si>
    <t>nobjs=80000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</si>
</sst>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2" fontId="2" numFmtId="0" xfId="0" applyAlignment="1" applyFill="1" applyFont="1">
      <alignment/>
    </xf>
    <xf borderId="0" fillId="2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4" fontId="1" numFmtId="0" xfId="0" applyAlignment="1" applyFill="1" applyFont="1">
      <alignment/>
    </xf>
    <xf borderId="0" fillId="0" fontId="1" numFmtId="0" xfId="0" applyAlignment="1" applyFont="1">
      <alignment horizontal="center"/>
    </xf>
    <xf borderId="0" fillId="5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varying number of objects (1B rows/140GB dataset)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data!$L$18</c:f>
            </c:strRef>
          </c:tx>
          <c:spPr>
            <a:solidFill>
              <a:srgbClr val="3366CC"/>
            </a:solidFill>
          </c:spPr>
          <c:cat>
            <c:strRef>
              <c:f>data!$M$17:$Q$17</c:f>
            </c:strRef>
          </c:cat>
          <c:val>
            <c:numRef>
              <c:f>data!$M$18:$Q$18</c:f>
            </c:numRef>
          </c:val>
        </c:ser>
        <c:ser>
          <c:idx val="1"/>
          <c:order val="1"/>
          <c:tx>
            <c:strRef>
              <c:f>data!$L$19</c:f>
            </c:strRef>
          </c:tx>
          <c:spPr>
            <a:solidFill>
              <a:srgbClr val="DC3912"/>
            </a:solidFill>
          </c:spPr>
          <c:cat>
            <c:strRef>
              <c:f>data!$M$17:$Q$17</c:f>
            </c:strRef>
          </c:cat>
          <c:val>
            <c:numRef>
              <c:f>data!$M$19:$Q$19</c:f>
            </c:numRef>
          </c:val>
        </c:ser>
        <c:axId val="1395143946"/>
        <c:axId val="72882739"/>
      </c:barChart>
      <c:catAx>
        <c:axId val="1395143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72882739"/>
      </c:catAx>
      <c:valAx>
        <c:axId val="72882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395143946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scan (s=10%) and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data!$L$27</c:f>
            </c:strRef>
          </c:tx>
          <c:spPr>
            <a:solidFill>
              <a:srgbClr val="0000FF"/>
            </a:solidFill>
          </c:spPr>
          <c:cat>
            <c:strRef>
              <c:f>data!$M$26:$Q$26</c:f>
            </c:strRef>
          </c:cat>
          <c:val>
            <c:numRef>
              <c:f>data!$M$27:$Q$27</c:f>
            </c:numRef>
          </c:val>
        </c:ser>
        <c:ser>
          <c:idx val="1"/>
          <c:order val="1"/>
          <c:tx>
            <c:strRef>
              <c:f>data!$L$28</c:f>
            </c:strRef>
          </c:tx>
          <c:spPr>
            <a:solidFill>
              <a:srgbClr val="4A86E8"/>
            </a:solidFill>
          </c:spPr>
          <c:cat>
            <c:strRef>
              <c:f>data!$M$26:$Q$26</c:f>
            </c:strRef>
          </c:cat>
          <c:val>
            <c:numRef>
              <c:f>data!$M$28:$Q$28</c:f>
            </c:numRef>
          </c:val>
        </c:ser>
        <c:ser>
          <c:idx val="2"/>
          <c:order val="2"/>
          <c:tx>
            <c:strRef>
              <c:f>data!$L$29</c:f>
            </c:strRef>
          </c:tx>
          <c:spPr>
            <a:solidFill>
              <a:srgbClr val="FF0000"/>
            </a:solidFill>
          </c:spPr>
          <c:cat>
            <c:strRef>
              <c:f>data!$M$26:$Q$26</c:f>
            </c:strRef>
          </c:cat>
          <c:val>
            <c:numRef>
              <c:f>data!$M$29:$Q$29</c:f>
            </c:numRef>
          </c:val>
        </c:ser>
        <c:ser>
          <c:idx val="3"/>
          <c:order val="3"/>
          <c:tx>
            <c:strRef>
              <c:f>data!$L$30</c:f>
            </c:strRef>
          </c:tx>
          <c:spPr>
            <a:solidFill>
              <a:srgbClr val="CC0000"/>
            </a:solidFill>
          </c:spPr>
          <c:cat>
            <c:strRef>
              <c:f>data!$M$26:$Q$26</c:f>
            </c:strRef>
          </c:cat>
          <c:val>
            <c:numRef>
              <c:f>data!$M$30:$Q$30</c:f>
            </c:numRef>
          </c:val>
        </c:ser>
        <c:ser>
          <c:idx val="4"/>
          <c:order val="4"/>
          <c:tx>
            <c:strRef>
              <c:f>data!$L$31</c:f>
            </c:strRef>
          </c:tx>
          <c:spPr>
            <a:solidFill>
              <a:srgbClr val="990099"/>
            </a:solidFill>
          </c:spPr>
          <c:cat>
            <c:strRef>
              <c:f>data!$M$26:$Q$26</c:f>
            </c:strRef>
          </c:cat>
          <c:val>
            <c:numRef>
              <c:f>data!$M$31:$Q$31</c:f>
            </c:numRef>
          </c:val>
        </c:ser>
        <c:ser>
          <c:idx val="5"/>
          <c:order val="5"/>
          <c:tx>
            <c:strRef>
              <c:f>data!$L$32</c:f>
            </c:strRef>
          </c:tx>
          <c:spPr>
            <a:solidFill>
              <a:srgbClr val="0099C6"/>
            </a:solidFill>
          </c:spPr>
          <c:cat>
            <c:strRef>
              <c:f>data!$M$26:$Q$26</c:f>
            </c:strRef>
          </c:cat>
          <c:val>
            <c:numRef>
              <c:f>data!$M$32:$Q$32</c:f>
            </c:numRef>
          </c:val>
        </c:ser>
        <c:axId val="1403490840"/>
        <c:axId val="1492825256"/>
      </c:barChart>
      <c:catAx>
        <c:axId val="140349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1492825256"/>
      </c:catAx>
      <c:valAx>
        <c:axId val="1492825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403490840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4OSDs: Median time for scan (s=10%) and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data!$M$40</c:f>
            </c:strRef>
          </c:tx>
          <c:spPr>
            <a:solidFill>
              <a:srgbClr val="0000FF"/>
            </a:solidFill>
          </c:spPr>
          <c:cat>
            <c:strRef>
              <c:f>data!$L$41:$L$42</c:f>
            </c:strRef>
          </c:cat>
          <c:val>
            <c:numRef>
              <c:f>data!$M$41:$M$42</c:f>
            </c:numRef>
          </c:val>
        </c:ser>
        <c:ser>
          <c:idx val="1"/>
          <c:order val="1"/>
          <c:tx>
            <c:strRef>
              <c:f>data!$N$40</c:f>
            </c:strRef>
          </c:tx>
          <c:spPr>
            <a:solidFill>
              <a:srgbClr val="4A86E8"/>
            </a:solidFill>
          </c:spPr>
          <c:cat>
            <c:strRef>
              <c:f>data!$L$41:$L$42</c:f>
            </c:strRef>
          </c:cat>
          <c:val>
            <c:numRef>
              <c:f>data!$N$41:$N$42</c:f>
            </c:numRef>
          </c:val>
        </c:ser>
        <c:ser>
          <c:idx val="2"/>
          <c:order val="2"/>
          <c:tx>
            <c:strRef>
              <c:f>data!$O$40</c:f>
            </c:strRef>
          </c:tx>
          <c:spPr>
            <a:solidFill>
              <a:srgbClr val="FF0000"/>
            </a:solidFill>
          </c:spPr>
          <c:cat>
            <c:strRef>
              <c:f>data!$L$41:$L$42</c:f>
            </c:strRef>
          </c:cat>
          <c:val>
            <c:numRef>
              <c:f>data!$O$41:$O$42</c:f>
            </c:numRef>
          </c:val>
        </c:ser>
        <c:ser>
          <c:idx val="3"/>
          <c:order val="3"/>
          <c:tx>
            <c:strRef>
              <c:f>data!$P$40</c:f>
            </c:strRef>
          </c:tx>
          <c:spPr>
            <a:solidFill>
              <a:srgbClr val="CC4125"/>
            </a:solidFill>
          </c:spPr>
          <c:cat>
            <c:strRef>
              <c:f>data!$L$41:$L$42</c:f>
            </c:strRef>
          </c:cat>
          <c:val>
            <c:numRef>
              <c:f>data!$P$41:$P$42</c:f>
            </c:numRef>
          </c:val>
        </c:ser>
        <c:ser>
          <c:idx val="4"/>
          <c:order val="4"/>
          <c:tx>
            <c:strRef>
              <c:f>data!$Q$40</c:f>
            </c:strRef>
          </c:tx>
          <c:spPr>
            <a:solidFill>
              <a:srgbClr val="990099"/>
            </a:solidFill>
          </c:spPr>
          <c:cat>
            <c:strRef>
              <c:f>data!$L$41:$L$42</c:f>
            </c:strRef>
          </c:cat>
          <c:val>
            <c:numRef>
              <c:f>data!$Q$41:$Q$42</c:f>
            </c:numRef>
          </c:val>
        </c:ser>
        <c:axId val="1512937205"/>
        <c:axId val="2119626185"/>
      </c:barChart>
      <c:catAx>
        <c:axId val="1512937205"/>
        <c:scaling>
          <c:orientation val="minMax"/>
        </c:scaling>
        <c:delete val="0"/>
        <c:axPos val="b"/>
        <c:txPr>
          <a:bodyPr/>
          <a:lstStyle/>
          <a:p>
            <a:pPr lvl="0">
              <a:defRPr sz="1400"/>
            </a:pPr>
          </a:p>
        </c:txPr>
        <c:crossAx val="2119626185"/>
      </c:catAx>
      <c:valAx>
        <c:axId val="211962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512937205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H1" s="1" t="s">
        <v>4</v>
      </c>
      <c r="J1" s="1" t="s">
        <v>5</v>
      </c>
    </row>
    <row r="2">
      <c r="E2" s="2"/>
      <c r="F2" s="2"/>
      <c r="G2" s="2"/>
      <c r="H2" s="2"/>
      <c r="I2" s="2"/>
      <c r="J2" s="2"/>
      <c r="K2" s="2"/>
      <c r="L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B4" s="1"/>
      <c r="C4" s="1"/>
      <c r="D4" s="1"/>
    </row>
    <row r="5">
      <c r="A5" s="3" t="s">
        <v>6</v>
      </c>
      <c r="H5" s="4" t="s">
        <v>7</v>
      </c>
      <c r="I5" s="4" t="s">
        <v>8</v>
      </c>
      <c r="J5" s="4" t="s">
        <v>9</v>
      </c>
    </row>
    <row r="6">
      <c r="A6" s="1" t="s">
        <v>10</v>
      </c>
      <c r="B6" s="5">
        <v>405.0</v>
      </c>
      <c r="C6" s="5">
        <v>359.0</v>
      </c>
      <c r="D6" s="5">
        <v>327.0</v>
      </c>
      <c r="E6" s="6"/>
      <c r="F6" s="6"/>
      <c r="G6" s="6"/>
      <c r="H6" s="6">
        <f t="shared" ref="H6:H8" si="1">AVERAGE(B6:G6)</f>
        <v>363.6666667</v>
      </c>
      <c r="I6" s="6">
        <f t="shared" ref="I6:I8" si="2">STDEV(B6:G6)</f>
        <v>39.20884254</v>
      </c>
      <c r="J6" s="6">
        <f t="shared" ref="J6:J8" si="3">MEDIAN(B6:G6)</f>
        <v>359</v>
      </c>
    </row>
    <row r="7">
      <c r="A7" s="1" t="s">
        <v>11</v>
      </c>
      <c r="B7" s="5">
        <v>3233.0</v>
      </c>
      <c r="C7" s="5">
        <v>3334.0</v>
      </c>
      <c r="D7" s="5">
        <v>3424.0</v>
      </c>
      <c r="E7" s="6"/>
      <c r="F7" s="6"/>
      <c r="G7" s="6"/>
      <c r="H7" s="6">
        <f t="shared" si="1"/>
        <v>3330.333333</v>
      </c>
      <c r="I7" s="6">
        <f t="shared" si="2"/>
        <v>95.55277774</v>
      </c>
      <c r="J7" s="6">
        <f t="shared" si="3"/>
        <v>3334</v>
      </c>
    </row>
    <row r="8">
      <c r="A8" s="1" t="s">
        <v>12</v>
      </c>
      <c r="B8" s="5">
        <v>3574.0</v>
      </c>
      <c r="C8" s="5">
        <v>3509.0</v>
      </c>
      <c r="D8" s="5">
        <v>3672.0</v>
      </c>
      <c r="E8" s="6"/>
      <c r="F8" s="6"/>
      <c r="G8" s="6"/>
      <c r="H8" s="6">
        <f t="shared" si="1"/>
        <v>3585</v>
      </c>
      <c r="I8" s="6">
        <f t="shared" si="2"/>
        <v>82.0548597</v>
      </c>
      <c r="J8" s="6">
        <f t="shared" si="3"/>
        <v>3574</v>
      </c>
    </row>
    <row r="9">
      <c r="A9" s="1"/>
      <c r="B9" s="7"/>
      <c r="C9" s="7"/>
      <c r="D9" s="7"/>
      <c r="E9" s="6"/>
      <c r="F9" s="6"/>
      <c r="G9" s="6"/>
      <c r="H9" s="6"/>
      <c r="I9" s="6"/>
      <c r="J9" s="6"/>
      <c r="L9" s="1"/>
    </row>
    <row r="10">
      <c r="A10" s="1"/>
      <c r="B10" s="7" t="s">
        <v>13</v>
      </c>
      <c r="E10" s="6"/>
      <c r="F10" s="6"/>
      <c r="G10" s="6"/>
      <c r="H10" s="6"/>
      <c r="I10" s="6"/>
      <c r="J10" s="6"/>
      <c r="L10" s="1"/>
      <c r="M10" s="1"/>
      <c r="N10" s="1"/>
      <c r="O10" s="1"/>
      <c r="P10" s="1"/>
    </row>
    <row r="11">
      <c r="A11" s="8" t="s">
        <v>14</v>
      </c>
      <c r="B11" s="6"/>
      <c r="C11" s="6"/>
      <c r="D11" s="6"/>
      <c r="E11" s="6"/>
      <c r="F11" s="6"/>
      <c r="G11" s="6"/>
      <c r="H11" s="6"/>
      <c r="I11" s="6"/>
      <c r="J11" s="6"/>
      <c r="L11" s="1"/>
      <c r="M11" s="1"/>
      <c r="N11" s="1"/>
      <c r="O11" s="1"/>
      <c r="P11" s="1"/>
    </row>
    <row r="12">
      <c r="A12" s="9" t="s">
        <v>15</v>
      </c>
      <c r="B12" s="5">
        <v>274.6</v>
      </c>
      <c r="C12" s="5">
        <v>197.9</v>
      </c>
      <c r="D12" s="5">
        <v>250.1</v>
      </c>
      <c r="E12" s="6"/>
      <c r="F12" s="6"/>
      <c r="G12" s="6"/>
      <c r="H12" s="6">
        <f t="shared" ref="H12:H16" si="4">AVERAGE(B12:G12)</f>
        <v>240.8666667</v>
      </c>
      <c r="I12" s="6">
        <f t="shared" ref="I12:I16" si="5">STDEV(B12:G12)</f>
        <v>39.1747793</v>
      </c>
      <c r="J12" s="6">
        <f t="shared" ref="J12:J16" si="6">MEDIAN(B12:G12)</f>
        <v>250.1</v>
      </c>
      <c r="L12" s="1"/>
    </row>
    <row r="13">
      <c r="A13" s="9" t="s">
        <v>16</v>
      </c>
      <c r="B13" s="5">
        <v>76.4</v>
      </c>
      <c r="C13" s="5">
        <v>76.76</v>
      </c>
      <c r="D13" s="5">
        <v>76.75</v>
      </c>
      <c r="E13" s="6"/>
      <c r="F13" s="6"/>
      <c r="G13" s="6"/>
      <c r="H13" s="6">
        <f t="shared" si="4"/>
        <v>76.63666667</v>
      </c>
      <c r="I13" s="6">
        <f t="shared" si="5"/>
        <v>0.2050203242</v>
      </c>
      <c r="J13" s="6">
        <f t="shared" si="6"/>
        <v>76.75</v>
      </c>
      <c r="L13" s="1"/>
    </row>
    <row r="14">
      <c r="A14" s="9" t="s">
        <v>17</v>
      </c>
      <c r="B14" s="5">
        <v>225.1</v>
      </c>
      <c r="C14" s="5">
        <v>154.9</v>
      </c>
      <c r="D14" s="5">
        <v>167.7</v>
      </c>
      <c r="E14" s="6"/>
      <c r="F14" s="6"/>
      <c r="G14" s="6"/>
      <c r="H14" s="6">
        <f t="shared" si="4"/>
        <v>182.5666667</v>
      </c>
      <c r="I14" s="6">
        <f t="shared" si="5"/>
        <v>37.38680694</v>
      </c>
      <c r="J14" s="6">
        <f t="shared" si="6"/>
        <v>167.7</v>
      </c>
      <c r="L14" s="1"/>
    </row>
    <row r="15">
      <c r="A15" s="9" t="s">
        <v>18</v>
      </c>
      <c r="B15" s="5">
        <v>76.68</v>
      </c>
      <c r="C15" s="5">
        <v>76.61</v>
      </c>
      <c r="D15" s="5">
        <v>76.64</v>
      </c>
      <c r="E15" s="6"/>
      <c r="F15" s="6"/>
      <c r="G15" s="6"/>
      <c r="H15" s="6">
        <f t="shared" si="4"/>
        <v>76.64333333</v>
      </c>
      <c r="I15" s="6">
        <f t="shared" si="5"/>
        <v>0.03511884584</v>
      </c>
      <c r="J15" s="6">
        <f t="shared" si="6"/>
        <v>76.64</v>
      </c>
    </row>
    <row r="16">
      <c r="A16" s="9" t="s">
        <v>19</v>
      </c>
      <c r="B16" s="5">
        <v>1.56</v>
      </c>
      <c r="C16" s="5">
        <v>1.3</v>
      </c>
      <c r="D16" s="5">
        <v>1.31</v>
      </c>
      <c r="E16" s="6"/>
      <c r="F16" s="6"/>
      <c r="G16" s="6"/>
      <c r="H16" s="6">
        <f t="shared" si="4"/>
        <v>1.39</v>
      </c>
      <c r="I16" s="6">
        <f t="shared" si="5"/>
        <v>0.1473091986</v>
      </c>
      <c r="J16" s="6">
        <f t="shared" si="6"/>
        <v>1.31</v>
      </c>
      <c r="L16" s="10" t="s">
        <v>20</v>
      </c>
      <c r="M16" s="11"/>
    </row>
    <row r="17">
      <c r="A17" s="1"/>
      <c r="B17" s="6"/>
      <c r="C17" s="6"/>
      <c r="D17" s="6"/>
      <c r="E17" s="6"/>
      <c r="F17" s="6"/>
      <c r="G17" s="6"/>
      <c r="H17" s="6"/>
      <c r="I17" s="6"/>
      <c r="J17" s="6"/>
      <c r="M17" s="1"/>
      <c r="N17" s="1">
        <v>10000.0</v>
      </c>
      <c r="O17" s="1">
        <v>20000.0</v>
      </c>
      <c r="P17" s="1">
        <v>40000.0</v>
      </c>
      <c r="Q17" s="1">
        <v>80000.0</v>
      </c>
    </row>
    <row r="18">
      <c r="A18" s="12" t="s">
        <v>21</v>
      </c>
      <c r="B18" s="6"/>
      <c r="C18" s="6"/>
      <c r="D18" s="6"/>
      <c r="E18" s="6"/>
      <c r="F18" s="6"/>
      <c r="G18" s="6"/>
      <c r="H18" s="6"/>
      <c r="I18" s="6"/>
      <c r="J18" s="6"/>
      <c r="L18" s="1" t="s">
        <v>22</v>
      </c>
      <c r="M18" s="1"/>
      <c r="N18" s="5">
        <f t="shared" ref="N18:N19" si="7">J26</f>
        <v>1719</v>
      </c>
      <c r="O18" s="5">
        <f t="shared" ref="O18:O19" si="8">J46</f>
        <v>2327</v>
      </c>
      <c r="P18" s="5">
        <f>J67</f>
        <v>3071</v>
      </c>
      <c r="Q18" s="5">
        <f t="shared" ref="Q18:Q19" si="9">J90</f>
        <v>3361</v>
      </c>
    </row>
    <row r="19">
      <c r="A19" s="12" t="s">
        <v>15</v>
      </c>
      <c r="B19" s="5">
        <v>287.9</v>
      </c>
      <c r="C19" s="5">
        <v>305.8</v>
      </c>
      <c r="D19" s="5">
        <v>280.9</v>
      </c>
      <c r="E19" s="6"/>
      <c r="F19" s="6"/>
      <c r="G19" s="6"/>
      <c r="H19" s="6">
        <f t="shared" ref="H19:H23" si="10">AVERAGE(B19:G19)</f>
        <v>291.5333333</v>
      </c>
      <c r="I19" s="6">
        <f t="shared" ref="I19:I23" si="11">STDEV(B19:G19)</f>
        <v>12.84146928</v>
      </c>
      <c r="J19" s="6">
        <f t="shared" ref="J19:J23" si="12">MEDIAN(B19:G19)</f>
        <v>287.9</v>
      </c>
      <c r="L19" s="1" t="s">
        <v>23</v>
      </c>
      <c r="M19" s="1"/>
      <c r="N19" s="5">
        <f t="shared" si="7"/>
        <v>1952</v>
      </c>
      <c r="O19" s="5">
        <f t="shared" si="8"/>
        <v>1244.5</v>
      </c>
      <c r="P19" s="1">
        <v>920.0</v>
      </c>
      <c r="Q19" s="5">
        <f t="shared" si="9"/>
        <v>764</v>
      </c>
    </row>
    <row r="20">
      <c r="A20" s="12" t="s">
        <v>16</v>
      </c>
      <c r="B20" s="5">
        <v>12.969</v>
      </c>
      <c r="C20" s="5">
        <v>12.965</v>
      </c>
      <c r="D20" s="5">
        <v>12.99</v>
      </c>
      <c r="E20" s="6"/>
      <c r="F20" s="6"/>
      <c r="G20" s="6"/>
      <c r="H20" s="6">
        <f t="shared" si="10"/>
        <v>12.97466667</v>
      </c>
      <c r="I20" s="6">
        <f t="shared" si="11"/>
        <v>0.01342882472</v>
      </c>
      <c r="J20" s="6">
        <f t="shared" si="12"/>
        <v>12.969</v>
      </c>
    </row>
    <row r="21">
      <c r="A21" s="12" t="s">
        <v>17</v>
      </c>
      <c r="B21" s="5">
        <v>162.5</v>
      </c>
      <c r="C21" s="5">
        <v>197.6</v>
      </c>
      <c r="D21" s="5">
        <v>194.0</v>
      </c>
      <c r="E21" s="6"/>
      <c r="F21" s="6"/>
      <c r="G21" s="6"/>
      <c r="H21" s="6">
        <f t="shared" si="10"/>
        <v>184.7</v>
      </c>
      <c r="I21" s="6">
        <f t="shared" si="11"/>
        <v>19.30984205</v>
      </c>
      <c r="J21" s="6">
        <f t="shared" si="12"/>
        <v>194</v>
      </c>
    </row>
    <row r="22">
      <c r="A22" s="12" t="s">
        <v>18</v>
      </c>
      <c r="B22" s="5">
        <v>6.6</v>
      </c>
      <c r="C22" s="5">
        <v>6.35</v>
      </c>
      <c r="D22" s="5">
        <v>6.28</v>
      </c>
      <c r="E22" s="6"/>
      <c r="F22" s="6"/>
      <c r="G22" s="6"/>
      <c r="H22" s="6">
        <f t="shared" si="10"/>
        <v>6.41</v>
      </c>
      <c r="I22" s="6">
        <f t="shared" si="11"/>
        <v>0.1682260384</v>
      </c>
      <c r="J22" s="6">
        <f t="shared" si="12"/>
        <v>6.35</v>
      </c>
    </row>
    <row r="23">
      <c r="A23" s="12" t="s">
        <v>19</v>
      </c>
      <c r="B23" s="5">
        <v>1.237</v>
      </c>
      <c r="C23" s="5">
        <v>1.238</v>
      </c>
      <c r="D23" s="5">
        <v>1.225</v>
      </c>
      <c r="E23" s="6"/>
      <c r="F23" s="6"/>
      <c r="G23" s="6"/>
      <c r="H23" s="6">
        <f t="shared" si="10"/>
        <v>1.233333333</v>
      </c>
      <c r="I23" s="6">
        <f t="shared" si="11"/>
        <v>0.007234178138</v>
      </c>
      <c r="J23" s="6">
        <f t="shared" si="12"/>
        <v>1.237</v>
      </c>
    </row>
    <row r="24">
      <c r="H24" s="6"/>
      <c r="I24" s="6"/>
      <c r="J24" s="6"/>
    </row>
    <row r="25">
      <c r="A25" s="3" t="s">
        <v>24</v>
      </c>
      <c r="H25" s="4" t="s">
        <v>7</v>
      </c>
      <c r="I25" s="4" t="s">
        <v>8</v>
      </c>
      <c r="J25" s="4" t="s">
        <v>9</v>
      </c>
      <c r="L25" s="10" t="s">
        <v>25</v>
      </c>
      <c r="M25" s="1"/>
      <c r="N25" s="1"/>
      <c r="O25" s="1"/>
      <c r="P25" s="1"/>
      <c r="Q25" s="1"/>
    </row>
    <row r="26">
      <c r="A26" s="1" t="s">
        <v>10</v>
      </c>
      <c r="B26" s="1">
        <v>1644.0</v>
      </c>
      <c r="C26" s="1">
        <v>1820.0</v>
      </c>
      <c r="D26" s="1">
        <v>1719.0</v>
      </c>
      <c r="H26" s="6">
        <f t="shared" ref="H26:H28" si="13">AVERAGE(B26:G26)</f>
        <v>1727.666667</v>
      </c>
      <c r="I26" s="6">
        <f t="shared" ref="I26:I28" si="14">STDEV(B26:G26)</f>
        <v>88.31949577</v>
      </c>
      <c r="J26" s="6">
        <f t="shared" ref="J26:J28" si="15">MEDIAN(B26:G26)</f>
        <v>1719</v>
      </c>
      <c r="L26" s="1"/>
      <c r="M26" s="1"/>
      <c r="N26" s="1">
        <v>10000.0</v>
      </c>
      <c r="O26" s="1">
        <v>20000.0</v>
      </c>
      <c r="P26" s="1">
        <v>40000.0</v>
      </c>
      <c r="Q26" s="1">
        <v>80000.0</v>
      </c>
    </row>
    <row r="27">
      <c r="A27" s="1" t="s">
        <v>11</v>
      </c>
      <c r="B27" s="1">
        <v>1873.0</v>
      </c>
      <c r="C27" s="1">
        <v>1952.0</v>
      </c>
      <c r="D27" s="1">
        <v>1985.0</v>
      </c>
      <c r="H27" s="6">
        <f t="shared" si="13"/>
        <v>1936.666667</v>
      </c>
      <c r="I27" s="6">
        <f t="shared" si="14"/>
        <v>57.55287424</v>
      </c>
      <c r="J27" s="6">
        <f t="shared" si="15"/>
        <v>1952</v>
      </c>
      <c r="L27" s="1" t="s">
        <v>26</v>
      </c>
      <c r="M27" s="1"/>
      <c r="N27" s="5">
        <f>J31</f>
        <v>223</v>
      </c>
      <c r="O27" s="5">
        <f>J51</f>
        <v>179.1</v>
      </c>
      <c r="P27" s="5">
        <f>C72</f>
        <v>182.6</v>
      </c>
      <c r="Q27" s="5">
        <f>J95</f>
        <v>120.99</v>
      </c>
    </row>
    <row r="28">
      <c r="A28" s="1" t="s">
        <v>12</v>
      </c>
      <c r="B28" s="1">
        <v>3452.0</v>
      </c>
      <c r="C28" s="1">
        <v>4200.0</v>
      </c>
      <c r="D28" s="1">
        <v>4484.0</v>
      </c>
      <c r="H28" s="6">
        <f t="shared" si="13"/>
        <v>4045.333333</v>
      </c>
      <c r="I28" s="6">
        <f t="shared" si="14"/>
        <v>533.1016163</v>
      </c>
      <c r="J28" s="6">
        <f t="shared" si="15"/>
        <v>4200</v>
      </c>
      <c r="L28" s="1" t="s">
        <v>27</v>
      </c>
      <c r="M28" s="1"/>
      <c r="N28" s="5">
        <f>J33</f>
        <v>219.3</v>
      </c>
      <c r="O28" s="5">
        <f>J53</f>
        <v>278.2</v>
      </c>
      <c r="P28" s="5">
        <f>J74</f>
        <v>206.95</v>
      </c>
      <c r="Q28" s="5">
        <f>J97</f>
        <v>120.9</v>
      </c>
    </row>
    <row r="29">
      <c r="A29" s="1"/>
      <c r="B29" s="13" t="s">
        <v>13</v>
      </c>
      <c r="H29" s="6"/>
      <c r="I29" s="6"/>
      <c r="J29" s="6"/>
      <c r="L29" s="1"/>
      <c r="M29" s="1"/>
    </row>
    <row r="30">
      <c r="A30" s="8" t="s">
        <v>14</v>
      </c>
      <c r="H30" s="6"/>
      <c r="I30" s="6"/>
      <c r="J30" s="6"/>
      <c r="L30" s="1" t="s">
        <v>28</v>
      </c>
      <c r="M30" s="1"/>
      <c r="N30" s="5">
        <f>J32</f>
        <v>75.6</v>
      </c>
      <c r="O30" s="5">
        <f>J52</f>
        <v>78.6</v>
      </c>
      <c r="P30" s="5">
        <f>J73</f>
        <v>77</v>
      </c>
      <c r="Q30" s="5">
        <f>J96</f>
        <v>78.861</v>
      </c>
    </row>
    <row r="31">
      <c r="A31" s="9" t="s">
        <v>15</v>
      </c>
      <c r="B31" s="1">
        <v>232.3</v>
      </c>
      <c r="C31" s="1">
        <v>215.1</v>
      </c>
      <c r="D31" s="1">
        <v>223.0</v>
      </c>
      <c r="H31" s="6">
        <f t="shared" ref="H31:H35" si="16">AVERAGE(B31:G31)</f>
        <v>223.4666667</v>
      </c>
      <c r="I31" s="6">
        <f t="shared" ref="I31:I35" si="17">STDEV(B31:G31)</f>
        <v>8.609490887</v>
      </c>
      <c r="J31" s="6">
        <f t="shared" ref="J31:J35" si="18">MEDIAN(B31:G31)</f>
        <v>223</v>
      </c>
      <c r="L31" s="1" t="s">
        <v>29</v>
      </c>
      <c r="M31" s="1"/>
      <c r="N31" s="5">
        <f t="shared" ref="N31:N32" si="19">J34</f>
        <v>75.44</v>
      </c>
      <c r="O31" s="5">
        <f t="shared" ref="O31:O32" si="20">J54</f>
        <v>78.5</v>
      </c>
      <c r="P31" s="6">
        <f t="shared" ref="P31:P32" si="21">J75</f>
        <v>76.9</v>
      </c>
      <c r="Q31" s="6">
        <f t="shared" ref="Q31:Q32" si="22">J98</f>
        <v>78.77</v>
      </c>
    </row>
    <row r="32">
      <c r="A32" s="9" t="s">
        <v>16</v>
      </c>
      <c r="B32" s="1">
        <v>75.6</v>
      </c>
      <c r="C32" s="1">
        <v>75.6</v>
      </c>
      <c r="D32" s="1">
        <v>75.5</v>
      </c>
      <c r="H32" s="6">
        <f t="shared" si="16"/>
        <v>75.56666667</v>
      </c>
      <c r="I32" s="6">
        <f t="shared" si="17"/>
        <v>0.05773502692</v>
      </c>
      <c r="J32" s="6">
        <f t="shared" si="18"/>
        <v>75.6</v>
      </c>
      <c r="L32" s="1" t="s">
        <v>30</v>
      </c>
      <c r="M32" s="1"/>
      <c r="N32" s="5">
        <f t="shared" si="19"/>
        <v>1.68</v>
      </c>
      <c r="O32" s="5">
        <f t="shared" si="20"/>
        <v>2.34</v>
      </c>
      <c r="P32" s="5">
        <f t="shared" si="21"/>
        <v>3.3</v>
      </c>
      <c r="Q32" s="5">
        <f t="shared" si="22"/>
        <v>5.6</v>
      </c>
    </row>
    <row r="33">
      <c r="A33" s="9" t="s">
        <v>17</v>
      </c>
      <c r="B33" s="1">
        <v>206.3</v>
      </c>
      <c r="C33" s="1">
        <v>224.8</v>
      </c>
      <c r="D33" s="1">
        <v>219.3</v>
      </c>
      <c r="E33" s="1"/>
      <c r="F33" s="1"/>
      <c r="G33" s="1"/>
      <c r="H33" s="6">
        <f t="shared" si="16"/>
        <v>216.8</v>
      </c>
      <c r="I33" s="6">
        <f t="shared" si="17"/>
        <v>9.5</v>
      </c>
      <c r="J33" s="6">
        <f t="shared" si="18"/>
        <v>219.3</v>
      </c>
      <c r="M33" s="1"/>
      <c r="N33" s="1"/>
      <c r="O33" s="1"/>
      <c r="P33" s="1"/>
      <c r="Q33" s="1"/>
    </row>
    <row r="34">
      <c r="A34" s="9" t="s">
        <v>18</v>
      </c>
      <c r="B34" s="1">
        <v>75.43</v>
      </c>
      <c r="C34" s="1">
        <v>75.45</v>
      </c>
      <c r="D34" s="1">
        <v>75.44</v>
      </c>
      <c r="H34" s="6">
        <f t="shared" si="16"/>
        <v>75.44</v>
      </c>
      <c r="I34" s="6">
        <f t="shared" si="17"/>
        <v>0.01</v>
      </c>
      <c r="J34" s="6">
        <f t="shared" si="18"/>
        <v>75.44</v>
      </c>
      <c r="L34" s="1"/>
      <c r="M34" s="1"/>
      <c r="N34" s="1"/>
      <c r="O34" s="1"/>
      <c r="P34" s="1"/>
      <c r="Q34" s="1"/>
    </row>
    <row r="35">
      <c r="A35" s="9" t="s">
        <v>19</v>
      </c>
      <c r="B35" s="1">
        <v>1.979</v>
      </c>
      <c r="C35" s="1">
        <v>1.67</v>
      </c>
      <c r="D35" s="1">
        <v>1.68</v>
      </c>
      <c r="H35" s="6">
        <f t="shared" si="16"/>
        <v>1.776333333</v>
      </c>
      <c r="I35" s="6">
        <f t="shared" si="17"/>
        <v>0.1755856866</v>
      </c>
      <c r="J35" s="6">
        <f t="shared" si="18"/>
        <v>1.68</v>
      </c>
    </row>
    <row r="36">
      <c r="A36" s="1"/>
      <c r="H36" s="6"/>
      <c r="I36" s="6"/>
      <c r="J36" s="6"/>
    </row>
    <row r="37">
      <c r="A37" s="12" t="s">
        <v>21</v>
      </c>
      <c r="H37" s="6"/>
      <c r="I37" s="6"/>
      <c r="J37" s="6"/>
    </row>
    <row r="38">
      <c r="A38" s="12" t="s">
        <v>15</v>
      </c>
      <c r="B38" s="1">
        <v>213.1</v>
      </c>
      <c r="C38" s="1">
        <v>216.9</v>
      </c>
      <c r="D38" s="1">
        <v>212.2</v>
      </c>
      <c r="H38" s="6">
        <f t="shared" ref="H38:H42" si="23">AVERAGE(B38:G38)</f>
        <v>214.0666667</v>
      </c>
      <c r="I38" s="6">
        <f t="shared" ref="I38:I42" si="24">STDEV(B38:G38)</f>
        <v>2.494660966</v>
      </c>
      <c r="J38" s="6">
        <f t="shared" ref="J38:J42" si="25">MEDIAN(B38:G38)</f>
        <v>213.1</v>
      </c>
      <c r="L38" s="10" t="s">
        <v>31</v>
      </c>
    </row>
    <row r="39">
      <c r="A39" s="12" t="s">
        <v>16</v>
      </c>
      <c r="B39" s="1">
        <v>12.9</v>
      </c>
      <c r="C39" s="1">
        <v>13.0</v>
      </c>
      <c r="D39" s="1">
        <v>13.0</v>
      </c>
      <c r="H39" s="6">
        <f t="shared" si="23"/>
        <v>12.96666667</v>
      </c>
      <c r="I39" s="6">
        <f t="shared" si="24"/>
        <v>0.05773502692</v>
      </c>
      <c r="J39" s="6">
        <f t="shared" si="25"/>
        <v>13</v>
      </c>
      <c r="L39" s="1" t="s">
        <v>32</v>
      </c>
    </row>
    <row r="40">
      <c r="A40" s="12" t="s">
        <v>17</v>
      </c>
      <c r="B40" s="1">
        <v>213.8</v>
      </c>
      <c r="C40" s="1">
        <v>215.7</v>
      </c>
      <c r="D40" s="1">
        <v>189.0</v>
      </c>
      <c r="H40" s="6">
        <f t="shared" si="23"/>
        <v>206.1666667</v>
      </c>
      <c r="I40" s="6">
        <f t="shared" si="24"/>
        <v>14.89709144</v>
      </c>
      <c r="J40" s="6">
        <f t="shared" si="25"/>
        <v>213.8</v>
      </c>
      <c r="M40" s="1" t="s">
        <v>26</v>
      </c>
      <c r="N40" s="1" t="s">
        <v>27</v>
      </c>
      <c r="O40" s="14" t="s">
        <v>28</v>
      </c>
      <c r="P40" s="1" t="s">
        <v>29</v>
      </c>
      <c r="Q40" s="1" t="s">
        <v>30</v>
      </c>
    </row>
    <row r="41">
      <c r="A41" s="12" t="s">
        <v>18</v>
      </c>
      <c r="B41" s="1">
        <v>6.55</v>
      </c>
      <c r="C41" s="1">
        <v>6.38</v>
      </c>
      <c r="D41" s="1">
        <v>6.27</v>
      </c>
      <c r="H41" s="6">
        <f t="shared" si="23"/>
        <v>6.4</v>
      </c>
      <c r="I41" s="6">
        <f t="shared" si="24"/>
        <v>0.1410673598</v>
      </c>
      <c r="J41" s="6">
        <f t="shared" si="25"/>
        <v>6.38</v>
      </c>
      <c r="L41" s="1" t="s">
        <v>33</v>
      </c>
      <c r="M41" s="5">
        <f>J31</f>
        <v>223</v>
      </c>
      <c r="N41" s="5">
        <f>J33</f>
        <v>219.3</v>
      </c>
      <c r="O41" s="6">
        <f>J32</f>
        <v>75.6</v>
      </c>
      <c r="P41" s="6">
        <f>J34</f>
        <v>75.44</v>
      </c>
      <c r="Q41" s="6">
        <f>J35</f>
        <v>1.68</v>
      </c>
    </row>
    <row r="42">
      <c r="A42" s="12" t="s">
        <v>19</v>
      </c>
      <c r="B42" s="1">
        <v>1.401</v>
      </c>
      <c r="C42" s="1">
        <v>1.405</v>
      </c>
      <c r="D42" s="1">
        <v>1.392</v>
      </c>
      <c r="H42" s="6">
        <f t="shared" si="23"/>
        <v>1.399333333</v>
      </c>
      <c r="I42" s="6">
        <f t="shared" si="24"/>
        <v>0.006658328118</v>
      </c>
      <c r="J42" s="6">
        <f t="shared" si="25"/>
        <v>1.401</v>
      </c>
      <c r="L42" s="1" t="s">
        <v>34</v>
      </c>
      <c r="M42" s="5">
        <f>J38</f>
        <v>213.1</v>
      </c>
      <c r="N42" s="5">
        <f>J40</f>
        <v>213.8</v>
      </c>
      <c r="O42" s="6">
        <f>J39</f>
        <v>13</v>
      </c>
      <c r="P42" s="6">
        <f>J41</f>
        <v>6.38</v>
      </c>
      <c r="Q42" s="6">
        <f>J42</f>
        <v>1.401</v>
      </c>
    </row>
    <row r="43">
      <c r="H43" s="6"/>
      <c r="I43" s="6"/>
      <c r="J43" s="6"/>
    </row>
    <row r="44">
      <c r="H44" s="6"/>
      <c r="I44" s="6"/>
      <c r="J44" s="6"/>
    </row>
    <row r="45">
      <c r="A45" s="3" t="s">
        <v>35</v>
      </c>
      <c r="H45" s="4" t="s">
        <v>7</v>
      </c>
      <c r="I45" s="4" t="s">
        <v>8</v>
      </c>
      <c r="J45" s="4" t="s">
        <v>9</v>
      </c>
    </row>
    <row r="46">
      <c r="A46" s="1" t="s">
        <v>10</v>
      </c>
      <c r="B46" s="1">
        <v>772.0</v>
      </c>
      <c r="C46" s="1">
        <v>2327.0</v>
      </c>
      <c r="D46" s="1">
        <v>767.0</v>
      </c>
      <c r="E46" s="1">
        <v>2333.0</v>
      </c>
      <c r="F46" s="1">
        <v>2430.0</v>
      </c>
      <c r="H46" s="6">
        <f t="shared" ref="H46:H48" si="26">AVERAGE(B46:G46)</f>
        <v>1725.8</v>
      </c>
      <c r="I46" s="6">
        <f t="shared" ref="I46:I48" si="27">STDEV(B46:G46)</f>
        <v>873.936897</v>
      </c>
      <c r="J46" s="6">
        <f t="shared" ref="J46:J48" si="28">MEDIAN(B46:G46)</f>
        <v>2327</v>
      </c>
    </row>
    <row r="47">
      <c r="A47" s="1" t="s">
        <v>11</v>
      </c>
      <c r="B47" s="1">
        <v>1244.0</v>
      </c>
      <c r="C47" s="1">
        <v>1219.0</v>
      </c>
      <c r="D47" s="1">
        <v>1246.0</v>
      </c>
      <c r="E47" s="1">
        <v>1245.0</v>
      </c>
      <c r="H47" s="6">
        <f t="shared" si="26"/>
        <v>1238.5</v>
      </c>
      <c r="I47" s="6">
        <f t="shared" si="27"/>
        <v>13.02561579</v>
      </c>
      <c r="J47" s="6">
        <f t="shared" si="28"/>
        <v>1244.5</v>
      </c>
    </row>
    <row r="48">
      <c r="A48" s="1" t="s">
        <v>12</v>
      </c>
      <c r="B48" s="1">
        <v>8177.0</v>
      </c>
      <c r="C48" s="1">
        <v>3954.0</v>
      </c>
      <c r="D48" s="1">
        <v>4972.0</v>
      </c>
      <c r="E48" s="1">
        <v>3825.0</v>
      </c>
      <c r="H48" s="6">
        <f t="shared" si="26"/>
        <v>5232</v>
      </c>
      <c r="I48" s="6">
        <f t="shared" si="27"/>
        <v>2029.249286</v>
      </c>
      <c r="J48" s="6">
        <f t="shared" si="28"/>
        <v>4463</v>
      </c>
    </row>
    <row r="49">
      <c r="A49" s="1"/>
      <c r="B49" s="13" t="s">
        <v>36</v>
      </c>
      <c r="E49" s="13" t="s">
        <v>37</v>
      </c>
      <c r="H49" s="6"/>
      <c r="I49" s="6"/>
      <c r="J49" s="6"/>
    </row>
    <row r="50">
      <c r="A50" s="8" t="s">
        <v>14</v>
      </c>
      <c r="H50" s="6"/>
      <c r="I50" s="6"/>
      <c r="J50" s="6"/>
    </row>
    <row r="51">
      <c r="A51" s="9" t="s">
        <v>15</v>
      </c>
      <c r="B51" s="1">
        <v>179.1</v>
      </c>
      <c r="C51" s="1">
        <v>162.2</v>
      </c>
      <c r="D51" s="1">
        <v>217.8</v>
      </c>
      <c r="H51" s="6">
        <f t="shared" ref="H51:H55" si="29">AVERAGE(B51:G51)</f>
        <v>186.3666667</v>
      </c>
      <c r="I51" s="6">
        <f t="shared" ref="I51:I55" si="30">STDEV(B51:G51)</f>
        <v>28.50339161</v>
      </c>
      <c r="J51" s="6">
        <f t="shared" ref="J51:J55" si="31">MEDIAN(B51:G51)</f>
        <v>179.1</v>
      </c>
    </row>
    <row r="52">
      <c r="A52" s="9" t="s">
        <v>16</v>
      </c>
      <c r="B52" s="1">
        <v>78.62</v>
      </c>
      <c r="C52" s="1">
        <v>78.6</v>
      </c>
      <c r="D52" s="1">
        <v>78.6</v>
      </c>
      <c r="H52" s="6">
        <f t="shared" si="29"/>
        <v>78.60666667</v>
      </c>
      <c r="I52" s="6">
        <f t="shared" si="30"/>
        <v>0.01154700538</v>
      </c>
      <c r="J52" s="6">
        <f t="shared" si="31"/>
        <v>78.6</v>
      </c>
    </row>
    <row r="53">
      <c r="A53" s="9" t="s">
        <v>17</v>
      </c>
      <c r="B53" s="1">
        <v>293.3</v>
      </c>
      <c r="C53" s="1">
        <v>274.1</v>
      </c>
      <c r="D53" s="1">
        <v>318.4</v>
      </c>
      <c r="E53" s="1">
        <v>260.0</v>
      </c>
      <c r="F53" s="1">
        <v>282.3</v>
      </c>
      <c r="G53" s="1">
        <v>266.6</v>
      </c>
      <c r="H53" s="6">
        <f t="shared" si="29"/>
        <v>282.45</v>
      </c>
      <c r="I53" s="6">
        <f t="shared" si="30"/>
        <v>21.14282384</v>
      </c>
      <c r="J53" s="6">
        <f t="shared" si="31"/>
        <v>278.2</v>
      </c>
    </row>
    <row r="54">
      <c r="A54" s="9" t="s">
        <v>18</v>
      </c>
      <c r="B54" s="1">
        <v>78.5</v>
      </c>
      <c r="C54" s="1">
        <v>78.5</v>
      </c>
      <c r="D54" s="1">
        <v>78.5</v>
      </c>
      <c r="H54" s="6">
        <f t="shared" si="29"/>
        <v>78.5</v>
      </c>
      <c r="I54" s="6">
        <f t="shared" si="30"/>
        <v>0</v>
      </c>
      <c r="J54" s="6">
        <f t="shared" si="31"/>
        <v>78.5</v>
      </c>
    </row>
    <row r="55">
      <c r="A55" s="9" t="s">
        <v>19</v>
      </c>
      <c r="B55" s="1">
        <v>2.86</v>
      </c>
      <c r="C55" s="1">
        <v>2.34</v>
      </c>
      <c r="D55" s="1">
        <v>2.34</v>
      </c>
      <c r="H55" s="6">
        <f t="shared" si="29"/>
        <v>2.513333333</v>
      </c>
      <c r="I55" s="6">
        <f t="shared" si="30"/>
        <v>0.30022214</v>
      </c>
      <c r="J55" s="6">
        <f t="shared" si="31"/>
        <v>2.34</v>
      </c>
    </row>
    <row r="56">
      <c r="A56" s="1"/>
      <c r="H56" s="6"/>
      <c r="I56" s="6"/>
      <c r="J56" s="6"/>
    </row>
    <row r="57">
      <c r="A57" s="12" t="s">
        <v>21</v>
      </c>
      <c r="H57" s="6"/>
      <c r="I57" s="6"/>
      <c r="J57" s="6"/>
    </row>
    <row r="58">
      <c r="A58" s="12" t="s">
        <v>15</v>
      </c>
      <c r="B58" s="1">
        <v>258.4</v>
      </c>
      <c r="C58" s="1">
        <v>228.2</v>
      </c>
      <c r="D58" s="1">
        <v>211.26</v>
      </c>
      <c r="H58" s="6">
        <f t="shared" ref="H58:H62" si="32">AVERAGE(B58:G58)</f>
        <v>232.62</v>
      </c>
      <c r="I58" s="6">
        <f t="shared" ref="I58:I62" si="33">STDEV(B58:G58)</f>
        <v>23.87880232</v>
      </c>
      <c r="J58" s="6">
        <f t="shared" ref="J58:J62" si="34">MEDIAN(B58:G58)</f>
        <v>228.2</v>
      </c>
    </row>
    <row r="59">
      <c r="A59" s="12" t="s">
        <v>16</v>
      </c>
      <c r="B59" s="1">
        <v>13.03</v>
      </c>
      <c r="C59" s="1">
        <v>13.03</v>
      </c>
      <c r="D59" s="1">
        <v>13.03</v>
      </c>
      <c r="H59" s="6">
        <f t="shared" si="32"/>
        <v>13.03</v>
      </c>
      <c r="I59" s="6">
        <f t="shared" si="33"/>
        <v>0</v>
      </c>
      <c r="J59" s="6">
        <f t="shared" si="34"/>
        <v>13.03</v>
      </c>
    </row>
    <row r="60">
      <c r="A60" s="12" t="s">
        <v>17</v>
      </c>
      <c r="B60" s="1">
        <v>222.2</v>
      </c>
      <c r="C60" s="1">
        <v>429.9</v>
      </c>
      <c r="D60" s="1">
        <v>267.7</v>
      </c>
      <c r="E60" s="1">
        <v>302.1</v>
      </c>
      <c r="F60" s="1">
        <v>260.2</v>
      </c>
      <c r="G60" s="1">
        <v>835.8</v>
      </c>
      <c r="H60" s="6">
        <f t="shared" si="32"/>
        <v>386.3166667</v>
      </c>
      <c r="I60" s="6">
        <f t="shared" si="33"/>
        <v>231.4894504</v>
      </c>
      <c r="J60" s="6">
        <f t="shared" si="34"/>
        <v>284.9</v>
      </c>
    </row>
    <row r="61">
      <c r="A61" s="12" t="s">
        <v>18</v>
      </c>
      <c r="B61" s="1">
        <v>6.2</v>
      </c>
      <c r="C61" s="1">
        <v>5.97</v>
      </c>
      <c r="D61" s="1">
        <v>5.98</v>
      </c>
      <c r="H61" s="6">
        <f t="shared" si="32"/>
        <v>6.05</v>
      </c>
      <c r="I61" s="6">
        <f t="shared" si="33"/>
        <v>0.13</v>
      </c>
      <c r="J61" s="6">
        <f t="shared" si="34"/>
        <v>5.98</v>
      </c>
    </row>
    <row r="62">
      <c r="A62" s="12" t="s">
        <v>19</v>
      </c>
      <c r="B62" s="1">
        <v>1.79</v>
      </c>
      <c r="C62" s="1">
        <v>1.83</v>
      </c>
      <c r="D62" s="1">
        <v>1.84</v>
      </c>
      <c r="H62" s="6">
        <f t="shared" si="32"/>
        <v>1.82</v>
      </c>
      <c r="I62" s="6">
        <f t="shared" si="33"/>
        <v>0.02645751311</v>
      </c>
      <c r="J62" s="6">
        <f t="shared" si="34"/>
        <v>1.83</v>
      </c>
    </row>
    <row r="63">
      <c r="H63" s="6"/>
      <c r="I63" s="6"/>
      <c r="J63" s="6"/>
    </row>
    <row r="64">
      <c r="H64" s="6"/>
      <c r="I64" s="6"/>
      <c r="J64" s="6"/>
    </row>
    <row r="65">
      <c r="H65" s="6"/>
      <c r="I65" s="6"/>
      <c r="J65" s="6"/>
    </row>
    <row r="66">
      <c r="A66" s="3" t="s">
        <v>38</v>
      </c>
      <c r="H66" s="4" t="s">
        <v>7</v>
      </c>
      <c r="I66" s="4" t="s">
        <v>8</v>
      </c>
      <c r="J66" s="4" t="s">
        <v>9</v>
      </c>
    </row>
    <row r="67">
      <c r="A67" s="1" t="s">
        <v>10</v>
      </c>
      <c r="B67" s="5">
        <v>2924.0</v>
      </c>
      <c r="C67" s="5">
        <v>3071.0</v>
      </c>
      <c r="D67" s="5">
        <v>3132.0</v>
      </c>
      <c r="E67" s="6"/>
      <c r="F67" s="6"/>
      <c r="G67" s="6"/>
      <c r="H67" s="6">
        <f t="shared" ref="H67:H69" si="35">AVERAGE(B67:G67)</f>
        <v>3042.333333</v>
      </c>
      <c r="I67" s="6">
        <f t="shared" ref="I67:I69" si="36">STDEV(B67:G67)</f>
        <v>106.92209</v>
      </c>
      <c r="J67" s="6">
        <f t="shared" ref="J67:J69" si="37">MEDIAN(B67:G67)</f>
        <v>3071</v>
      </c>
    </row>
    <row r="68">
      <c r="A68" s="1" t="s">
        <v>11</v>
      </c>
      <c r="B68" s="5">
        <v>920.0</v>
      </c>
      <c r="C68" s="5">
        <v>889.0</v>
      </c>
      <c r="D68" s="5">
        <v>924.0</v>
      </c>
      <c r="E68" s="6"/>
      <c r="F68" s="6"/>
      <c r="G68" s="6"/>
      <c r="H68" s="6">
        <f t="shared" si="35"/>
        <v>911</v>
      </c>
      <c r="I68" s="6">
        <f t="shared" si="36"/>
        <v>19.15724406</v>
      </c>
      <c r="J68" s="6">
        <f t="shared" si="37"/>
        <v>920</v>
      </c>
    </row>
    <row r="69">
      <c r="A69" s="1" t="s">
        <v>12</v>
      </c>
      <c r="B69" s="5">
        <v>7228.0</v>
      </c>
      <c r="C69" s="5">
        <v>5821.0</v>
      </c>
      <c r="D69" s="5">
        <v>4439.0</v>
      </c>
      <c r="E69" s="6"/>
      <c r="F69" s="6"/>
      <c r="G69" s="6"/>
      <c r="H69" s="6">
        <f t="shared" si="35"/>
        <v>5829.333333</v>
      </c>
      <c r="I69" s="6">
        <f t="shared" si="36"/>
        <v>1394.518674</v>
      </c>
      <c r="J69" s="6">
        <f t="shared" si="37"/>
        <v>5821</v>
      </c>
    </row>
    <row r="70">
      <c r="A70" s="1"/>
      <c r="B70" s="7" t="s">
        <v>37</v>
      </c>
      <c r="E70" s="7" t="s">
        <v>36</v>
      </c>
      <c r="H70" s="6"/>
      <c r="I70" s="6"/>
      <c r="J70" s="6"/>
    </row>
    <row r="71">
      <c r="A71" s="8" t="s">
        <v>14</v>
      </c>
      <c r="B71" s="6"/>
      <c r="C71" s="6"/>
      <c r="D71" s="6"/>
      <c r="E71" s="6"/>
      <c r="F71" s="6"/>
      <c r="G71" s="6"/>
      <c r="H71" s="6"/>
      <c r="I71" s="6"/>
      <c r="J71" s="6"/>
    </row>
    <row r="72">
      <c r="A72" s="9" t="s">
        <v>15</v>
      </c>
      <c r="B72" s="5">
        <v>213.7</v>
      </c>
      <c r="C72" s="5">
        <v>182.6</v>
      </c>
      <c r="D72" s="5">
        <v>580.9</v>
      </c>
      <c r="E72" s="5">
        <v>821.0</v>
      </c>
      <c r="F72" s="5">
        <v>495.0</v>
      </c>
      <c r="G72" s="5">
        <v>361.0</v>
      </c>
      <c r="H72" s="6">
        <f t="shared" ref="H72:H76" si="38">AVERAGE(B72:G72)</f>
        <v>442.3666667</v>
      </c>
      <c r="I72" s="6">
        <f t="shared" ref="I72:I76" si="39">STDEV(B72:G72)</f>
        <v>241.5419853</v>
      </c>
      <c r="J72" s="6">
        <f t="shared" ref="J72:J76" si="40">MEDIAN(B72:G72)</f>
        <v>428</v>
      </c>
    </row>
    <row r="73">
      <c r="A73" s="9" t="s">
        <v>16</v>
      </c>
      <c r="B73" s="5">
        <v>77.0</v>
      </c>
      <c r="C73" s="5">
        <v>77.0</v>
      </c>
      <c r="D73" s="5">
        <v>77.0</v>
      </c>
      <c r="E73" s="6"/>
      <c r="F73" s="6"/>
      <c r="G73" s="6"/>
      <c r="H73" s="6">
        <f t="shared" si="38"/>
        <v>77</v>
      </c>
      <c r="I73" s="6">
        <f t="shared" si="39"/>
        <v>0</v>
      </c>
      <c r="J73" s="6">
        <f t="shared" si="40"/>
        <v>77</v>
      </c>
    </row>
    <row r="74">
      <c r="A74" s="9" t="s">
        <v>17</v>
      </c>
      <c r="B74" s="5">
        <v>451.0</v>
      </c>
      <c r="C74" s="5">
        <v>191.0</v>
      </c>
      <c r="D74" s="5">
        <v>206.7</v>
      </c>
      <c r="E74" s="5">
        <v>207.2</v>
      </c>
      <c r="F74" s="5">
        <v>244.0</v>
      </c>
      <c r="G74" s="5">
        <v>204.6</v>
      </c>
      <c r="H74" s="6">
        <f t="shared" si="38"/>
        <v>250.75</v>
      </c>
      <c r="I74" s="6">
        <f t="shared" si="39"/>
        <v>99.68200941</v>
      </c>
      <c r="J74" s="6">
        <f t="shared" si="40"/>
        <v>206.95</v>
      </c>
    </row>
    <row r="75">
      <c r="A75" s="9" t="s">
        <v>18</v>
      </c>
      <c r="B75" s="5">
        <v>76.9</v>
      </c>
      <c r="C75" s="5">
        <v>76.9</v>
      </c>
      <c r="D75" s="5">
        <v>76.9</v>
      </c>
      <c r="E75" s="6"/>
      <c r="F75" s="6"/>
      <c r="G75" s="6"/>
      <c r="H75" s="6">
        <f t="shared" si="38"/>
        <v>76.9</v>
      </c>
      <c r="I75" s="6">
        <f t="shared" si="39"/>
        <v>0</v>
      </c>
      <c r="J75" s="6">
        <f t="shared" si="40"/>
        <v>76.9</v>
      </c>
    </row>
    <row r="76">
      <c r="A76" s="9" t="s">
        <v>19</v>
      </c>
      <c r="B76" s="5">
        <v>4.4</v>
      </c>
      <c r="C76" s="5">
        <v>3.3</v>
      </c>
      <c r="D76" s="5">
        <v>3.3</v>
      </c>
      <c r="E76" s="6"/>
      <c r="F76" s="6"/>
      <c r="G76" s="6"/>
      <c r="H76" s="6">
        <f t="shared" si="38"/>
        <v>3.666666667</v>
      </c>
      <c r="I76" s="6">
        <f t="shared" si="39"/>
        <v>0.6350852961</v>
      </c>
      <c r="J76" s="6">
        <f t="shared" si="40"/>
        <v>3.3</v>
      </c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</row>
    <row r="78">
      <c r="A78" s="12" t="s">
        <v>21</v>
      </c>
      <c r="B78" s="6"/>
      <c r="C78" s="6"/>
      <c r="D78" s="6"/>
      <c r="E78" s="6"/>
      <c r="F78" s="6"/>
      <c r="G78" s="6"/>
      <c r="H78" s="6"/>
      <c r="I78" s="6"/>
      <c r="J78" s="6"/>
    </row>
    <row r="79">
      <c r="A79" s="12" t="s">
        <v>15</v>
      </c>
      <c r="B79" s="5">
        <v>215.7</v>
      </c>
      <c r="C79" s="5">
        <v>191.9</v>
      </c>
      <c r="D79" s="5">
        <v>644.9</v>
      </c>
      <c r="E79" s="5">
        <v>623.0</v>
      </c>
      <c r="F79" s="5">
        <v>329.0</v>
      </c>
      <c r="G79" s="5">
        <v>855.0</v>
      </c>
      <c r="H79" s="6">
        <f t="shared" ref="H79:H83" si="41">AVERAGE(B79:G79)</f>
        <v>476.5833333</v>
      </c>
      <c r="I79" s="6">
        <f t="shared" ref="I79:I83" si="42">STDEV(B79:G79)</f>
        <v>269.7602893</v>
      </c>
      <c r="J79" s="6">
        <f t="shared" ref="J79:J83" si="43">MEDIAN(B79:G79)</f>
        <v>476</v>
      </c>
    </row>
    <row r="80">
      <c r="A80" s="12" t="s">
        <v>16</v>
      </c>
      <c r="B80" s="5">
        <v>13.0</v>
      </c>
      <c r="C80" s="5">
        <v>13.0</v>
      </c>
      <c r="D80" s="5">
        <v>13.0</v>
      </c>
      <c r="E80" s="6"/>
      <c r="F80" s="6"/>
      <c r="G80" s="6"/>
      <c r="H80" s="6">
        <f t="shared" si="41"/>
        <v>13</v>
      </c>
      <c r="I80" s="6">
        <f t="shared" si="42"/>
        <v>0</v>
      </c>
      <c r="J80" s="6">
        <f t="shared" si="43"/>
        <v>13</v>
      </c>
    </row>
    <row r="81">
      <c r="A81" s="12" t="s">
        <v>17</v>
      </c>
      <c r="B81" s="5">
        <v>178.5</v>
      </c>
      <c r="C81" s="5">
        <v>240.7</v>
      </c>
      <c r="D81" s="5">
        <v>253.3</v>
      </c>
      <c r="E81" s="5">
        <v>340.0</v>
      </c>
      <c r="F81" s="5">
        <v>243.0</v>
      </c>
      <c r="G81" s="5">
        <v>217.0</v>
      </c>
      <c r="H81" s="6">
        <f t="shared" si="41"/>
        <v>245.4166667</v>
      </c>
      <c r="I81" s="6">
        <f t="shared" si="42"/>
        <v>53.5193205</v>
      </c>
      <c r="J81" s="6">
        <f t="shared" si="43"/>
        <v>241.85</v>
      </c>
    </row>
    <row r="82">
      <c r="A82" s="12" t="s">
        <v>18</v>
      </c>
      <c r="B82" s="5">
        <v>6.11</v>
      </c>
      <c r="C82" s="5">
        <v>5.99</v>
      </c>
      <c r="D82" s="5">
        <v>5.97</v>
      </c>
      <c r="E82" s="6"/>
      <c r="F82" s="6"/>
      <c r="G82" s="6"/>
      <c r="H82" s="6">
        <f t="shared" si="41"/>
        <v>6.023333333</v>
      </c>
      <c r="I82" s="6">
        <f t="shared" si="42"/>
        <v>0.07571877794</v>
      </c>
      <c r="J82" s="6">
        <f t="shared" si="43"/>
        <v>5.99</v>
      </c>
    </row>
    <row r="83">
      <c r="A83" s="12" t="s">
        <v>19</v>
      </c>
      <c r="B83" s="5">
        <v>2.3</v>
      </c>
      <c r="C83" s="5">
        <v>2.4</v>
      </c>
      <c r="D83" s="5">
        <v>2.5</v>
      </c>
      <c r="E83" s="6"/>
      <c r="F83" s="6"/>
      <c r="G83" s="6"/>
      <c r="H83" s="6">
        <f t="shared" si="41"/>
        <v>2.4</v>
      </c>
      <c r="I83" s="6">
        <f t="shared" si="42"/>
        <v>0.1</v>
      </c>
      <c r="J83" s="6">
        <f t="shared" si="43"/>
        <v>2.4</v>
      </c>
    </row>
    <row r="84">
      <c r="H84" s="6"/>
      <c r="I84" s="6"/>
      <c r="J84" s="6"/>
    </row>
    <row r="85">
      <c r="H85" s="6"/>
      <c r="I85" s="6"/>
      <c r="J85" s="6"/>
    </row>
    <row r="86">
      <c r="H86" s="6"/>
      <c r="I86" s="6"/>
      <c r="J86" s="6"/>
    </row>
    <row r="87">
      <c r="H87" s="6"/>
      <c r="I87" s="6"/>
      <c r="J87" s="6"/>
    </row>
    <row r="88">
      <c r="H88" s="6"/>
      <c r="I88" s="6"/>
      <c r="J88" s="6"/>
    </row>
    <row r="89">
      <c r="A89" s="3" t="s">
        <v>39</v>
      </c>
      <c r="H89" s="4" t="s">
        <v>7</v>
      </c>
      <c r="I89" s="4" t="s">
        <v>8</v>
      </c>
      <c r="J89" s="4" t="s">
        <v>9</v>
      </c>
    </row>
    <row r="90">
      <c r="A90" s="1" t="s">
        <v>10</v>
      </c>
      <c r="B90" s="5">
        <v>2356.0</v>
      </c>
      <c r="C90" s="5">
        <v>3361.0</v>
      </c>
      <c r="D90" s="5">
        <v>3944.0</v>
      </c>
      <c r="E90" s="6"/>
      <c r="F90" s="6"/>
      <c r="G90" s="6"/>
      <c r="H90" s="6">
        <f t="shared" ref="H90:H92" si="44">AVERAGE(B90:G90)</f>
        <v>3220.333333</v>
      </c>
      <c r="I90" s="6">
        <f t="shared" ref="I90:I92" si="45">STDEV(B90:G90)</f>
        <v>803.2909394</v>
      </c>
      <c r="J90" s="6">
        <f t="shared" ref="J90:J92" si="46">MEDIAN(B90:G90)</f>
        <v>3361</v>
      </c>
    </row>
    <row r="91">
      <c r="A91" s="1" t="s">
        <v>11</v>
      </c>
      <c r="B91" s="5">
        <v>791.0</v>
      </c>
      <c r="C91" s="5">
        <v>764.0</v>
      </c>
      <c r="D91" s="5">
        <v>746.0</v>
      </c>
      <c r="E91" s="6"/>
      <c r="F91" s="6"/>
      <c r="G91" s="6"/>
      <c r="H91" s="6">
        <f t="shared" si="44"/>
        <v>767</v>
      </c>
      <c r="I91" s="6">
        <f t="shared" si="45"/>
        <v>22.64950331</v>
      </c>
      <c r="J91" s="6">
        <f t="shared" si="46"/>
        <v>764</v>
      </c>
    </row>
    <row r="92">
      <c r="A92" s="1" t="s">
        <v>12</v>
      </c>
      <c r="B92" s="5">
        <v>2363.0</v>
      </c>
      <c r="C92" s="5">
        <v>2367.0</v>
      </c>
      <c r="D92" s="5">
        <v>2374.0</v>
      </c>
      <c r="E92" s="6"/>
      <c r="F92" s="6"/>
      <c r="G92" s="6"/>
      <c r="H92" s="6">
        <f t="shared" si="44"/>
        <v>2368</v>
      </c>
      <c r="I92" s="6">
        <f t="shared" si="45"/>
        <v>5.567764363</v>
      </c>
      <c r="J92" s="6">
        <f t="shared" si="46"/>
        <v>2367</v>
      </c>
    </row>
    <row r="93">
      <c r="A93" s="1"/>
      <c r="B93" s="7" t="s">
        <v>13</v>
      </c>
      <c r="E93" s="6"/>
      <c r="F93" s="6"/>
      <c r="G93" s="6"/>
      <c r="H93" s="6"/>
      <c r="I93" s="6"/>
      <c r="J93" s="6"/>
    </row>
    <row r="94">
      <c r="A94" s="8" t="s">
        <v>14</v>
      </c>
      <c r="B94" s="5"/>
      <c r="C94" s="5"/>
      <c r="D94" s="5"/>
      <c r="E94" s="6"/>
      <c r="F94" s="6"/>
      <c r="G94" s="6"/>
      <c r="H94" s="6"/>
      <c r="I94" s="6"/>
      <c r="J94" s="6"/>
    </row>
    <row r="95">
      <c r="A95" s="9" t="s">
        <v>15</v>
      </c>
      <c r="B95" s="5">
        <v>120.99</v>
      </c>
      <c r="C95" s="5">
        <v>120.99</v>
      </c>
      <c r="D95" s="5">
        <v>120.995</v>
      </c>
      <c r="E95" s="6"/>
      <c r="F95" s="6"/>
      <c r="G95" s="6"/>
      <c r="H95" s="6">
        <f t="shared" ref="H95:H99" si="47">AVERAGE(B95:G95)</f>
        <v>120.9916667</v>
      </c>
      <c r="I95" s="6">
        <f t="shared" ref="I95:I99" si="48">STDEV(B95:G95)</f>
        <v>0.002886751346</v>
      </c>
      <c r="J95" s="6">
        <f t="shared" ref="J95:J99" si="49">MEDIAN(B95:G95)</f>
        <v>120.99</v>
      </c>
    </row>
    <row r="96">
      <c r="A96" s="9" t="s">
        <v>16</v>
      </c>
      <c r="B96" s="5">
        <v>78.803</v>
      </c>
      <c r="C96" s="5">
        <v>78.865</v>
      </c>
      <c r="D96" s="5">
        <v>78.861</v>
      </c>
      <c r="E96" s="6"/>
      <c r="F96" s="6"/>
      <c r="G96" s="6"/>
      <c r="H96" s="6">
        <f t="shared" si="47"/>
        <v>78.843</v>
      </c>
      <c r="I96" s="6">
        <f t="shared" si="48"/>
        <v>0.03469870315</v>
      </c>
      <c r="J96" s="6">
        <f t="shared" si="49"/>
        <v>78.861</v>
      </c>
    </row>
    <row r="97">
      <c r="A97" s="9" t="s">
        <v>17</v>
      </c>
      <c r="B97" s="5">
        <v>120.9</v>
      </c>
      <c r="C97" s="5">
        <v>120.9</v>
      </c>
      <c r="D97" s="5">
        <v>120.96</v>
      </c>
      <c r="E97" s="6"/>
      <c r="F97" s="6"/>
      <c r="G97" s="6"/>
      <c r="H97" s="6">
        <f t="shared" si="47"/>
        <v>120.92</v>
      </c>
      <c r="I97" s="6">
        <f t="shared" si="48"/>
        <v>0.03464101615</v>
      </c>
      <c r="J97" s="6">
        <f t="shared" si="49"/>
        <v>120.9</v>
      </c>
    </row>
    <row r="98">
      <c r="A98" s="9" t="s">
        <v>18</v>
      </c>
      <c r="B98" s="5">
        <v>78.8</v>
      </c>
      <c r="C98" s="5">
        <v>78.7</v>
      </c>
      <c r="D98" s="5">
        <v>78.77</v>
      </c>
      <c r="E98" s="6"/>
      <c r="F98" s="6"/>
      <c r="G98" s="6"/>
      <c r="H98" s="6">
        <f t="shared" si="47"/>
        <v>78.75666667</v>
      </c>
      <c r="I98" s="6">
        <f t="shared" si="48"/>
        <v>0.05131601439</v>
      </c>
      <c r="J98" s="6">
        <f t="shared" si="49"/>
        <v>78.77</v>
      </c>
    </row>
    <row r="99">
      <c r="A99" s="9" t="s">
        <v>19</v>
      </c>
      <c r="B99" s="5">
        <v>7.6</v>
      </c>
      <c r="C99" s="5">
        <v>5.6</v>
      </c>
      <c r="D99" s="5">
        <v>5.5</v>
      </c>
      <c r="E99" s="6"/>
      <c r="F99" s="6"/>
      <c r="G99" s="6"/>
      <c r="H99" s="6">
        <f t="shared" si="47"/>
        <v>6.233333333</v>
      </c>
      <c r="I99" s="6">
        <f t="shared" si="48"/>
        <v>1.18462371</v>
      </c>
      <c r="J99" s="6">
        <f t="shared" si="49"/>
        <v>5.6</v>
      </c>
    </row>
    <row r="100">
      <c r="A100" s="1"/>
      <c r="B100" s="5"/>
      <c r="C100" s="5"/>
      <c r="D100" s="5"/>
      <c r="E100" s="6"/>
      <c r="F100" s="6"/>
      <c r="G100" s="6"/>
      <c r="H100" s="6"/>
      <c r="I100" s="6"/>
      <c r="J100" s="6"/>
    </row>
    <row r="101">
      <c r="A101" s="12" t="s">
        <v>21</v>
      </c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12" t="s">
        <v>15</v>
      </c>
      <c r="B102" s="5">
        <v>120.986</v>
      </c>
      <c r="C102" s="5">
        <v>120.99</v>
      </c>
      <c r="D102" s="5">
        <v>120.98</v>
      </c>
      <c r="E102" s="6"/>
      <c r="F102" s="6"/>
      <c r="G102" s="6"/>
      <c r="H102" s="6">
        <f t="shared" ref="H102:H106" si="50">AVERAGE(B102:G102)</f>
        <v>120.9853333</v>
      </c>
      <c r="I102" s="6">
        <f t="shared" ref="I102:I106" si="51">STDEV(B102:G102)</f>
        <v>0.005033222957</v>
      </c>
      <c r="J102" s="6">
        <f t="shared" ref="J102:J106" si="52">MEDIAN(B102:G102)</f>
        <v>120.986</v>
      </c>
    </row>
    <row r="103">
      <c r="A103" s="12" t="s">
        <v>16</v>
      </c>
      <c r="B103" s="5">
        <v>13.13</v>
      </c>
      <c r="C103" s="5">
        <v>13.12</v>
      </c>
      <c r="D103" s="5">
        <v>13.13</v>
      </c>
      <c r="E103" s="6"/>
      <c r="F103" s="6"/>
      <c r="G103" s="6"/>
      <c r="H103" s="6">
        <f t="shared" si="50"/>
        <v>13.12666667</v>
      </c>
      <c r="I103" s="6">
        <f t="shared" si="51"/>
        <v>0.005773502692</v>
      </c>
      <c r="J103" s="6">
        <f t="shared" si="52"/>
        <v>13.13</v>
      </c>
    </row>
    <row r="104">
      <c r="A104" s="12" t="s">
        <v>17</v>
      </c>
      <c r="B104" s="5">
        <v>120.9</v>
      </c>
      <c r="C104" s="5">
        <v>120.95</v>
      </c>
      <c r="D104" s="5">
        <v>120.98</v>
      </c>
      <c r="E104" s="6"/>
      <c r="F104" s="6"/>
      <c r="G104" s="6"/>
      <c r="H104" s="6">
        <f t="shared" si="50"/>
        <v>120.9433333</v>
      </c>
      <c r="I104" s="6">
        <f t="shared" si="51"/>
        <v>0.04041451884</v>
      </c>
      <c r="J104" s="6">
        <f t="shared" si="52"/>
        <v>120.95</v>
      </c>
    </row>
    <row r="105">
      <c r="A105" s="12" t="s">
        <v>18</v>
      </c>
      <c r="B105" s="5">
        <v>6.5</v>
      </c>
      <c r="C105" s="5">
        <v>6.0</v>
      </c>
      <c r="D105" s="5">
        <v>5.8</v>
      </c>
      <c r="E105" s="6"/>
      <c r="F105" s="6"/>
      <c r="G105" s="6"/>
      <c r="H105" s="6">
        <f t="shared" si="50"/>
        <v>6.1</v>
      </c>
      <c r="I105" s="6">
        <f t="shared" si="51"/>
        <v>0.3605551275</v>
      </c>
      <c r="J105" s="6">
        <f t="shared" si="52"/>
        <v>6</v>
      </c>
    </row>
    <row r="106">
      <c r="A106" s="12" t="s">
        <v>19</v>
      </c>
      <c r="B106" s="5">
        <v>3.9</v>
      </c>
      <c r="C106" s="5">
        <v>3.99</v>
      </c>
      <c r="D106" s="5">
        <v>3.65</v>
      </c>
      <c r="E106" s="6"/>
      <c r="F106" s="6"/>
      <c r="G106" s="6"/>
      <c r="H106" s="6">
        <f t="shared" si="50"/>
        <v>3.846666667</v>
      </c>
      <c r="I106" s="6">
        <f t="shared" si="51"/>
        <v>0.1761628035</v>
      </c>
      <c r="J106" s="6">
        <f t="shared" si="52"/>
        <v>3.9</v>
      </c>
    </row>
    <row r="110">
      <c r="A110" s="1"/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</sheetData>
  <mergeCells count="12">
    <mergeCell ref="A89:D89"/>
    <mergeCell ref="B93:D93"/>
    <mergeCell ref="B10:D10"/>
    <mergeCell ref="B29:D29"/>
    <mergeCell ref="E49:G49"/>
    <mergeCell ref="A45:D45"/>
    <mergeCell ref="B49:D49"/>
    <mergeCell ref="A5:D5"/>
    <mergeCell ref="E70:G70"/>
    <mergeCell ref="B70:D70"/>
    <mergeCell ref="A66:D66"/>
    <mergeCell ref="A25:D25"/>
  </mergeCells>
  <drawing r:id="rId1"/>
</worksheet>
</file>