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chart-querying_split_objs_exper" sheetId="2" r:id="rId4"/>
    <sheet state="visible" name="Sheet2" sheetId="3" r:id="rId5"/>
  </sheets>
  <definedNames/>
  <calcPr/>
</workbook>
</file>

<file path=xl/sharedStrings.xml><?xml version="1.0" encoding="utf-8"?>
<sst xmlns="http://schemas.openxmlformats.org/spreadsheetml/2006/main" count="83" uniqueCount="41">
  <si>
    <t>queryb @10% selectivity</t>
  </si>
  <si>
    <t>cloudlab c200g2 machines cold cache</t>
  </si>
  <si>
    <t>4 OSD nodes + 1 client node</t>
  </si>
  <si>
    <t>10K objs client-side</t>
  </si>
  <si>
    <t>nobjs</t>
  </si>
  <si>
    <t>t1</t>
  </si>
  <si>
    <t>t2</t>
  </si>
  <si>
    <t>t3</t>
  </si>
  <si>
    <t>t4</t>
  </si>
  <si>
    <t>t5</t>
  </si>
  <si>
    <t>t6</t>
  </si>
  <si>
    <t>Avg</t>
  </si>
  <si>
    <t>stdev</t>
  </si>
  <si>
    <t>Median</t>
  </si>
  <si>
    <t>10K-0pct-split</t>
  </si>
  <si>
    <t>data for 10K objs chart</t>
  </si>
  <si>
    <t>10K-25pct-split</t>
  </si>
  <si>
    <t>CLIENT-SIDE</t>
  </si>
  <si>
    <t>SERVER-SIDE</t>
  </si>
  <si>
    <t>10K-50pct-split</t>
  </si>
  <si>
    <t>10K-0%-split</t>
  </si>
  <si>
    <t>10K-75pct-split</t>
  </si>
  <si>
    <t>10K-25%-split</t>
  </si>
  <si>
    <t>10K-100pct-split</t>
  </si>
  <si>
    <t>10K-50%-split</t>
  </si>
  <si>
    <t>10K-75%-split</t>
  </si>
  <si>
    <t>10K objs server-side (CLS)</t>
  </si>
  <si>
    <t>10K-100%-split</t>
  </si>
  <si>
    <t>20K objs client-side</t>
  </si>
  <si>
    <t>20K-0pct-split</t>
  </si>
  <si>
    <t>data for 20K objs chart</t>
  </si>
  <si>
    <t>20K-25pct-split</t>
  </si>
  <si>
    <t>20K-50pct-split</t>
  </si>
  <si>
    <t>20K-0%-split</t>
  </si>
  <si>
    <t>20K-75pct-split</t>
  </si>
  <si>
    <t>20K-25%-split</t>
  </si>
  <si>
    <t>20K-100pct-split</t>
  </si>
  <si>
    <t>20K-50%-split</t>
  </si>
  <si>
    <t>20K-75%-split</t>
  </si>
  <si>
    <t>20K objs sever-side(CLS)</t>
  </si>
  <si>
    <t>20K-100%-split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</si>
</sst>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center"/>
    </xf>
    <xf borderId="0" fillId="0" fontId="1" numFmtId="164" xfId="0" applyFont="1" applyNumberFormat="1"/>
    <xf borderId="0" fillId="2" fontId="1" numFmtId="0" xfId="0" applyAlignment="1" applyFill="1" applyFont="1">
      <alignment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4OSDs:  Median execution time for scan query (s=10%) after splitting subsets of 20K objects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data!$P$23</c:f>
            </c:strRef>
          </c:tx>
          <c:spPr>
            <a:solidFill>
              <a:srgbClr val="3366CC"/>
            </a:solidFill>
          </c:spPr>
          <c:cat>
            <c:strRef>
              <c:f>data!$O$24:$O$28</c:f>
            </c:strRef>
          </c:cat>
          <c:val>
            <c:numRef>
              <c:f>data!$P$24:$P$28</c:f>
            </c:numRef>
          </c:val>
        </c:ser>
        <c:ser>
          <c:idx val="1"/>
          <c:order val="1"/>
          <c:tx>
            <c:strRef>
              <c:f>data!$Q$23</c:f>
            </c:strRef>
          </c:tx>
          <c:spPr>
            <a:solidFill>
              <a:srgbClr val="DC3912"/>
            </a:solidFill>
          </c:spPr>
          <c:cat>
            <c:strRef>
              <c:f>data!$O$24:$O$28</c:f>
            </c:strRef>
          </c:cat>
          <c:val>
            <c:numRef>
              <c:f>data!$Q$24:$Q$28</c:f>
            </c:numRef>
          </c:val>
        </c:ser>
        <c:axId val="28497292"/>
        <c:axId val="2020043138"/>
      </c:barChart>
      <c:catAx>
        <c:axId val="28497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Percent of split objects, starting with 20K object dataset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20043138"/>
      </c:catAx>
      <c:valAx>
        <c:axId val="2020043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28497292"/>
      </c:valAx>
    </c:plotArea>
    <c:legend>
      <c:legendPos val="t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4OSDs:  Median execution time for scan query (s=10%) after splitting subsets of 10K objects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data!$P$6</c:f>
            </c:strRef>
          </c:tx>
          <c:spPr>
            <a:solidFill>
              <a:srgbClr val="3366CC"/>
            </a:solidFill>
          </c:spPr>
          <c:cat>
            <c:strRef>
              <c:f>data!$O$7:$O$11</c:f>
            </c:strRef>
          </c:cat>
          <c:val>
            <c:numRef>
              <c:f>data!$P$7:$P$11</c:f>
            </c:numRef>
          </c:val>
        </c:ser>
        <c:ser>
          <c:idx val="1"/>
          <c:order val="1"/>
          <c:tx>
            <c:strRef>
              <c:f>data!$Q$6</c:f>
            </c:strRef>
          </c:tx>
          <c:spPr>
            <a:solidFill>
              <a:srgbClr val="DC3912"/>
            </a:solidFill>
          </c:spPr>
          <c:cat>
            <c:strRef>
              <c:f>data!$O$7:$O$11</c:f>
            </c:strRef>
          </c:cat>
          <c:val>
            <c:numRef>
              <c:f>data!$Q$7:$Q$11</c:f>
            </c:numRef>
          </c:val>
        </c:ser>
        <c:axId val="1026561611"/>
        <c:axId val="396936735"/>
      </c:barChart>
      <c:catAx>
        <c:axId val="1026561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Percent of split objects, starting with 10K object dataset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96936735"/>
      </c:catAx>
      <c:valAx>
        <c:axId val="396936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026561611"/>
      </c:valAx>
    </c:plotArea>
    <c:legend>
      <c:legendPos val="t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  <c r="D3" s="2" t="s">
        <v>3</v>
      </c>
      <c r="M3" s="1"/>
    </row>
    <row r="4"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</row>
    <row r="5">
      <c r="B5" s="1" t="s">
        <v>14</v>
      </c>
      <c r="C5" s="1">
        <v>10000.0</v>
      </c>
      <c r="D5" s="1">
        <v>149.0</v>
      </c>
      <c r="E5" s="1">
        <v>210.0</v>
      </c>
      <c r="F5" s="1">
        <v>373.0</v>
      </c>
      <c r="G5" s="1">
        <v>190.0</v>
      </c>
      <c r="H5" s="1">
        <v>164.0</v>
      </c>
      <c r="I5" s="1">
        <v>131.0</v>
      </c>
      <c r="J5" s="3">
        <f t="shared" ref="J5:J9" si="1">AVERAGE(D5:I5)</f>
        <v>202.8333333</v>
      </c>
      <c r="K5" s="3">
        <f t="shared" ref="K5:K9" si="2">STDEV(D5:I5)</f>
        <v>88.02139891</v>
      </c>
      <c r="L5" s="3">
        <f t="shared" ref="L5:L9" si="3">MEDIAN(D5:I5)</f>
        <v>177</v>
      </c>
      <c r="M5" s="3"/>
      <c r="N5" s="3"/>
      <c r="O5" s="4" t="s">
        <v>15</v>
      </c>
      <c r="P5" s="5"/>
    </row>
    <row r="6">
      <c r="B6" s="1" t="s">
        <v>16</v>
      </c>
      <c r="C6" s="1">
        <v>12500.0</v>
      </c>
      <c r="D6" s="1">
        <v>155.0</v>
      </c>
      <c r="E6" s="1">
        <v>242.0</v>
      </c>
      <c r="F6" s="1">
        <v>247.0</v>
      </c>
      <c r="G6" s="1">
        <v>141.0</v>
      </c>
      <c r="H6" s="1">
        <v>175.0</v>
      </c>
      <c r="I6" s="1">
        <v>293.0</v>
      </c>
      <c r="J6" s="3">
        <f t="shared" si="1"/>
        <v>208.8333333</v>
      </c>
      <c r="K6" s="3">
        <f t="shared" si="2"/>
        <v>60.47285893</v>
      </c>
      <c r="L6" s="3">
        <f t="shared" si="3"/>
        <v>208.5</v>
      </c>
      <c r="M6" s="3"/>
      <c r="N6" s="3"/>
      <c r="P6" s="1" t="s">
        <v>17</v>
      </c>
      <c r="Q6" s="1" t="s">
        <v>18</v>
      </c>
    </row>
    <row r="7">
      <c r="B7" s="1" t="s">
        <v>19</v>
      </c>
      <c r="C7" s="1">
        <v>15000.0</v>
      </c>
      <c r="D7" s="1">
        <v>148.0</v>
      </c>
      <c r="E7" s="1">
        <v>182.0</v>
      </c>
      <c r="F7" s="1">
        <v>156.0</v>
      </c>
      <c r="G7" s="1">
        <v>166.0</v>
      </c>
      <c r="H7" s="1">
        <v>166.0</v>
      </c>
      <c r="I7" s="1">
        <v>201.0</v>
      </c>
      <c r="J7" s="3">
        <f t="shared" si="1"/>
        <v>169.8333333</v>
      </c>
      <c r="K7" s="3">
        <f t="shared" si="2"/>
        <v>19.06217896</v>
      </c>
      <c r="L7" s="3">
        <f t="shared" si="3"/>
        <v>166</v>
      </c>
      <c r="M7" s="3"/>
      <c r="N7" s="3"/>
      <c r="O7" s="1" t="s">
        <v>20</v>
      </c>
      <c r="P7" s="3">
        <f t="shared" ref="P7:P11" si="4">L5</f>
        <v>177</v>
      </c>
      <c r="Q7" s="3">
        <f t="shared" ref="Q7:Q11" si="5">L13</f>
        <v>79</v>
      </c>
    </row>
    <row r="8">
      <c r="B8" s="1" t="s">
        <v>21</v>
      </c>
      <c r="C8" s="1">
        <v>17500.0</v>
      </c>
      <c r="D8" s="1">
        <v>153.0</v>
      </c>
      <c r="E8" s="1">
        <v>122.0</v>
      </c>
      <c r="F8" s="1">
        <v>122.0</v>
      </c>
      <c r="G8" s="1">
        <v>147.0</v>
      </c>
      <c r="H8" s="1">
        <v>129.0</v>
      </c>
      <c r="I8" s="1">
        <v>168.0</v>
      </c>
      <c r="J8" s="3">
        <f t="shared" si="1"/>
        <v>140.1666667</v>
      </c>
      <c r="K8" s="3">
        <f t="shared" si="2"/>
        <v>18.81931632</v>
      </c>
      <c r="L8" s="3">
        <f t="shared" si="3"/>
        <v>138</v>
      </c>
      <c r="M8" s="3"/>
      <c r="N8" s="3"/>
      <c r="O8" s="1" t="s">
        <v>22</v>
      </c>
      <c r="P8" s="3">
        <f t="shared" si="4"/>
        <v>208.5</v>
      </c>
      <c r="Q8" s="3">
        <f t="shared" si="5"/>
        <v>79</v>
      </c>
    </row>
    <row r="9">
      <c r="B9" s="1" t="s">
        <v>23</v>
      </c>
      <c r="C9" s="1">
        <v>20000.0</v>
      </c>
      <c r="D9" s="1">
        <v>295.0</v>
      </c>
      <c r="E9" s="1">
        <v>279.0</v>
      </c>
      <c r="F9" s="1">
        <v>247.0</v>
      </c>
      <c r="G9" s="1">
        <v>237.0</v>
      </c>
      <c r="H9" s="1">
        <v>246.0</v>
      </c>
      <c r="I9" s="1">
        <v>248.0</v>
      </c>
      <c r="J9" s="3">
        <f t="shared" si="1"/>
        <v>258.6666667</v>
      </c>
      <c r="K9" s="3">
        <f t="shared" si="2"/>
        <v>22.86190427</v>
      </c>
      <c r="L9" s="3">
        <f t="shared" si="3"/>
        <v>247.5</v>
      </c>
      <c r="M9" s="3"/>
      <c r="N9" s="3"/>
      <c r="O9" s="1" t="s">
        <v>24</v>
      </c>
      <c r="P9" s="3">
        <f t="shared" si="4"/>
        <v>166</v>
      </c>
      <c r="Q9" s="3">
        <f t="shared" si="5"/>
        <v>76</v>
      </c>
    </row>
    <row r="10">
      <c r="O10" s="1" t="s">
        <v>25</v>
      </c>
      <c r="P10" s="3">
        <f t="shared" si="4"/>
        <v>138</v>
      </c>
      <c r="Q10" s="3">
        <f t="shared" si="5"/>
        <v>86</v>
      </c>
    </row>
    <row r="11">
      <c r="D11" s="2" t="s">
        <v>26</v>
      </c>
      <c r="O11" s="1" t="s">
        <v>27</v>
      </c>
      <c r="P11" s="3">
        <f t="shared" si="4"/>
        <v>247.5</v>
      </c>
      <c r="Q11" s="3">
        <f t="shared" si="5"/>
        <v>83</v>
      </c>
    </row>
    <row r="12">
      <c r="C12" s="1" t="s">
        <v>4</v>
      </c>
      <c r="D12" s="1" t="s">
        <v>5</v>
      </c>
      <c r="E12" s="1" t="s">
        <v>6</v>
      </c>
      <c r="F12" s="1" t="s">
        <v>7</v>
      </c>
      <c r="G12" s="1" t="s">
        <v>8</v>
      </c>
      <c r="H12" s="1" t="s">
        <v>9</v>
      </c>
      <c r="I12" s="1" t="s">
        <v>10</v>
      </c>
      <c r="J12" s="1" t="s">
        <v>11</v>
      </c>
      <c r="K12" s="1" t="s">
        <v>12</v>
      </c>
      <c r="L12" s="1" t="s">
        <v>13</v>
      </c>
    </row>
    <row r="13">
      <c r="B13" s="1" t="s">
        <v>14</v>
      </c>
      <c r="C13" s="1">
        <v>10000.0</v>
      </c>
      <c r="D13" s="1">
        <v>79.0</v>
      </c>
      <c r="E13" s="1">
        <v>79.0</v>
      </c>
      <c r="F13" s="1">
        <v>79.0</v>
      </c>
      <c r="G13" s="1">
        <v>79.0</v>
      </c>
      <c r="H13" s="1">
        <v>79.0</v>
      </c>
      <c r="I13" s="1">
        <v>79.0</v>
      </c>
      <c r="J13" s="3">
        <f t="shared" ref="J13:J17" si="6">AVERAGE(D13:I13)</f>
        <v>79</v>
      </c>
      <c r="K13" s="3">
        <f t="shared" ref="K13:K17" si="7">STDEV(D13:I13)</f>
        <v>0</v>
      </c>
      <c r="L13" s="3">
        <f t="shared" ref="L13:L17" si="8">MEDIAN(D13:I13)</f>
        <v>79</v>
      </c>
    </row>
    <row r="14">
      <c r="B14" s="1" t="s">
        <v>16</v>
      </c>
      <c r="C14" s="1">
        <v>12500.0</v>
      </c>
      <c r="D14" s="1">
        <v>78.0</v>
      </c>
      <c r="E14" s="1">
        <v>79.0</v>
      </c>
      <c r="F14" s="1">
        <v>79.0</v>
      </c>
      <c r="G14" s="1">
        <v>79.0</v>
      </c>
      <c r="H14" s="1">
        <v>79.0</v>
      </c>
      <c r="I14" s="1">
        <v>79.0</v>
      </c>
      <c r="J14" s="3">
        <f t="shared" si="6"/>
        <v>78.83333333</v>
      </c>
      <c r="K14" s="3">
        <f t="shared" si="7"/>
        <v>0.4082482905</v>
      </c>
      <c r="L14" s="3">
        <f t="shared" si="8"/>
        <v>79</v>
      </c>
    </row>
    <row r="15">
      <c r="B15" s="1" t="s">
        <v>19</v>
      </c>
      <c r="C15" s="1">
        <v>15000.0</v>
      </c>
      <c r="D15" s="1">
        <v>76.0</v>
      </c>
      <c r="E15" s="1">
        <v>76.0</v>
      </c>
      <c r="F15" s="1">
        <v>76.0</v>
      </c>
      <c r="G15" s="1">
        <v>76.0</v>
      </c>
      <c r="H15" s="1">
        <v>76.0</v>
      </c>
      <c r="I15" s="1">
        <v>76.0</v>
      </c>
      <c r="J15" s="3">
        <f t="shared" si="6"/>
        <v>76</v>
      </c>
      <c r="K15" s="3">
        <f t="shared" si="7"/>
        <v>0</v>
      </c>
      <c r="L15" s="3">
        <f t="shared" si="8"/>
        <v>76</v>
      </c>
    </row>
    <row r="16">
      <c r="B16" s="1" t="s">
        <v>21</v>
      </c>
      <c r="C16" s="1">
        <v>17500.0</v>
      </c>
      <c r="D16" s="1">
        <v>86.0</v>
      </c>
      <c r="E16" s="1">
        <v>86.0</v>
      </c>
      <c r="F16" s="1">
        <v>86.0</v>
      </c>
      <c r="G16" s="1">
        <v>86.0</v>
      </c>
      <c r="H16" s="1">
        <v>86.0</v>
      </c>
      <c r="I16" s="1">
        <v>86.0</v>
      </c>
      <c r="J16" s="3">
        <f t="shared" si="6"/>
        <v>86</v>
      </c>
      <c r="K16" s="3">
        <f t="shared" si="7"/>
        <v>0</v>
      </c>
      <c r="L16" s="3">
        <f t="shared" si="8"/>
        <v>86</v>
      </c>
    </row>
    <row r="17">
      <c r="B17" s="1" t="s">
        <v>23</v>
      </c>
      <c r="C17" s="1">
        <v>20000.0</v>
      </c>
      <c r="D17" s="1">
        <v>83.0</v>
      </c>
      <c r="E17" s="1">
        <v>83.0</v>
      </c>
      <c r="F17" s="1">
        <v>83.0</v>
      </c>
      <c r="G17" s="1">
        <v>83.0</v>
      </c>
      <c r="H17" s="1">
        <v>83.0</v>
      </c>
      <c r="I17" s="1">
        <v>83.0</v>
      </c>
      <c r="J17" s="3">
        <f t="shared" si="6"/>
        <v>83</v>
      </c>
      <c r="K17" s="3">
        <f t="shared" si="7"/>
        <v>0</v>
      </c>
      <c r="L17" s="3">
        <f t="shared" si="8"/>
        <v>83</v>
      </c>
    </row>
    <row r="20">
      <c r="D20" s="2" t="s">
        <v>28</v>
      </c>
    </row>
    <row r="21">
      <c r="C21" s="1" t="s">
        <v>4</v>
      </c>
      <c r="D21" s="1" t="s">
        <v>5</v>
      </c>
      <c r="E21" s="1" t="s">
        <v>6</v>
      </c>
      <c r="F21" s="1" t="s">
        <v>7</v>
      </c>
      <c r="G21" s="1" t="s">
        <v>8</v>
      </c>
      <c r="H21" s="1" t="s">
        <v>9</v>
      </c>
      <c r="I21" s="1" t="s">
        <v>10</v>
      </c>
      <c r="J21" s="1" t="s">
        <v>11</v>
      </c>
      <c r="K21" s="1" t="s">
        <v>12</v>
      </c>
      <c r="L21" s="1" t="s">
        <v>13</v>
      </c>
    </row>
    <row r="22">
      <c r="B22" s="1" t="s">
        <v>29</v>
      </c>
      <c r="C22" s="1">
        <v>20000.0</v>
      </c>
      <c r="D22" s="1">
        <v>230.0</v>
      </c>
      <c r="E22" s="1">
        <v>225.0</v>
      </c>
      <c r="F22" s="1">
        <v>284.0</v>
      </c>
      <c r="G22" s="1">
        <v>188.0</v>
      </c>
      <c r="H22" s="1">
        <v>294.0</v>
      </c>
      <c r="I22" s="1">
        <v>222.0</v>
      </c>
      <c r="J22" s="3">
        <f t="shared" ref="J22:J26" si="9">AVERAGE(D22:I22)</f>
        <v>240.5</v>
      </c>
      <c r="K22" s="3">
        <f t="shared" ref="K22:K26" si="10">STDEV(D22:I22)</f>
        <v>40.50555517</v>
      </c>
      <c r="L22" s="3">
        <f t="shared" ref="L22:L26" si="11">MEDIAN(D22:I22)</f>
        <v>227.5</v>
      </c>
      <c r="O22" s="4" t="s">
        <v>30</v>
      </c>
      <c r="P22" s="5"/>
    </row>
    <row r="23">
      <c r="B23" s="1" t="s">
        <v>31</v>
      </c>
      <c r="C23" s="1">
        <v>25000.0</v>
      </c>
      <c r="D23" s="1">
        <v>172.0</v>
      </c>
      <c r="E23" s="1">
        <v>195.0</v>
      </c>
      <c r="F23" s="1">
        <v>190.0</v>
      </c>
      <c r="G23" s="1">
        <v>136.0</v>
      </c>
      <c r="H23" s="1">
        <v>210.0</v>
      </c>
      <c r="I23" s="1">
        <v>233.0</v>
      </c>
      <c r="J23" s="3">
        <f t="shared" si="9"/>
        <v>189.3333333</v>
      </c>
      <c r="K23" s="3">
        <f t="shared" si="10"/>
        <v>33.2004016</v>
      </c>
      <c r="L23" s="3">
        <f t="shared" si="11"/>
        <v>192.5</v>
      </c>
      <c r="P23" s="1" t="s">
        <v>17</v>
      </c>
      <c r="Q23" s="1" t="s">
        <v>18</v>
      </c>
    </row>
    <row r="24">
      <c r="B24" s="1" t="s">
        <v>32</v>
      </c>
      <c r="C24" s="1">
        <v>30000.0</v>
      </c>
      <c r="D24" s="1">
        <v>134.0</v>
      </c>
      <c r="E24" s="1">
        <v>166.0</v>
      </c>
      <c r="F24" s="1">
        <v>180.0</v>
      </c>
      <c r="G24" s="1">
        <v>167.0</v>
      </c>
      <c r="H24" s="1">
        <v>180.0</v>
      </c>
      <c r="I24" s="1">
        <v>175.0</v>
      </c>
      <c r="J24" s="3">
        <f t="shared" si="9"/>
        <v>167</v>
      </c>
      <c r="K24" s="3">
        <f t="shared" si="10"/>
        <v>17.27425831</v>
      </c>
      <c r="L24" s="3">
        <f t="shared" si="11"/>
        <v>171</v>
      </c>
      <c r="O24" s="1" t="s">
        <v>33</v>
      </c>
      <c r="P24" s="3">
        <f t="shared" ref="P24:P28" si="12">L22</f>
        <v>227.5</v>
      </c>
      <c r="Q24" s="3">
        <f t="shared" ref="Q24:Q28" si="13">L30</f>
        <v>79.5</v>
      </c>
    </row>
    <row r="25">
      <c r="B25" s="1" t="s">
        <v>34</v>
      </c>
      <c r="C25" s="1">
        <v>35000.0</v>
      </c>
      <c r="D25" s="1">
        <v>156.0</v>
      </c>
      <c r="E25" s="1">
        <v>143.0</v>
      </c>
      <c r="F25" s="1">
        <v>147.0</v>
      </c>
      <c r="G25" s="1">
        <v>152.0</v>
      </c>
      <c r="H25" s="1">
        <v>144.0</v>
      </c>
      <c r="I25" s="1">
        <v>155.0</v>
      </c>
      <c r="J25" s="3">
        <f t="shared" si="9"/>
        <v>149.5</v>
      </c>
      <c r="K25" s="3">
        <f t="shared" si="10"/>
        <v>5.61248608</v>
      </c>
      <c r="L25" s="3">
        <f t="shared" si="11"/>
        <v>149.5</v>
      </c>
      <c r="O25" s="1" t="s">
        <v>35</v>
      </c>
      <c r="P25" s="3">
        <f t="shared" si="12"/>
        <v>192.5</v>
      </c>
      <c r="Q25" s="3">
        <f t="shared" si="13"/>
        <v>80</v>
      </c>
    </row>
    <row r="26">
      <c r="B26" s="1" t="s">
        <v>36</v>
      </c>
      <c r="C26" s="1">
        <v>40000.0</v>
      </c>
      <c r="D26" s="1">
        <v>199.0</v>
      </c>
      <c r="E26" s="1">
        <v>180.0</v>
      </c>
      <c r="F26" s="1">
        <v>206.0</v>
      </c>
      <c r="G26" s="1">
        <v>238.0</v>
      </c>
      <c r="H26" s="1">
        <v>226.0</v>
      </c>
      <c r="I26" s="1">
        <v>232.0</v>
      </c>
      <c r="J26" s="3">
        <f t="shared" si="9"/>
        <v>213.5</v>
      </c>
      <c r="K26" s="3">
        <f t="shared" si="10"/>
        <v>22.30470802</v>
      </c>
      <c r="L26" s="3">
        <f t="shared" si="11"/>
        <v>216</v>
      </c>
      <c r="O26" s="1" t="s">
        <v>37</v>
      </c>
      <c r="P26" s="3">
        <f t="shared" si="12"/>
        <v>171</v>
      </c>
      <c r="Q26" s="3">
        <f t="shared" si="13"/>
        <v>79</v>
      </c>
    </row>
    <row r="27">
      <c r="O27" s="1" t="s">
        <v>38</v>
      </c>
      <c r="P27" s="3">
        <f t="shared" si="12"/>
        <v>149.5</v>
      </c>
      <c r="Q27" s="3">
        <f t="shared" si="13"/>
        <v>79</v>
      </c>
    </row>
    <row r="28">
      <c r="D28" s="2" t="s">
        <v>39</v>
      </c>
      <c r="O28" s="1" t="s">
        <v>40</v>
      </c>
      <c r="P28" s="3">
        <f t="shared" si="12"/>
        <v>216</v>
      </c>
      <c r="Q28" s="3">
        <f t="shared" si="13"/>
        <v>81</v>
      </c>
    </row>
    <row r="29">
      <c r="C29" s="1" t="s">
        <v>4</v>
      </c>
      <c r="D29" s="1" t="s">
        <v>5</v>
      </c>
      <c r="E29" s="1" t="s">
        <v>6</v>
      </c>
      <c r="F29" s="1" t="s">
        <v>7</v>
      </c>
      <c r="G29" s="1" t="s">
        <v>8</v>
      </c>
      <c r="H29" s="1" t="s">
        <v>9</v>
      </c>
      <c r="I29" s="1" t="s">
        <v>10</v>
      </c>
      <c r="J29" s="1" t="s">
        <v>11</v>
      </c>
      <c r="K29" s="1" t="s">
        <v>12</v>
      </c>
      <c r="L29" s="1" t="s">
        <v>13</v>
      </c>
    </row>
    <row r="30">
      <c r="B30" s="1" t="s">
        <v>29</v>
      </c>
      <c r="C30" s="1">
        <v>20000.0</v>
      </c>
      <c r="D30" s="1">
        <v>79.0</v>
      </c>
      <c r="E30" s="1">
        <v>79.0</v>
      </c>
      <c r="F30" s="1">
        <v>79.0</v>
      </c>
      <c r="G30" s="1">
        <v>80.0</v>
      </c>
      <c r="H30" s="1">
        <v>80.0</v>
      </c>
      <c r="I30" s="1">
        <v>80.0</v>
      </c>
      <c r="J30" s="3">
        <f t="shared" ref="J30:J34" si="14">AVERAGE(D30:I30)</f>
        <v>79.5</v>
      </c>
      <c r="K30" s="3">
        <f t="shared" ref="K30:K34" si="15">STDEV(D30:I30)</f>
        <v>0.5477225575</v>
      </c>
      <c r="L30" s="3">
        <f t="shared" ref="L30:L34" si="16">MEDIAN(D30:I30)</f>
        <v>79.5</v>
      </c>
    </row>
    <row r="31">
      <c r="B31" s="1" t="s">
        <v>31</v>
      </c>
      <c r="C31" s="1">
        <v>25000.0</v>
      </c>
      <c r="D31" s="1">
        <v>80.0</v>
      </c>
      <c r="E31" s="1">
        <v>80.0</v>
      </c>
      <c r="F31" s="1">
        <v>80.0</v>
      </c>
      <c r="G31" s="1">
        <v>80.0</v>
      </c>
      <c r="H31" s="1">
        <v>80.0</v>
      </c>
      <c r="I31" s="1">
        <v>80.0</v>
      </c>
      <c r="J31" s="3">
        <f t="shared" si="14"/>
        <v>80</v>
      </c>
      <c r="K31" s="3">
        <f t="shared" si="15"/>
        <v>0</v>
      </c>
      <c r="L31" s="3">
        <f t="shared" si="16"/>
        <v>80</v>
      </c>
    </row>
    <row r="32">
      <c r="B32" s="1" t="s">
        <v>32</v>
      </c>
      <c r="C32" s="1">
        <v>30000.0</v>
      </c>
      <c r="D32" s="1">
        <v>79.0</v>
      </c>
      <c r="E32" s="1">
        <v>79.0</v>
      </c>
      <c r="F32" s="1">
        <v>79.0</v>
      </c>
      <c r="G32" s="1">
        <v>79.0</v>
      </c>
      <c r="H32" s="1">
        <v>79.0</v>
      </c>
      <c r="I32" s="1">
        <v>79.0</v>
      </c>
      <c r="J32" s="3">
        <f t="shared" si="14"/>
        <v>79</v>
      </c>
      <c r="K32" s="3">
        <f t="shared" si="15"/>
        <v>0</v>
      </c>
      <c r="L32" s="3">
        <f t="shared" si="16"/>
        <v>79</v>
      </c>
    </row>
    <row r="33">
      <c r="B33" s="1" t="s">
        <v>34</v>
      </c>
      <c r="C33" s="1">
        <v>35000.0</v>
      </c>
      <c r="D33" s="1">
        <v>79.0</v>
      </c>
      <c r="E33" s="1">
        <v>79.0</v>
      </c>
      <c r="F33" s="1">
        <v>79.0</v>
      </c>
      <c r="G33" s="1">
        <v>79.0</v>
      </c>
      <c r="H33" s="1">
        <v>80.0</v>
      </c>
      <c r="I33" s="1">
        <v>80.0</v>
      </c>
      <c r="J33" s="3">
        <f t="shared" si="14"/>
        <v>79.33333333</v>
      </c>
      <c r="K33" s="3">
        <f t="shared" si="15"/>
        <v>0.5163977795</v>
      </c>
      <c r="L33" s="3">
        <f t="shared" si="16"/>
        <v>79</v>
      </c>
    </row>
    <row r="34">
      <c r="B34" s="1" t="s">
        <v>36</v>
      </c>
      <c r="C34" s="1">
        <v>40000.0</v>
      </c>
      <c r="D34" s="1">
        <v>81.0</v>
      </c>
      <c r="E34" s="1">
        <v>81.0</v>
      </c>
      <c r="F34" s="1">
        <v>81.0</v>
      </c>
      <c r="G34" s="1">
        <v>81.0</v>
      </c>
      <c r="H34" s="1">
        <v>81.0</v>
      </c>
      <c r="I34" s="1">
        <v>81.0</v>
      </c>
      <c r="J34" s="3">
        <f t="shared" si="14"/>
        <v>81</v>
      </c>
      <c r="K34" s="3">
        <f t="shared" si="15"/>
        <v>0</v>
      </c>
      <c r="L34" s="3">
        <f t="shared" si="16"/>
        <v>81</v>
      </c>
    </row>
  </sheetData>
  <mergeCells count="4">
    <mergeCell ref="D3:L3"/>
    <mergeCell ref="D28:L28"/>
    <mergeCell ref="D11:L11"/>
    <mergeCell ref="D20:L20"/>
  </mergeCells>
  <drawing r:id="rId1"/>
</worksheet>
</file>