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ngineering\"/>
    </mc:Choice>
  </mc:AlternateContent>
  <xr:revisionPtr revIDLastSave="0" documentId="13_ncr:9_{51F66B31-CEBF-40A0-8075-D771D01C7A72}" xr6:coauthVersionLast="47" xr6:coauthVersionMax="47" xr10:uidLastSave="{00000000-0000-0000-0000-000000000000}"/>
  <bookViews>
    <workbookView xWindow="-108" yWindow="-108" windowWidth="23256" windowHeight="12456" xr2:uid="{47994E21-BF2D-410F-A374-8271436D6E61}"/>
  </bookViews>
  <sheets>
    <sheet name="initial_layout_heatmap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6" i="1"/>
  <c r="N5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L3" i="1"/>
  <c r="M3" i="1" s="1"/>
  <c r="K34" i="1"/>
  <c r="L5" i="1"/>
  <c r="L6" i="1" s="1"/>
  <c r="M6" i="1" s="1"/>
  <c r="L4" i="1"/>
  <c r="M4" i="1" s="1"/>
  <c r="M5" i="1" l="1"/>
  <c r="L7" i="1"/>
  <c r="M7" i="1" s="1"/>
  <c r="L8" i="1" l="1"/>
  <c r="M8" i="1" s="1"/>
  <c r="L9" i="1" l="1"/>
  <c r="M9" i="1" s="1"/>
  <c r="L10" i="1" l="1"/>
  <c r="M10" i="1" s="1"/>
  <c r="L11" i="1" l="1"/>
  <c r="M11" i="1" s="1"/>
  <c r="L12" i="1" l="1"/>
  <c r="M12" i="1" s="1"/>
  <c r="L13" i="1" l="1"/>
  <c r="M13" i="1" s="1"/>
  <c r="L14" i="1" l="1"/>
  <c r="M14" i="1" s="1"/>
  <c r="L15" i="1" l="1"/>
  <c r="M15" i="1" s="1"/>
  <c r="L16" i="1" l="1"/>
  <c r="M16" i="1" s="1"/>
  <c r="L17" i="1" l="1"/>
  <c r="M17" i="1" s="1"/>
  <c r="L18" i="1" l="1"/>
  <c r="M18" i="1" s="1"/>
  <c r="L19" i="1" l="1"/>
  <c r="M19" i="1" s="1"/>
  <c r="L20" i="1" l="1"/>
  <c r="M20" i="1" s="1"/>
  <c r="L21" i="1" l="1"/>
  <c r="M21" i="1" s="1"/>
  <c r="L22" i="1" l="1"/>
  <c r="M22" i="1" s="1"/>
  <c r="L23" i="1" l="1"/>
  <c r="M23" i="1" s="1"/>
  <c r="L24" i="1" l="1"/>
  <c r="M24" i="1" s="1"/>
  <c r="L25" i="1" l="1"/>
  <c r="M25" i="1" s="1"/>
  <c r="L26" i="1" l="1"/>
  <c r="M26" i="1" s="1"/>
  <c r="L27" i="1" l="1"/>
  <c r="M27" i="1" s="1"/>
  <c r="L28" i="1" l="1"/>
  <c r="M28" i="1" s="1"/>
  <c r="L29" i="1" l="1"/>
  <c r="M29" i="1" s="1"/>
  <c r="L30" i="1" l="1"/>
  <c r="M30" i="1" s="1"/>
  <c r="L31" i="1" l="1"/>
  <c r="M31" i="1" s="1"/>
  <c r="L32" i="1" l="1"/>
  <c r="M32" i="1" s="1"/>
  <c r="L33" i="1" l="1"/>
  <c r="M33" i="1" s="1"/>
</calcChain>
</file>

<file path=xl/sharedStrings.xml><?xml version="1.0" encoding="utf-8"?>
<sst xmlns="http://schemas.openxmlformats.org/spreadsheetml/2006/main" count="89" uniqueCount="55">
  <si>
    <t>Row/Aisle</t>
  </si>
  <si>
    <t>item</t>
  </si>
  <si>
    <t>pick Frequency</t>
  </si>
  <si>
    <t>SKU0</t>
  </si>
  <si>
    <t>SKU1</t>
  </si>
  <si>
    <t>SKU2</t>
  </si>
  <si>
    <t>SKU3</t>
  </si>
  <si>
    <t>SKU4</t>
  </si>
  <si>
    <t>SKU5</t>
  </si>
  <si>
    <t>SKU6</t>
  </si>
  <si>
    <t>SKU7</t>
  </si>
  <si>
    <t>SKU8</t>
  </si>
  <si>
    <t>SKU9</t>
  </si>
  <si>
    <t>SKU10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</si>
  <si>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</si>
  <si>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</si>
  <si>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</si>
  <si>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</si>
  <si>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</si>
  <si>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</si>
  <si>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</si>
  <si>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</si>
  <si>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</si>
  <si>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</si>
  <si>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</si>
  <si>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</si>
  <si>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</si>
  <si>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</si>
  <si>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</si>
  <si>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</si>
  <si>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</si>
  <si>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</si>
  <si>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</si>
  <si>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0</t>
  </si>
  <si>
    <t>1</t>
  </si>
  <si>
    <t>2</t>
  </si>
  <si>
    <t>3</t>
  </si>
  <si>
    <t>4</t>
  </si>
  <si>
    <t>5</t>
  </si>
  <si>
    <t>6</t>
  </si>
  <si>
    <t>Sum</t>
  </si>
  <si>
    <t>Average</t>
  </si>
  <si>
    <t>Running Total</t>
  </si>
  <si>
    <t>Count</t>
  </si>
  <si>
    <t>A</t>
  </si>
  <si>
    <t>B</t>
  </si>
  <si>
    <t>C</t>
  </si>
  <si>
    <t>ABC</t>
  </si>
  <si>
    <t>cfp%</t>
  </si>
  <si>
    <t>Column1</t>
  </si>
  <si>
    <t>Column2</t>
  </si>
  <si>
    <t>&lt;50%</t>
  </si>
  <si>
    <t>Dock</t>
  </si>
  <si>
    <t>Obstacle</t>
  </si>
  <si>
    <t>Cumulative  pick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</si>
</sst>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9" fontId="0" fillId="0" borderId="0" xfId="0" applyNumberFormat="1"/>
    <xf numFmtId="9" fontId="0" fillId="0" borderId="0" xfId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9" fontId="0" fillId="33" borderId="0" xfId="0" applyNumberFormat="1" applyFill="1"/>
    <xf numFmtId="9" fontId="0" fillId="34" borderId="0" xfId="0" applyNumberFormat="1" applyFill="1"/>
    <xf numFmtId="9" fontId="0" fillId="35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0" formatCode="General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E1C25-DB1C-44DA-B0EE-4C7C5E3664DE}" name="Table1" displayName="Table1" ref="A1:G6" totalsRowShown="0">
  <autoFilter ref="A1:G6" xr:uid="{CBEE1C25-DB1C-44DA-B0EE-4C7C5E3664DE}"/>
  <tableColumns count="7">
    <tableColumn id="1" xr3:uid="{44ADF755-74CC-41CE-A046-017760246093}" name="Row/Aisle"/>
    <tableColumn id="2" xr3:uid="{EAF8EEF6-86EF-4C54-96F4-8F4A6BDF5288}" name="0"/>
    <tableColumn id="3" xr3:uid="{B977AED1-EEB5-4A24-8CB5-FA7808FF9B0C}" name="1"/>
    <tableColumn id="4" xr3:uid="{E22DE06F-40C3-4554-A946-9060B999D321}" name="2"/>
    <tableColumn id="5" xr3:uid="{B87A0AC7-1B11-40DB-98BB-490E813454A6}" name="3"/>
    <tableColumn id="6" xr3:uid="{FCCD4FEA-50DC-49E7-919D-CD1A12A6FC5F}" name="4"/>
    <tableColumn id="7" xr3:uid="{E08A4518-D7C9-45C4-A9EC-1AB0365F36CF}" name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F9E759-0082-453C-857E-DE9B01CB7DD8}" name="Table4" displayName="Table4" ref="J2:N33" totalsRowShown="0">
  <autoFilter ref="J2:N33" xr:uid="{AAF9E759-0082-453C-857E-DE9B01CB7DD8}"/>
  <tableColumns count="5">
    <tableColumn id="1" xr3:uid="{D2822229-2FA0-4250-8C55-BB2D7FE54866}" name="item"/>
    <tableColumn id="2" xr3:uid="{57DF297F-ACD3-46EE-BA17-40507A18813E}" name="pick Frequency"/>
    <tableColumn id="3" xr3:uid="{D7BC2E2B-517E-43FB-A3E6-C9BC9447B461}" name="Cumulative  pick frequency">
      <calculatedColumnFormula>L2+K3</calculatedColumnFormula>
    </tableColumn>
    <tableColumn id="4" xr3:uid="{B697CD2E-D9FE-4AC2-B727-F14968AE041D}" name="cfp%" dataCellStyle="Percent">
      <calculatedColumnFormula>L3/K34</calculatedColumnFormula>
    </tableColumn>
    <tableColumn id="5" xr3:uid="{CE7C4071-D654-432F-9504-CB915273EDA5}" name="ABC" dataDxfId="0">
      <calculatedColumnFormula>IF(M3&gt;R3,Q3,IF(M1&gt;R4,Q4,IF(M1&lt;R3,Q4)))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D2D9DD-0CC1-4AE8-9E7E-5CFDA4E2E7BD}" name="Table5" displayName="Table5" ref="Q5:R8" totalsRowShown="0">
  <autoFilter ref="Q5:R8" xr:uid="{D3D2D9DD-0CC1-4AE8-9E7E-5CFDA4E2E7BD}"/>
  <tableColumns count="2">
    <tableColumn id="1" xr3:uid="{70F4F85E-1B16-4135-AADB-17CF7AE7B4A9}" name="Column1"/>
    <tableColumn id="2" xr3:uid="{DBFCEF74-D205-40CE-876F-7BE5E63BE704}" name="Column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B089-AF0D-4363-877E-BB20415D2D87}">
  <dimension ref="A1:R70"/>
  <sheetViews>
    <sheetView tabSelected="1" zoomScaleNormal="100" workbookViewId="0">
      <selection activeCell="G21" sqref="G21"/>
    </sheetView>
  </sheetViews>
  <sheetFormatPr defaultRowHeight="14.4" x14ac:dyDescent="0.3"/>
  <cols>
    <col min="1" max="1" width="11.109375" customWidth="1"/>
    <col min="11" max="11" width="15.5546875" customWidth="1"/>
    <col min="12" max="12" width="21" customWidth="1"/>
    <col min="17" max="18" width="10.33203125" customWidth="1"/>
  </cols>
  <sheetData>
    <row r="1" spans="1:18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18" x14ac:dyDescent="0.3">
      <c r="A2">
        <v>0</v>
      </c>
      <c r="B2">
        <v>39</v>
      </c>
      <c r="C2">
        <v>29</v>
      </c>
      <c r="D2">
        <v>15</v>
      </c>
      <c r="E2">
        <v>43</v>
      </c>
      <c r="F2">
        <v>8</v>
      </c>
      <c r="G2">
        <v>21</v>
      </c>
      <c r="J2" t="s">
        <v>1</v>
      </c>
      <c r="K2" t="s">
        <v>2</v>
      </c>
      <c r="L2" t="s">
        <v>54</v>
      </c>
      <c r="M2" t="s">
        <v>48</v>
      </c>
      <c r="N2" t="s">
        <v>47</v>
      </c>
    </row>
    <row r="3" spans="1:18" x14ac:dyDescent="0.3">
      <c r="A3">
        <v>1</v>
      </c>
      <c r="B3">
        <v>39</v>
      </c>
      <c r="C3">
        <v>19</v>
      </c>
      <c r="D3">
        <v>23</v>
      </c>
      <c r="E3">
        <v>11</v>
      </c>
      <c r="F3">
        <v>11</v>
      </c>
      <c r="G3">
        <v>24</v>
      </c>
      <c r="J3" t="s">
        <v>32</v>
      </c>
      <c r="K3">
        <v>49</v>
      </c>
      <c r="L3">
        <f>K3</f>
        <v>49</v>
      </c>
      <c r="M3" s="3">
        <f>L3/K34</f>
        <v>6.4388961892247049E-2</v>
      </c>
      <c r="N3" s="6" t="str">
        <f>IF(M3&gt;R7,Q6,IF(M5&gt;R8,Q8,IF(M5&lt;R7,Q8)))</f>
        <v>C</v>
      </c>
    </row>
    <row r="4" spans="1:18" x14ac:dyDescent="0.3">
      <c r="A4">
        <v>2</v>
      </c>
      <c r="B4">
        <v>36</v>
      </c>
      <c r="C4">
        <v>40</v>
      </c>
      <c r="D4">
        <v>24</v>
      </c>
      <c r="E4">
        <v>3</v>
      </c>
      <c r="F4">
        <v>22</v>
      </c>
      <c r="G4">
        <v>2</v>
      </c>
      <c r="J4" t="s">
        <v>22</v>
      </c>
      <c r="K4">
        <v>44</v>
      </c>
      <c r="L4">
        <f>K3+K4</f>
        <v>93</v>
      </c>
      <c r="M4" s="3">
        <f t="shared" ref="M4:M33" si="0">L4/K35</f>
        <v>0.12220762155059132</v>
      </c>
      <c r="N4" s="6" t="str">
        <f>IF(M4&gt;R7,Q6,IF(M5&gt;R8,Q8,IF(M5&lt;R7,Q8)))</f>
        <v>C</v>
      </c>
    </row>
    <row r="5" spans="1:18" x14ac:dyDescent="0.3">
      <c r="A5">
        <v>3</v>
      </c>
      <c r="B5">
        <v>24</v>
      </c>
      <c r="C5">
        <v>44</v>
      </c>
      <c r="D5">
        <v>30</v>
      </c>
      <c r="E5">
        <v>38</v>
      </c>
      <c r="F5">
        <v>2</v>
      </c>
      <c r="G5">
        <v>21</v>
      </c>
      <c r="J5" t="s">
        <v>30</v>
      </c>
      <c r="K5">
        <v>44</v>
      </c>
      <c r="L5">
        <f>L4+K5</f>
        <v>137</v>
      </c>
      <c r="M5" s="3">
        <f t="shared" si="0"/>
        <v>0.1800262812089356</v>
      </c>
      <c r="N5" s="6" t="str">
        <f>IF(M5&gt;R7,Q7,IF(M5&gt;R8,Q8,IF(M5&lt;R7,Q8)))</f>
        <v>C</v>
      </c>
      <c r="Q5" t="s">
        <v>49</v>
      </c>
      <c r="R5" s="2" t="s">
        <v>50</v>
      </c>
    </row>
    <row r="6" spans="1:18" x14ac:dyDescent="0.3">
      <c r="A6">
        <v>4</v>
      </c>
      <c r="B6">
        <v>33</v>
      </c>
      <c r="C6">
        <v>12</v>
      </c>
      <c r="D6">
        <v>22</v>
      </c>
      <c r="E6">
        <v>44</v>
      </c>
      <c r="F6">
        <v>25</v>
      </c>
      <c r="G6">
        <v>49</v>
      </c>
      <c r="J6" t="s">
        <v>6</v>
      </c>
      <c r="K6">
        <v>43</v>
      </c>
      <c r="L6">
        <f t="shared" ref="L6:L33" si="1">L5+K6</f>
        <v>180</v>
      </c>
      <c r="M6" s="3">
        <f t="shared" si="0"/>
        <v>0.23653088042049936</v>
      </c>
      <c r="N6" s="6" t="str">
        <f>IF(M6&gt;R7,Q7,IF(M5&gt;R8,Q8,IF(M5&lt;R7,Q8)))</f>
        <v>C</v>
      </c>
      <c r="Q6" s="4" t="s">
        <v>44</v>
      </c>
      <c r="R6" s="7">
        <v>0.8</v>
      </c>
    </row>
    <row r="7" spans="1:18" x14ac:dyDescent="0.3">
      <c r="J7" t="s">
        <v>16</v>
      </c>
      <c r="K7">
        <v>40</v>
      </c>
      <c r="L7">
        <f t="shared" si="1"/>
        <v>220</v>
      </c>
      <c r="M7" s="3">
        <f t="shared" si="0"/>
        <v>0.28909329829172142</v>
      </c>
      <c r="N7" s="6" t="str">
        <f t="shared" ref="N3:N33" si="2">IF(M7&gt;R7,Q7,IF(M5&gt;R8,Q8,IF(M5&lt;R7,Q8)))</f>
        <v>C</v>
      </c>
      <c r="Q7" s="5" t="s">
        <v>45</v>
      </c>
      <c r="R7" s="8">
        <v>0.5</v>
      </c>
    </row>
    <row r="8" spans="1:18" x14ac:dyDescent="0.3">
      <c r="A8" t="s">
        <v>0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J8" t="s">
        <v>3</v>
      </c>
      <c r="K8">
        <v>39</v>
      </c>
      <c r="L8">
        <f t="shared" si="1"/>
        <v>259</v>
      </c>
      <c r="M8" s="3">
        <f t="shared" si="0"/>
        <v>0.34034165571616293</v>
      </c>
      <c r="N8" s="6" t="str">
        <f>IF(M8&gt;R7,Q7,IF(M5&gt;R8,Q8,IF(M5&lt;R7,Q8)))</f>
        <v>C</v>
      </c>
      <c r="Q8" s="6" t="s">
        <v>46</v>
      </c>
      <c r="R8" s="9" t="s">
        <v>51</v>
      </c>
    </row>
    <row r="9" spans="1:18" x14ac:dyDescent="0.3">
      <c r="A9">
        <v>0</v>
      </c>
      <c r="B9" t="s">
        <v>15</v>
      </c>
      <c r="C9" t="s">
        <v>4</v>
      </c>
      <c r="D9" t="s">
        <v>23</v>
      </c>
      <c r="E9" t="s">
        <v>32</v>
      </c>
      <c r="F9" t="s">
        <v>11</v>
      </c>
      <c r="G9" t="s">
        <v>26</v>
      </c>
      <c r="J9" t="s">
        <v>10</v>
      </c>
      <c r="K9">
        <v>39</v>
      </c>
      <c r="L9">
        <f t="shared" si="1"/>
        <v>298</v>
      </c>
      <c r="M9" s="3">
        <f t="shared" si="0"/>
        <v>0.39159001314060449</v>
      </c>
      <c r="N9" s="6" t="str">
        <f>IF(M9&gt;R7,Q7,IF(M5&gt;R8,Q8,IF(M5&lt;R7,Q8)))</f>
        <v>C</v>
      </c>
    </row>
    <row r="10" spans="1:18" x14ac:dyDescent="0.3">
      <c r="A10">
        <v>1</v>
      </c>
      <c r="B10" t="s">
        <v>22</v>
      </c>
      <c r="C10" t="s">
        <v>10</v>
      </c>
      <c r="D10" t="s">
        <v>6</v>
      </c>
      <c r="E10" t="s">
        <v>17</v>
      </c>
      <c r="F10" t="s">
        <v>5</v>
      </c>
      <c r="G10" t="s">
        <v>28</v>
      </c>
      <c r="J10" t="s">
        <v>24</v>
      </c>
      <c r="K10">
        <v>38</v>
      </c>
      <c r="L10">
        <f t="shared" si="1"/>
        <v>336</v>
      </c>
      <c r="M10" s="3">
        <f t="shared" si="0"/>
        <v>0.44152431011826543</v>
      </c>
      <c r="N10" s="6" t="str">
        <f>IF(M10&gt;R7,Q7,IF(M5&gt;R8,Q8,IF(M5&lt;R7,Q8)))</f>
        <v>C</v>
      </c>
    </row>
    <row r="11" spans="1:18" x14ac:dyDescent="0.3">
      <c r="A11">
        <v>2</v>
      </c>
      <c r="B11" t="s">
        <v>30</v>
      </c>
      <c r="C11" t="s">
        <v>24</v>
      </c>
      <c r="D11" t="s">
        <v>19</v>
      </c>
      <c r="E11" t="s">
        <v>8</v>
      </c>
      <c r="F11" t="s">
        <v>53</v>
      </c>
      <c r="G11" t="s">
        <v>20</v>
      </c>
      <c r="J11" t="s">
        <v>15</v>
      </c>
      <c r="K11">
        <v>36</v>
      </c>
      <c r="L11">
        <f t="shared" si="1"/>
        <v>372</v>
      </c>
      <c r="M11" s="3">
        <f t="shared" si="0"/>
        <v>0.4888304862023653</v>
      </c>
      <c r="N11" s="6" t="str">
        <f>IF(M11&gt;R7,Q7,IF(M5&gt;R8,Q8,IF(M5&lt;R7,Q8)))</f>
        <v>C</v>
      </c>
    </row>
    <row r="12" spans="1:18" x14ac:dyDescent="0.3">
      <c r="A12">
        <v>3</v>
      </c>
      <c r="B12" t="s">
        <v>21</v>
      </c>
      <c r="C12" t="s">
        <v>14</v>
      </c>
      <c r="D12" t="s">
        <v>29</v>
      </c>
      <c r="E12" t="s">
        <v>7</v>
      </c>
      <c r="F12" t="s">
        <v>18</v>
      </c>
      <c r="G12" t="s">
        <v>13</v>
      </c>
      <c r="J12" t="s">
        <v>27</v>
      </c>
      <c r="K12">
        <v>33</v>
      </c>
      <c r="L12">
        <f t="shared" si="1"/>
        <v>405</v>
      </c>
      <c r="M12" s="3">
        <f t="shared" si="0"/>
        <v>0.53219448094612354</v>
      </c>
      <c r="N12" s="5" t="str">
        <f>IF(M12&gt;R7,Q7,IF(M5&gt;R8,Q8,IF(M5&lt;R7,Q8)))</f>
        <v>B</v>
      </c>
    </row>
    <row r="13" spans="1:18" x14ac:dyDescent="0.3">
      <c r="A13">
        <v>4</v>
      </c>
      <c r="B13" t="s">
        <v>31</v>
      </c>
      <c r="C13" t="s">
        <v>12</v>
      </c>
      <c r="D13" t="s">
        <v>9</v>
      </c>
      <c r="E13" t="s">
        <v>52</v>
      </c>
      <c r="F13" t="s">
        <v>25</v>
      </c>
      <c r="G13" t="s">
        <v>16</v>
      </c>
      <c r="J13" t="s">
        <v>23</v>
      </c>
      <c r="K13">
        <v>30</v>
      </c>
      <c r="L13">
        <f t="shared" si="1"/>
        <v>435</v>
      </c>
      <c r="M13" s="3">
        <f t="shared" si="0"/>
        <v>0.57161629434954009</v>
      </c>
      <c r="N13" s="5" t="str">
        <f>IF(M13&gt;R7,Q7,IF(M5&gt;R8,Q8,IF(M5&lt;R7,Q8)))</f>
        <v>B</v>
      </c>
    </row>
    <row r="14" spans="1:18" x14ac:dyDescent="0.3">
      <c r="J14" t="s">
        <v>4</v>
      </c>
      <c r="K14">
        <v>29</v>
      </c>
      <c r="L14">
        <f t="shared" si="1"/>
        <v>464</v>
      </c>
      <c r="M14" s="3">
        <f t="shared" si="0"/>
        <v>0.60972404730617613</v>
      </c>
      <c r="N14" s="5" t="str">
        <f>IF(M14&gt;R7,Q7,IF(M5&gt;R8,Q8,IF(M5&lt;R7,Q8)))</f>
        <v>B</v>
      </c>
    </row>
    <row r="15" spans="1:18" x14ac:dyDescent="0.3">
      <c r="J15" t="s">
        <v>31</v>
      </c>
      <c r="K15">
        <v>25</v>
      </c>
      <c r="L15">
        <f t="shared" si="1"/>
        <v>489</v>
      </c>
      <c r="M15" s="3">
        <f t="shared" si="0"/>
        <v>0.64257555847568992</v>
      </c>
      <c r="N15" s="5" t="str">
        <f>IF(M15&gt;R7,Q7,IF(M5&gt;R8,Q8,IF(M5&lt;R7,Q8)))</f>
        <v>B</v>
      </c>
    </row>
    <row r="16" spans="1:18" x14ac:dyDescent="0.3">
      <c r="J16" t="s">
        <v>14</v>
      </c>
      <c r="K16">
        <v>24</v>
      </c>
      <c r="L16">
        <f t="shared" si="1"/>
        <v>513</v>
      </c>
      <c r="M16" s="3">
        <f t="shared" si="0"/>
        <v>0.6741130091984231</v>
      </c>
      <c r="N16" s="5" t="str">
        <f>IF(M16&gt;R7,Q7,IF(M5&gt;R8,Q8,IF(M5&lt;R7,Q8)))</f>
        <v>B</v>
      </c>
    </row>
    <row r="17" spans="10:14" x14ac:dyDescent="0.3">
      <c r="J17" t="s">
        <v>15</v>
      </c>
      <c r="K17">
        <v>24</v>
      </c>
      <c r="L17">
        <f t="shared" si="1"/>
        <v>537</v>
      </c>
      <c r="M17" s="3">
        <f t="shared" si="0"/>
        <v>0.70565045992115638</v>
      </c>
      <c r="N17" s="5" t="str">
        <f>IF(M17&gt;R7,Q7,IF(M5&gt;R8,Q8,IF(M5&lt;R7,Q8)))</f>
        <v>B</v>
      </c>
    </row>
    <row r="18" spans="10:14" x14ac:dyDescent="0.3">
      <c r="J18" t="s">
        <v>16</v>
      </c>
      <c r="K18">
        <v>24</v>
      </c>
      <c r="L18">
        <f t="shared" si="1"/>
        <v>561</v>
      </c>
      <c r="M18" s="3">
        <f t="shared" si="0"/>
        <v>0.73718791064388967</v>
      </c>
      <c r="N18" s="5" t="str">
        <f>IF(M18&gt;R7,Q7,IF(M5&gt;R8,Q8,IF(M5&lt;R7,Q8)))</f>
        <v>B</v>
      </c>
    </row>
    <row r="19" spans="10:14" x14ac:dyDescent="0.3">
      <c r="J19" t="s">
        <v>17</v>
      </c>
      <c r="K19">
        <v>23</v>
      </c>
      <c r="L19">
        <f t="shared" si="1"/>
        <v>584</v>
      </c>
      <c r="M19" s="3">
        <f t="shared" si="0"/>
        <v>0.76741130091984233</v>
      </c>
      <c r="N19" s="5" t="str">
        <f>IF(M19&gt;R7,Q7,IF(M5&gt;R8,Q8,IF(M5&lt;R7,Q8)))</f>
        <v>B</v>
      </c>
    </row>
    <row r="20" spans="10:14" x14ac:dyDescent="0.3">
      <c r="J20" t="s">
        <v>18</v>
      </c>
      <c r="K20">
        <v>22</v>
      </c>
      <c r="L20">
        <f t="shared" si="1"/>
        <v>606</v>
      </c>
      <c r="M20" s="3">
        <f t="shared" si="0"/>
        <v>0.79632063074901449</v>
      </c>
      <c r="N20" s="5" t="str">
        <f>IF(M20&gt;R7,Q7,IF(M5&gt;R8,Q8,IF(M5&lt;R7,Q8)))</f>
        <v>B</v>
      </c>
    </row>
    <row r="21" spans="10:14" x14ac:dyDescent="0.3">
      <c r="J21" t="s">
        <v>19</v>
      </c>
      <c r="K21">
        <v>22</v>
      </c>
      <c r="L21">
        <f t="shared" si="1"/>
        <v>628</v>
      </c>
      <c r="M21" s="3">
        <f t="shared" si="0"/>
        <v>0.82522996057818665</v>
      </c>
      <c r="N21" s="4" t="str">
        <f>IF(M21&gt;R7,Q6,IF(M5&gt;R8,Q8,IF(M5&lt;R7,Q8)))</f>
        <v>A</v>
      </c>
    </row>
    <row r="22" spans="10:14" x14ac:dyDescent="0.3">
      <c r="J22" t="s">
        <v>20</v>
      </c>
      <c r="K22">
        <v>21</v>
      </c>
      <c r="L22">
        <f t="shared" si="1"/>
        <v>649</v>
      </c>
      <c r="M22" s="3">
        <f t="shared" si="0"/>
        <v>0.85282522996057819</v>
      </c>
      <c r="N22" s="4" t="str">
        <f>IF(M22&gt;R7,Q6,IF(M5&gt;R8,Q8,IF(M5&lt;R7,Q8)))</f>
        <v>A</v>
      </c>
    </row>
    <row r="23" spans="10:14" x14ac:dyDescent="0.3">
      <c r="J23" t="s">
        <v>21</v>
      </c>
      <c r="K23">
        <v>21</v>
      </c>
      <c r="L23">
        <f t="shared" si="1"/>
        <v>670</v>
      </c>
      <c r="M23" s="3">
        <f t="shared" si="0"/>
        <v>0.88042049934296973</v>
      </c>
      <c r="N23" s="4" t="str">
        <f>IF(M23&gt;R7,Q6,IF(M5&gt;R8,Q8,IF(M5&lt;R7,Q8)))</f>
        <v>A</v>
      </c>
    </row>
    <row r="24" spans="10:14" x14ac:dyDescent="0.3">
      <c r="J24" t="s">
        <v>22</v>
      </c>
      <c r="K24">
        <v>19</v>
      </c>
      <c r="L24">
        <f t="shared" si="1"/>
        <v>689</v>
      </c>
      <c r="M24" s="3">
        <f t="shared" si="0"/>
        <v>0.90538764783180026</v>
      </c>
      <c r="N24" s="4" t="str">
        <f>IF(M24&gt;R7,Q6,IF(M5&gt;R8,Q8,IF(M5&lt;R7,Q8)))</f>
        <v>A</v>
      </c>
    </row>
    <row r="25" spans="10:14" x14ac:dyDescent="0.3">
      <c r="J25" t="s">
        <v>23</v>
      </c>
      <c r="K25">
        <v>15</v>
      </c>
      <c r="L25">
        <f t="shared" si="1"/>
        <v>704</v>
      </c>
      <c r="M25" s="3">
        <f t="shared" si="0"/>
        <v>0.92509855453350853</v>
      </c>
      <c r="N25" s="4" t="str">
        <f>IF(M25&gt;R7,Q6,IF(M5&gt;R8,Q8,IF(M5&lt;R7,Q8)))</f>
        <v>A</v>
      </c>
    </row>
    <row r="26" spans="10:14" x14ac:dyDescent="0.3">
      <c r="J26" t="s">
        <v>24</v>
      </c>
      <c r="K26">
        <v>12</v>
      </c>
      <c r="L26">
        <f t="shared" si="1"/>
        <v>716</v>
      </c>
      <c r="M26" s="3">
        <f t="shared" si="0"/>
        <v>0.94086727989487517</v>
      </c>
      <c r="N26" s="4" t="str">
        <f>IF(M26&gt;R7,Q6,IF(M5&gt;R8,Q8,IF(M5&lt;R7,Q8)))</f>
        <v>A</v>
      </c>
    </row>
    <row r="27" spans="10:14" x14ac:dyDescent="0.3">
      <c r="J27" t="s">
        <v>25</v>
      </c>
      <c r="K27">
        <v>11</v>
      </c>
      <c r="L27">
        <f t="shared" si="1"/>
        <v>727</v>
      </c>
      <c r="M27" s="3">
        <f t="shared" si="0"/>
        <v>0.9553219448094612</v>
      </c>
      <c r="N27" s="4" t="str">
        <f>IF(M27&gt;R7,Q6,IF(M5&gt;R8,Q8,IF(M5&lt;R7,Q8)))</f>
        <v>A</v>
      </c>
    </row>
    <row r="28" spans="10:14" x14ac:dyDescent="0.3">
      <c r="J28" t="s">
        <v>26</v>
      </c>
      <c r="K28">
        <v>11</v>
      </c>
      <c r="L28">
        <f t="shared" si="1"/>
        <v>738</v>
      </c>
      <c r="M28" s="3">
        <f t="shared" si="0"/>
        <v>0.96977660972404733</v>
      </c>
      <c r="N28" s="4" t="str">
        <f>IF(M28&gt;R7,Q6,IF(M5&gt;R8,Q8,IF(M5&lt;R7,Q8)))</f>
        <v>A</v>
      </c>
    </row>
    <row r="29" spans="10:14" x14ac:dyDescent="0.3">
      <c r="J29" t="s">
        <v>27</v>
      </c>
      <c r="K29">
        <v>8</v>
      </c>
      <c r="L29">
        <f t="shared" si="1"/>
        <v>746</v>
      </c>
      <c r="M29" s="3">
        <f t="shared" si="0"/>
        <v>0.98028909329829172</v>
      </c>
      <c r="N29" s="4" t="str">
        <f>IF(M29&gt;R7,Q6,IF(M5&gt;R8,Q8,IF(M5&lt;R7,Q8)))</f>
        <v>A</v>
      </c>
    </row>
    <row r="30" spans="10:14" x14ac:dyDescent="0.3">
      <c r="J30" t="s">
        <v>28</v>
      </c>
      <c r="K30">
        <v>8</v>
      </c>
      <c r="L30">
        <f t="shared" si="1"/>
        <v>754</v>
      </c>
      <c r="M30" s="3">
        <f t="shared" si="0"/>
        <v>0.99080157687253612</v>
      </c>
      <c r="N30" s="4" t="str">
        <f>IF(M30&gt;R7,Q6,IF(M5&gt;R8,Q8,IF(M5&lt;R7,Q8)))</f>
        <v>A</v>
      </c>
    </row>
    <row r="31" spans="10:14" x14ac:dyDescent="0.3">
      <c r="J31" t="s">
        <v>29</v>
      </c>
      <c r="K31">
        <v>3</v>
      </c>
      <c r="L31">
        <f t="shared" si="1"/>
        <v>757</v>
      </c>
      <c r="M31" s="3">
        <f t="shared" si="0"/>
        <v>0.99474375821287775</v>
      </c>
      <c r="N31" s="4" t="str">
        <f>IF(M31&gt;R7,Q6,IF(M5&gt;R8,Q8,IF(M5&lt;R7,Q8)))</f>
        <v>A</v>
      </c>
    </row>
    <row r="32" spans="10:14" x14ac:dyDescent="0.3">
      <c r="J32" t="s">
        <v>30</v>
      </c>
      <c r="K32">
        <v>2</v>
      </c>
      <c r="L32">
        <f>L31+K32</f>
        <v>759</v>
      </c>
      <c r="M32" s="3">
        <f t="shared" si="0"/>
        <v>0.99737187910643887</v>
      </c>
      <c r="N32" s="4" t="str">
        <f>IF(M32&gt;R7,Q6,IF(M5&gt;R8,Q8,IF(M5&lt;R7,Q8)))</f>
        <v>A</v>
      </c>
    </row>
    <row r="33" spans="10:14" x14ac:dyDescent="0.3">
      <c r="J33" t="s">
        <v>31</v>
      </c>
      <c r="K33">
        <v>2</v>
      </c>
      <c r="L33">
        <f t="shared" si="1"/>
        <v>761</v>
      </c>
      <c r="M33" s="3">
        <f t="shared" si="0"/>
        <v>1</v>
      </c>
      <c r="N33" s="4" t="str">
        <f>IF(M33&gt;R7,Q6,IF(M5&gt;R8,Q8,IF(M5&lt;R7,Q8)))</f>
        <v>A</v>
      </c>
    </row>
    <row r="34" spans="10:14" x14ac:dyDescent="0.3">
      <c r="K34" s="1">
        <f>SUM(K3:K33)</f>
        <v>761</v>
      </c>
    </row>
    <row r="35" spans="10:14" x14ac:dyDescent="0.3">
      <c r="K35">
        <v>761</v>
      </c>
    </row>
    <row r="36" spans="10:14" x14ac:dyDescent="0.3">
      <c r="K36">
        <v>761</v>
      </c>
    </row>
    <row r="37" spans="10:14" x14ac:dyDescent="0.3">
      <c r="K37">
        <v>761</v>
      </c>
    </row>
    <row r="38" spans="10:14" x14ac:dyDescent="0.3">
      <c r="K38">
        <v>761</v>
      </c>
    </row>
    <row r="39" spans="10:14" x14ac:dyDescent="0.3">
      <c r="K39">
        <v>761</v>
      </c>
    </row>
    <row r="40" spans="10:14" x14ac:dyDescent="0.3">
      <c r="K40">
        <v>761</v>
      </c>
    </row>
    <row r="41" spans="10:14" x14ac:dyDescent="0.3">
      <c r="K41">
        <v>761</v>
      </c>
    </row>
    <row r="42" spans="10:14" x14ac:dyDescent="0.3">
      <c r="K42">
        <v>761</v>
      </c>
    </row>
    <row r="43" spans="10:14" x14ac:dyDescent="0.3">
      <c r="K43">
        <v>761</v>
      </c>
    </row>
    <row r="44" spans="10:14" x14ac:dyDescent="0.3">
      <c r="K44">
        <v>761</v>
      </c>
    </row>
    <row r="45" spans="10:14" x14ac:dyDescent="0.3">
      <c r="K45">
        <v>761</v>
      </c>
    </row>
    <row r="46" spans="10:14" x14ac:dyDescent="0.3">
      <c r="K46">
        <v>761</v>
      </c>
    </row>
    <row r="47" spans="10:14" x14ac:dyDescent="0.3">
      <c r="K47">
        <v>761</v>
      </c>
    </row>
    <row r="48" spans="10:14" x14ac:dyDescent="0.3">
      <c r="K48">
        <v>761</v>
      </c>
    </row>
    <row r="49" spans="11:11" x14ac:dyDescent="0.3">
      <c r="K49">
        <v>761</v>
      </c>
    </row>
    <row r="50" spans="11:11" x14ac:dyDescent="0.3">
      <c r="K50">
        <v>761</v>
      </c>
    </row>
    <row r="51" spans="11:11" x14ac:dyDescent="0.3">
      <c r="K51">
        <v>761</v>
      </c>
    </row>
    <row r="52" spans="11:11" x14ac:dyDescent="0.3">
      <c r="K52">
        <v>761</v>
      </c>
    </row>
    <row r="53" spans="11:11" x14ac:dyDescent="0.3">
      <c r="K53">
        <v>761</v>
      </c>
    </row>
    <row r="54" spans="11:11" x14ac:dyDescent="0.3">
      <c r="K54">
        <v>761</v>
      </c>
    </row>
    <row r="55" spans="11:11" x14ac:dyDescent="0.3">
      <c r="K55">
        <v>761</v>
      </c>
    </row>
    <row r="56" spans="11:11" x14ac:dyDescent="0.3">
      <c r="K56">
        <v>761</v>
      </c>
    </row>
    <row r="57" spans="11:11" x14ac:dyDescent="0.3">
      <c r="K57">
        <v>761</v>
      </c>
    </row>
    <row r="58" spans="11:11" x14ac:dyDescent="0.3">
      <c r="K58">
        <v>761</v>
      </c>
    </row>
    <row r="59" spans="11:11" x14ac:dyDescent="0.3">
      <c r="K59">
        <v>761</v>
      </c>
    </row>
    <row r="60" spans="11:11" x14ac:dyDescent="0.3">
      <c r="K60">
        <v>761</v>
      </c>
    </row>
    <row r="61" spans="11:11" x14ac:dyDescent="0.3">
      <c r="K61">
        <v>761</v>
      </c>
    </row>
    <row r="62" spans="11:11" x14ac:dyDescent="0.3">
      <c r="K62">
        <v>761</v>
      </c>
    </row>
    <row r="63" spans="11:11" x14ac:dyDescent="0.3">
      <c r="K63">
        <v>761</v>
      </c>
    </row>
    <row r="64" spans="11:11" x14ac:dyDescent="0.3">
      <c r="K64">
        <v>761</v>
      </c>
    </row>
    <row r="65" spans="11:11" x14ac:dyDescent="0.3">
      <c r="K65">
        <v>761</v>
      </c>
    </row>
    <row r="66" spans="11:11" x14ac:dyDescent="0.3">
      <c r="K66">
        <v>761</v>
      </c>
    </row>
    <row r="67" spans="11:11" x14ac:dyDescent="0.3">
      <c r="K67">
        <v>761</v>
      </c>
    </row>
    <row r="68" spans="11:11" x14ac:dyDescent="0.3">
      <c r="K68">
        <v>761</v>
      </c>
    </row>
    <row r="69" spans="11:11" x14ac:dyDescent="0.3">
      <c r="K69">
        <v>761</v>
      </c>
    </row>
    <row r="70" spans="11:11" x14ac:dyDescent="0.3">
      <c r="K70">
        <v>761</v>
      </c>
    </row>
  </sheetData>
  <sortState xmlns:xlrd2="http://schemas.microsoft.com/office/spreadsheetml/2017/richdata2" ref="J3:L33">
    <sortCondition descending="1" ref="K3:K33"/>
  </sortState>
  <phoneticPr fontId="18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V O 0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L V T t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U 7 R a K I p H u A 4 A A A A R A A A A E w A c A E Z v c m 1 1 b G F z L 1 N l Y 3 R p b 2 4 x L m 0 g o h g A K K A U A A A A A A A A A A A A A A A A A A A A A A A A A A A A K 0 5 N L s n M z 1 M I h t C G 1 g B Q S w E C L Q A U A A I A C A C 1 U 7 R a k f a g r 6 U A A A D 2 A A A A E g A A A A A A A A A A A A A A A A A A A A A A Q 2 9 u Z m l n L 1 B h Y 2 t h Z 2 U u e G 1 s U E s B A i 0 A F A A C A A g A t V O 0 W g / K 6 a u k A A A A 6 Q A A A B M A A A A A A A A A A A A A A A A A 8 Q A A A F t D b 2 5 0 Z W 5 0 X 1 R 5 c G V z X S 5 4 b W x Q S w E C L Q A U A A I A C A C 1 U 7 R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5 8 w M 8 J q d 0 e 6 n q 3 V G v 5 N A w A A A A A C A A A A A A A Q Z g A A A A E A A C A A A A A m S 9 1 A D D 5 H 7 M C h n x W J t 7 P X y / M B e K P d T W i f 8 K g N m v B p U g A A A A A O g A A A A A I A A C A A A A B I f w 7 / o T 9 o K l w E 3 B v o r W t l B O s q D K Y t 6 P i T E 4 + y u 3 G t m 1 A A A A C 8 / b T F f O D x 5 o 7 1 N i s u A z P a u C k e v P Q j J Q 2 D 3 T A l 8 M W A W a 6 M H j W d H V S f s m Z n 6 1 q S Y / 2 8 P A G X A z Z + 0 t D l j p k n E X v u p Q N U 8 r C U 5 P N G X Q 6 w / p 1 A U k A A A A A J r w o g Q + Q c G a h U 1 t 1 X v T y 8 H D c b e 9 S I b b D s O l f o N 7 4 s 4 A J S D N 9 D 8 G J 4 n 8 d Y u K 8 Q E T m v p I D i s m u 9 p O 9 V Z l o Q i i B w < / D a t a M a s h u p > 
</file>

<file path=customXml/itemProps1.xml><?xml version="1.0" encoding="utf-8"?>
<ds:datastoreItem xmlns:ds="http://schemas.openxmlformats.org/officeDocument/2006/customXml" ds:itemID="{694E4CE8-5ED3-4DE9-9AE3-826A07983B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initial_layout_heatmap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Jaymes-Lucien Cardoso-Ake [Student-PECS]</cp:lastModifiedBy>
  <dcterms:created xsi:type="dcterms:W3CDTF">2025-05-20T01:30:14Z</dcterms:created>
  <dcterms:modified xsi:type="dcterms:W3CDTF">2025-05-20T06:59:16Z</dcterms:modified>
</cp:coreProperties>
</file>