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4" i="1" l="1"/>
  <c r="D54" i="1"/>
  <c r="C54" i="1"/>
  <c r="B53" i="1"/>
  <c r="D53" i="1"/>
  <c r="C53" i="1"/>
  <c r="B52" i="1"/>
  <c r="D52" i="1"/>
  <c r="C52" i="1"/>
  <c r="B51" i="1"/>
  <c r="D51" i="1"/>
  <c r="C51" i="1"/>
  <c r="B50" i="1"/>
  <c r="D50" i="1"/>
  <c r="C50" i="1"/>
  <c r="E1" i="1"/>
  <c r="D9" i="1"/>
  <c r="D40" i="1"/>
  <c r="C9" i="1"/>
  <c r="C40" i="1"/>
  <c r="B40" i="1"/>
  <c r="D8" i="1"/>
  <c r="D39" i="1"/>
  <c r="C8" i="1"/>
  <c r="C39" i="1"/>
  <c r="B39" i="1"/>
  <c r="D7" i="1"/>
  <c r="D38" i="1"/>
  <c r="C7" i="1"/>
  <c r="C38" i="1"/>
  <c r="B38" i="1"/>
  <c r="D6" i="1"/>
  <c r="D37" i="1"/>
  <c r="C6" i="1"/>
  <c r="C37" i="1"/>
  <c r="B37" i="1"/>
  <c r="D5" i="1"/>
  <c r="D36" i="1"/>
  <c r="C5" i="1"/>
  <c r="C36" i="1"/>
  <c r="B36" i="1"/>
  <c r="D4" i="1"/>
  <c r="D35" i="1"/>
  <c r="C4" i="1"/>
  <c r="C35" i="1"/>
  <c r="B35" i="1"/>
  <c r="D28" i="1"/>
  <c r="C28" i="1"/>
  <c r="D27" i="1"/>
  <c r="C27" i="1"/>
  <c r="D26" i="1"/>
  <c r="C26" i="1"/>
  <c r="D25" i="1"/>
  <c r="C25" i="1"/>
  <c r="D24" i="1"/>
  <c r="C24" i="1"/>
  <c r="D19" i="1"/>
  <c r="C19" i="1"/>
  <c r="D18" i="1"/>
  <c r="C18" i="1"/>
  <c r="D17" i="1"/>
  <c r="C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<sst xmlns="http://schemas.openxmlformats.org/spreadsheetml/2006/main" count="44" uniqueCount="20">
  <si>
    <t>calculate</t>
  </si>
  <si>
    <t>Run 1</t>
  </si>
  <si>
    <t>Calculate</t>
  </si>
  <si>
    <t>Magnetic Field [T]</t>
  </si>
  <si>
    <t>Position [cm]</t>
  </si>
  <si>
    <t>Current [A]</t>
  </si>
  <si>
    <t>if current in wire is 4 amps</t>
  </si>
  <si>
    <t>Run 2</t>
  </si>
  <si>
    <t>Current</t>
  </si>
  <si>
    <t>Run 3</t>
  </si>
  <si>
    <t># of turns</t>
  </si>
  <si>
    <t>amps</t>
  </si>
  <si>
    <t>using 4 amps</t>
  </si>
  <si>
    <t>given 100 turns</t>
  </si>
  <si>
    <t>redoing runs 1 and 3</t>
  </si>
  <si>
    <t>Redoing Run 1</t>
  </si>
  <si>
    <t xml:space="preserve">Magnetic Field </t>
  </si>
  <si>
    <t>Redoing Run 3</t>
  </si>
  <si>
    <t>amps [A]</t>
  </si>
  <si>
    <t>Magnetic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</si>
</sst>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F16" sqref="F16"/>
    </sheetView>
  </sheetViews>
  <sheetFormatPr baseColWidth="10" defaultColWidth="8.83203125" defaultRowHeight="15" x14ac:dyDescent="0"/>
  <cols>
    <col min="1" max="1" width="12.6640625" customWidth="1"/>
    <col min="2" max="2" width="15.1640625" customWidth="1"/>
    <col min="3" max="3" width="12.6640625" bestFit="1" customWidth="1"/>
    <col min="4" max="4" width="21.33203125" customWidth="1"/>
    <col min="5" max="5" width="11" bestFit="1" customWidth="1"/>
  </cols>
  <sheetData>
    <row r="1" spans="1:5">
      <c r="D1" t="s">
        <v>0</v>
      </c>
      <c r="E1" s="1">
        <f>4*3.14*0.000001</f>
        <v>1.256E-5</v>
      </c>
    </row>
    <row r="2" spans="1:5">
      <c r="A2" t="s">
        <v>1</v>
      </c>
      <c r="C2" t="s">
        <v>2</v>
      </c>
      <c r="D2" t="s">
        <v>3</v>
      </c>
    </row>
    <row r="3" spans="1:5">
      <c r="A3" t="s">
        <v>4</v>
      </c>
      <c r="B3" t="s">
        <v>3</v>
      </c>
      <c r="C3" t="s">
        <v>5</v>
      </c>
      <c r="D3" t="s">
        <v>6</v>
      </c>
    </row>
    <row r="4" spans="1:5">
      <c r="A4" s="2">
        <v>4</v>
      </c>
      <c r="B4" s="3">
        <v>0.20100000000000001</v>
      </c>
      <c r="C4" s="4">
        <f>(B4*2*3.14*0.04)/$E$1</f>
        <v>4020.0000000000005</v>
      </c>
      <c r="D4" s="5">
        <f>(4*$E$1/(2*3.14*0.04))</f>
        <v>1.9999999999999998E-4</v>
      </c>
    </row>
    <row r="5" spans="1:5">
      <c r="A5" s="2">
        <v>8</v>
      </c>
      <c r="B5" s="3">
        <v>0.1</v>
      </c>
      <c r="C5" s="4">
        <f>(B5*2*3.14*0.08)/$E$1</f>
        <v>4000.0000000000005</v>
      </c>
      <c r="D5" s="5">
        <f>(4*$E$1/(2*3.14*0.08))</f>
        <v>9.9999999999999991E-5</v>
      </c>
    </row>
    <row r="6" spans="1:5">
      <c r="A6" s="2">
        <v>12</v>
      </c>
      <c r="B6" s="3">
        <v>6.6000000000000003E-2</v>
      </c>
      <c r="C6" s="4">
        <f>(B6*2*3.14*0.066)/$E$1</f>
        <v>2178.0000000000005</v>
      </c>
      <c r="D6" s="5">
        <f>(4*$E$1/(2*3.14*0.12))</f>
        <v>6.6666666666666656E-5</v>
      </c>
    </row>
    <row r="7" spans="1:5">
      <c r="A7" s="2">
        <v>16</v>
      </c>
      <c r="B7" s="3">
        <v>0.05</v>
      </c>
      <c r="C7" s="4">
        <f>(B7*2*3.14*0.16)/$E$1</f>
        <v>4000.0000000000005</v>
      </c>
      <c r="D7" s="5">
        <f>(4*$E$1/(2*3.14*0.16))</f>
        <v>4.9999999999999996E-5</v>
      </c>
    </row>
    <row r="8" spans="1:5">
      <c r="A8" s="2">
        <v>20</v>
      </c>
      <c r="B8" s="3">
        <v>0.04</v>
      </c>
      <c r="C8" s="4">
        <f>(B8*2*3.14*0.2)/$E$1</f>
        <v>4000.0000000000005</v>
      </c>
      <c r="D8" s="5">
        <f>(4*$E$1/(2*3.14*0.2))</f>
        <v>3.999999999999999E-5</v>
      </c>
    </row>
    <row r="9" spans="1:5">
      <c r="A9" s="2">
        <v>24</v>
      </c>
      <c r="B9" s="3">
        <v>3.3000000000000002E-2</v>
      </c>
      <c r="C9" s="4">
        <f>(B9*2*3.14*0.24/$E$1)</f>
        <v>3960</v>
      </c>
      <c r="D9" s="5">
        <f>(4*$E$1/(2*3.14*0.24))</f>
        <v>3.3333333333333328E-5</v>
      </c>
    </row>
    <row r="10" spans="1:5">
      <c r="B10" s="6"/>
    </row>
    <row r="11" spans="1:5">
      <c r="B11" s="6"/>
      <c r="D11" t="s">
        <v>0</v>
      </c>
    </row>
    <row r="12" spans="1:5">
      <c r="A12" t="s">
        <v>7</v>
      </c>
      <c r="B12" s="6"/>
      <c r="C12" t="s">
        <v>2</v>
      </c>
      <c r="D12" t="s">
        <v>3</v>
      </c>
    </row>
    <row r="13" spans="1:5">
      <c r="A13" t="s">
        <v>4</v>
      </c>
      <c r="B13" s="6" t="s">
        <v>3</v>
      </c>
      <c r="C13" t="s">
        <v>8</v>
      </c>
      <c r="D13" t="s">
        <v>6</v>
      </c>
    </row>
    <row r="14" spans="1:5">
      <c r="A14" s="2">
        <v>4</v>
      </c>
      <c r="B14" s="3">
        <v>0.20100000000000001</v>
      </c>
      <c r="C14" s="4">
        <f>(B14*3.14*0.04*2)/$E$1</f>
        <v>4020.0000000000005</v>
      </c>
      <c r="D14" s="5">
        <f t="shared" ref="D14:D19" si="0">D4</f>
        <v>1.9999999999999998E-4</v>
      </c>
    </row>
    <row r="15" spans="1:5">
      <c r="A15" s="2">
        <v>8</v>
      </c>
      <c r="B15" s="3">
        <v>0.1</v>
      </c>
      <c r="C15" s="4">
        <f>(B15*3.14*0.08*2)/$E$1</f>
        <v>4000.0000000000005</v>
      </c>
      <c r="D15" s="5">
        <f t="shared" si="0"/>
        <v>9.9999999999999991E-5</v>
      </c>
    </row>
    <row r="16" spans="1:5">
      <c r="A16" s="2">
        <v>12</v>
      </c>
      <c r="B16" s="3">
        <v>6.6000000000000003E-2</v>
      </c>
      <c r="C16" s="4">
        <f>(B16*3.14*0.12*2)/$E$1</f>
        <v>3960</v>
      </c>
      <c r="D16" s="5">
        <f t="shared" si="0"/>
        <v>6.6666666666666656E-5</v>
      </c>
    </row>
    <row r="17" spans="1:4">
      <c r="A17" s="2">
        <v>16</v>
      </c>
      <c r="B17" s="3">
        <v>0.05</v>
      </c>
      <c r="C17" s="4">
        <f>(B17*3.14*0.16*2)/$E$1</f>
        <v>4000.0000000000005</v>
      </c>
      <c r="D17" s="5">
        <f t="shared" si="0"/>
        <v>4.9999999999999996E-5</v>
      </c>
    </row>
    <row r="18" spans="1:4">
      <c r="A18" s="2">
        <v>20</v>
      </c>
      <c r="B18" s="3">
        <v>0.04</v>
      </c>
      <c r="C18" s="4">
        <f>(B18*3.14*0.2*2)/$E$1</f>
        <v>4000.0000000000005</v>
      </c>
      <c r="D18" s="5">
        <f t="shared" si="0"/>
        <v>3.999999999999999E-5</v>
      </c>
    </row>
    <row r="19" spans="1:4">
      <c r="A19" s="2">
        <v>24</v>
      </c>
      <c r="B19" s="3">
        <v>3.3000000000000002E-2</v>
      </c>
      <c r="C19" s="4">
        <f>(B19*3.14*0.24*2)/$E$1</f>
        <v>3960</v>
      </c>
      <c r="D19" s="5">
        <f t="shared" si="0"/>
        <v>3.3333333333333328E-5</v>
      </c>
    </row>
    <row r="20" spans="1:4">
      <c r="A20" s="2"/>
      <c r="B20" s="7"/>
      <c r="C20" s="8"/>
    </row>
    <row r="21" spans="1:4">
      <c r="C21" t="s">
        <v>2</v>
      </c>
      <c r="D21" t="s">
        <v>2</v>
      </c>
    </row>
    <row r="22" spans="1:4">
      <c r="A22" t="s">
        <v>9</v>
      </c>
      <c r="C22" t="s">
        <v>10</v>
      </c>
      <c r="D22" t="s">
        <v>11</v>
      </c>
    </row>
    <row r="23" spans="1:4">
      <c r="A23" t="s">
        <v>4</v>
      </c>
      <c r="B23" t="s">
        <v>3</v>
      </c>
      <c r="C23" t="s">
        <v>12</v>
      </c>
      <c r="D23" t="s">
        <v>13</v>
      </c>
    </row>
    <row r="24" spans="1:4">
      <c r="A24" s="2">
        <v>0.5</v>
      </c>
      <c r="B24" s="9">
        <v>8.1359999999999992</v>
      </c>
      <c r="C24" s="5">
        <f>(0.3)/(B24/((4*3.14*10^-7)*4))</f>
        <v>1.8525073746312683E-7</v>
      </c>
      <c r="D24" s="5">
        <f>(B24*100)/((4*3.14*10^-7)*(0.3))</f>
        <v>2159235668.7898088</v>
      </c>
    </row>
    <row r="25" spans="1:4">
      <c r="A25" s="2">
        <v>1</v>
      </c>
      <c r="B25" s="9">
        <v>8.1370000000000005</v>
      </c>
      <c r="C25" s="5">
        <f t="shared" ref="C25:C28" si="1">(0.3)/(B25/((4*3.14*10^-7)*4))</f>
        <v>1.852279709966818E-7</v>
      </c>
      <c r="D25" s="5">
        <f t="shared" ref="D25:D28" si="2">(B25*100)/((4*3.14*10^-7)*(0.3))</f>
        <v>2159501061.5711255</v>
      </c>
    </row>
    <row r="26" spans="1:4">
      <c r="A26" s="2">
        <v>1.5</v>
      </c>
      <c r="B26" s="9">
        <v>8.1359999999999992</v>
      </c>
      <c r="C26" s="5">
        <f t="shared" si="1"/>
        <v>1.8525073746312683E-7</v>
      </c>
      <c r="D26" s="5">
        <f t="shared" si="2"/>
        <v>2159235668.7898088</v>
      </c>
    </row>
    <row r="27" spans="1:4">
      <c r="A27" s="2">
        <v>2</v>
      </c>
      <c r="B27" s="9">
        <v>8.1319999999999997</v>
      </c>
      <c r="C27" s="5">
        <f t="shared" si="1"/>
        <v>1.853418593212002E-7</v>
      </c>
      <c r="D27" s="5">
        <f t="shared" si="2"/>
        <v>2158174097.6645436</v>
      </c>
    </row>
    <row r="28" spans="1:4">
      <c r="A28" s="2">
        <v>2.5</v>
      </c>
      <c r="B28" s="9">
        <v>8.1270000000000007</v>
      </c>
      <c r="C28" s="5">
        <f t="shared" si="1"/>
        <v>1.8545588778146913E-7</v>
      </c>
      <c r="D28" s="5">
        <f t="shared" si="2"/>
        <v>2156847133.7579618</v>
      </c>
    </row>
    <row r="29" spans="1:4">
      <c r="A29" s="2"/>
      <c r="B29" s="7"/>
      <c r="C29" s="8"/>
    </row>
    <row r="30" spans="1:4" ht="30">
      <c r="A30" s="10" t="s">
        <v>14</v>
      </c>
      <c r="B30" s="8"/>
    </row>
    <row r="31" spans="1:4">
      <c r="A31" s="2" t="s">
        <v>1</v>
      </c>
      <c r="B31" s="8"/>
    </row>
    <row r="32" spans="1:4">
      <c r="D32" t="s">
        <v>0</v>
      </c>
    </row>
    <row r="33" spans="1:4">
      <c r="A33" t="s">
        <v>15</v>
      </c>
      <c r="C33" t="s">
        <v>2</v>
      </c>
      <c r="D33" t="s">
        <v>16</v>
      </c>
    </row>
    <row r="34" spans="1:4">
      <c r="A34" t="s">
        <v>4</v>
      </c>
      <c r="B34" t="s">
        <v>16</v>
      </c>
      <c r="C34" t="s">
        <v>5</v>
      </c>
      <c r="D34" t="s">
        <v>6</v>
      </c>
    </row>
    <row r="35" spans="1:4">
      <c r="A35" s="2">
        <v>4</v>
      </c>
      <c r="B35" s="3">
        <f>B4</f>
        <v>0.20100000000000001</v>
      </c>
      <c r="C35" s="4">
        <f>C4</f>
        <v>4020.0000000000005</v>
      </c>
      <c r="D35" s="11">
        <f>D4*10^3</f>
        <v>0.19999999999999998</v>
      </c>
    </row>
    <row r="36" spans="1:4">
      <c r="A36" s="2">
        <v>8</v>
      </c>
      <c r="B36" s="3">
        <f>B5</f>
        <v>0.1</v>
      </c>
      <c r="C36" s="4">
        <f>C5</f>
        <v>4000.0000000000005</v>
      </c>
      <c r="D36" s="11">
        <f t="shared" ref="D36:D39" si="3">D5*10^3</f>
        <v>9.9999999999999992E-2</v>
      </c>
    </row>
    <row r="37" spans="1:4">
      <c r="A37" s="2">
        <v>12</v>
      </c>
      <c r="B37" s="3">
        <f>B6</f>
        <v>6.6000000000000003E-2</v>
      </c>
      <c r="C37" s="4">
        <f t="shared" ref="C37:C40" si="4">C6</f>
        <v>2178.0000000000005</v>
      </c>
      <c r="D37" s="11">
        <f t="shared" si="3"/>
        <v>6.6666666666666652E-2</v>
      </c>
    </row>
    <row r="38" spans="1:4">
      <c r="A38" s="2">
        <v>16</v>
      </c>
      <c r="B38" s="3">
        <f>B7</f>
        <v>0.05</v>
      </c>
      <c r="C38" s="4">
        <f t="shared" si="4"/>
        <v>4000.0000000000005</v>
      </c>
      <c r="D38" s="11">
        <f t="shared" si="3"/>
        <v>4.9999999999999996E-2</v>
      </c>
    </row>
    <row r="39" spans="1:4">
      <c r="A39" s="2">
        <v>20</v>
      </c>
      <c r="B39" s="3">
        <f>B8</f>
        <v>0.04</v>
      </c>
      <c r="C39" s="4">
        <f t="shared" si="4"/>
        <v>4000.0000000000005</v>
      </c>
      <c r="D39" s="11">
        <f t="shared" si="3"/>
        <v>3.9999999999999987E-2</v>
      </c>
    </row>
    <row r="40" spans="1:4">
      <c r="A40" s="2">
        <v>24</v>
      </c>
      <c r="B40" s="3">
        <f>B9</f>
        <v>3.3000000000000002E-2</v>
      </c>
      <c r="C40" s="4">
        <f t="shared" si="4"/>
        <v>3960</v>
      </c>
      <c r="D40" s="11">
        <f>D9*10^3</f>
        <v>3.3333333333333326E-2</v>
      </c>
    </row>
    <row r="41" spans="1:4">
      <c r="A41" s="2"/>
      <c r="B41" s="7"/>
      <c r="C41" s="8"/>
      <c r="D41" s="8"/>
    </row>
    <row r="42" spans="1:4">
      <c r="A42" s="2"/>
      <c r="B42" s="7"/>
      <c r="C42" s="8"/>
      <c r="D42" s="8"/>
    </row>
    <row r="43" spans="1:4">
      <c r="A43" s="2"/>
      <c r="B43" s="7"/>
      <c r="C43" s="8"/>
      <c r="D43" s="8"/>
    </row>
    <row r="44" spans="1:4">
      <c r="A44" s="2"/>
      <c r="B44" s="7"/>
      <c r="C44" s="8"/>
      <c r="D44" s="8"/>
    </row>
    <row r="45" spans="1:4">
      <c r="A45" s="2"/>
      <c r="B45" s="7"/>
      <c r="C45" s="8"/>
      <c r="D45" s="8"/>
    </row>
    <row r="46" spans="1:4">
      <c r="A46" s="2"/>
      <c r="B46" s="7"/>
      <c r="C46" s="8"/>
    </row>
    <row r="47" spans="1:4">
      <c r="C47" t="s">
        <v>2</v>
      </c>
      <c r="D47" t="s">
        <v>2</v>
      </c>
    </row>
    <row r="48" spans="1:4">
      <c r="A48" t="s">
        <v>17</v>
      </c>
      <c r="C48" t="s">
        <v>10</v>
      </c>
      <c r="D48" t="s">
        <v>18</v>
      </c>
    </row>
    <row r="49" spans="1:4">
      <c r="A49" t="s">
        <v>4</v>
      </c>
      <c r="B49" t="s">
        <v>19</v>
      </c>
      <c r="C49" t="s">
        <v>12</v>
      </c>
      <c r="D49" t="s">
        <v>13</v>
      </c>
    </row>
    <row r="50" spans="1:4">
      <c r="A50" s="2">
        <v>0.5</v>
      </c>
      <c r="B50" s="9">
        <f>B24</f>
        <v>8.1359999999999992</v>
      </c>
      <c r="C50" s="5">
        <f>(0.3)/(B50*10^-4)/((4*3.14*10^-7)*4)</f>
        <v>73394021.381733462</v>
      </c>
      <c r="D50" s="5">
        <f>(B50*100*10^-4)/((4*3.14*10^-7)*(0.3))</f>
        <v>215923.56687898087</v>
      </c>
    </row>
    <row r="51" spans="1:4">
      <c r="A51" s="2">
        <v>1</v>
      </c>
      <c r="B51" s="9">
        <f t="shared" ref="B51:B54" si="5">B25</f>
        <v>8.1370000000000005</v>
      </c>
      <c r="C51" s="5">
        <f t="shared" ref="C51:C54" si="6">(0.3)/(B51*10^-4)/((4*3.14*10^-7)*4)</f>
        <v>73385001.592943758</v>
      </c>
      <c r="D51" s="5">
        <f t="shared" ref="D51:D54" si="7">(B51*100*10^-4)/((4*3.14*10^-7)*(0.3))</f>
        <v>215950.10615711258</v>
      </c>
    </row>
    <row r="52" spans="1:4">
      <c r="A52" s="2">
        <v>1.5</v>
      </c>
      <c r="B52" s="9">
        <f t="shared" si="5"/>
        <v>8.1359999999999992</v>
      </c>
      <c r="C52" s="5">
        <f t="shared" si="6"/>
        <v>73394021.381733462</v>
      </c>
      <c r="D52" s="5">
        <f t="shared" si="7"/>
        <v>215923.56687898087</v>
      </c>
    </row>
    <row r="53" spans="1:4">
      <c r="A53" s="2">
        <v>2</v>
      </c>
      <c r="B53" s="9">
        <f t="shared" si="5"/>
        <v>8.1319999999999997</v>
      </c>
      <c r="C53" s="5">
        <f t="shared" si="6"/>
        <v>73430122.720337361</v>
      </c>
      <c r="D53" s="5">
        <f t="shared" si="7"/>
        <v>215817.40976645437</v>
      </c>
    </row>
    <row r="54" spans="1:4">
      <c r="A54" s="2">
        <v>2.5</v>
      </c>
      <c r="B54" s="9">
        <f t="shared" si="5"/>
        <v>8.1270000000000007</v>
      </c>
      <c r="C54" s="5">
        <f t="shared" si="6"/>
        <v>73475299.367759749</v>
      </c>
      <c r="D54" s="5">
        <f t="shared" si="7"/>
        <v>215684.71337579621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2015-10-29T01:18:45Z</dcterms:created>
  <dcterms:modified xsi:type="dcterms:W3CDTF">2015-10-29T01:18:59Z</dcterms:modified>
</cp:coreProperties>
</file>