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 - Semester4\03 - Financial Analytics\project\"/>
    </mc:Choice>
  </mc:AlternateContent>
  <xr:revisionPtr revIDLastSave="0" documentId="13_ncr:40009_{8373F62C-CD2D-4FDE-A468-9ED34D681FBE}" xr6:coauthVersionLast="47" xr6:coauthVersionMax="47" xr10:uidLastSave="{00000000-0000-0000-0000-000000000000}"/>
  <bookViews>
    <workbookView xWindow="-103" yWindow="-103" windowWidth="22149" windowHeight="13200"/>
  </bookViews>
  <sheets>
    <sheet name="CAPM_CTSH" sheetId="1" r:id="rId1"/>
  </sheets>
  <calcPr calcId="0"/>
</workbook>
</file>

<file path=xl/calcChain.xml><?xml version="1.0" encoding="utf-8"?>
<calcChain xmlns="http://schemas.openxmlformats.org/spreadsheetml/2006/main">
  <c r="I28" i="1" l="1"/>
  <c r="I25" i="1"/>
  <c r="I26" i="1" s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F3" i="1"/>
  <c r="C3" i="1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<sst xmlns="http://schemas.openxmlformats.org/spreadsheetml/2006/main" count="41" uniqueCount="39">
  <si>
    <t>Date</t>
  </si>
  <si>
    <t>S &amp; P 500</t>
  </si>
  <si>
    <t>CTSH</t>
  </si>
  <si>
    <t>Market Returns</t>
  </si>
  <si>
    <t>CTSH Returns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</si>
  <si>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</si>
  <si>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</si>
  <si>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</si>
  <si>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</si>
  <si>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</si>
  <si>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</si>
  <si>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</si>
  <si>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</si>
  <si>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</si>
  <si>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</si>
  <si>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</si>
  <si>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</si>
  <si>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</si>
  <si>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</si>
  <si>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</si>
  <si>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</si>
  <si>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</si>
  <si>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</si>
  <si>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</si>
  <si>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</si>
  <si>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</si>
  <si>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</si>
  <si>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</si>
  <si>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</si>
  <si>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</si>
  <si>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</si>
  <si>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</t>
  </si>
  <si>
    <t>Rf</t>
  </si>
  <si>
    <t>Rm</t>
  </si>
  <si>
    <t>monthly</t>
  </si>
  <si>
    <t>rm</t>
  </si>
  <si>
    <t>Yearly</t>
  </si>
  <si>
    <t>RA</t>
  </si>
  <si>
    <t>10 yr US Treasury Yield from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</si>
</sst>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"/>
    <numFmt numFmtId="165" formatCode="0.00000%"/>
    <numFmt numFmtId="166" formatCode="0.000%"/>
    <numFmt numFmtId="167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33" borderId="11" xfId="0" applyFont="1" applyFill="1" applyBorder="1"/>
    <xf numFmtId="0" fontId="0" fillId="0" borderId="11" xfId="0" applyFont="1" applyBorder="1"/>
    <xf numFmtId="14" fontId="0" fillId="33" borderId="10" xfId="0" applyNumberFormat="1" applyFont="1" applyFill="1" applyBorder="1"/>
    <xf numFmtId="14" fontId="0" fillId="0" borderId="10" xfId="0" applyNumberFormat="1" applyFont="1" applyBorder="1"/>
    <xf numFmtId="0" fontId="16" fillId="3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18" fillId="0" borderId="13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Continuous"/>
    </xf>
    <xf numFmtId="0" fontId="16" fillId="35" borderId="0" xfId="0" applyFont="1" applyFill="1"/>
    <xf numFmtId="0" fontId="16" fillId="35" borderId="12" xfId="0" applyFont="1" applyFill="1" applyBorder="1" applyAlignment="1"/>
    <xf numFmtId="0" fontId="19" fillId="36" borderId="0" xfId="0" applyFont="1" applyFill="1"/>
    <xf numFmtId="165" fontId="19" fillId="36" borderId="0" xfId="0" applyNumberFormat="1" applyFont="1" applyFill="1"/>
    <xf numFmtId="0" fontId="0" fillId="35" borderId="14" xfId="0" applyFill="1" applyBorder="1"/>
    <xf numFmtId="166" fontId="0" fillId="35" borderId="14" xfId="0" applyNumberFormat="1" applyFill="1" applyBorder="1"/>
    <xf numFmtId="166" fontId="0" fillId="35" borderId="14" xfId="1" applyNumberFormat="1" applyFont="1" applyFill="1" applyBorder="1"/>
    <xf numFmtId="166" fontId="0" fillId="0" borderId="14" xfId="1" applyNumberFormat="1" applyFont="1" applyBorder="1"/>
    <xf numFmtId="167" fontId="16" fillId="35" borderId="14" xfId="0" applyNumberFormat="1" applyFont="1" applyFill="1" applyBorder="1" applyAlignment="1"/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M7" sqref="M7"/>
    </sheetView>
  </sheetViews>
  <sheetFormatPr defaultRowHeight="14.6" x14ac:dyDescent="0.4"/>
  <cols>
    <col min="1" max="1" width="10.07421875" bestFit="1" customWidth="1"/>
    <col min="2" max="2" width="8.61328125" bestFit="1" customWidth="1"/>
    <col min="3" max="3" width="13.69140625" bestFit="1" customWidth="1"/>
    <col min="4" max="4" width="12.69140625" customWidth="1"/>
    <col min="5" max="5" width="13" customWidth="1"/>
    <col min="6" max="6" width="12" bestFit="1" customWidth="1"/>
    <col min="8" max="8" width="17.23046875" bestFit="1" customWidth="1"/>
    <col min="9" max="9" width="12.4609375" bestFit="1" customWidth="1"/>
    <col min="10" max="10" width="13.53515625" bestFit="1" customWidth="1"/>
    <col min="11" max="11" width="12.4609375" bestFit="1" customWidth="1"/>
    <col min="12" max="12" width="11.84375" bestFit="1" customWidth="1"/>
    <col min="13" max="13" width="12.53515625" bestFit="1" customWidth="1"/>
    <col min="14" max="14" width="11.84375" bestFit="1" customWidth="1"/>
    <col min="15" max="15" width="12.4609375" bestFit="1" customWidth="1"/>
    <col min="16" max="16" width="12" bestFit="1" customWidth="1"/>
  </cols>
  <sheetData>
    <row r="1" spans="1:13" x14ac:dyDescent="0.4">
      <c r="A1" s="6" t="s">
        <v>0</v>
      </c>
      <c r="B1" s="6" t="s">
        <v>1</v>
      </c>
      <c r="C1" s="6" t="s">
        <v>3</v>
      </c>
      <c r="D1" s="6" t="s">
        <v>0</v>
      </c>
      <c r="E1" s="6" t="s">
        <v>2</v>
      </c>
      <c r="F1" s="6" t="s">
        <v>4</v>
      </c>
    </row>
    <row r="2" spans="1:13" x14ac:dyDescent="0.4">
      <c r="A2" s="4">
        <v>43160</v>
      </c>
      <c r="B2" s="2">
        <v>2640.87</v>
      </c>
      <c r="D2" s="1">
        <v>43160</v>
      </c>
      <c r="E2">
        <v>75.324646000000001</v>
      </c>
      <c r="H2" t="s">
        <v>5</v>
      </c>
      <c r="I2" s="12">
        <f>SLOPE(F3:F62,C3:C62)</f>
        <v>1.1034517648394186</v>
      </c>
    </row>
    <row r="3" spans="1:13" x14ac:dyDescent="0.4">
      <c r="A3" s="1">
        <v>43190</v>
      </c>
      <c r="B3" s="3">
        <v>2648.05</v>
      </c>
      <c r="C3" s="7">
        <f>B3/B2</f>
        <v>1.0027188010011854</v>
      </c>
      <c r="D3" s="1">
        <v>43191</v>
      </c>
      <c r="E3">
        <v>76.559783999999993</v>
      </c>
      <c r="F3" s="7">
        <f>E3/E2</f>
        <v>1.0163975281078652</v>
      </c>
    </row>
    <row r="4" spans="1:13" x14ac:dyDescent="0.4">
      <c r="A4" s="4">
        <v>43220</v>
      </c>
      <c r="B4" s="2">
        <v>2705.27</v>
      </c>
      <c r="C4" s="7">
        <f t="shared" ref="C4:C62" si="0">B4/B3</f>
        <v>1.0216083533165914</v>
      </c>
      <c r="D4" s="1">
        <v>43221</v>
      </c>
      <c r="E4">
        <v>70.505745000000005</v>
      </c>
      <c r="F4" s="7">
        <f t="shared" ref="F4:F62" si="1">E4/E3</f>
        <v>0.92092403238755238</v>
      </c>
      <c r="H4" t="s">
        <v>6</v>
      </c>
    </row>
    <row r="5" spans="1:13" ht="15" thickBot="1" x14ac:dyDescent="0.45">
      <c r="A5" s="5">
        <v>43251</v>
      </c>
      <c r="B5" s="3">
        <v>2718.37</v>
      </c>
      <c r="C5" s="7">
        <f t="shared" si="0"/>
        <v>1.0048424002040461</v>
      </c>
      <c r="D5" s="1">
        <v>43252</v>
      </c>
      <c r="E5">
        <v>74.106628000000001</v>
      </c>
      <c r="F5" s="7">
        <f t="shared" si="1"/>
        <v>1.0510721927695394</v>
      </c>
    </row>
    <row r="6" spans="1:13" x14ac:dyDescent="0.4">
      <c r="A6" s="4">
        <v>43281</v>
      </c>
      <c r="B6" s="2">
        <v>2816.29</v>
      </c>
      <c r="C6" s="7">
        <f t="shared" si="0"/>
        <v>1.0360215864654188</v>
      </c>
      <c r="D6" s="1">
        <v>43282</v>
      </c>
      <c r="E6">
        <v>76.461455999999998</v>
      </c>
      <c r="F6" s="7">
        <f t="shared" si="1"/>
        <v>1.0317762130534396</v>
      </c>
      <c r="H6" s="11" t="s">
        <v>7</v>
      </c>
      <c r="I6" s="11"/>
    </row>
    <row r="7" spans="1:13" x14ac:dyDescent="0.4">
      <c r="A7" s="5">
        <v>43312</v>
      </c>
      <c r="B7" s="3">
        <v>2901.52</v>
      </c>
      <c r="C7" s="7">
        <f t="shared" si="0"/>
        <v>1.0302632186316041</v>
      </c>
      <c r="D7" s="1">
        <v>43313</v>
      </c>
      <c r="E7">
        <v>73.581267999999994</v>
      </c>
      <c r="F7" s="7">
        <f t="shared" si="1"/>
        <v>0.96233150464725647</v>
      </c>
      <c r="H7" s="8" t="s">
        <v>8</v>
      </c>
      <c r="I7" s="8">
        <v>0.71910394963640856</v>
      </c>
    </row>
    <row r="8" spans="1:13" x14ac:dyDescent="0.4">
      <c r="A8" s="4">
        <v>43343</v>
      </c>
      <c r="B8" s="2">
        <v>2913.98</v>
      </c>
      <c r="C8" s="7">
        <f t="shared" si="0"/>
        <v>1.0042943009181395</v>
      </c>
      <c r="D8" s="1">
        <v>43344</v>
      </c>
      <c r="E8">
        <v>72.574157999999997</v>
      </c>
      <c r="F8" s="7">
        <f t="shared" si="1"/>
        <v>0.98631295671610342</v>
      </c>
      <c r="H8" s="8" t="s">
        <v>9</v>
      </c>
      <c r="I8" s="8">
        <v>0.51711049038268242</v>
      </c>
    </row>
    <row r="9" spans="1:13" x14ac:dyDescent="0.4">
      <c r="A9" s="5">
        <v>43373</v>
      </c>
      <c r="B9" s="3">
        <v>2711.74</v>
      </c>
      <c r="C9" s="7">
        <f t="shared" si="0"/>
        <v>0.93059664102018536</v>
      </c>
      <c r="D9" s="1">
        <v>43374</v>
      </c>
      <c r="E9">
        <v>64.935753000000005</v>
      </c>
      <c r="F9" s="7">
        <f t="shared" si="1"/>
        <v>0.89475034625961503</v>
      </c>
      <c r="H9" s="8" t="s">
        <v>10</v>
      </c>
      <c r="I9" s="8">
        <v>0.50878480918238389</v>
      </c>
    </row>
    <row r="10" spans="1:13" x14ac:dyDescent="0.4">
      <c r="A10" s="4">
        <v>43404</v>
      </c>
      <c r="B10" s="2">
        <v>2760.17</v>
      </c>
      <c r="C10" s="7">
        <f t="shared" si="0"/>
        <v>1.0178593817991402</v>
      </c>
      <c r="D10" s="1">
        <v>43405</v>
      </c>
      <c r="E10">
        <v>67.005286999999996</v>
      </c>
      <c r="F10" s="7">
        <f t="shared" si="1"/>
        <v>1.0318704858939571</v>
      </c>
      <c r="H10" s="8" t="s">
        <v>11</v>
      </c>
      <c r="I10" s="8">
        <v>5.7727096570133307E-2</v>
      </c>
    </row>
    <row r="11" spans="1:13" ht="15" thickBot="1" x14ac:dyDescent="0.45">
      <c r="A11" s="5">
        <v>43435</v>
      </c>
      <c r="B11" s="3">
        <v>2506.85</v>
      </c>
      <c r="C11" s="7">
        <f t="shared" si="0"/>
        <v>0.90822304423278266</v>
      </c>
      <c r="D11" s="1">
        <v>43435</v>
      </c>
      <c r="E11">
        <v>59.885238999999999</v>
      </c>
      <c r="F11" s="7">
        <f t="shared" si="1"/>
        <v>0.8937390119678168</v>
      </c>
      <c r="H11" s="9" t="s">
        <v>12</v>
      </c>
      <c r="I11" s="9">
        <v>60</v>
      </c>
    </row>
    <row r="12" spans="1:13" x14ac:dyDescent="0.4">
      <c r="A12" s="4">
        <v>43466</v>
      </c>
      <c r="B12" s="2">
        <v>2704.1</v>
      </c>
      <c r="C12" s="7">
        <f t="shared" si="0"/>
        <v>1.0786844047310369</v>
      </c>
      <c r="D12" s="1">
        <v>43466</v>
      </c>
      <c r="E12">
        <v>65.734138000000002</v>
      </c>
      <c r="F12" s="7">
        <f t="shared" si="1"/>
        <v>1.0976684588334031</v>
      </c>
    </row>
    <row r="13" spans="1:13" ht="15" thickBot="1" x14ac:dyDescent="0.45">
      <c r="A13" s="5">
        <v>43497</v>
      </c>
      <c r="B13" s="3">
        <v>2784.49</v>
      </c>
      <c r="C13" s="7">
        <f t="shared" si="0"/>
        <v>1.0297289301431161</v>
      </c>
      <c r="D13" s="1">
        <v>43497</v>
      </c>
      <c r="E13">
        <v>66.960526000000002</v>
      </c>
      <c r="F13" s="7">
        <f t="shared" si="1"/>
        <v>1.0186567898707366</v>
      </c>
      <c r="H13" t="s">
        <v>13</v>
      </c>
    </row>
    <row r="14" spans="1:13" x14ac:dyDescent="0.4">
      <c r="A14" s="4">
        <v>43525</v>
      </c>
      <c r="B14" s="2">
        <v>2834.4</v>
      </c>
      <c r="C14" s="7">
        <f t="shared" si="0"/>
        <v>1.0179242877510783</v>
      </c>
      <c r="D14" s="1">
        <v>43525</v>
      </c>
      <c r="E14">
        <v>68.534583999999995</v>
      </c>
      <c r="F14" s="7">
        <f t="shared" si="1"/>
        <v>1.0235072526162652</v>
      </c>
      <c r="H14" s="10"/>
      <c r="I14" s="10" t="s">
        <v>18</v>
      </c>
      <c r="J14" s="10" t="s">
        <v>19</v>
      </c>
      <c r="K14" s="10" t="s">
        <v>20</v>
      </c>
      <c r="L14" s="10" t="s">
        <v>21</v>
      </c>
      <c r="M14" s="10" t="s">
        <v>22</v>
      </c>
    </row>
    <row r="15" spans="1:13" x14ac:dyDescent="0.4">
      <c r="A15" s="5">
        <v>43555</v>
      </c>
      <c r="B15" s="3">
        <v>2945.83</v>
      </c>
      <c r="C15" s="7">
        <f t="shared" si="0"/>
        <v>1.0393134349421393</v>
      </c>
      <c r="D15" s="1">
        <v>43556</v>
      </c>
      <c r="E15">
        <v>69.017014000000003</v>
      </c>
      <c r="F15" s="7">
        <f t="shared" si="1"/>
        <v>1.0070392197901137</v>
      </c>
      <c r="H15" s="8" t="s">
        <v>14</v>
      </c>
      <c r="I15" s="8">
        <v>1</v>
      </c>
      <c r="J15" s="8">
        <v>0.20697743504574648</v>
      </c>
      <c r="K15" s="8">
        <v>0.20697743504574648</v>
      </c>
      <c r="L15" s="8">
        <v>62.110291991979899</v>
      </c>
      <c r="M15" s="8">
        <v>9.6967233582746558E-11</v>
      </c>
    </row>
    <row r="16" spans="1:13" x14ac:dyDescent="0.4">
      <c r="A16" s="4">
        <v>43585</v>
      </c>
      <c r="B16" s="2">
        <v>2752.06</v>
      </c>
      <c r="C16" s="7">
        <f t="shared" si="0"/>
        <v>0.93422227351883846</v>
      </c>
      <c r="D16" s="1">
        <v>43586</v>
      </c>
      <c r="E16">
        <v>58.583114999999999</v>
      </c>
      <c r="F16" s="7">
        <f t="shared" si="1"/>
        <v>0.84882135005145243</v>
      </c>
      <c r="H16" s="8" t="s">
        <v>15</v>
      </c>
      <c r="I16" s="8">
        <v>58</v>
      </c>
      <c r="J16" s="8">
        <v>0.19328022534821479</v>
      </c>
      <c r="K16" s="8">
        <v>3.3324176784174965E-3</v>
      </c>
      <c r="L16" s="8"/>
      <c r="M16" s="8"/>
    </row>
    <row r="17" spans="1:16" ht="15" thickBot="1" x14ac:dyDescent="0.45">
      <c r="A17" s="5">
        <v>43616</v>
      </c>
      <c r="B17" s="3">
        <v>2941.76</v>
      </c>
      <c r="C17" s="7">
        <f t="shared" si="0"/>
        <v>1.068930183208215</v>
      </c>
      <c r="D17" s="1">
        <v>43617</v>
      </c>
      <c r="E17">
        <v>60.164791000000001</v>
      </c>
      <c r="F17" s="7">
        <f t="shared" si="1"/>
        <v>1.0269988374636616</v>
      </c>
      <c r="H17" s="9" t="s">
        <v>16</v>
      </c>
      <c r="I17" s="9">
        <v>59</v>
      </c>
      <c r="J17" s="9">
        <v>0.40025766039396127</v>
      </c>
      <c r="K17" s="9"/>
      <c r="L17" s="9"/>
      <c r="M17" s="9"/>
    </row>
    <row r="18" spans="1:16" ht="15" thickBot="1" x14ac:dyDescent="0.45">
      <c r="A18" s="4">
        <v>43646</v>
      </c>
      <c r="B18" s="2">
        <v>2980.38</v>
      </c>
      <c r="C18" s="7">
        <f t="shared" si="0"/>
        <v>1.0131281953660394</v>
      </c>
      <c r="D18" s="1">
        <v>43647</v>
      </c>
      <c r="E18">
        <v>61.825760000000002</v>
      </c>
      <c r="F18" s="7">
        <f t="shared" si="1"/>
        <v>1.0276069935986314</v>
      </c>
    </row>
    <row r="19" spans="1:16" x14ac:dyDescent="0.4">
      <c r="A19" s="5">
        <v>43677</v>
      </c>
      <c r="B19" s="3">
        <v>2926.46</v>
      </c>
      <c r="C19" s="7">
        <f t="shared" si="0"/>
        <v>0.98190834725773224</v>
      </c>
      <c r="D19" s="1">
        <v>43678</v>
      </c>
      <c r="E19">
        <v>58.266548</v>
      </c>
      <c r="F19" s="7">
        <f t="shared" si="1"/>
        <v>0.94243156897707359</v>
      </c>
      <c r="H19" s="10"/>
      <c r="I19" s="10" t="s">
        <v>23</v>
      </c>
      <c r="J19" s="10" t="s">
        <v>11</v>
      </c>
      <c r="K19" s="10" t="s">
        <v>24</v>
      </c>
      <c r="L19" s="10" t="s">
        <v>25</v>
      </c>
      <c r="M19" s="10" t="s">
        <v>26</v>
      </c>
      <c r="N19" s="10" t="s">
        <v>27</v>
      </c>
      <c r="O19" s="10" t="s">
        <v>28</v>
      </c>
      <c r="P19" s="10" t="s">
        <v>29</v>
      </c>
    </row>
    <row r="20" spans="1:16" x14ac:dyDescent="0.4">
      <c r="A20" s="4">
        <v>43708</v>
      </c>
      <c r="B20" s="2">
        <v>2976.74</v>
      </c>
      <c r="C20" s="7">
        <f t="shared" si="0"/>
        <v>1.0171811676906568</v>
      </c>
      <c r="D20" s="1">
        <v>43709</v>
      </c>
      <c r="E20">
        <v>57.389927</v>
      </c>
      <c r="F20" s="7">
        <f t="shared" si="1"/>
        <v>0.9849549865215973</v>
      </c>
      <c r="H20" s="8" t="s">
        <v>17</v>
      </c>
      <c r="I20" s="8">
        <v>-0.11267194424916283</v>
      </c>
      <c r="J20" s="8">
        <v>0.14140955972375133</v>
      </c>
      <c r="K20" s="8">
        <v>-0.79677742063034163</v>
      </c>
      <c r="L20" s="8">
        <v>0.42882989587413478</v>
      </c>
      <c r="M20" s="8">
        <v>-0.39573393237347571</v>
      </c>
      <c r="N20" s="8">
        <v>0.17039004387515005</v>
      </c>
      <c r="O20" s="8">
        <v>-0.39573393237347571</v>
      </c>
      <c r="P20" s="8">
        <v>0.17039004387515005</v>
      </c>
    </row>
    <row r="21" spans="1:16" ht="15" thickBot="1" x14ac:dyDescent="0.45">
      <c r="A21" s="5">
        <v>43738</v>
      </c>
      <c r="B21" s="3">
        <v>3037.56</v>
      </c>
      <c r="C21" s="7">
        <f t="shared" si="0"/>
        <v>1.0204317474821449</v>
      </c>
      <c r="D21" s="1">
        <v>43739</v>
      </c>
      <c r="E21">
        <v>58.027907999999996</v>
      </c>
      <c r="F21" s="7">
        <f t="shared" si="1"/>
        <v>1.0111166023960965</v>
      </c>
      <c r="H21" s="9" t="s">
        <v>30</v>
      </c>
      <c r="I21" s="13">
        <v>1.1034517648394191</v>
      </c>
      <c r="J21" s="9">
        <v>0.14001403390898526</v>
      </c>
      <c r="K21" s="9">
        <v>7.8810083106148276</v>
      </c>
      <c r="L21" s="9">
        <v>9.696723358274515E-11</v>
      </c>
      <c r="M21" s="9">
        <v>0.82318322513809949</v>
      </c>
      <c r="N21" s="9">
        <v>1.3837203045407387</v>
      </c>
      <c r="O21" s="9">
        <v>0.82318322513809949</v>
      </c>
      <c r="P21" s="9">
        <v>1.3837203045407387</v>
      </c>
    </row>
    <row r="22" spans="1:16" x14ac:dyDescent="0.4">
      <c r="A22" s="4">
        <v>43769</v>
      </c>
      <c r="B22" s="2">
        <v>3140.98</v>
      </c>
      <c r="C22" s="7">
        <f t="shared" si="0"/>
        <v>1.0340470640909152</v>
      </c>
      <c r="D22" s="1">
        <v>43770</v>
      </c>
      <c r="E22">
        <v>61.046421000000002</v>
      </c>
      <c r="F22" s="7">
        <f t="shared" si="1"/>
        <v>1.0520182978162853</v>
      </c>
    </row>
    <row r="23" spans="1:16" x14ac:dyDescent="0.4">
      <c r="A23" s="5">
        <v>43800</v>
      </c>
      <c r="B23" s="3">
        <v>3230.78</v>
      </c>
      <c r="C23" s="7">
        <f t="shared" si="0"/>
        <v>1.0285898031824463</v>
      </c>
      <c r="D23" s="1">
        <v>43800</v>
      </c>
      <c r="E23">
        <v>59.243243999999997</v>
      </c>
      <c r="F23" s="7">
        <f t="shared" si="1"/>
        <v>0.97046219957759683</v>
      </c>
      <c r="H23" s="16" t="s">
        <v>31</v>
      </c>
      <c r="I23" s="20">
        <v>1.1034517648394191</v>
      </c>
    </row>
    <row r="24" spans="1:16" x14ac:dyDescent="0.4">
      <c r="A24" s="4">
        <v>43831</v>
      </c>
      <c r="B24" s="2">
        <v>3225.52</v>
      </c>
      <c r="C24" s="7">
        <f t="shared" si="0"/>
        <v>0.99837191018887073</v>
      </c>
      <c r="D24" s="1">
        <v>43831</v>
      </c>
      <c r="E24">
        <v>58.631900999999999</v>
      </c>
      <c r="F24" s="7">
        <f t="shared" si="1"/>
        <v>0.98968079803327447</v>
      </c>
      <c r="H24" s="16" t="s">
        <v>32</v>
      </c>
      <c r="I24" s="17">
        <v>3.9579999999999997E-2</v>
      </c>
      <c r="J24" s="21" t="s">
        <v>38</v>
      </c>
      <c r="K24" s="22"/>
      <c r="L24" s="22"/>
    </row>
    <row r="25" spans="1:16" x14ac:dyDescent="0.4">
      <c r="A25" s="5">
        <v>43862</v>
      </c>
      <c r="B25" s="3">
        <v>2954.22</v>
      </c>
      <c r="C25" s="7">
        <f t="shared" si="0"/>
        <v>0.91588953099035186</v>
      </c>
      <c r="D25" s="1">
        <v>43862</v>
      </c>
      <c r="E25">
        <v>58.202052999999999</v>
      </c>
      <c r="F25" s="7">
        <f t="shared" si="1"/>
        <v>0.99266870095172255</v>
      </c>
      <c r="H25" s="16" t="s">
        <v>33</v>
      </c>
      <c r="I25" s="18">
        <f>GEOMEAN(C3:C62)-1</f>
        <v>7.134183725731047E-3</v>
      </c>
      <c r="J25" t="s">
        <v>34</v>
      </c>
    </row>
    <row r="26" spans="1:16" x14ac:dyDescent="0.4">
      <c r="A26" s="4">
        <v>43891</v>
      </c>
      <c r="B26" s="2">
        <v>2584.59</v>
      </c>
      <c r="C26" s="7">
        <f t="shared" si="0"/>
        <v>0.87488067916404344</v>
      </c>
      <c r="D26" s="1">
        <v>43891</v>
      </c>
      <c r="E26">
        <v>44.530186</v>
      </c>
      <c r="F26" s="7">
        <f t="shared" si="1"/>
        <v>0.76509648207770264</v>
      </c>
      <c r="H26" s="16" t="s">
        <v>35</v>
      </c>
      <c r="I26" s="19">
        <f>(1+I25)^12 - 1</f>
        <v>8.9050559074766333E-2</v>
      </c>
      <c r="J26" t="s">
        <v>36</v>
      </c>
    </row>
    <row r="27" spans="1:16" x14ac:dyDescent="0.4">
      <c r="A27" s="5">
        <v>43921</v>
      </c>
      <c r="B27" s="3">
        <v>2912.43</v>
      </c>
      <c r="C27" s="7">
        <f t="shared" si="0"/>
        <v>1.1268441029331537</v>
      </c>
      <c r="D27" s="1">
        <v>43922</v>
      </c>
      <c r="E27">
        <v>55.598053</v>
      </c>
      <c r="F27" s="7">
        <f t="shared" si="1"/>
        <v>1.248547513365428</v>
      </c>
    </row>
    <row r="28" spans="1:16" ht="18.45" x14ac:dyDescent="0.5">
      <c r="A28" s="4">
        <v>43951</v>
      </c>
      <c r="B28" s="2">
        <v>3044.31</v>
      </c>
      <c r="C28" s="7">
        <f t="shared" si="0"/>
        <v>1.0452817750126184</v>
      </c>
      <c r="D28" s="1">
        <v>43952</v>
      </c>
      <c r="E28">
        <v>50.787604999999999</v>
      </c>
      <c r="F28" s="7">
        <f t="shared" si="1"/>
        <v>0.91347812125723182</v>
      </c>
      <c r="H28" s="14" t="s">
        <v>37</v>
      </c>
      <c r="I28" s="15">
        <f>I24+I23*(I26-I24)</f>
        <v>9.4168375718643643E-2</v>
      </c>
    </row>
    <row r="29" spans="1:16" x14ac:dyDescent="0.4">
      <c r="A29" s="5">
        <v>43982</v>
      </c>
      <c r="B29" s="3">
        <v>3100.29</v>
      </c>
      <c r="C29" s="7">
        <f t="shared" si="0"/>
        <v>1.0183884032835027</v>
      </c>
      <c r="D29" s="1">
        <v>43983</v>
      </c>
      <c r="E29">
        <v>54.674500000000002</v>
      </c>
      <c r="F29" s="7">
        <f t="shared" si="1"/>
        <v>1.0765323546955996</v>
      </c>
    </row>
    <row r="30" spans="1:16" x14ac:dyDescent="0.4">
      <c r="A30" s="4">
        <v>44012</v>
      </c>
      <c r="B30" s="2">
        <v>3271.12</v>
      </c>
      <c r="C30" s="7">
        <f t="shared" si="0"/>
        <v>1.0551012969754443</v>
      </c>
      <c r="D30" s="1">
        <v>44013</v>
      </c>
      <c r="E30">
        <v>65.740250000000003</v>
      </c>
      <c r="F30" s="7">
        <f t="shared" si="1"/>
        <v>1.2023932546250995</v>
      </c>
    </row>
    <row r="31" spans="1:16" x14ac:dyDescent="0.4">
      <c r="A31" s="5">
        <v>44043</v>
      </c>
      <c r="B31" s="3">
        <v>3500.31</v>
      </c>
      <c r="C31" s="7">
        <f t="shared" si="0"/>
        <v>1.0700646873242192</v>
      </c>
      <c r="D31" s="1">
        <v>44044</v>
      </c>
      <c r="E31">
        <v>64.335396000000003</v>
      </c>
      <c r="F31" s="7">
        <f t="shared" si="1"/>
        <v>0.97863023033833918</v>
      </c>
    </row>
    <row r="32" spans="1:16" x14ac:dyDescent="0.4">
      <c r="A32" s="4">
        <v>44074</v>
      </c>
      <c r="B32" s="2">
        <v>3363</v>
      </c>
      <c r="C32" s="7">
        <f t="shared" si="0"/>
        <v>0.9607720459045056</v>
      </c>
      <c r="D32" s="1">
        <v>44075</v>
      </c>
      <c r="E32">
        <v>67.019142000000002</v>
      </c>
      <c r="F32" s="7">
        <f t="shared" si="1"/>
        <v>1.0417149215961925</v>
      </c>
    </row>
    <row r="33" spans="1:6" x14ac:dyDescent="0.4">
      <c r="A33" s="5">
        <v>44104</v>
      </c>
      <c r="B33" s="3">
        <v>3269.96</v>
      </c>
      <c r="C33" s="7">
        <f t="shared" si="0"/>
        <v>0.9723342253939935</v>
      </c>
      <c r="D33" s="1">
        <v>44105</v>
      </c>
      <c r="E33">
        <v>68.949966000000003</v>
      </c>
      <c r="F33" s="7">
        <f t="shared" si="1"/>
        <v>1.0288100375859781</v>
      </c>
    </row>
    <row r="34" spans="1:6" x14ac:dyDescent="0.4">
      <c r="A34" s="4">
        <v>44135</v>
      </c>
      <c r="B34" s="2">
        <v>3621.63</v>
      </c>
      <c r="C34" s="7">
        <f t="shared" si="0"/>
        <v>1.1075456580508631</v>
      </c>
      <c r="D34" s="1">
        <v>44136</v>
      </c>
      <c r="E34">
        <v>75.427925000000002</v>
      </c>
      <c r="F34" s="7">
        <f t="shared" si="1"/>
        <v>1.0939515909260926</v>
      </c>
    </row>
    <row r="35" spans="1:6" x14ac:dyDescent="0.4">
      <c r="A35" s="5">
        <v>44166</v>
      </c>
      <c r="B35" s="3">
        <v>3756.07</v>
      </c>
      <c r="C35" s="7">
        <f t="shared" si="0"/>
        <v>1.0371214066594323</v>
      </c>
      <c r="D35" s="1">
        <v>44166</v>
      </c>
      <c r="E35">
        <v>79.342490999999995</v>
      </c>
      <c r="F35" s="7">
        <f t="shared" si="1"/>
        <v>1.0518981000736796</v>
      </c>
    </row>
    <row r="36" spans="1:6" x14ac:dyDescent="0.4">
      <c r="A36" s="4">
        <v>44197</v>
      </c>
      <c r="B36" s="2">
        <v>3714.24</v>
      </c>
      <c r="C36" s="7">
        <f t="shared" si="0"/>
        <v>0.98886335984153639</v>
      </c>
      <c r="D36" s="1">
        <v>44197</v>
      </c>
      <c r="E36">
        <v>75.46978</v>
      </c>
      <c r="F36" s="7">
        <f t="shared" si="1"/>
        <v>0.95118994940554624</v>
      </c>
    </row>
    <row r="37" spans="1:6" x14ac:dyDescent="0.4">
      <c r="A37" s="5">
        <v>44228</v>
      </c>
      <c r="B37" s="3">
        <v>3811.15</v>
      </c>
      <c r="C37" s="7">
        <f t="shared" si="0"/>
        <v>1.0260914749719998</v>
      </c>
      <c r="D37" s="1">
        <v>44228</v>
      </c>
      <c r="E37">
        <v>71.141998000000001</v>
      </c>
      <c r="F37" s="7">
        <f t="shared" si="1"/>
        <v>0.94265543108778116</v>
      </c>
    </row>
    <row r="38" spans="1:6" x14ac:dyDescent="0.4">
      <c r="A38" s="4">
        <v>44256</v>
      </c>
      <c r="B38" s="2">
        <v>3972.89</v>
      </c>
      <c r="C38" s="7">
        <f t="shared" si="0"/>
        <v>1.0424386340081078</v>
      </c>
      <c r="D38" s="1">
        <v>44256</v>
      </c>
      <c r="E38">
        <v>75.873626999999999</v>
      </c>
      <c r="F38" s="7">
        <f t="shared" si="1"/>
        <v>1.0665096445562297</v>
      </c>
    </row>
    <row r="39" spans="1:6" x14ac:dyDescent="0.4">
      <c r="A39" s="5">
        <v>44286</v>
      </c>
      <c r="B39" s="3">
        <v>4181.17</v>
      </c>
      <c r="C39" s="7">
        <f t="shared" si="0"/>
        <v>1.0524253125558474</v>
      </c>
      <c r="D39" s="1">
        <v>44287</v>
      </c>
      <c r="E39">
        <v>78.088058000000004</v>
      </c>
      <c r="F39" s="7">
        <f t="shared" si="1"/>
        <v>1.0291857801921083</v>
      </c>
    </row>
    <row r="40" spans="1:6" x14ac:dyDescent="0.4">
      <c r="A40" s="4">
        <v>44316</v>
      </c>
      <c r="B40" s="2">
        <v>4204.1099999999997</v>
      </c>
      <c r="C40" s="7">
        <f t="shared" si="0"/>
        <v>1.0054865025818132</v>
      </c>
      <c r="D40" s="1">
        <v>44317</v>
      </c>
      <c r="E40">
        <v>69.502251000000001</v>
      </c>
      <c r="F40" s="7">
        <f t="shared" si="1"/>
        <v>0.8900496795553553</v>
      </c>
    </row>
    <row r="41" spans="1:6" x14ac:dyDescent="0.4">
      <c r="A41" s="5">
        <v>44347</v>
      </c>
      <c r="B41" s="3">
        <v>4297.5</v>
      </c>
      <c r="C41" s="7">
        <f t="shared" si="0"/>
        <v>1.0222139763231695</v>
      </c>
      <c r="D41" s="1">
        <v>44348</v>
      </c>
      <c r="E41">
        <v>67.496651</v>
      </c>
      <c r="F41" s="7">
        <f t="shared" si="1"/>
        <v>0.97114338066546935</v>
      </c>
    </row>
    <row r="42" spans="1:6" x14ac:dyDescent="0.4">
      <c r="A42" s="4">
        <v>44377</v>
      </c>
      <c r="B42" s="2">
        <v>4395.26</v>
      </c>
      <c r="C42" s="7">
        <f t="shared" si="0"/>
        <v>1.0227481093659105</v>
      </c>
      <c r="D42" s="1">
        <v>44378</v>
      </c>
      <c r="E42">
        <v>71.657944000000001</v>
      </c>
      <c r="F42" s="7">
        <f t="shared" si="1"/>
        <v>1.0616518440300098</v>
      </c>
    </row>
    <row r="43" spans="1:6" x14ac:dyDescent="0.4">
      <c r="A43" s="5">
        <v>44408</v>
      </c>
      <c r="B43" s="3">
        <v>4522.68</v>
      </c>
      <c r="C43" s="7">
        <f t="shared" si="0"/>
        <v>1.0289903213916811</v>
      </c>
      <c r="D43" s="1">
        <v>44409</v>
      </c>
      <c r="E43">
        <v>74.367148999999998</v>
      </c>
      <c r="F43" s="7">
        <f t="shared" si="1"/>
        <v>1.0378074620728721</v>
      </c>
    </row>
    <row r="44" spans="1:6" x14ac:dyDescent="0.4">
      <c r="A44" s="4">
        <v>44439</v>
      </c>
      <c r="B44" s="2">
        <v>4307.54</v>
      </c>
      <c r="C44" s="7">
        <f t="shared" si="0"/>
        <v>0.95243085957883367</v>
      </c>
      <c r="D44" s="1">
        <v>44440</v>
      </c>
      <c r="E44">
        <v>72.547713999999999</v>
      </c>
      <c r="F44" s="7">
        <f t="shared" si="1"/>
        <v>0.97553442582557526</v>
      </c>
    </row>
    <row r="45" spans="1:6" x14ac:dyDescent="0.4">
      <c r="A45" s="5">
        <v>44469</v>
      </c>
      <c r="B45" s="3">
        <v>4605.38</v>
      </c>
      <c r="C45" s="7">
        <f t="shared" si="0"/>
        <v>1.0691438733012346</v>
      </c>
      <c r="D45" s="1">
        <v>44470</v>
      </c>
      <c r="E45">
        <v>76.340805000000003</v>
      </c>
      <c r="F45" s="7">
        <f t="shared" si="1"/>
        <v>1.052284087131953</v>
      </c>
    </row>
    <row r="46" spans="1:6" x14ac:dyDescent="0.4">
      <c r="A46" s="4">
        <v>44500</v>
      </c>
      <c r="B46" s="2">
        <v>4567</v>
      </c>
      <c r="C46" s="7">
        <f t="shared" si="0"/>
        <v>0.99166626858152851</v>
      </c>
      <c r="D46" s="1">
        <v>44501</v>
      </c>
      <c r="E46">
        <v>76.233269000000007</v>
      </c>
      <c r="F46" s="7">
        <f t="shared" si="1"/>
        <v>0.99859136932077153</v>
      </c>
    </row>
    <row r="47" spans="1:6" x14ac:dyDescent="0.4">
      <c r="A47" s="5">
        <v>44531</v>
      </c>
      <c r="B47" s="3">
        <v>4766.18</v>
      </c>
      <c r="C47" s="7">
        <f t="shared" si="0"/>
        <v>1.0436128749726299</v>
      </c>
      <c r="D47" s="1">
        <v>44531</v>
      </c>
      <c r="E47">
        <v>86.990478999999993</v>
      </c>
      <c r="F47" s="7">
        <f t="shared" si="1"/>
        <v>1.1411091265153537</v>
      </c>
    </row>
    <row r="48" spans="1:6" x14ac:dyDescent="0.4">
      <c r="A48" s="4">
        <v>44562</v>
      </c>
      <c r="B48" s="2">
        <v>4515.55</v>
      </c>
      <c r="C48" s="7">
        <f t="shared" si="0"/>
        <v>0.94741491089300023</v>
      </c>
      <c r="D48" s="1">
        <v>44562</v>
      </c>
      <c r="E48">
        <v>83.754799000000006</v>
      </c>
      <c r="F48" s="7">
        <f t="shared" si="1"/>
        <v>0.9628042052740049</v>
      </c>
    </row>
    <row r="49" spans="1:6" x14ac:dyDescent="0.4">
      <c r="A49" s="5">
        <v>44593</v>
      </c>
      <c r="B49" s="3">
        <v>4373.9399999999996</v>
      </c>
      <c r="C49" s="7">
        <f t="shared" si="0"/>
        <v>0.96863947913321735</v>
      </c>
      <c r="D49" s="1">
        <v>44593</v>
      </c>
      <c r="E49">
        <v>84.450974000000002</v>
      </c>
      <c r="F49" s="7">
        <f t="shared" si="1"/>
        <v>1.0083120610199303</v>
      </c>
    </row>
    <row r="50" spans="1:6" x14ac:dyDescent="0.4">
      <c r="A50" s="4">
        <v>44621</v>
      </c>
      <c r="B50" s="2">
        <v>4530.41</v>
      </c>
      <c r="C50" s="7">
        <f t="shared" si="0"/>
        <v>1.0357732387732801</v>
      </c>
      <c r="D50" s="1">
        <v>44621</v>
      </c>
      <c r="E50">
        <v>88.188239999999993</v>
      </c>
      <c r="F50" s="7">
        <f t="shared" si="1"/>
        <v>1.0442536755111906</v>
      </c>
    </row>
    <row r="51" spans="1:6" x14ac:dyDescent="0.4">
      <c r="A51" s="5">
        <v>44651</v>
      </c>
      <c r="B51" s="3">
        <v>4131.93</v>
      </c>
      <c r="C51" s="7">
        <f t="shared" si="0"/>
        <v>0.91204328085096065</v>
      </c>
      <c r="D51" s="1">
        <v>44652</v>
      </c>
      <c r="E51">
        <v>79.563164</v>
      </c>
      <c r="F51" s="7">
        <f t="shared" si="1"/>
        <v>0.90219698227337353</v>
      </c>
    </row>
    <row r="52" spans="1:6" x14ac:dyDescent="0.4">
      <c r="A52" s="4">
        <v>44681</v>
      </c>
      <c r="B52" s="2">
        <v>4132.1499999999996</v>
      </c>
      <c r="C52" s="7">
        <f t="shared" si="0"/>
        <v>1.0000532438836087</v>
      </c>
      <c r="D52" s="1">
        <v>44682</v>
      </c>
      <c r="E52">
        <v>73.465607000000006</v>
      </c>
      <c r="F52" s="7">
        <f t="shared" si="1"/>
        <v>0.92336205985976127</v>
      </c>
    </row>
    <row r="53" spans="1:6" x14ac:dyDescent="0.4">
      <c r="A53" s="5">
        <v>44712</v>
      </c>
      <c r="B53" s="3">
        <v>3785.38</v>
      </c>
      <c r="C53" s="7">
        <f t="shared" si="0"/>
        <v>0.91608000677613355</v>
      </c>
      <c r="D53" s="1">
        <v>44713</v>
      </c>
      <c r="E53">
        <v>66.630913000000007</v>
      </c>
      <c r="F53" s="7">
        <f t="shared" si="1"/>
        <v>0.90696743307381922</v>
      </c>
    </row>
    <row r="54" spans="1:6" x14ac:dyDescent="0.4">
      <c r="A54" s="4">
        <v>44742</v>
      </c>
      <c r="B54" s="2">
        <v>4130.29</v>
      </c>
      <c r="C54" s="7">
        <f t="shared" si="0"/>
        <v>1.0911163476322059</v>
      </c>
      <c r="D54" s="1">
        <v>44743</v>
      </c>
      <c r="E54">
        <v>67.094932999999997</v>
      </c>
      <c r="F54" s="7">
        <f t="shared" si="1"/>
        <v>1.0069640348467084</v>
      </c>
    </row>
    <row r="55" spans="1:6" x14ac:dyDescent="0.4">
      <c r="A55" s="5">
        <v>44773</v>
      </c>
      <c r="B55" s="3">
        <v>3955</v>
      </c>
      <c r="C55" s="7">
        <f t="shared" si="0"/>
        <v>0.95755988078318954</v>
      </c>
      <c r="D55" s="1">
        <v>44774</v>
      </c>
      <c r="E55">
        <v>62.365906000000003</v>
      </c>
      <c r="F55" s="7">
        <f t="shared" si="1"/>
        <v>0.92951737503039167</v>
      </c>
    </row>
    <row r="56" spans="1:6" x14ac:dyDescent="0.4">
      <c r="A56" s="4">
        <v>44804</v>
      </c>
      <c r="B56" s="2">
        <v>3585.62</v>
      </c>
      <c r="C56" s="7">
        <f t="shared" si="0"/>
        <v>0.90660429835651068</v>
      </c>
      <c r="D56" s="1">
        <v>44805</v>
      </c>
      <c r="E56">
        <v>56.931941999999999</v>
      </c>
      <c r="F56" s="7">
        <f t="shared" si="1"/>
        <v>0.91286963745864602</v>
      </c>
    </row>
    <row r="57" spans="1:6" x14ac:dyDescent="0.4">
      <c r="A57" s="5">
        <v>44834</v>
      </c>
      <c r="B57" s="3">
        <v>3871.98</v>
      </c>
      <c r="C57" s="7">
        <f t="shared" si="0"/>
        <v>1.0798634545768933</v>
      </c>
      <c r="D57" s="1">
        <v>44835</v>
      </c>
      <c r="E57">
        <v>61.699398000000002</v>
      </c>
      <c r="F57" s="7">
        <f t="shared" si="1"/>
        <v>1.0837395639867686</v>
      </c>
    </row>
    <row r="58" spans="1:6" x14ac:dyDescent="0.4">
      <c r="A58" s="4">
        <v>44865</v>
      </c>
      <c r="B58" s="2">
        <v>4080.11</v>
      </c>
      <c r="C58" s="7">
        <f t="shared" si="0"/>
        <v>1.0537528602936999</v>
      </c>
      <c r="D58" s="1">
        <v>44866</v>
      </c>
      <c r="E58">
        <v>61.659751999999997</v>
      </c>
      <c r="F58" s="7">
        <f t="shared" si="1"/>
        <v>0.99935743295258728</v>
      </c>
    </row>
    <row r="59" spans="1:6" x14ac:dyDescent="0.4">
      <c r="A59" s="5">
        <v>44896</v>
      </c>
      <c r="B59" s="3">
        <v>3839.5</v>
      </c>
      <c r="C59" s="7">
        <f t="shared" si="0"/>
        <v>0.94102855070083891</v>
      </c>
      <c r="D59" s="1">
        <v>44896</v>
      </c>
      <c r="E59">
        <v>56.94294</v>
      </c>
      <c r="F59" s="7">
        <f t="shared" si="1"/>
        <v>0.9235025791216287</v>
      </c>
    </row>
    <row r="60" spans="1:6" x14ac:dyDescent="0.4">
      <c r="A60" s="4">
        <v>44927</v>
      </c>
      <c r="B60" s="2">
        <v>4076.6</v>
      </c>
      <c r="C60" s="7">
        <f t="shared" si="0"/>
        <v>1.061752832400052</v>
      </c>
      <c r="D60" s="1">
        <v>44927</v>
      </c>
      <c r="E60">
        <v>66.461639000000005</v>
      </c>
      <c r="F60" s="7">
        <f t="shared" si="1"/>
        <v>1.1671620573156216</v>
      </c>
    </row>
    <row r="61" spans="1:6" x14ac:dyDescent="0.4">
      <c r="A61" s="5">
        <v>44958</v>
      </c>
      <c r="B61" s="3">
        <v>3970.15</v>
      </c>
      <c r="C61" s="7">
        <f t="shared" si="0"/>
        <v>0.9738875533532847</v>
      </c>
      <c r="D61" s="1">
        <v>44958</v>
      </c>
      <c r="E61">
        <v>62.359439999999999</v>
      </c>
      <c r="F61" s="7">
        <f t="shared" si="1"/>
        <v>0.93827719174966473</v>
      </c>
    </row>
    <row r="62" spans="1:6" x14ac:dyDescent="0.4">
      <c r="A62" s="4">
        <v>44986</v>
      </c>
      <c r="B62" s="2">
        <v>4045.64</v>
      </c>
      <c r="C62" s="7">
        <f t="shared" si="0"/>
        <v>1.0190143949221062</v>
      </c>
      <c r="D62" s="1">
        <v>44986</v>
      </c>
      <c r="E62">
        <v>62.540000999999997</v>
      </c>
      <c r="F62" s="7">
        <f t="shared" si="1"/>
        <v>1.0028954878363243</v>
      </c>
    </row>
    <row r="63" spans="1:6" x14ac:dyDescent="0.4">
      <c r="A63" s="5"/>
      <c r="B63" s="3"/>
    </row>
    <row r="64" spans="1:6" x14ac:dyDescent="0.4">
      <c r="A64" s="1"/>
    </row>
  </sheetData>
  <mergeCells count="1">
    <mergeCell ref="J24:L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F39C58-29B8-4728-A6E4-66B3A889E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CAPM_CTSH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2023-03-05T18:35:06Z</dcterms:created>
  <dcterms:modified xsi:type="dcterms:W3CDTF">2023-03-06T22:58:52Z</dcterms:modified>
</cp:coreProperties>
</file>