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gang\Desktop\"/>
    </mc:Choice>
  </mc:AlternateContent>
  <xr:revisionPtr revIDLastSave="0" documentId="13_ncr:1_{4CE3F442-7149-47AB-9A7A-313AA69052A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计算步骤模板" sheetId="2" r:id="rId1"/>
    <sheet name="实际设计参数计算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8" i="1"/>
  <c r="C9" i="1" s="1"/>
  <c r="C7" i="1"/>
  <c r="C10" i="1" l="1"/>
</calcChain>
</file>

<file path=xl/sharedStrings.xml><?xml version="1.0" encoding="utf-8"?>
<sst xmlns="http://schemas.openxmlformats.org/spreadsheetml/2006/main" count="33" uniqueCount="29">
  <si>
    <t>振铃频率fr</t>
  </si>
  <si>
    <t>寄生电容Cp2</t>
  </si>
  <si>
    <t>寄生电感Lp</t>
  </si>
  <si>
    <t>谐振特征阻抗Z</t>
  </si>
  <si>
    <t>Ω</t>
  </si>
  <si>
    <t>Snubber电阻Rsnb≥</t>
  </si>
  <si>
    <t>Snubber电容Csnb≥</t>
  </si>
  <si>
    <t>Snubber电阻功率Prsnb</t>
  </si>
  <si>
    <t>开关频率fsw</t>
  </si>
  <si>
    <t>输入电压Vin</t>
  </si>
  <si>
    <t>V</t>
  </si>
  <si>
    <t>MHz</t>
  </si>
  <si>
    <t>pF</t>
  </si>
  <si>
    <t>nH</t>
  </si>
  <si>
    <t>mW</t>
  </si>
  <si>
    <t>Snubber电阻损耗，需要考虑所选电阻型号额定功率</t>
  </si>
  <si>
    <t>测量振铃频率</t>
  </si>
  <si>
    <t>开关节点电容Cp0</t>
  </si>
  <si>
    <t>一般选寄生电容的1~4倍，如果计算出来的结果是227pF、454pF、681pF、908pF，则实际选用220pF、470pF、680pF和1000pF</t>
  </si>
  <si>
    <t>一般已知，取开关节点电容的1/3</t>
  </si>
  <si>
    <t>Measure the ringing frequency fr with an oscilloscope.</t>
  </si>
  <si>
    <t>Connect the capacitor CP0 between the switch node and ground, and determine the capacitance value at which the ringing frequency is decreased by a factor of 2.</t>
  </si>
  <si>
    <t>A third of the capacitor value CP0 is the value of the parasitic capacitance CP2.</t>
  </si>
  <si>
    <t>Calculate the parasitic inductance LP from the parasitic capacitance CP2.</t>
  </si>
  <si>
    <t>Calculate the characteristic impedance of the resonance.</t>
  </si>
  <si>
    <t>Set the snubber resistance RSNB to the equivalent value to the characteristic impedance Z.</t>
  </si>
  <si>
    <t>Choose a snubber capacitance CSNB larger than the parasitic capacitance CP2 by a factor of 1 to 4.</t>
  </si>
  <si>
    <t>Calculate the consumption power of the snubber resistance RSNB.</t>
  </si>
  <si>
    <t>按照上式估算得出，一般串接一个电容，实测振铃频率下降一半后的电容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</si>
</sst>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14</xdr:col>
      <xdr:colOff>218057</xdr:colOff>
      <xdr:row>39</xdr:row>
      <xdr:rowOff>37524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C9EF14E-8EA1-43D9-8A8B-4EF32EDF3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8142857" cy="4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580038</xdr:colOff>
      <xdr:row>74</xdr:row>
      <xdr:rowOff>153509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3CF1767-D58B-4262-8766-D3C603435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15200"/>
          <a:ext cx="7895238" cy="6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14</xdr:col>
      <xdr:colOff>199009</xdr:colOff>
      <xdr:row>100</xdr:row>
      <xdr:rowOff>182309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CC38188-0849-45D6-BB43-A6EB66A41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898880"/>
          <a:ext cx="812380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13</xdr:row>
      <xdr:rowOff>0</xdr:rowOff>
    </xdr:from>
    <xdr:to>
      <xdr:col>12</xdr:col>
      <xdr:colOff>174279</xdr:colOff>
      <xdr:row>51</xdr:row>
      <xdr:rowOff>164846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0FD03C-127B-427C-92A0-507BA28B8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2377440"/>
          <a:ext cx="7847619" cy="7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0</xdr:row>
      <xdr:rowOff>7620</xdr:rowOff>
    </xdr:from>
    <xdr:to>
      <xdr:col>9</xdr:col>
      <xdr:colOff>308303</xdr:colOff>
      <xdr:row>4</xdr:row>
      <xdr:rowOff>133243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EFDA81-2691-43E7-9944-EBF00F43E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8160" y="7620"/>
          <a:ext cx="2457143" cy="8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601980</xdr:colOff>
      <xdr:row>6</xdr:row>
      <xdr:rowOff>60960</xdr:rowOff>
    </xdr:from>
    <xdr:to>
      <xdr:col>9</xdr:col>
      <xdr:colOff>173622</xdr:colOff>
      <xdr:row>9</xdr:row>
      <xdr:rowOff>91440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7C20026-0E80-46FD-B978-D8F832F53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9780" y="1158240"/>
          <a:ext cx="790842" cy="5791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23</xdr:col>
      <xdr:colOff>532571</xdr:colOff>
      <xdr:row>34</xdr:row>
      <xdr:rowOff>102377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85386E1-65CE-4F17-9745-7A921901C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2377440"/>
          <a:ext cx="6628571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07A7-DFFB-4863-BDB2-004FFEE3495B}">
  <dimension ref="A5:B12"/>
  <sheetViews>
    <sheetView workbookViewId="0">
      <selection activeCell="S80" sqref="S80"/>
    </sheetView>
  </sheetViews>
  <sheetFormatPr defaultRowHeight="14.4" x14ac:dyDescent="0.3"/>
  <sheetData>
    <row r="5" spans="1:2" x14ac:dyDescent="0.3">
      <c r="A5">
        <v>1</v>
      </c>
      <c r="B5" t="s">
        <v>20</v>
      </c>
    </row>
    <row r="6" spans="1:2" x14ac:dyDescent="0.3">
      <c r="A6">
        <v>2</v>
      </c>
      <c r="B6" t="s">
        <v>21</v>
      </c>
    </row>
    <row r="7" spans="1:2" x14ac:dyDescent="0.3">
      <c r="A7">
        <v>3</v>
      </c>
      <c r="B7" t="s">
        <v>22</v>
      </c>
    </row>
    <row r="8" spans="1:2" x14ac:dyDescent="0.3">
      <c r="A8">
        <v>4</v>
      </c>
      <c r="B8" t="s">
        <v>23</v>
      </c>
    </row>
    <row r="9" spans="1:2" x14ac:dyDescent="0.3">
      <c r="A9">
        <v>5</v>
      </c>
      <c r="B9" t="s">
        <v>24</v>
      </c>
    </row>
    <row r="10" spans="1:2" x14ac:dyDescent="0.3">
      <c r="A10">
        <v>6</v>
      </c>
      <c r="B10" t="s">
        <v>25</v>
      </c>
    </row>
    <row r="11" spans="1:2" x14ac:dyDescent="0.3">
      <c r="A11">
        <v>7</v>
      </c>
      <c r="B11" t="s">
        <v>26</v>
      </c>
    </row>
    <row r="12" spans="1:2" x14ac:dyDescent="0.3">
      <c r="A12">
        <v>8</v>
      </c>
      <c r="B12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E12"/>
  <sheetViews>
    <sheetView tabSelected="1" workbookViewId="0">
      <selection activeCell="D10" sqref="D10"/>
    </sheetView>
  </sheetViews>
  <sheetFormatPr defaultRowHeight="14.4" x14ac:dyDescent="0.3"/>
  <cols>
    <col min="2" max="2" width="20.21875" bestFit="1" customWidth="1"/>
    <col min="3" max="3" width="12" bestFit="1" customWidth="1"/>
    <col min="4" max="4" width="8.88671875" style="3"/>
  </cols>
  <sheetData>
    <row r="3" spans="1:5" x14ac:dyDescent="0.3">
      <c r="B3" t="s">
        <v>9</v>
      </c>
      <c r="C3">
        <v>12</v>
      </c>
      <c r="D3" s="3" t="s">
        <v>10</v>
      </c>
    </row>
    <row r="4" spans="1:5" x14ac:dyDescent="0.3">
      <c r="B4" t="s">
        <v>8</v>
      </c>
      <c r="C4">
        <v>2.2000000000000002</v>
      </c>
      <c r="D4" s="3" t="s">
        <v>11</v>
      </c>
    </row>
    <row r="5" spans="1:5" x14ac:dyDescent="0.3">
      <c r="A5">
        <v>1</v>
      </c>
      <c r="B5" t="s">
        <v>0</v>
      </c>
      <c r="C5">
        <v>200</v>
      </c>
      <c r="D5" s="3" t="s">
        <v>11</v>
      </c>
      <c r="E5" t="s">
        <v>16</v>
      </c>
    </row>
    <row r="6" spans="1:5" x14ac:dyDescent="0.3">
      <c r="A6">
        <v>2</v>
      </c>
      <c r="B6" t="s">
        <v>17</v>
      </c>
      <c r="C6">
        <v>680</v>
      </c>
      <c r="D6" s="3" t="s">
        <v>12</v>
      </c>
      <c r="E6" t="s">
        <v>28</v>
      </c>
    </row>
    <row r="7" spans="1:5" x14ac:dyDescent="0.3">
      <c r="A7">
        <v>2</v>
      </c>
      <c r="B7" s="1" t="s">
        <v>1</v>
      </c>
      <c r="C7" s="2">
        <f>C6/3</f>
        <v>226.66666666666666</v>
      </c>
      <c r="D7" s="3" t="s">
        <v>12</v>
      </c>
      <c r="E7" t="s">
        <v>19</v>
      </c>
    </row>
    <row r="8" spans="1:5" x14ac:dyDescent="0.3">
      <c r="A8">
        <v>4</v>
      </c>
      <c r="B8" s="1" t="s">
        <v>2</v>
      </c>
      <c r="C8" s="2">
        <f>1/((2*3.14*C5)*(2*3.14*C5)*C7)*1000000000</f>
        <v>2.7966174501769552</v>
      </c>
      <c r="D8" s="3" t="s">
        <v>13</v>
      </c>
    </row>
    <row r="9" spans="1:5" x14ac:dyDescent="0.3">
      <c r="A9">
        <v>5</v>
      </c>
      <c r="B9" s="1" t="s">
        <v>3</v>
      </c>
      <c r="C9" s="2">
        <f>SQRT(1000*C8/C7)</f>
        <v>3.5125515174222555</v>
      </c>
      <c r="D9" s="3" t="s">
        <v>4</v>
      </c>
    </row>
    <row r="10" spans="1:5" x14ac:dyDescent="0.3">
      <c r="A10">
        <v>6</v>
      </c>
      <c r="B10" s="1" t="s">
        <v>5</v>
      </c>
      <c r="C10" s="4">
        <f>C9</f>
        <v>3.5125515174222555</v>
      </c>
      <c r="D10" s="3" t="s">
        <v>4</v>
      </c>
    </row>
    <row r="11" spans="1:5" x14ac:dyDescent="0.3">
      <c r="A11">
        <v>7</v>
      </c>
      <c r="B11" s="1" t="s">
        <v>6</v>
      </c>
      <c r="C11" s="4">
        <f>2*C7</f>
        <v>453.33333333333331</v>
      </c>
      <c r="D11" s="3" t="s">
        <v>12</v>
      </c>
      <c r="E11" t="s">
        <v>18</v>
      </c>
    </row>
    <row r="12" spans="1:5" x14ac:dyDescent="0.3">
      <c r="A12">
        <v>8</v>
      </c>
      <c r="B12" s="1" t="s">
        <v>7</v>
      </c>
      <c r="C12" s="5">
        <f>C11*C3*C3*C4*0.001</f>
        <v>143.61600000000001</v>
      </c>
      <c r="D12" s="3" t="s">
        <v>14</v>
      </c>
      <c r="E12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计算步骤模板</vt:lpstr>
      <vt:lpstr>实际设计参数计算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Gang (嵇港)</dc:creator>
  <cp:lastModifiedBy>Ji Gang (嵇港)</cp:lastModifiedBy>
  <dcterms:created xsi:type="dcterms:W3CDTF">2015-06-05T18:19:34Z</dcterms:created>
  <dcterms:modified xsi:type="dcterms:W3CDTF">2021-05-08T10:43:22Z</dcterms:modified>
</cp:coreProperties>
</file>