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230" documentId="8_{2F1A47A0-22C8-49C4-9947-36A93AF351FC}" xr6:coauthVersionLast="47" xr6:coauthVersionMax="47" xr10:uidLastSave="{3345435E-DF44-4694-BA14-D0A0EBA640BA}"/>
  <bookViews>
    <workbookView xWindow="-120" yWindow="-120" windowWidth="29040" windowHeight="15840" xr2:uid="{7B99B142-E802-4675-A9BF-05AE65FA9585}"/>
  </bookViews>
  <sheets>
    <sheet name="Summary Table" sheetId="3" r:id="rId1"/>
    <sheet name="FP Service Analysis 06 12 2021 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<sst xmlns="http://schemas.openxmlformats.org/spreadsheetml/2006/main" count="98" uniqueCount="77">
  <si>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</si>
  <si>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</si>
  <si>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</si>
  <si>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</si>
  <si>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</si>
  <si>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</si>
  <si>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</si>
  <si>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</si>
  <si>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</si>
  <si>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</si>
  <si>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</si>
  <si>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</si>
  <si>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</si>
  <si>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</si>
  <si>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</si>
  <si>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</si>
  <si>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</si>
  <si>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</si>
  <si>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</si>
  <si>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</si>
  <si>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</si>
  <si>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</si>
  <si>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</si>
  <si>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</si>
  <si>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</si>
  <si>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</si>
  <si>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</si>
  <si>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</si>
  <si>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</si>
  <si>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</si>
  <si>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</si>
  <si>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</si>
  <si>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</si>
  <si>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</si>
  <si>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</si>
  <si>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</si>
  <si>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</si>
  <si>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</si>
  <si>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</si>
  <si>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</si>
  <si>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</si>
  <si>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</si>
  <si>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</si>
  <si>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</si>
  <si>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</si>
  <si>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</si>
  <si>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</si>
  <si>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</si>
  <si>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>Solid Place !</t>
  </si>
  <si>
    <t>Ordered the flatbread - it was grilled - grilled marks were black (burned)</t>
  </si>
  <si>
    <t>More Bread - I Like Bread</t>
  </si>
  <si>
    <t>The raspberry glaze cinnamon bun wasn't very good, tooooo tart and too sour</t>
  </si>
  <si>
    <t>Chicken salad sandwich would be better and easier to eat with two thin slices of bread rather than one thick slice.</t>
  </si>
  <si>
    <t>tacos - of every flavor, lime &amp; cilantro</t>
  </si>
  <si>
    <t>Gluten free options</t>
  </si>
  <si>
    <t>Waitress was a great server (Alicia)</t>
  </si>
  <si>
    <t>Very nice experience. Great food.</t>
  </si>
  <si>
    <t>Good service will come back.</t>
  </si>
  <si>
    <t>Super Tasty. Appetizer came out after food.</t>
  </si>
  <si>
    <t>Add ricotta cheese in with eggplant rotllatini. Add more vegetables with fish.</t>
  </si>
  <si>
    <t>Our waitress was great but we sat by the pool table VERY NOISY !!!</t>
  </si>
  <si>
    <t xml:space="preserve">  The bar took forever!</t>
  </si>
  <si>
    <t xml:space="preserve">  The trout was fantastic !</t>
  </si>
  <si>
    <t xml:space="preserve">  The eggplant was not good.</t>
  </si>
  <si>
    <t xml:space="preserve">  The salad needed more dressing</t>
  </si>
  <si>
    <r>
      <t xml:space="preserve"> </t>
    </r>
    <r>
      <rPr>
        <u/>
        <sz val="11"/>
        <color theme="1"/>
        <rFont val="Calibri"/>
        <family val="2"/>
        <scheme val="minor"/>
      </rPr>
      <t xml:space="preserve"> Soggy</t>
    </r>
    <r>
      <rPr>
        <sz val="11"/>
        <color theme="1"/>
        <rFont val="Calibri"/>
        <family val="2"/>
        <scheme val="minor"/>
      </rPr>
      <t xml:space="preserve"> French fries</t>
    </r>
  </si>
  <si>
    <t>Rose was great! Service is very slow, especially drinks</t>
  </si>
  <si>
    <t>Maybe more efficient order system to get our wine &amp; beer. Seems slow - 15+ minutes. Thanks for the order void</t>
  </si>
  <si>
    <t>More steaks &amp; seafood for locals</t>
  </si>
  <si>
    <t>Homemade breads too dry. 5 star service (Julie)</t>
  </si>
  <si>
    <t>A few rough spots to work out - We'll try again. Given the build-up to opening and unbridleds involvement, I expected more. (steve@tourismchampion.com)</t>
  </si>
  <si>
    <t>Great space !</t>
  </si>
  <si>
    <t>Great atmosphere</t>
  </si>
  <si>
    <t>Maybe put ice in the water you serve</t>
  </si>
  <si>
    <t>AMAZING !!</t>
  </si>
  <si>
    <t xml:space="preserve">The sauce on the elk burger. Perfect! </t>
  </si>
  <si>
    <t>The beer cheese sauce should be sold!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</si>
</sst>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  <numFmt numFmtId="169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  <xf numFmtId="169" fontId="4" fillId="0" borderId="0" xfId="0" applyNumberFormat="1" applyFont="1" applyAlignment="1">
      <alignment horizontal="right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tabSelected="1" view="pageBreakPreview" zoomScale="120" zoomScaleNormal="100" zoomScaleSheetLayoutView="120" workbookViewId="0">
      <pane ySplit="6" topLeftCell="A9" activePane="bottomLeft" state="frozen"/>
      <selection pane="bottomLeft" activeCell="M3" sqref="M3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73">
        <v>44359</v>
      </c>
      <c r="N2" s="73"/>
      <c r="O2" s="73"/>
      <c r="P2" s="73"/>
      <c r="Q2" s="73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Service Analysis 06 12 2021 '!B448</f>
        <v>0</v>
      </c>
      <c r="F10" s="46"/>
      <c r="G10" s="46">
        <f>'FP Service Analysis 06 12 2021 '!B449</f>
        <v>1</v>
      </c>
      <c r="H10" s="46"/>
      <c r="I10" s="46">
        <f>'FP Service Analysis 06 12 2021 '!B450</f>
        <v>2</v>
      </c>
      <c r="J10" s="46"/>
      <c r="K10" s="46">
        <f>'FP Service Analysis 06 12 2021 '!B451</f>
        <v>4</v>
      </c>
      <c r="L10" s="46"/>
      <c r="M10" s="46">
        <f>'FP Service Analysis 06 12 2021 '!B452</f>
        <v>21</v>
      </c>
      <c r="N10" s="47"/>
      <c r="O10" s="48">
        <f>SUM(E10:M10)</f>
        <v>28</v>
      </c>
      <c r="P10" s="49">
        <f>SUM((E10*$E$6),(G10*$G$6),($I$6*I10),(K10*$K$6),($M$6*M10))/(O10*5)</f>
        <v>0.92142857142857137</v>
      </c>
      <c r="Q10" s="61" t="str">
        <f>IF(P10&gt;=$W$10,$U$10,IF(P10&gt;=$W$11,$U$11,IF(P10&gt;=$W$16,$U$16,IF(P10&gt;=$W$19,$U$19,IF(P10&gt;=$W$22,$U$22,IF(P10&gt;=$W$25,$U$25,$U$26))))))</f>
        <v>A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0</v>
      </c>
      <c r="F11" s="46"/>
      <c r="G11" s="54">
        <f>G10/$O10</f>
        <v>3.5714285714285712E-2</v>
      </c>
      <c r="H11" s="46"/>
      <c r="I11" s="54">
        <f>I10/$O10</f>
        <v>7.1428571428571425E-2</v>
      </c>
      <c r="J11" s="46"/>
      <c r="K11" s="54">
        <f>K10/$O10</f>
        <v>0.14285714285714285</v>
      </c>
      <c r="L11" s="46"/>
      <c r="M11" s="54">
        <f>M10/$O10</f>
        <v>0.75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Service Analysis 06 12 2021 '!C448</f>
        <v>0</v>
      </c>
      <c r="F13" s="46"/>
      <c r="G13" s="46">
        <f>'FP Service Analysis 06 12 2021 '!C449</f>
        <v>2</v>
      </c>
      <c r="H13" s="46"/>
      <c r="I13" s="46">
        <f>'FP Service Analysis 06 12 2021 '!C450</f>
        <v>3</v>
      </c>
      <c r="J13" s="46"/>
      <c r="K13" s="46">
        <f>'FP Service Analysis 06 12 2021 '!C451</f>
        <v>5</v>
      </c>
      <c r="L13" s="46"/>
      <c r="M13" s="46">
        <f>'FP Service Analysis 06 12 2021 '!C452</f>
        <v>18</v>
      </c>
      <c r="N13" s="46"/>
      <c r="O13" s="48">
        <f t="shared" ref="O13:O22" si="0">SUM(E13:M13)</f>
        <v>28</v>
      </c>
      <c r="P13" s="49">
        <f t="shared" ref="P13:P22" si="1">SUM((E13*$E$6),(G13*$G$6),($I$6*I13),(K13*$K$6),($M$6*M13))/(O13*5)</f>
        <v>0.87857142857142856</v>
      </c>
      <c r="Q13" s="61" t="str">
        <f>IF(P13&gt;=$W$10,$U$10,IF(P13&gt;=$W$11,$U$11,IF(P13&gt;=$W$16,$U$16,IF(P13&gt;=$W$19,$U$19,IF(P13&gt;=$W$22,$U$22,IF(P13&gt;=$W$25,$U$25,$U$26))))))</f>
        <v>B+</v>
      </c>
    </row>
    <row r="14" spans="1:23" ht="11.65" customHeight="1" outlineLevel="1" x14ac:dyDescent="0.25">
      <c r="B14" s="56" t="s">
        <v>30</v>
      </c>
      <c r="D14" s="30"/>
      <c r="E14" s="54">
        <f>E13/$O13</f>
        <v>0</v>
      </c>
      <c r="F14" s="46"/>
      <c r="G14" s="54">
        <f>G13/$O13</f>
        <v>7.1428571428571425E-2</v>
      </c>
      <c r="H14" s="46"/>
      <c r="I14" s="54">
        <f>I13/$O13</f>
        <v>0.10714285714285714</v>
      </c>
      <c r="J14" s="46"/>
      <c r="K14" s="54">
        <f>K13/$O13</f>
        <v>0.17857142857142858</v>
      </c>
      <c r="L14" s="46"/>
      <c r="M14" s="54">
        <f>M13/$O13</f>
        <v>0.6428571428571429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Service Analysis 06 12 2021 '!D448</f>
        <v>1</v>
      </c>
      <c r="F16" s="46"/>
      <c r="G16" s="46">
        <f>'FP Service Analysis 06 12 2021 '!D449</f>
        <v>0</v>
      </c>
      <c r="H16" s="46"/>
      <c r="I16" s="46">
        <f>'FP Service Analysis 06 12 2021 '!D450</f>
        <v>2</v>
      </c>
      <c r="J16" s="46"/>
      <c r="K16" s="46">
        <f>'FP Service Analysis 06 12 2021 '!D451</f>
        <v>3</v>
      </c>
      <c r="L16" s="46"/>
      <c r="M16" s="46">
        <f>'FP Service Analysis 06 12 2021 '!D452</f>
        <v>22</v>
      </c>
      <c r="N16" s="46"/>
      <c r="O16" s="48">
        <f t="shared" si="0"/>
        <v>28</v>
      </c>
      <c r="P16" s="49">
        <f t="shared" si="1"/>
        <v>0.92142857142857137</v>
      </c>
      <c r="Q16" s="61" t="str">
        <f>IF(P16&gt;=$W$10,$U$10,IF(P16&gt;=$W$11,$U$11,IF(P16&gt;=$W$16,$U$16,IF(P16&gt;=$W$19,$U$19,IF(P16&gt;=$W$22,$U$22,IF(P16&gt;=$W$25,$U$25,$U$26))))))</f>
        <v>A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3.5714285714285712E-2</v>
      </c>
      <c r="F17" s="46"/>
      <c r="G17" s="54">
        <f>G16/$O16</f>
        <v>0</v>
      </c>
      <c r="H17" s="46"/>
      <c r="I17" s="54">
        <f>I16/$O16</f>
        <v>7.1428571428571425E-2</v>
      </c>
      <c r="J17" s="46"/>
      <c r="K17" s="54">
        <f>K16/$O16</f>
        <v>0.10714285714285714</v>
      </c>
      <c r="L17" s="46"/>
      <c r="M17" s="54">
        <f>M16/$O16</f>
        <v>0.7857142857142857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Service Analysis 06 12 2021 '!E448</f>
        <v>1</v>
      </c>
      <c r="F19" s="46"/>
      <c r="G19" s="46">
        <f>'FP Service Analysis 06 12 2021 '!E449</f>
        <v>0</v>
      </c>
      <c r="H19" s="46"/>
      <c r="I19" s="46">
        <f>'FP Service Analysis 06 12 2021 '!E450</f>
        <v>4</v>
      </c>
      <c r="J19" s="46"/>
      <c r="K19" s="46">
        <f>'FP Service Analysis 06 12 2021 '!E451</f>
        <v>9</v>
      </c>
      <c r="L19" s="46"/>
      <c r="M19" s="46">
        <f>'FP Service Analysis 06 12 2021 '!E452</f>
        <v>14</v>
      </c>
      <c r="N19" s="46"/>
      <c r="O19" s="48">
        <f t="shared" si="0"/>
        <v>28</v>
      </c>
      <c r="P19" s="49">
        <f t="shared" si="1"/>
        <v>0.85</v>
      </c>
      <c r="Q19" s="61" t="str">
        <f>IF(P19&gt;=$W$10,$U$10,IF(P19&gt;=$W$11,$U$11,IF(P19&gt;=$W$16,$U$16,IF(P19&gt;=$W$19,$U$19,IF(P19&gt;=$W$22,$U$22,IF(P19&gt;=$W$25,$U$25,$U$26))))))</f>
        <v>B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3.5714285714285712E-2</v>
      </c>
      <c r="F20" s="46"/>
      <c r="G20" s="54">
        <f>G19/$O19</f>
        <v>0</v>
      </c>
      <c r="H20" s="46"/>
      <c r="I20" s="54">
        <f>I19/$O19</f>
        <v>0.14285714285714285</v>
      </c>
      <c r="J20" s="46"/>
      <c r="K20" s="54">
        <f>K19/$O19</f>
        <v>0.32142857142857145</v>
      </c>
      <c r="L20" s="46"/>
      <c r="M20" s="54">
        <f>M19/$O19</f>
        <v>0.5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Service Analysis 06 12 2021 '!F448</f>
        <v>0</v>
      </c>
      <c r="F22" s="46"/>
      <c r="G22" s="46">
        <f>'FP Service Analysis 06 12 2021 '!F449</f>
        <v>1</v>
      </c>
      <c r="H22" s="46"/>
      <c r="I22" s="46">
        <f>'FP Service Analysis 06 12 2021 '!F450</f>
        <v>8</v>
      </c>
      <c r="J22" s="46"/>
      <c r="K22" s="46">
        <f>'FP Service Analysis 06 12 2021 '!F451</f>
        <v>6</v>
      </c>
      <c r="L22" s="46"/>
      <c r="M22" s="46">
        <f>'FP Service Analysis 06 12 2021 '!F452</f>
        <v>13</v>
      </c>
      <c r="N22" s="46"/>
      <c r="O22" s="48">
        <f t="shared" si="0"/>
        <v>28</v>
      </c>
      <c r="P22" s="49">
        <f t="shared" si="1"/>
        <v>0.8214285714285714</v>
      </c>
      <c r="Q22" s="61" t="str">
        <f>IF(P22&gt;=$W$10,$U$10,IF(P22&gt;=$W$11,$U$11,IF(P22&gt;=$W$16,$U$16,IF(P22&gt;=$W$19,$U$19,IF(P22&gt;=$W$22,$U$22,IF(P22&gt;=$W$25,$U$25,$U$26))))))</f>
        <v>B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3.5714285714285712E-2</v>
      </c>
      <c r="H23" s="46"/>
      <c r="I23" s="54">
        <f>I22/$O22</f>
        <v>0.2857142857142857</v>
      </c>
      <c r="J23" s="46"/>
      <c r="K23" s="54">
        <f>K22/$O22</f>
        <v>0.21428571428571427</v>
      </c>
      <c r="L23" s="46"/>
      <c r="M23" s="54">
        <f>M22/$O22</f>
        <v>0.4642857142857143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2.0714285714285712</v>
      </c>
      <c r="F25" s="51"/>
      <c r="G25" s="50">
        <f>SUM(G10:G22)</f>
        <v>4.1071428571428577</v>
      </c>
      <c r="H25" s="51"/>
      <c r="I25" s="50">
        <f>SUM(I10:I22)</f>
        <v>19.392857142857142</v>
      </c>
      <c r="J25" s="51"/>
      <c r="K25" s="50">
        <f>SUM(K10:K22)</f>
        <v>27.750000000000004</v>
      </c>
      <c r="L25" s="51"/>
      <c r="M25" s="50">
        <f>SUM(M10:M22)</f>
        <v>90.678571428571431</v>
      </c>
      <c r="N25" s="51"/>
      <c r="O25" s="53">
        <f>SUM(O10:O22)</f>
        <v>144</v>
      </c>
      <c r="P25" s="52">
        <f>AVERAGE(P10:P22)</f>
        <v>0.87857142857142845</v>
      </c>
      <c r="Q25" s="62" t="str">
        <f>IF(P25&gt;=$W$10,$U$10,IF(P25&gt;=$W$11,$U$11,IF(P25&gt;=$W$16,$U$16,IF(P25&gt;=$W$19,$U$19,IF(P25&gt;=$W$22,$U$22,IF(P25&gt;=$W$25,$U$25,$U$26))))))</f>
        <v>B+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1.4384920634920632E-2</v>
      </c>
      <c r="F26" s="46"/>
      <c r="G26" s="54">
        <f>G25/$O$25</f>
        <v>2.85218253968254E-2</v>
      </c>
      <c r="H26" s="46"/>
      <c r="I26" s="54">
        <f>I25/$O$25</f>
        <v>0.13467261904761904</v>
      </c>
      <c r="J26" s="46"/>
      <c r="K26" s="54">
        <f>K25/$O$25</f>
        <v>0.19270833333333337</v>
      </c>
      <c r="L26" s="46"/>
      <c r="M26" s="54">
        <f>M25/$O$25</f>
        <v>0.62971230158730163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Service Analysis 06 12 2021 '!I448</f>
        <v>24</v>
      </c>
      <c r="G31" s="27">
        <f>'FP Service Analysis 06 12 2021 '!J448</f>
        <v>4</v>
      </c>
    </row>
    <row r="32" spans="1:23" ht="15" customHeight="1" outlineLevel="1" x14ac:dyDescent="0.25">
      <c r="B32" s="56" t="s">
        <v>30</v>
      </c>
      <c r="D32" s="30"/>
      <c r="E32" s="54">
        <f>E31/SUM(E31:G31)</f>
        <v>0.8571428571428571</v>
      </c>
      <c r="F32" s="46"/>
      <c r="G32" s="54">
        <f>G31/SUM(E31:G31)</f>
        <v>0.14285714285714285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Service Analysis 06 12 2021 '!M448</f>
        <v>2</v>
      </c>
      <c r="F35" s="67"/>
      <c r="G35" s="67"/>
      <c r="I35" s="67">
        <f>'FP Service Analysis 06 12 2021 '!K448</f>
        <v>14</v>
      </c>
      <c r="J35" s="67"/>
      <c r="K35" s="67"/>
      <c r="M35" s="67">
        <f>'FP Service Analysis 06 12 2021 '!L448</f>
        <v>0</v>
      </c>
      <c r="N35" s="67"/>
      <c r="O35" s="67"/>
      <c r="P35" s="67">
        <f>'FP Service Analysis 06 12 2021 '!N448</f>
        <v>10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7.6923076923076927E-2</v>
      </c>
      <c r="F36" s="70"/>
      <c r="G36" s="69"/>
      <c r="I36" s="69">
        <f>I35/SUM($E$35:$Q$35)</f>
        <v>0.53846153846153844</v>
      </c>
      <c r="J36" s="67"/>
      <c r="K36" s="67"/>
      <c r="M36" s="69">
        <f>M35/SUM($E$35:$Q$35)</f>
        <v>0</v>
      </c>
      <c r="N36" s="67"/>
      <c r="O36" s="67"/>
      <c r="P36" s="69">
        <f>P35/SUM($E$35:$Q$35)</f>
        <v>0.38461538461538464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mergeCells count="1">
    <mergeCell ref="M2:Q2"/>
  </mergeCells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opLeftCell="A457" workbookViewId="0">
      <selection activeCell="A462" sqref="A462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/>
      <c r="D4" s="2"/>
      <c r="E4" s="2"/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/>
      <c r="C5" s="2"/>
      <c r="D5" s="2">
        <v>1</v>
      </c>
      <c r="E5" s="2">
        <v>1</v>
      </c>
      <c r="F5" s="2">
        <v>1</v>
      </c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>
        <v>1</v>
      </c>
      <c r="C6" s="2">
        <v>1</v>
      </c>
      <c r="D6" s="2"/>
      <c r="E6" s="2"/>
      <c r="F6" s="2"/>
      <c r="G6" s="7"/>
      <c r="H6" s="7"/>
      <c r="I6" s="2">
        <v>1</v>
      </c>
      <c r="J6" s="2"/>
      <c r="K6" s="2">
        <v>1</v>
      </c>
      <c r="L6" s="2"/>
      <c r="M6" s="2"/>
      <c r="N6" s="2"/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/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>
        <v>1</v>
      </c>
      <c r="D9" s="2"/>
      <c r="E9" s="2"/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/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/>
      <c r="C11" s="2"/>
      <c r="D11" s="2"/>
      <c r="E11" s="2">
        <v>1</v>
      </c>
      <c r="F11" s="2">
        <v>1</v>
      </c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>
        <v>1</v>
      </c>
      <c r="C12" s="2"/>
      <c r="D12" s="2">
        <v>1</v>
      </c>
      <c r="E12" s="2"/>
      <c r="F12" s="2"/>
      <c r="G12" s="7"/>
      <c r="H12" s="7"/>
      <c r="I12" s="2">
        <v>1</v>
      </c>
      <c r="J12" s="2"/>
      <c r="K12" s="2"/>
      <c r="L12" s="2"/>
      <c r="M12" s="2"/>
      <c r="N12" s="2">
        <v>1</v>
      </c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/>
      <c r="C15" s="2"/>
      <c r="D15" s="2"/>
      <c r="E15" s="2"/>
      <c r="F15" s="2"/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/>
      <c r="C16" s="2"/>
      <c r="D16" s="2"/>
      <c r="E16" s="2"/>
      <c r="F16" s="2">
        <v>1</v>
      </c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>
        <v>1</v>
      </c>
      <c r="C17" s="2">
        <v>1</v>
      </c>
      <c r="D17" s="2"/>
      <c r="E17" s="2">
        <v>1</v>
      </c>
      <c r="F17" s="2"/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/>
      <c r="C18" s="2"/>
      <c r="D18" s="2">
        <v>1</v>
      </c>
      <c r="E18" s="2"/>
      <c r="F18" s="2"/>
      <c r="G18" s="7"/>
      <c r="H18" s="7"/>
      <c r="I18" s="2">
        <v>1</v>
      </c>
      <c r="J18" s="2"/>
      <c r="K18" s="2"/>
      <c r="L18" s="2"/>
      <c r="M18" s="2">
        <v>1</v>
      </c>
      <c r="N18" s="2"/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/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/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/>
      <c r="C23" s="2"/>
      <c r="D23" s="2"/>
      <c r="E23" s="2"/>
      <c r="F23" s="2"/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7"/>
      <c r="H24" s="7"/>
      <c r="I24" s="2">
        <v>1</v>
      </c>
      <c r="J24" s="2"/>
      <c r="K24" s="2">
        <v>1</v>
      </c>
      <c r="L24" s="2"/>
      <c r="M24" s="2"/>
      <c r="N24" s="2"/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/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>
        <v>1</v>
      </c>
      <c r="D28" s="2"/>
      <c r="E28" s="2">
        <v>1</v>
      </c>
      <c r="F28" s="2">
        <v>1</v>
      </c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>
        <v>1</v>
      </c>
      <c r="C29" s="2"/>
      <c r="D29" s="2"/>
      <c r="E29" s="2"/>
      <c r="F29" s="2"/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/>
      <c r="C30" s="2"/>
      <c r="D30" s="2">
        <v>1</v>
      </c>
      <c r="E30" s="2"/>
      <c r="F30" s="2"/>
      <c r="G30" s="7"/>
      <c r="H30" s="7"/>
      <c r="I30" s="2"/>
      <c r="J30" s="2">
        <v>1</v>
      </c>
      <c r="K30" s="2"/>
      <c r="L30" s="2"/>
      <c r="M30" s="2"/>
      <c r="N30" s="2">
        <v>1</v>
      </c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/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/>
      <c r="C34" s="2"/>
      <c r="D34" s="2"/>
      <c r="E34" s="2"/>
      <c r="F34" s="2"/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/>
      <c r="C35" s="2"/>
      <c r="D35" s="2"/>
      <c r="E35" s="2"/>
      <c r="F35" s="2"/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7"/>
      <c r="H36" s="7"/>
      <c r="I36" s="2">
        <v>1</v>
      </c>
      <c r="J36" s="2"/>
      <c r="K36" s="2">
        <v>1</v>
      </c>
      <c r="L36" s="2"/>
      <c r="M36" s="2"/>
      <c r="N36" s="2"/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/>
      <c r="F40" s="2"/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/>
      <c r="C41" s="2"/>
      <c r="D41" s="2"/>
      <c r="E41" s="2"/>
      <c r="F41" s="2"/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7"/>
      <c r="H42" s="7"/>
      <c r="I42" s="2">
        <v>1</v>
      </c>
      <c r="J42" s="2"/>
      <c r="K42" s="2">
        <v>1</v>
      </c>
      <c r="L42" s="2"/>
      <c r="M42" s="2"/>
      <c r="N42" s="2"/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/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/>
      <c r="D46" s="2"/>
      <c r="E46" s="2"/>
      <c r="F46" s="2">
        <v>1</v>
      </c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/>
      <c r="C47" s="2"/>
      <c r="D47" s="2"/>
      <c r="E47" s="2"/>
      <c r="F47" s="2"/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>
        <v>1</v>
      </c>
      <c r="C48" s="2">
        <v>1</v>
      </c>
      <c r="D48" s="2">
        <v>1</v>
      </c>
      <c r="E48" s="2">
        <v>1</v>
      </c>
      <c r="F48" s="2"/>
      <c r="G48" s="7"/>
      <c r="H48" s="7"/>
      <c r="I48" s="2">
        <v>1</v>
      </c>
      <c r="J48" s="2"/>
      <c r="K48" s="2"/>
      <c r="L48" s="2"/>
      <c r="M48" s="2"/>
      <c r="N48" s="2">
        <v>1</v>
      </c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/>
      <c r="C52" s="2"/>
      <c r="D52" s="2"/>
      <c r="E52" s="2"/>
      <c r="F52" s="2">
        <v>1</v>
      </c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>
        <v>1</v>
      </c>
      <c r="D53" s="2">
        <v>1</v>
      </c>
      <c r="E53" s="2">
        <v>1</v>
      </c>
      <c r="F53" s="2"/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>
        <v>1</v>
      </c>
      <c r="C54" s="2"/>
      <c r="D54" s="2"/>
      <c r="E54" s="2"/>
      <c r="F54" s="2"/>
      <c r="G54" s="7"/>
      <c r="H54" s="7"/>
      <c r="I54" s="2">
        <v>1</v>
      </c>
      <c r="J54" s="2"/>
      <c r="K54" s="2"/>
      <c r="L54" s="2"/>
      <c r="M54" s="2">
        <v>1</v>
      </c>
      <c r="N54" s="2"/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/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/>
      <c r="C59" s="2"/>
      <c r="D59" s="2"/>
      <c r="E59" s="2"/>
      <c r="F59" s="2">
        <v>1</v>
      </c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>
        <v>1</v>
      </c>
      <c r="C60" s="2">
        <v>1</v>
      </c>
      <c r="D60" s="2">
        <v>1</v>
      </c>
      <c r="E60" s="2">
        <v>1</v>
      </c>
      <c r="F60" s="2"/>
      <c r="G60" s="7"/>
      <c r="H60" s="7"/>
      <c r="I60" s="2">
        <v>1</v>
      </c>
      <c r="J60" s="2"/>
      <c r="K60" s="2">
        <v>1</v>
      </c>
      <c r="L60" s="2"/>
      <c r="M60" s="2"/>
      <c r="N60" s="2"/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/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/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/>
      <c r="D65" s="2"/>
      <c r="E65" s="2"/>
      <c r="F65" s="2"/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7"/>
      <c r="H66" s="7"/>
      <c r="I66" s="2">
        <v>1</v>
      </c>
      <c r="J66" s="2"/>
      <c r="K66" s="2"/>
      <c r="L66" s="2"/>
      <c r="M66" s="2"/>
      <c r="N66" s="2">
        <v>1</v>
      </c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/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/>
      <c r="F71" s="2"/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7"/>
      <c r="H72" s="7"/>
      <c r="I72" s="2">
        <v>1</v>
      </c>
      <c r="J72" s="2"/>
      <c r="K72" s="2"/>
      <c r="L72" s="2"/>
      <c r="M72" s="2"/>
      <c r="N72" s="2">
        <v>1</v>
      </c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/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/>
      <c r="C77" s="2"/>
      <c r="D77" s="2"/>
      <c r="E77" s="2"/>
      <c r="F77" s="2"/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7"/>
      <c r="H78" s="7"/>
      <c r="I78" s="2">
        <v>1</v>
      </c>
      <c r="J78" s="2"/>
      <c r="K78" s="2"/>
      <c r="L78" s="2"/>
      <c r="M78" s="2"/>
      <c r="N78" s="2">
        <v>1</v>
      </c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>
        <v>1</v>
      </c>
      <c r="C82" s="2"/>
      <c r="D82" s="2"/>
      <c r="E82" s="2"/>
      <c r="F82" s="2"/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>
        <v>1</v>
      </c>
      <c r="D83" s="2"/>
      <c r="E83" s="2">
        <v>1</v>
      </c>
      <c r="F83" s="2">
        <v>1</v>
      </c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/>
      <c r="C84" s="2"/>
      <c r="D84" s="2">
        <v>1</v>
      </c>
      <c r="E84" s="2"/>
      <c r="F84" s="2"/>
      <c r="G84" s="7"/>
      <c r="H84" s="7"/>
      <c r="I84" s="2">
        <v>1</v>
      </c>
      <c r="J84" s="2"/>
      <c r="K84" s="2"/>
      <c r="L84" s="2"/>
      <c r="M84" s="2"/>
      <c r="N84" s="2">
        <v>1</v>
      </c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>
        <v>1</v>
      </c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/>
      <c r="C89" s="2"/>
      <c r="D89" s="2"/>
      <c r="E89" s="2"/>
      <c r="F89" s="2"/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>
        <v>1</v>
      </c>
      <c r="C90" s="2">
        <v>1</v>
      </c>
      <c r="D90" s="2">
        <v>1</v>
      </c>
      <c r="E90" s="2"/>
      <c r="F90" s="2">
        <v>1</v>
      </c>
      <c r="G90" s="7"/>
      <c r="H90" s="7"/>
      <c r="I90" s="2">
        <v>1</v>
      </c>
      <c r="J90" s="2"/>
      <c r="K90" s="2">
        <v>1</v>
      </c>
      <c r="L90" s="2"/>
      <c r="M90" s="2"/>
      <c r="N90" s="2"/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>
        <v>1</v>
      </c>
      <c r="E92" s="2">
        <v>1</v>
      </c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>
        <v>1</v>
      </c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>
        <v>1</v>
      </c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>
        <v>1</v>
      </c>
      <c r="C95" s="2"/>
      <c r="D95" s="2"/>
      <c r="E95" s="2"/>
      <c r="F95" s="2"/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/>
      <c r="C96" s="2"/>
      <c r="D96" s="2"/>
      <c r="E96" s="2"/>
      <c r="F96" s="2"/>
      <c r="G96" s="7"/>
      <c r="H96" s="7"/>
      <c r="I96" s="2"/>
      <c r="J96" s="2">
        <v>1</v>
      </c>
      <c r="K96" s="2"/>
      <c r="L96" s="2"/>
      <c r="M96" s="2"/>
      <c r="N96" s="2"/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>
        <v>1</v>
      </c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/>
      <c r="D100" s="2"/>
      <c r="E100" s="2"/>
      <c r="F100" s="2"/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/>
      <c r="D101" s="2"/>
      <c r="E101" s="2">
        <v>1</v>
      </c>
      <c r="F101" s="2">
        <v>1</v>
      </c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/>
      <c r="C102" s="2">
        <v>1</v>
      </c>
      <c r="D102" s="2">
        <v>1</v>
      </c>
      <c r="E102" s="2"/>
      <c r="F102" s="2"/>
      <c r="G102" s="7"/>
      <c r="H102" s="7"/>
      <c r="I102" s="2">
        <v>1</v>
      </c>
      <c r="J102" s="2"/>
      <c r="K102" s="2">
        <v>1</v>
      </c>
      <c r="L102" s="2"/>
      <c r="M102" s="2"/>
      <c r="N102" s="2"/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/>
      <c r="C107" s="2"/>
      <c r="D107" s="2"/>
      <c r="E107" s="2">
        <v>1</v>
      </c>
      <c r="F107" s="2"/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>
        <v>1</v>
      </c>
      <c r="C108" s="2">
        <v>1</v>
      </c>
      <c r="D108" s="2">
        <v>1</v>
      </c>
      <c r="E108" s="2"/>
      <c r="F108" s="2">
        <v>1</v>
      </c>
      <c r="G108" s="7"/>
      <c r="H108" s="7"/>
      <c r="I108" s="2">
        <v>1</v>
      </c>
      <c r="J108" s="2"/>
      <c r="K108" s="2"/>
      <c r="L108" s="2"/>
      <c r="M108" s="2"/>
      <c r="N108" s="2">
        <v>1</v>
      </c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>
        <v>1</v>
      </c>
      <c r="D112" s="2"/>
      <c r="E112" s="2"/>
      <c r="F112" s="2">
        <v>1</v>
      </c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/>
      <c r="D113" s="2"/>
      <c r="E113" s="2"/>
      <c r="F113" s="2"/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>
        <v>1</v>
      </c>
      <c r="C114" s="2"/>
      <c r="D114" s="2">
        <v>1</v>
      </c>
      <c r="E114" s="2">
        <v>1</v>
      </c>
      <c r="F114" s="2"/>
      <c r="G114" s="7"/>
      <c r="H114" s="7"/>
      <c r="I114" s="2">
        <v>1</v>
      </c>
      <c r="J114" s="2"/>
      <c r="K114" s="2">
        <v>1</v>
      </c>
      <c r="L114" s="2"/>
      <c r="M114" s="2"/>
      <c r="N114" s="2"/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>
        <v>1</v>
      </c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/>
      <c r="D118" s="2">
        <v>1</v>
      </c>
      <c r="E118" s="2">
        <v>1</v>
      </c>
      <c r="F118" s="2">
        <v>1</v>
      </c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/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>
        <v>1</v>
      </c>
      <c r="C120" s="2"/>
      <c r="D120" s="2"/>
      <c r="E120" s="2"/>
      <c r="F120" s="2"/>
      <c r="G120" s="7"/>
      <c r="H120" s="7"/>
      <c r="I120" s="2"/>
      <c r="J120" s="2">
        <v>1</v>
      </c>
      <c r="K120" s="2"/>
      <c r="L120" s="2"/>
      <c r="M120" s="2"/>
      <c r="N120" s="2"/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/>
      <c r="D124" s="2"/>
      <c r="E124" s="2"/>
      <c r="F124" s="2"/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>
        <v>1</v>
      </c>
      <c r="C125" s="2">
        <v>1</v>
      </c>
      <c r="D125" s="2">
        <v>1</v>
      </c>
      <c r="E125" s="2">
        <v>1</v>
      </c>
      <c r="F125" s="2">
        <v>1</v>
      </c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/>
      <c r="C126" s="2"/>
      <c r="D126" s="2"/>
      <c r="E126" s="2"/>
      <c r="F126" s="2"/>
      <c r="G126" s="7"/>
      <c r="H126" s="7"/>
      <c r="I126" s="2">
        <v>1</v>
      </c>
      <c r="J126" s="2"/>
      <c r="K126" s="2"/>
      <c r="L126" s="2"/>
      <c r="M126" s="2"/>
      <c r="N126" s="2">
        <v>1</v>
      </c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/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>
        <v>1</v>
      </c>
      <c r="C130" s="2"/>
      <c r="D130" s="2">
        <v>1</v>
      </c>
      <c r="E130" s="2">
        <v>1</v>
      </c>
      <c r="F130" s="2">
        <v>1</v>
      </c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>
        <v>1</v>
      </c>
      <c r="D131" s="2"/>
      <c r="E131" s="2"/>
      <c r="F131" s="2"/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/>
      <c r="C132" s="2"/>
      <c r="D132" s="2"/>
      <c r="E132" s="2"/>
      <c r="F132" s="2"/>
      <c r="G132" s="7"/>
      <c r="H132" s="7"/>
      <c r="I132" s="2"/>
      <c r="J132" s="2">
        <v>1</v>
      </c>
      <c r="K132" s="2">
        <v>1</v>
      </c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>
        <v>1</v>
      </c>
      <c r="C138" s="2">
        <v>1</v>
      </c>
      <c r="D138" s="2">
        <v>1</v>
      </c>
      <c r="E138" s="2">
        <v>1</v>
      </c>
      <c r="F138" s="2">
        <v>1</v>
      </c>
      <c r="G138" s="7"/>
      <c r="H138" s="7"/>
      <c r="I138" s="2">
        <v>1</v>
      </c>
      <c r="J138" s="2"/>
      <c r="K138" s="2">
        <v>1</v>
      </c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/>
      <c r="C143" s="2"/>
      <c r="D143" s="2"/>
      <c r="E143" s="2"/>
      <c r="F143" s="2"/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>
        <v>1</v>
      </c>
      <c r="C144" s="2">
        <v>1</v>
      </c>
      <c r="D144" s="2">
        <v>1</v>
      </c>
      <c r="E144" s="2">
        <v>1</v>
      </c>
      <c r="F144" s="2">
        <v>1</v>
      </c>
      <c r="G144" s="7"/>
      <c r="H144" s="7"/>
      <c r="I144" s="2">
        <v>1</v>
      </c>
      <c r="J144" s="2"/>
      <c r="K144" s="2">
        <v>1</v>
      </c>
      <c r="L144" s="2"/>
      <c r="M144" s="2"/>
      <c r="N144" s="2"/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/>
      <c r="C146" s="2"/>
      <c r="D146" s="2"/>
      <c r="E146" s="2"/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/>
      <c r="D148" s="2"/>
      <c r="E148" s="2"/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/>
      <c r="C149" s="2"/>
      <c r="D149" s="2"/>
      <c r="E149" s="2"/>
      <c r="F149" s="2"/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7"/>
      <c r="H150" s="7"/>
      <c r="I150" s="2">
        <v>1</v>
      </c>
      <c r="J150" s="2"/>
      <c r="K150" s="2">
        <v>1</v>
      </c>
      <c r="L150" s="2"/>
      <c r="M150" s="2"/>
      <c r="N150" s="2"/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/>
      <c r="D153" s="2"/>
      <c r="E153" s="2"/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/>
      <c r="C154" s="2"/>
      <c r="D154" s="2"/>
      <c r="E154" s="2"/>
      <c r="F154" s="2">
        <v>1</v>
      </c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>
        <v>1</v>
      </c>
      <c r="F155" s="2"/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>
        <v>1</v>
      </c>
      <c r="C156" s="2">
        <v>1</v>
      </c>
      <c r="D156" s="2">
        <v>1</v>
      </c>
      <c r="E156" s="2"/>
      <c r="F156" s="2"/>
      <c r="G156" s="7"/>
      <c r="H156" s="7"/>
      <c r="I156" s="2">
        <v>1</v>
      </c>
      <c r="J156" s="2"/>
      <c r="K156" s="2">
        <v>1</v>
      </c>
      <c r="L156" s="2"/>
      <c r="M156" s="2"/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>
        <v>1</v>
      </c>
      <c r="C162" s="2">
        <v>1</v>
      </c>
      <c r="D162" s="2">
        <v>1</v>
      </c>
      <c r="E162" s="2">
        <v>1</v>
      </c>
      <c r="F162" s="2">
        <v>1</v>
      </c>
      <c r="G162" s="7"/>
      <c r="H162" s="7"/>
      <c r="I162" s="2">
        <v>1</v>
      </c>
      <c r="J162" s="2"/>
      <c r="K162" s="2"/>
      <c r="L162" s="2"/>
      <c r="M162" s="2"/>
      <c r="N162" s="2">
        <v>1</v>
      </c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/>
      <c r="D167" s="2"/>
      <c r="E167" s="2"/>
      <c r="F167" s="2"/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>
        <v>1</v>
      </c>
      <c r="C168" s="2">
        <v>1</v>
      </c>
      <c r="D168" s="2">
        <v>1</v>
      </c>
      <c r="E168" s="2">
        <v>1</v>
      </c>
      <c r="F168" s="2">
        <v>1</v>
      </c>
      <c r="G168" s="7"/>
      <c r="H168" s="7"/>
      <c r="I168" s="2">
        <v>1</v>
      </c>
      <c r="J168" s="2"/>
      <c r="K168" s="2">
        <v>1</v>
      </c>
      <c r="L168" s="2"/>
      <c r="M168" s="2"/>
      <c r="N168" s="2"/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/>
      <c r="D173" s="2"/>
      <c r="E173" s="2"/>
      <c r="F173" s="2"/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/>
      <c r="C174" s="2"/>
      <c r="D174" s="2"/>
      <c r="E174" s="2"/>
      <c r="F174" s="2"/>
      <c r="G174" s="7"/>
      <c r="H174" s="7"/>
      <c r="I174" s="2"/>
      <c r="J174" s="2"/>
      <c r="K174" s="2"/>
      <c r="L174" s="2"/>
      <c r="M174" s="2"/>
      <c r="N174" s="2"/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/>
      <c r="D179" s="2"/>
      <c r="E179" s="2"/>
      <c r="F179" s="2"/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/>
      <c r="C180" s="2"/>
      <c r="D180" s="2"/>
      <c r="E180" s="2"/>
      <c r="F180" s="2"/>
      <c r="G180" s="7"/>
      <c r="H180" s="7"/>
      <c r="I180" s="2"/>
      <c r="J180" s="2"/>
      <c r="K180" s="2"/>
      <c r="L180" s="2"/>
      <c r="M180" s="2"/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/>
      <c r="C184" s="2"/>
      <c r="D184" s="2"/>
      <c r="E184" s="2"/>
      <c r="F184" s="2"/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/>
      <c r="K186" s="2"/>
      <c r="L186" s="2"/>
      <c r="M186" s="2"/>
      <c r="N186" s="2"/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/>
      <c r="D191" s="2"/>
      <c r="E191" s="2"/>
      <c r="F191" s="2"/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/>
      <c r="C192" s="2"/>
      <c r="D192" s="2"/>
      <c r="E192" s="2"/>
      <c r="F192" s="2"/>
      <c r="G192" s="7"/>
      <c r="H192" s="7"/>
      <c r="I192" s="2"/>
      <c r="J192" s="2"/>
      <c r="K192" s="2"/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/>
      <c r="C197" s="2"/>
      <c r="D197" s="2"/>
      <c r="E197" s="2"/>
      <c r="F197" s="2"/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/>
      <c r="E198" s="2"/>
      <c r="F198" s="2"/>
      <c r="G198" s="7"/>
      <c r="H198" s="7"/>
      <c r="I198" s="2"/>
      <c r="J198" s="2"/>
      <c r="K198" s="2"/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/>
      <c r="C204" s="2"/>
      <c r="D204" s="2"/>
      <c r="E204" s="2"/>
      <c r="F204" s="2"/>
      <c r="G204" s="7"/>
      <c r="H204" s="7"/>
      <c r="I204" s="2"/>
      <c r="J204" s="2"/>
      <c r="K204" s="2"/>
      <c r="L204" s="2"/>
      <c r="M204" s="2"/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/>
      <c r="C209" s="2"/>
      <c r="D209" s="2"/>
      <c r="E209" s="2"/>
      <c r="F209" s="2"/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/>
      <c r="D210" s="2"/>
      <c r="E210" s="2"/>
      <c r="F210" s="2"/>
      <c r="G210" s="7"/>
      <c r="H210" s="7"/>
      <c r="I210" s="2"/>
      <c r="J210" s="2"/>
      <c r="K210" s="2"/>
      <c r="L210" s="2"/>
      <c r="M210" s="2"/>
      <c r="N210" s="2"/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/>
      <c r="D214" s="2"/>
      <c r="E214" s="2"/>
      <c r="F214" s="2"/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/>
      <c r="C215" s="2"/>
      <c r="D215" s="2"/>
      <c r="E215" s="2"/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/>
      <c r="E216" s="2"/>
      <c r="F216" s="2"/>
      <c r="G216" s="7"/>
      <c r="H216" s="7"/>
      <c r="I216" s="2"/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/>
      <c r="C222" s="2"/>
      <c r="D222" s="2"/>
      <c r="E222" s="2"/>
      <c r="F222" s="2"/>
      <c r="G222" s="7"/>
      <c r="H222" s="7"/>
      <c r="I222" s="2"/>
      <c r="J222" s="2"/>
      <c r="K222" s="2"/>
      <c r="L222" s="2"/>
      <c r="M222" s="2"/>
      <c r="N222" s="2"/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/>
      <c r="C228" s="2"/>
      <c r="D228" s="2"/>
      <c r="E228" s="2"/>
      <c r="F228" s="2"/>
      <c r="G228" s="7"/>
      <c r="H228" s="7"/>
      <c r="I228" s="2"/>
      <c r="J228" s="2"/>
      <c r="K228" s="2"/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/>
      <c r="C234" s="2"/>
      <c r="D234" s="2"/>
      <c r="E234" s="2"/>
      <c r="F234" s="2"/>
      <c r="G234" s="7"/>
      <c r="H234" s="7"/>
      <c r="I234" s="2"/>
      <c r="J234" s="2"/>
      <c r="K234" s="2"/>
      <c r="L234" s="2"/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/>
      <c r="C240" s="2"/>
      <c r="D240" s="2"/>
      <c r="E240" s="2"/>
      <c r="F240" s="2"/>
      <c r="G240" s="7"/>
      <c r="H240" s="7"/>
      <c r="I240" s="2"/>
      <c r="J240" s="2"/>
      <c r="K240" s="2"/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/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/>
      <c r="D245" s="2"/>
      <c r="E245" s="2"/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/>
      <c r="G246" s="7"/>
      <c r="H246" s="7"/>
      <c r="I246" s="2"/>
      <c r="J246" s="2"/>
      <c r="K246" s="2"/>
      <c r="L246" s="2"/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/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/>
      <c r="C251" s="2"/>
      <c r="D251" s="2"/>
      <c r="E251" s="2"/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/>
      <c r="J252" s="2"/>
      <c r="K252" s="2"/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/>
      <c r="C258" s="2"/>
      <c r="D258" s="2"/>
      <c r="E258" s="2"/>
      <c r="F258" s="2"/>
      <c r="G258" s="7"/>
      <c r="H258" s="7"/>
      <c r="I258" s="2"/>
      <c r="J258" s="2"/>
      <c r="K258" s="2"/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/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/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/>
      <c r="D264" s="2"/>
      <c r="E264" s="2"/>
      <c r="F264" s="2"/>
      <c r="G264" s="7"/>
      <c r="H264" s="7"/>
      <c r="I264" s="2"/>
      <c r="J264" s="2"/>
      <c r="K264" s="2"/>
      <c r="L264" s="2"/>
      <c r="M264" s="2"/>
      <c r="N264" s="2"/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/>
      <c r="C270" s="2"/>
      <c r="D270" s="2"/>
      <c r="E270" s="2"/>
      <c r="F270" s="2"/>
      <c r="G270" s="7"/>
      <c r="H270" s="7"/>
      <c r="I270" s="2"/>
      <c r="J270" s="2"/>
      <c r="K270" s="2"/>
      <c r="L270" s="2"/>
      <c r="M270" s="2"/>
      <c r="N270" s="2"/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/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/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/>
      <c r="C276" s="2"/>
      <c r="D276" s="2"/>
      <c r="E276" s="2"/>
      <c r="F276" s="2"/>
      <c r="G276" s="7"/>
      <c r="H276" s="7"/>
      <c r="I276" s="2"/>
      <c r="J276" s="2"/>
      <c r="K276" s="2"/>
      <c r="L276" s="2"/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/>
      <c r="C281" s="2"/>
      <c r="D281" s="2"/>
      <c r="E281" s="2"/>
      <c r="F281" s="2"/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/>
      <c r="D282" s="2"/>
      <c r="E282" s="2"/>
      <c r="F282" s="2"/>
      <c r="G282" s="7"/>
      <c r="H282" s="7"/>
      <c r="I282" s="2"/>
      <c r="J282" s="2"/>
      <c r="K282" s="2"/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/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/>
      <c r="C287" s="2"/>
      <c r="D287" s="2"/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/>
      <c r="F288" s="2"/>
      <c r="G288" s="7"/>
      <c r="H288" s="7"/>
      <c r="I288" s="2"/>
      <c r="J288" s="2"/>
      <c r="K288" s="2"/>
      <c r="L288" s="2"/>
      <c r="M288" s="2"/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/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/>
      <c r="C300" s="2"/>
      <c r="D300" s="2"/>
      <c r="E300" s="2"/>
      <c r="F300" s="2"/>
      <c r="G300" s="7"/>
      <c r="H300" s="7"/>
      <c r="I300" s="2"/>
      <c r="J300" s="2"/>
      <c r="K300" s="2"/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/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/>
      <c r="D305" s="2"/>
      <c r="E305" s="2"/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/>
      <c r="C306" s="2"/>
      <c r="D306" s="2"/>
      <c r="E306" s="2"/>
      <c r="F306" s="2"/>
      <c r="G306" s="7"/>
      <c r="H306" s="7"/>
      <c r="I306" s="2"/>
      <c r="J306" s="2"/>
      <c r="K306" s="2"/>
      <c r="L306" s="2"/>
      <c r="M306" s="2"/>
      <c r="N306" s="2"/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/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/>
      <c r="C312" s="2"/>
      <c r="D312" s="2"/>
      <c r="E312" s="2"/>
      <c r="F312" s="2"/>
      <c r="G312" s="7"/>
      <c r="H312" s="7"/>
      <c r="I312" s="2"/>
      <c r="J312" s="2"/>
      <c r="K312" s="2"/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/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/>
      <c r="E317" s="2"/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/>
      <c r="C318" s="2"/>
      <c r="D318" s="2"/>
      <c r="E318" s="2"/>
      <c r="F318" s="2"/>
      <c r="G318" s="7"/>
      <c r="H318" s="7"/>
      <c r="I318" s="2"/>
      <c r="J318" s="2"/>
      <c r="K318" s="2"/>
      <c r="L318" s="2"/>
      <c r="M318" s="2"/>
      <c r="N318" s="2"/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/>
      <c r="C324" s="2"/>
      <c r="D324" s="2"/>
      <c r="E324" s="2"/>
      <c r="F324" s="2"/>
      <c r="G324" s="7"/>
      <c r="H324" s="7"/>
      <c r="I324" s="2"/>
      <c r="J324" s="2"/>
      <c r="K324" s="2"/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/>
      <c r="C330" s="2"/>
      <c r="D330" s="2"/>
      <c r="E330" s="2"/>
      <c r="F330" s="2"/>
      <c r="G330" s="7"/>
      <c r="H330" s="7"/>
      <c r="I330" s="2"/>
      <c r="J330" s="2"/>
      <c r="K330" s="2"/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/>
      <c r="C335" s="2"/>
      <c r="D335" s="2"/>
      <c r="E335" s="2"/>
      <c r="F335" s="2"/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/>
      <c r="J336" s="2"/>
      <c r="K336" s="2"/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/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/>
      <c r="C342" s="2"/>
      <c r="D342" s="2"/>
      <c r="E342" s="2"/>
      <c r="F342" s="2"/>
      <c r="G342" s="7"/>
      <c r="H342" s="7"/>
      <c r="I342" s="2"/>
      <c r="J342" s="2"/>
      <c r="K342" s="2"/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/>
      <c r="C348" s="2"/>
      <c r="D348" s="2"/>
      <c r="E348" s="2"/>
      <c r="F348" s="2"/>
      <c r="G348" s="7"/>
      <c r="H348" s="7"/>
      <c r="I348" s="2"/>
      <c r="J348" s="2"/>
      <c r="K348" s="2"/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/>
      <c r="C416" s="2"/>
      <c r="D416" s="2"/>
      <c r="E416" s="2"/>
      <c r="F416" s="2"/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/>
      <c r="C417" s="2"/>
      <c r="D417" s="2"/>
      <c r="E417" s="2"/>
      <c r="F417" s="2"/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/>
      <c r="C418" s="2"/>
      <c r="D418" s="2"/>
      <c r="E418" s="2"/>
      <c r="F418" s="2"/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/>
      <c r="C419" s="2"/>
      <c r="D419" s="2"/>
      <c r="E419" s="2"/>
      <c r="F419" s="2"/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/>
      <c r="C420" s="2"/>
      <c r="D420" s="2"/>
      <c r="E420" s="2"/>
      <c r="F420" s="2"/>
      <c r="G420" s="7"/>
      <c r="H420" s="7"/>
      <c r="I420" s="2"/>
      <c r="J420" s="2"/>
      <c r="K420" s="2"/>
      <c r="L420" s="2"/>
      <c r="M420" s="2"/>
      <c r="N420" s="2"/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/>
      <c r="C422" s="2"/>
      <c r="D422" s="2"/>
      <c r="E422" s="2"/>
      <c r="F422" s="2"/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/>
      <c r="C423" s="2"/>
      <c r="D423" s="2"/>
      <c r="E423" s="2"/>
      <c r="F423" s="2"/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/>
      <c r="C424" s="2"/>
      <c r="D424" s="2"/>
      <c r="E424" s="2"/>
      <c r="F424" s="2"/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/>
      <c r="C425" s="2"/>
      <c r="D425" s="2"/>
      <c r="E425" s="2"/>
      <c r="F425" s="2"/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/>
      <c r="C426" s="2"/>
      <c r="D426" s="2"/>
      <c r="E426" s="2"/>
      <c r="F426" s="2"/>
      <c r="G426" s="7"/>
      <c r="H426" s="7"/>
      <c r="I426" s="2"/>
      <c r="J426" s="2"/>
      <c r="K426" s="2"/>
      <c r="L426" s="2"/>
      <c r="M426" s="2"/>
      <c r="N426" s="2"/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/>
      <c r="C428" s="2"/>
      <c r="D428" s="2"/>
      <c r="E428" s="2"/>
      <c r="F428" s="2"/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/>
      <c r="C429" s="2"/>
      <c r="D429" s="2"/>
      <c r="E429" s="2"/>
      <c r="F429" s="2"/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/>
      <c r="C430" s="2"/>
      <c r="D430" s="2"/>
      <c r="E430" s="2"/>
      <c r="F430" s="2"/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/>
      <c r="C431" s="2"/>
      <c r="D431" s="2"/>
      <c r="E431" s="2"/>
      <c r="F431" s="2"/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/>
      <c r="C432" s="2"/>
      <c r="D432" s="2"/>
      <c r="E432" s="2"/>
      <c r="F432" s="2"/>
      <c r="G432" s="7"/>
      <c r="H432" s="7"/>
      <c r="I432" s="2"/>
      <c r="J432" s="2"/>
      <c r="K432" s="2"/>
      <c r="L432" s="2"/>
      <c r="M432" s="2"/>
      <c r="N432" s="2"/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/>
      <c r="C434" s="2"/>
      <c r="D434" s="2"/>
      <c r="E434" s="2"/>
      <c r="F434" s="2"/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/>
      <c r="C435" s="2"/>
      <c r="D435" s="2"/>
      <c r="E435" s="2"/>
      <c r="F435" s="2"/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/>
      <c r="C436" s="2"/>
      <c r="D436" s="2"/>
      <c r="E436" s="2"/>
      <c r="F436" s="2"/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/>
      <c r="C437" s="2"/>
      <c r="D437" s="2"/>
      <c r="E437" s="2"/>
      <c r="F437" s="2"/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/>
      <c r="C438" s="2"/>
      <c r="D438" s="2"/>
      <c r="E438" s="2"/>
      <c r="F438" s="2"/>
      <c r="G438" s="7"/>
      <c r="H438" s="7"/>
      <c r="I438" s="2"/>
      <c r="J438" s="2"/>
      <c r="K438" s="2"/>
      <c r="L438" s="2"/>
      <c r="M438" s="2"/>
      <c r="N438" s="2"/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/>
      <c r="C440" s="2"/>
      <c r="D440" s="2"/>
      <c r="E440" s="2"/>
      <c r="F440" s="2"/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/>
      <c r="C441" s="2"/>
      <c r="D441" s="2"/>
      <c r="E441" s="2"/>
      <c r="F441" s="2"/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/>
      <c r="C442" s="2"/>
      <c r="D442" s="2"/>
      <c r="E442" s="2"/>
      <c r="F442" s="2"/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/>
      <c r="C443" s="2"/>
      <c r="D443" s="2"/>
      <c r="E443" s="2"/>
      <c r="F443" s="2"/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/>
      <c r="C444" s="2"/>
      <c r="D444" s="2"/>
      <c r="E444" s="2"/>
      <c r="F444" s="2"/>
      <c r="G444" s="7"/>
      <c r="H444" s="7"/>
      <c r="I444" s="2"/>
      <c r="J444" s="2"/>
      <c r="K444" s="2"/>
      <c r="L444" s="2"/>
      <c r="M444" s="2"/>
      <c r="N444" s="2"/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0</v>
      </c>
      <c r="C448" s="2">
        <f t="shared" ref="C448:F452" si="0">SUMIF($A$2:$A$444,$A448,C$2:C$444)</f>
        <v>0</v>
      </c>
      <c r="D448" s="2">
        <f t="shared" si="0"/>
        <v>1</v>
      </c>
      <c r="E448" s="2">
        <f t="shared" si="0"/>
        <v>1</v>
      </c>
      <c r="F448" s="2">
        <f t="shared" si="0"/>
        <v>0</v>
      </c>
      <c r="G448" s="15">
        <f>SUM(B448:F448)</f>
        <v>2</v>
      </c>
      <c r="H448" s="19">
        <v>0</v>
      </c>
      <c r="I448" s="16">
        <f>SUM(I2:I444)</f>
        <v>24</v>
      </c>
      <c r="J448" s="8">
        <f>SUM(J2:J444)</f>
        <v>4</v>
      </c>
      <c r="K448" s="2">
        <f>SUM(K2:K444)</f>
        <v>14</v>
      </c>
      <c r="L448" s="2">
        <f t="shared" ref="L448:N448" si="1">SUM(L2:L444)</f>
        <v>0</v>
      </c>
      <c r="M448" s="2">
        <f t="shared" si="1"/>
        <v>2</v>
      </c>
      <c r="N448" s="2">
        <f t="shared" si="1"/>
        <v>10</v>
      </c>
    </row>
    <row r="449" spans="1:14" ht="15" customHeight="1" x14ac:dyDescent="0.25">
      <c r="A449" s="5">
        <v>2</v>
      </c>
      <c r="B449" s="2">
        <f t="shared" ref="B449:B452" si="2">SUMIF($A$2:$A$444,$A449,B$2:B$444)</f>
        <v>1</v>
      </c>
      <c r="C449" s="2">
        <f t="shared" si="0"/>
        <v>2</v>
      </c>
      <c r="D449" s="2">
        <f t="shared" si="0"/>
        <v>0</v>
      </c>
      <c r="E449" s="2">
        <f t="shared" si="0"/>
        <v>0</v>
      </c>
      <c r="F449" s="2">
        <f t="shared" si="0"/>
        <v>1</v>
      </c>
      <c r="G449" s="15">
        <f t="shared" ref="G449:G452" si="3">SUM(B449:F449)</f>
        <v>4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2</v>
      </c>
      <c r="C450" s="2">
        <f t="shared" si="0"/>
        <v>3</v>
      </c>
      <c r="D450" s="2">
        <f t="shared" si="0"/>
        <v>2</v>
      </c>
      <c r="E450" s="2">
        <f t="shared" si="0"/>
        <v>4</v>
      </c>
      <c r="F450" s="2">
        <f t="shared" si="0"/>
        <v>8</v>
      </c>
      <c r="G450" s="15">
        <f t="shared" si="3"/>
        <v>19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4</v>
      </c>
      <c r="C451" s="2">
        <f t="shared" si="0"/>
        <v>5</v>
      </c>
      <c r="D451" s="2">
        <f t="shared" si="0"/>
        <v>3</v>
      </c>
      <c r="E451" s="2">
        <f t="shared" si="0"/>
        <v>9</v>
      </c>
      <c r="F451" s="2">
        <f t="shared" si="0"/>
        <v>6</v>
      </c>
      <c r="G451" s="15">
        <f t="shared" si="3"/>
        <v>27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21</v>
      </c>
      <c r="C452" s="22">
        <f t="shared" si="0"/>
        <v>18</v>
      </c>
      <c r="D452" s="22">
        <f t="shared" si="0"/>
        <v>22</v>
      </c>
      <c r="E452" s="22">
        <f t="shared" si="0"/>
        <v>14</v>
      </c>
      <c r="F452" s="22">
        <f t="shared" si="0"/>
        <v>13</v>
      </c>
      <c r="G452" s="15">
        <f t="shared" si="3"/>
        <v>88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28</v>
      </c>
      <c r="C453" s="20">
        <f t="shared" ref="C453:F453" si="4">SUM(C448:C452)</f>
        <v>28</v>
      </c>
      <c r="D453" s="20">
        <f t="shared" si="4"/>
        <v>28</v>
      </c>
      <c r="E453" s="20">
        <f t="shared" si="4"/>
        <v>28</v>
      </c>
      <c r="F453" s="20">
        <f t="shared" si="4"/>
        <v>28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A457" t="s">
        <v>50</v>
      </c>
      <c r="N457" s="1"/>
    </row>
    <row r="458" spans="1:14" ht="15" customHeight="1" x14ac:dyDescent="0.25">
      <c r="A458" t="s">
        <v>53</v>
      </c>
      <c r="N458" s="1"/>
    </row>
    <row r="459" spans="1:14" ht="15" customHeight="1" x14ac:dyDescent="0.25">
      <c r="A459" t="s">
        <v>54</v>
      </c>
      <c r="N459" s="1"/>
    </row>
    <row r="460" spans="1:14" ht="15" customHeight="1" x14ac:dyDescent="0.25">
      <c r="A460" t="s">
        <v>68</v>
      </c>
      <c r="N460" s="1"/>
    </row>
    <row r="461" spans="1:14" ht="15" customHeight="1" x14ac:dyDescent="0.25">
      <c r="A461" t="s">
        <v>76</v>
      </c>
      <c r="N461" s="1"/>
    </row>
    <row r="462" spans="1:14" ht="15" customHeight="1" x14ac:dyDescent="0.25">
      <c r="N462" s="1"/>
    </row>
    <row r="463" spans="1:14" ht="15" customHeight="1" x14ac:dyDescent="0.25">
      <c r="N463" s="1"/>
    </row>
    <row r="464" spans="1:14" ht="15" customHeight="1" x14ac:dyDescent="0.25">
      <c r="N464" s="1"/>
    </row>
    <row r="465" spans="14:14" ht="15" customHeight="1" x14ac:dyDescent="0.25">
      <c r="N465" s="1"/>
    </row>
    <row r="466" spans="14:14" ht="15" customHeight="1" x14ac:dyDescent="0.25">
      <c r="N466" s="1"/>
    </row>
    <row r="467" spans="14:14" ht="15" customHeight="1" x14ac:dyDescent="0.25">
      <c r="N467" s="1"/>
    </row>
    <row r="468" spans="14:14" ht="15" customHeight="1" x14ac:dyDescent="0.25">
      <c r="N468" s="1"/>
    </row>
    <row r="469" spans="14:14" ht="15" customHeight="1" x14ac:dyDescent="0.25">
      <c r="N469" s="1"/>
    </row>
    <row r="470" spans="14:14" ht="15" customHeight="1" x14ac:dyDescent="0.25">
      <c r="N470" s="1"/>
    </row>
    <row r="471" spans="14:14" ht="15" customHeight="1" x14ac:dyDescent="0.25">
      <c r="N471" s="1"/>
    </row>
    <row r="472" spans="14:14" ht="15" customHeight="1" x14ac:dyDescent="0.25">
      <c r="N472" s="1"/>
    </row>
    <row r="473" spans="14:14" ht="15" customHeight="1" x14ac:dyDescent="0.25">
      <c r="N473" s="1"/>
    </row>
    <row r="474" spans="14:14" ht="15" customHeight="1" x14ac:dyDescent="0.25">
      <c r="N474" s="1"/>
    </row>
    <row r="475" spans="14:14" ht="15" customHeight="1" x14ac:dyDescent="0.25">
      <c r="N475" s="1"/>
    </row>
    <row r="476" spans="14:14" ht="15" customHeight="1" x14ac:dyDescent="0.25">
      <c r="N476" s="1"/>
    </row>
    <row r="477" spans="14:14" ht="15" customHeight="1" x14ac:dyDescent="0.25">
      <c r="N477" s="1"/>
    </row>
    <row r="478" spans="14:14" ht="15" customHeight="1" x14ac:dyDescent="0.25">
      <c r="N478" s="1"/>
    </row>
    <row r="479" spans="14:14" ht="15" customHeight="1" x14ac:dyDescent="0.25">
      <c r="N479" s="1"/>
    </row>
    <row r="480" spans="14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48</v>
      </c>
      <c r="N482" s="1"/>
    </row>
    <row r="483" spans="1:14" ht="15" customHeight="1" x14ac:dyDescent="0.25">
      <c r="A483" t="s">
        <v>49</v>
      </c>
      <c r="N483" s="1"/>
    </row>
    <row r="484" spans="1:14" ht="15" customHeight="1" x14ac:dyDescent="0.25">
      <c r="A484" t="s">
        <v>51</v>
      </c>
      <c r="N484" s="1"/>
    </row>
    <row r="485" spans="1:14" ht="15" customHeight="1" x14ac:dyDescent="0.25">
      <c r="A485" t="s">
        <v>52</v>
      </c>
      <c r="N485" s="1"/>
    </row>
    <row r="486" spans="1:14" ht="15" customHeight="1" x14ac:dyDescent="0.25">
      <c r="A486" t="s">
        <v>65</v>
      </c>
      <c r="N486" s="1"/>
    </row>
    <row r="487" spans="1:14" ht="15" customHeight="1" x14ac:dyDescent="0.25">
      <c r="A487" t="s">
        <v>55</v>
      </c>
      <c r="N487" s="1"/>
    </row>
    <row r="488" spans="1:14" ht="15" customHeight="1" x14ac:dyDescent="0.25">
      <c r="A488" t="s">
        <v>56</v>
      </c>
      <c r="N488" s="1"/>
    </row>
    <row r="489" spans="1:14" ht="15" customHeight="1" x14ac:dyDescent="0.25">
      <c r="A489" t="s">
        <v>57</v>
      </c>
      <c r="N489" s="1"/>
    </row>
    <row r="490" spans="1:14" ht="15" customHeight="1" x14ac:dyDescent="0.25">
      <c r="A490" t="s">
        <v>58</v>
      </c>
      <c r="N490" s="1"/>
    </row>
    <row r="491" spans="1:14" ht="15" customHeight="1" x14ac:dyDescent="0.25">
      <c r="A491" t="s">
        <v>59</v>
      </c>
      <c r="N491" s="1"/>
    </row>
    <row r="492" spans="1:14" ht="15" customHeight="1" x14ac:dyDescent="0.25">
      <c r="A492" t="s">
        <v>60</v>
      </c>
      <c r="N492" s="1"/>
    </row>
    <row r="493" spans="1:14" ht="15" customHeight="1" x14ac:dyDescent="0.25">
      <c r="A493" t="s">
        <v>61</v>
      </c>
      <c r="N493" s="1"/>
    </row>
    <row r="494" spans="1:14" ht="15" customHeight="1" x14ac:dyDescent="0.25">
      <c r="A494" t="s">
        <v>62</v>
      </c>
      <c r="N494" s="1"/>
    </row>
    <row r="495" spans="1:14" ht="15" customHeight="1" x14ac:dyDescent="0.25">
      <c r="A495" t="s">
        <v>63</v>
      </c>
      <c r="N495" s="1"/>
    </row>
    <row r="496" spans="1:14" ht="15" customHeight="1" x14ac:dyDescent="0.25">
      <c r="A496" t="s">
        <v>64</v>
      </c>
    </row>
    <row r="497" spans="1:1" ht="15" customHeight="1" x14ac:dyDescent="0.25">
      <c r="A497" t="s">
        <v>66</v>
      </c>
    </row>
    <row r="498" spans="1:1" ht="15" customHeight="1" x14ac:dyDescent="0.25">
      <c r="A498" t="s">
        <v>67</v>
      </c>
    </row>
    <row r="499" spans="1:1" ht="15" customHeight="1" x14ac:dyDescent="0.25">
      <c r="A499" t="s">
        <v>69</v>
      </c>
    </row>
    <row r="500" spans="1:1" ht="15" customHeight="1" x14ac:dyDescent="0.25">
      <c r="A500" t="s">
        <v>70</v>
      </c>
    </row>
    <row r="501" spans="1:1" ht="15" customHeight="1" x14ac:dyDescent="0.25">
      <c r="A501" t="s">
        <v>71</v>
      </c>
    </row>
    <row r="502" spans="1:1" ht="15" customHeight="1" x14ac:dyDescent="0.25">
      <c r="A502" t="s">
        <v>72</v>
      </c>
    </row>
    <row r="503" spans="1:1" ht="15" customHeight="1" x14ac:dyDescent="0.25">
      <c r="A503" t="s">
        <v>73</v>
      </c>
    </row>
    <row r="504" spans="1:1" ht="15" customHeight="1" x14ac:dyDescent="0.25">
      <c r="A504" t="s">
        <v>74</v>
      </c>
    </row>
    <row r="505" spans="1:1" ht="15" customHeight="1" x14ac:dyDescent="0.25">
      <c r="A505" t="s">
        <v>75</v>
      </c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Service Analysis 06 12 2021 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2021-05-25T01:19:20Z</cp:lastPrinted>
  <dcterms:created xsi:type="dcterms:W3CDTF">2021-05-21T16:18:29Z</dcterms:created>
  <dcterms:modified xsi:type="dcterms:W3CDTF">2021-06-14T17:01:11Z</dcterms:modified>
</cp:coreProperties>
</file>