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5" activeTab="2"/>
  </bookViews>
  <sheets>
    <sheet name="INDEX" sheetId="4" r:id="rId1"/>
    <sheet name="_October" sheetId="9" r:id="rId2"/>
    <sheet name="_November" sheetId="14" r:id="rId3"/>
    <sheet name="AUGUST" sheetId="1" r:id="rId4"/>
    <sheet name="SEPTEMBER" sheetId="2" r:id="rId5"/>
    <sheet name="Sheet7" sheetId="12" r:id="rId6"/>
    <sheet name="OCTOBER" sheetId="3" r:id="rId7"/>
    <sheet name="NOVEMBER" sheetId="5" r:id="rId8"/>
  </sheets>
  <definedNames>
    <definedName name="_xlnm._FilterDatabase" localSheetId="3" hidden="1">AUGUST!$A$3:$H$54</definedName>
    <definedName name="_xlnm._FilterDatabase" localSheetId="4" hidden="1">SEPTEMBER!$D$3:$H$3</definedName>
    <definedName name="_xlnm._FilterDatabase" localSheetId="6" hidden="1">OCTOBER!$A$3:$H$97</definedName>
    <definedName name="_xlnm._FilterDatabase" localSheetId="7" hidden="1">NOVEMBER!$A$3:$H$3</definedName>
    <definedName name="_xlnm._FilterDatabase" localSheetId="0" hidden="1">INDEX!$A$1:$A$20</definedName>
  </definedName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<sst xmlns="http://schemas.openxmlformats.org/spreadsheetml/2006/main" count="1267" uniqueCount="154">
  <si>
    <t>MONTH</t>
  </si>
  <si>
    <t>TOTAL CALL</t>
  </si>
  <si>
    <t>TOTAL TRANSFER</t>
  </si>
  <si>
    <t>TOTAL ROUTED</t>
  </si>
  <si>
    <t>ROUTE TO SURVEY %</t>
  </si>
  <si>
    <t>AHT</t>
  </si>
  <si>
    <t>OVER ALL</t>
  </si>
  <si>
    <t>August</t>
  </si>
  <si>
    <t>September</t>
  </si>
  <si>
    <t>October</t>
  </si>
  <si>
    <t>November</t>
  </si>
  <si>
    <t>December</t>
  </si>
  <si>
    <t>Who end the call</t>
  </si>
  <si>
    <t>CX</t>
  </si>
  <si>
    <t>CA</t>
  </si>
  <si>
    <t>MOCK NPS</t>
  </si>
  <si>
    <t>(All)</t>
  </si>
  <si>
    <t>ROUTED TO SURVEY</t>
  </si>
  <si>
    <t>(Multiple Items)</t>
  </si>
  <si>
    <t>Call Data Result</t>
  </si>
  <si>
    <t>Call Demand</t>
  </si>
  <si>
    <t>Dates</t>
  </si>
  <si>
    <t>Appeal</t>
  </si>
  <si>
    <t>Application</t>
  </si>
  <si>
    <t>Cancelation</t>
  </si>
  <si>
    <t>Claims</t>
  </si>
  <si>
    <t>COB</t>
  </si>
  <si>
    <t>Benefits/Accums</t>
  </si>
  <si>
    <t>Billing/Payment</t>
  </si>
  <si>
    <t>Find PCP/ Change PCP</t>
  </si>
  <si>
    <t>Elegibility</t>
  </si>
  <si>
    <t>Rx/Prescription</t>
  </si>
  <si>
    <t>Preuth/Referral</t>
  </si>
  <si>
    <t>IHD/BAM</t>
  </si>
  <si>
    <t>Grand Total</t>
  </si>
  <si>
    <t>Count of CALL DEMAND</t>
  </si>
  <si>
    <t>Column Labels</t>
  </si>
  <si>
    <t>Row Labels</t>
  </si>
  <si>
    <t>CALL TODAY</t>
  </si>
  <si>
    <t>CURRENT TRANSFERS</t>
  </si>
  <si>
    <t>CALL DURATION</t>
  </si>
  <si>
    <t>call starting 8/27</t>
  </si>
  <si>
    <t>DATE</t>
  </si>
  <si>
    <t>POLICY ID</t>
  </si>
  <si>
    <t>CASE NUMBER</t>
  </si>
  <si>
    <t>CALL DEMAND</t>
  </si>
  <si>
    <t>OFFER SURVEY</t>
  </si>
  <si>
    <t>WHO END THE CALL</t>
  </si>
  <si>
    <t>HH</t>
  </si>
  <si>
    <t>MM</t>
  </si>
  <si>
    <t>SS</t>
  </si>
  <si>
    <t>AHT PER DAY</t>
  </si>
  <si>
    <t>cancellation</t>
  </si>
  <si>
    <t>NO</t>
  </si>
  <si>
    <t>TRN</t>
  </si>
  <si>
    <t>yes</t>
  </si>
  <si>
    <t>PASSIVE</t>
  </si>
  <si>
    <t>pcp change</t>
  </si>
  <si>
    <t>YES</t>
  </si>
  <si>
    <t>PROMOTER</t>
  </si>
  <si>
    <t>ID card</t>
  </si>
  <si>
    <t>no</t>
  </si>
  <si>
    <t>NA</t>
  </si>
  <si>
    <t>trn</t>
  </si>
  <si>
    <t>subrogation</t>
  </si>
  <si>
    <t>Claim</t>
  </si>
  <si>
    <t>find a doctor</t>
  </si>
  <si>
    <t>claim</t>
  </si>
  <si>
    <t>benefits</t>
  </si>
  <si>
    <t>benfits</t>
  </si>
  <si>
    <t>billing</t>
  </si>
  <si>
    <t>dental</t>
  </si>
  <si>
    <t>policy information</t>
  </si>
  <si>
    <t>accumulation</t>
  </si>
  <si>
    <t>dental claim</t>
  </si>
  <si>
    <t>TRN MP</t>
  </si>
  <si>
    <t>TRN GROUP</t>
  </si>
  <si>
    <t>MRI benefits</t>
  </si>
  <si>
    <t>TRN RX</t>
  </si>
  <si>
    <t>prescription</t>
  </si>
  <si>
    <t>claims</t>
  </si>
  <si>
    <t>preauth</t>
  </si>
  <si>
    <t>0BF7WB6RK</t>
  </si>
  <si>
    <t>trn pharmacy</t>
  </si>
  <si>
    <t>trn group</t>
  </si>
  <si>
    <t>grace period</t>
  </si>
  <si>
    <t>claim itemazation</t>
  </si>
  <si>
    <t>id card</t>
  </si>
  <si>
    <t>DETRACTOR</t>
  </si>
  <si>
    <t>call got disco</t>
  </si>
  <si>
    <t>claim status</t>
  </si>
  <si>
    <t>reinstatement</t>
  </si>
  <si>
    <t>TOTAL TALK TIME</t>
  </si>
  <si>
    <t>enrollement</t>
  </si>
  <si>
    <t>elegibilty</t>
  </si>
  <si>
    <t>pharmacy</t>
  </si>
  <si>
    <t>make a payment</t>
  </si>
  <si>
    <t>TRN pharmacy</t>
  </si>
  <si>
    <t>activating pharmacy</t>
  </si>
  <si>
    <t>Yes</t>
  </si>
  <si>
    <t xml:space="preserve">racist </t>
  </si>
  <si>
    <t>No</t>
  </si>
  <si>
    <t>removing dependant</t>
  </si>
  <si>
    <t>eligibility</t>
  </si>
  <si>
    <t>proof of coverage</t>
  </si>
  <si>
    <t>pcpc change</t>
  </si>
  <si>
    <t>pcp appointment</t>
  </si>
  <si>
    <t>home health care</t>
  </si>
  <si>
    <t>payment list</t>
  </si>
  <si>
    <t>ghost call</t>
  </si>
  <si>
    <t>Provider Line</t>
  </si>
  <si>
    <t>appeal</t>
  </si>
  <si>
    <t>provider line</t>
  </si>
  <si>
    <t>payment</t>
  </si>
  <si>
    <t>group</t>
  </si>
  <si>
    <t>refund</t>
  </si>
  <si>
    <t xml:space="preserve">claims itemize </t>
  </si>
  <si>
    <t>Sys80</t>
  </si>
  <si>
    <t>medical</t>
  </si>
  <si>
    <t>cancelation</t>
  </si>
  <si>
    <t>referral</t>
  </si>
  <si>
    <t>vision benefits</t>
  </si>
  <si>
    <t>TRN group</t>
  </si>
  <si>
    <t>member ID number</t>
  </si>
  <si>
    <t>colonoscopy</t>
  </si>
  <si>
    <t>general question SAF</t>
  </si>
  <si>
    <t xml:space="preserve">benefits for lab </t>
  </si>
  <si>
    <t>referral / pcp change</t>
  </si>
  <si>
    <t>find a doctor / ID card</t>
  </si>
  <si>
    <t>app for a plan</t>
  </si>
  <si>
    <t>RX</t>
  </si>
  <si>
    <t>INN Pharmacy</t>
  </si>
  <si>
    <t>general question referral</t>
  </si>
  <si>
    <t xml:space="preserve"> CX</t>
  </si>
  <si>
    <t xml:space="preserve"> CA</t>
  </si>
  <si>
    <t xml:space="preserve">pcp change </t>
  </si>
  <si>
    <t>TRN Rx</t>
  </si>
  <si>
    <t>short term disability(STD)</t>
  </si>
  <si>
    <t xml:space="preserve"> NA</t>
  </si>
  <si>
    <t>TRN rx</t>
  </si>
  <si>
    <t>appeal for a medication</t>
  </si>
  <si>
    <t>R58898663</t>
  </si>
  <si>
    <t>trn provider line</t>
  </si>
  <si>
    <t>TRN wellOnTraget</t>
  </si>
  <si>
    <t xml:space="preserve">secured </t>
  </si>
  <si>
    <t xml:space="preserve">no </t>
  </si>
  <si>
    <t>trn RX</t>
  </si>
  <si>
    <t>TRN Employer</t>
  </si>
  <si>
    <t>TRN Group</t>
  </si>
  <si>
    <t>TRN sys80</t>
  </si>
  <si>
    <t>provider</t>
  </si>
  <si>
    <t>TRN provider line</t>
  </si>
  <si>
    <t xml:space="preserve">subrogation </t>
  </si>
  <si>
    <t>TRN subrogation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</si>
</sst>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theme="4" tint="0.799981688894314"/>
      </left>
      <right style="thin">
        <color theme="4" tint="0.799981688894314"/>
      </right>
      <top style="thin">
        <color theme="4" tint="0.799981688894314"/>
      </top>
      <bottom style="thin">
        <color theme="4" tint="0.79998168889431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0" fillId="45" borderId="0"/>
  </cellStyleXfs>
  <cellXfs count="7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58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0" fillId="0" borderId="0" xfId="0" applyNumberFormat="1" applyFill="1"/>
    <xf numFmtId="58" fontId="0" fillId="0" borderId="0" xfId="0" applyNumberFormat="1" applyFont="1" applyFill="1" applyAlignment="1">
      <alignment horizontal="center" vertical="center"/>
    </xf>
    <xf numFmtId="0" fontId="0" fillId="5" borderId="0" xfId="0" applyNumberFormat="1" applyFill="1"/>
    <xf numFmtId="0" fontId="1" fillId="0" borderId="0" xfId="0" applyNumberFormat="1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0" fontId="2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0" fontId="1" fillId="10" borderId="0" xfId="0" applyNumberFormat="1" applyFont="1" applyFill="1" applyAlignment="1">
      <alignment horizontal="center" vertical="center"/>
    </xf>
    <xf numFmtId="0" fontId="0" fillId="11" borderId="0" xfId="0" applyNumberFormat="1" applyFill="1" applyAlignment="1">
      <alignment horizontal="center" vertical="center"/>
    </xf>
    <xf numFmtId="0" fontId="1" fillId="11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58" fontId="0" fillId="0" borderId="0" xfId="0" applyNumberForma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" xfId="0" applyNumberForma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10" fontId="1" fillId="1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/>
    <xf numFmtId="0" fontId="0" fillId="13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6" fillId="4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white bg" xfId="49"/>
  </cellStyles>
  <dxfs count="109"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solid">
          <bgColor theme="4" tint="0.399975585192419"/>
        </patternFill>
      </fill>
    </dxf>
    <dxf>
      <fill>
        <patternFill patternType="solid">
          <bgColor theme="4" tint="0.399975585192419"/>
        </patternFill>
      </fill>
    </dxf>
    <dxf>
      <fill>
        <patternFill patternType="solid">
          <bgColor theme="4" tint="0.399975585192419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4" tint="0.799981688894314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0"/>
        </patternFill>
      </fill>
    </dxf>
    <dxf>
      <fill>
        <patternFill patternType="solid">
          <bgColor theme="8" tint="0.799981688894314"/>
        </patternFill>
      </fill>
    </dxf>
    <dxf>
      <alignment vertical="center"/>
    </dxf>
    <dxf>
      <alignment horizontal="center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 val="1"/>
      </font>
    </dxf>
    <dxf>
      <fill>
        <patternFill patternType="solid">
          <bgColor theme="3" tint="0.799981688894314"/>
        </patternFill>
      </fill>
    </dxf>
    <dxf>
      <fill>
        <patternFill patternType="solid">
          <bgColor theme="3" tint="0.799981688894314"/>
        </patternFill>
      </fill>
    </dxf>
    <dxf>
      <fill>
        <patternFill patternType="solid">
          <bgColor theme="7" tint="0.799981688894314"/>
        </patternFill>
      </fill>
    </dxf>
    <dxf>
      <fill>
        <patternFill patternType="solid">
          <bgColor theme="7" tint="0.799981688894314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theme="5" tint="0.799981688894314"/>
        </patternFill>
      </fill>
    </dxf>
    <dxf>
      <fill>
        <patternFill patternType="solid">
          <bgColor theme="5" tint="0.799981688894314"/>
        </patternFill>
      </fill>
    </dxf>
    <dxf>
      <fill>
        <patternFill patternType="solid">
          <bgColor theme="5" tint="0.799981688894314"/>
        </patternFill>
      </fill>
    </dxf>
    <dxf>
      <fill>
        <patternFill patternType="solid">
          <bgColor theme="5" tint="0.799981688894314"/>
        </patternFill>
      </fill>
    </dxf>
    <dxf>
      <fill>
        <patternFill patternType="solid">
          <bgColor rgb="FFFDEFE7"/>
        </patternFill>
      </fill>
    </dxf>
    <dxf>
      <fill>
        <patternFill patternType="solid">
          <bgColor rgb="FFFDEFE7"/>
        </patternFill>
      </fill>
    </dxf>
    <dxf>
      <fill>
        <patternFill patternType="solid">
          <bgColor theme="0" tint="-0.0499893185216834"/>
        </patternFill>
      </fill>
    </dxf>
    <dxf>
      <fill>
        <patternFill patternType="solid">
          <bgColor theme="0" tint="-0.0499893185216834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rgb="FFEFBFDF"/>
        </patternFill>
      </fill>
    </dxf>
    <dxf>
      <fill>
        <patternFill patternType="solid">
          <bgColor rgb="FFFAEAF5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FFC9C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D8DCFC"/>
        </patternFill>
      </fill>
    </dxf>
    <dxf>
      <fill>
        <patternFill patternType="solid">
          <bgColor rgb="FFB3F1FF"/>
        </patternFill>
      </fill>
    </dxf>
    <dxf>
      <fill>
        <patternFill patternType="solid">
          <bgColor rgb="FFB3F1FF"/>
        </patternFill>
      </fill>
    </dxf>
    <dxf>
      <fill>
        <patternFill patternType="solid">
          <bgColor rgb="FFD9FFEB"/>
        </patternFill>
      </fill>
    </dxf>
    <dxf>
      <fill>
        <patternFill patternType="solid">
          <bgColor rgb="FFABFFD3"/>
        </patternFill>
      </fill>
    </dxf>
    <dxf>
      <fill>
        <patternFill patternType="solid">
          <bgColor rgb="FFA6B0F8"/>
        </patternFill>
      </fill>
    </dxf>
    <dxf>
      <fill>
        <patternFill patternType="solid">
          <bgColor rgb="FFFFA3A3"/>
        </patternFill>
      </fill>
    </dxf>
    <dxf>
      <fill>
        <patternFill patternType="solid">
          <bgColor rgb="FFF2CAE6"/>
        </patternFill>
      </fill>
    </dxf>
    <dxf>
      <fill>
        <patternFill patternType="solid">
          <bgColor theme="4" tint="0.399975585192419"/>
        </patternFill>
      </fill>
    </dxf>
    <dxf>
      <fill>
        <patternFill patternType="solid">
          <bgColor theme="4" tint="0.399975585192419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thin">
          <color theme="4" tint="0.799981688894314"/>
        </left>
        <right style="thin">
          <color theme="4" tint="0.799981688894314"/>
        </right>
        <top style="thin">
          <color theme="4" tint="0.799981688894314"/>
        </top>
        <bottom style="thin">
          <color theme="4" tint="0.799981688894314"/>
        </bottom>
      </border>
    </dxf>
    <dxf>
      <border>
        <left style="thin">
          <color theme="4" tint="0.799981688894314"/>
        </left>
        <right style="thin">
          <color theme="4" tint="0.799981688894314"/>
        </right>
        <top style="thin">
          <color theme="4" tint="0.799981688894314"/>
        </top>
        <bottom style="thin">
          <color theme="4" tint="0.799981688894314"/>
        </bottom>
      </border>
    </dxf>
    <dxf>
      <border>
        <left style="thin">
          <color theme="4" tint="0.799981688894314"/>
        </left>
        <right style="thin">
          <color theme="4" tint="0.799981688894314"/>
        </right>
        <top style="thin">
          <color theme="4" tint="0.799981688894314"/>
        </top>
        <bottom style="thin">
          <color theme="4" tint="0.799981688894314"/>
        </bottom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theme="4" tint="0.799981688894314"/>
        </left>
        <right style="thin">
          <color theme="4" tint="0.799981688894314"/>
        </right>
        <top style="thin">
          <color theme="4" tint="0.799981688894314"/>
        </top>
        <bottom style="thin">
          <color theme="4" tint="0.799981688894314"/>
        </bottom>
      </border>
    </dxf>
    <dxf>
      <border>
        <left style="thin">
          <color theme="4" tint="0.799981688894314"/>
        </left>
        <right style="thin">
          <color theme="4" tint="0.799981688894314"/>
        </right>
        <top style="thin">
          <color theme="4" tint="0.799981688894314"/>
        </top>
        <bottom style="thin">
          <color theme="4" tint="0.799981688894314"/>
        </bottom>
      </border>
    </dxf>
    <dxf>
      <border>
        <left style="thin">
          <color theme="4" tint="0.799981688894314"/>
        </left>
        <right style="thin">
          <color theme="4" tint="0.799981688894314"/>
        </right>
        <top style="thin">
          <color theme="4" tint="0.799981688894314"/>
        </top>
        <bottom style="thin">
          <color theme="4" tint="0.799981688894314"/>
        </bottom>
      </border>
    </dxf>
    <dxf>
      <font>
        <color rgb="FF00B050"/>
      </font>
    </dxf>
    <dxf>
      <font>
        <color rgb="FFFF0000"/>
      </font>
    </dxf>
    <dxf>
      <font>
        <color rgb="FFC00000"/>
      </font>
    </dxf>
    <dxf>
      <fill>
        <patternFill patternType="solid">
          <bgColor rgb="FFFFC5C5"/>
        </patternFill>
      </fill>
    </dxf>
    <dxf>
      <fill>
        <patternFill patternType="solid">
          <bgColor theme="5" tint="0.799981688894314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theme="9" tint="0.599963377788629"/>
        </patternFill>
      </fill>
    </dxf>
  </dxfs>
  <tableStyles count="0" defaultTableStyle="TableStyleMedium2" defaultPivotStyle="PivotStyleLight16"/>
  <colors>
    <mruColors>
      <color rgb="00F2CAE6"/>
      <color rgb="00F0BEE1"/>
      <color rgb="00FFA3A3"/>
      <color rgb="00A6B0F8"/>
      <color rgb="00ABFFD3"/>
      <color rgb="00D9FFEB"/>
      <color rgb="00B3FFD7"/>
      <color rgb="00B3F1FF"/>
      <color rgb="00D8DCFC"/>
      <color rgb="00FFEC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Tracker 1 -copy.xlsx]_October!Survey Count</c:name>
    <c:fmtId val="6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_October!$B$5:$B$6</c:f>
              <c:strCache>
                <c:ptCount val="1"/>
                <c:pt idx="0">
                  <c:v>Appeal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_October!$B$7:$B$22</c:f>
              <c:numCache>
                <c:formatCode>General</c:formatCode>
                <c:ptCount val="15"/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_October!$C$5:$C$6</c:f>
              <c:strCache>
                <c:ptCount val="1"/>
                <c:pt idx="0">
                  <c:v>Application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_October!$C$7:$C$22</c:f>
              <c:numCache>
                <c:formatCode>General</c:formatCode>
                <c:ptCount val="15"/>
                <c:pt idx="2">
                  <c:v>1</c:v>
                </c:pt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_October!$D$5:$D$6</c:f>
              <c:strCache>
                <c:ptCount val="1"/>
                <c:pt idx="0">
                  <c:v>Cancelation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_October!$D$7:$D$22</c:f>
              <c:numCache>
                <c:formatCode>General</c:formatCode>
                <c:ptCount val="15"/>
                <c:pt idx="4">
                  <c:v>1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_October!$E$5:$E$6</c:f>
              <c:strCache>
                <c:ptCount val="1"/>
                <c:pt idx="0">
                  <c:v>Claims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_October!$E$7:$E$22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4">
                  <c:v>1</c:v>
                </c:pt>
              </c:numCache>
            </c:numRef>
          </c:val>
        </c:ser>
        <c:ser>
          <c:idx val="4"/>
          <c:order val="4"/>
          <c:tx>
            <c:strRef>
              <c:f>_October!$F$5:$F$6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_October!$F$7:$F$22</c:f>
              <c:numCache>
                <c:formatCode>General</c:formatCode>
                <c:ptCount val="15"/>
                <c:pt idx="1">
                  <c:v>1</c:v>
                </c:pt>
                <c:pt idx="2">
                  <c:v>1</c:v>
                </c:pt>
                <c:pt idx="13">
                  <c:v>1</c:v>
                </c:pt>
              </c:numCache>
            </c:numRef>
          </c:val>
        </c:ser>
        <c:ser>
          <c:idx val="5"/>
          <c:order val="5"/>
          <c:tx>
            <c:strRef>
              <c:f>_October!$G$5:$G$6</c:f>
              <c:strCache>
                <c:ptCount val="1"/>
                <c:pt idx="0">
                  <c:v>Benefits/Accums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_October!$G$7:$G$22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4">
                  <c:v>2</c:v>
                </c:pt>
                <c:pt idx="6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1</c:v>
                </c:pt>
                <c:pt idx="14">
                  <c:v>2</c:v>
                </c:pt>
              </c:numCache>
            </c:numRef>
          </c:val>
        </c:ser>
        <c:ser>
          <c:idx val="6"/>
          <c:order val="6"/>
          <c:tx>
            <c:strRef>
              <c:f>_October!$H$5:$H$6</c:f>
              <c:strCache>
                <c:ptCount val="1"/>
                <c:pt idx="0">
                  <c:v>Billing/Payment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_October!$H$7:$H$22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</c:ser>
        <c:ser>
          <c:idx val="7"/>
          <c:order val="7"/>
          <c:tx>
            <c:strRef>
              <c:f>_October!$I$5:$I$6</c:f>
              <c:strCache>
                <c:ptCount val="1"/>
                <c:pt idx="0">
                  <c:v>Find PCP/ Change PCP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_October!$I$7:$I$22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3">
                  <c:v>2</c:v>
                </c:pt>
                <c:pt idx="6">
                  <c:v>2</c:v>
                </c:pt>
                <c:pt idx="9">
                  <c:v>1</c:v>
                </c:pt>
              </c:numCache>
            </c:numRef>
          </c:val>
        </c:ser>
        <c:ser>
          <c:idx val="8"/>
          <c:order val="8"/>
          <c:tx>
            <c:strRef>
              <c:f>_October!$J$5:$J$6</c:f>
              <c:strCache>
                <c:ptCount val="1"/>
                <c:pt idx="0">
                  <c:v>Elegibility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_October!$J$7:$J$22</c:f>
              <c:numCache>
                <c:formatCode>General</c:formatCode>
                <c:ptCount val="15"/>
                <c:pt idx="1">
                  <c:v>1</c:v>
                </c:pt>
                <c:pt idx="2">
                  <c:v>4</c:v>
                </c:pt>
                <c:pt idx="5">
                  <c:v>1</c:v>
                </c:pt>
                <c:pt idx="8">
                  <c:v>1</c:v>
                </c:pt>
                <c:pt idx="10">
                  <c:v>1</c:v>
                </c:pt>
                <c:pt idx="13">
                  <c:v>1</c:v>
                </c:pt>
              </c:numCache>
            </c:numRef>
          </c:val>
        </c:ser>
        <c:ser>
          <c:idx val="9"/>
          <c:order val="9"/>
          <c:tx>
            <c:strRef>
              <c:f>_October!$K$5:$K$6</c:f>
              <c:strCache>
                <c:ptCount val="1"/>
                <c:pt idx="0">
                  <c:v>Rx/Prescription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_October!$K$7:$K$22</c:f>
              <c:numCache>
                <c:formatCode>General</c:formatCode>
                <c:ptCount val="15"/>
                <c:pt idx="2">
                  <c:v>1</c:v>
                </c:pt>
                <c:pt idx="3">
                  <c:v>1</c:v>
                </c:pt>
                <c:pt idx="8">
                  <c:v>1</c:v>
                </c:pt>
                <c:pt idx="1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_October!$L$5:$L$6</c:f>
              <c:strCache>
                <c:ptCount val="1"/>
                <c:pt idx="0">
                  <c:v>Preuth/Referral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_October!$L$7:$L$22</c:f>
              <c:numCache>
                <c:formatCode>General</c:formatCode>
                <c:ptCount val="15"/>
                <c:pt idx="2">
                  <c:v>1</c:v>
                </c:pt>
                <c:pt idx="4">
                  <c:v>1</c:v>
                </c:pt>
                <c:pt idx="9">
                  <c:v>1</c:v>
                </c:pt>
                <c:pt idx="14">
                  <c:v>1</c:v>
                </c:pt>
              </c:numCache>
            </c:numRef>
          </c:val>
        </c:ser>
        <c:ser>
          <c:idx val="11"/>
          <c:order val="11"/>
          <c:tx>
            <c:strRef>
              <c:f>_October!$M$5:$M$6</c:f>
              <c:strCache>
                <c:ptCount val="1"/>
                <c:pt idx="0">
                  <c:v>IHD/BAM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_October!$A$7:$A$22</c:f>
              <c:strCache>
                <c:ptCount val="15"/>
                <c:pt idx="0">
                  <c:v>01/10/2024</c:v>
                </c:pt>
                <c:pt idx="1">
                  <c:v>02/10/2024</c:v>
                </c:pt>
                <c:pt idx="2">
                  <c:v>03/10/2024</c:v>
                </c:pt>
                <c:pt idx="3">
                  <c:v>04/10/2024</c:v>
                </c:pt>
                <c:pt idx="4">
                  <c:v>09/10/2024</c:v>
                </c:pt>
                <c:pt idx="5">
                  <c:v>10/10/2024</c:v>
                </c:pt>
                <c:pt idx="6">
                  <c:v>11/10/2024</c:v>
                </c:pt>
                <c:pt idx="7">
                  <c:v>14/10/2024</c:v>
                </c:pt>
                <c:pt idx="8">
                  <c:v>16/10/2024</c:v>
                </c:pt>
                <c:pt idx="9">
                  <c:v>17/10/2024</c:v>
                </c:pt>
                <c:pt idx="10">
                  <c:v>18/10/2024</c:v>
                </c:pt>
                <c:pt idx="11">
                  <c:v>26/10/2024</c:v>
                </c:pt>
                <c:pt idx="12">
                  <c:v>29/10/2024</c:v>
                </c:pt>
                <c:pt idx="13">
                  <c:v>30/10/2024</c:v>
                </c:pt>
                <c:pt idx="14">
                  <c:v>31/10/2024</c:v>
                </c:pt>
              </c:strCache>
            </c:strRef>
          </c:cat>
          <c:val>
            <c:numRef>
              <c:f>_October!$M$7:$M$22</c:f>
              <c:numCache>
                <c:formatCode>General</c:formatCode>
                <c:ptCount val="15"/>
                <c:pt idx="11">
                  <c:v>3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404872"/>
        <c:axId val="1967517704"/>
      </c:barChart>
      <c:catAx>
        <c:axId val="194640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67517704"/>
        <c:crosses val="autoZero"/>
        <c:auto val="1"/>
        <c:lblAlgn val="ctr"/>
        <c:lblOffset val="100"/>
        <c:noMultiLvlLbl val="0"/>
      </c:catAx>
      <c:valAx>
        <c:axId val="19675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640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e052686-c455-4c33-a660-8536bc6fe84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371475</xdr:colOff>
      <xdr:row>23</xdr:row>
      <xdr:rowOff>66675</xdr:rowOff>
    </xdr:from>
    <xdr:to>
      <xdr:col>9</xdr:col>
      <xdr:colOff>600075</xdr:colOff>
      <xdr:row>38</xdr:row>
      <xdr:rowOff>9525</xdr:rowOff>
    </xdr:to>
    <xdr:graphicFrame>
      <xdr:nvGraphicFramePr>
        <xdr:cNvPr id="2" name="Chart 1"/>
        <xdr:cNvGraphicFramePr/>
      </xdr:nvGraphicFramePr>
      <xdr:xfrm>
        <a:off x="371475" y="4642485"/>
        <a:ext cx="8410575" cy="3771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602.4074274306" refreshedBy="User1" recordCount="94">
  <cacheSource type="worksheet">
    <worksheetSource ref="A3:H97" sheet="OCTOBER"/>
  </cacheSource>
  <cacheFields count="8">
    <cacheField name="DATE" numFmtId="0">
      <sharedItems containsString="0" containsBlank="1" containsNonDate="0" containsDate="1" minDate="2024-10-01T00:00:00" maxDate="2024-10-31T00:00:00" count="16">
        <m/>
        <d v="2024-10-01T00:00:00"/>
        <d v="2024-10-02T00:00:00"/>
        <d v="2024-10-03T00:00:00"/>
        <d v="2024-10-04T00:00:00"/>
        <d v="2024-10-09T00:00:00"/>
        <d v="2024-10-10T00:00:00"/>
        <d v="2024-10-11T00:00:00"/>
        <d v="2024-10-14T00:00:00"/>
        <d v="2024-10-16T00:00:00"/>
        <d v="2024-10-17T00:00:00"/>
        <d v="2024-10-18T00:00:00"/>
        <d v="2024-10-26T00:00:00"/>
        <d v="2024-10-29T00:00:00"/>
        <d v="2024-10-30T00:00:00"/>
        <d v="2024-10-31T00:00:00"/>
      </sharedItems>
    </cacheField>
    <cacheField name="POLICY ID" numFmtId="0"/>
    <cacheField name="CASE NUMBER" numFmtId="0"/>
    <cacheField name="CALL DEMAND" numFmtId="0">
      <sharedItems containsBlank="1" count="58">
        <m/>
        <s v="Benefits/Accums"/>
        <s v="Billing/Payment"/>
        <s v="Claims"/>
        <s v="Find PCP/ Change PCP"/>
        <s v="COB"/>
        <s v="Elegibility"/>
        <s v="Application"/>
        <s v="Rx/Prescription"/>
        <s v="Preuth/Referral"/>
        <s v="Cancelation"/>
        <s v="Appeal"/>
        <s v="IHD/BAM"/>
        <s v="subrogation" u="1"/>
        <s v="payment" u="1"/>
        <s v="eligibilty" u="1"/>
        <s v="Benefits MRI" u="1"/>
        <s v="IHD / reset username" u="1"/>
        <s v="temelemedecine copay" u="1"/>
        <s v="medication" u="1"/>
        <s v="prescription" u="1"/>
        <s v="Plan Benefits" u="1"/>
        <s v="list of doctor" u="1"/>
        <s v="list and PCP change" u="1"/>
        <s v="billing " u="1"/>
        <s v="referral status" u="1"/>
        <s v="member ID" u="1"/>
        <s v="denied claim" u="1"/>
        <s v="make a payment" u="1"/>
        <s v="policy information" u="1"/>
        <s v="TRN" u="1"/>
        <s v="vision " u="1"/>
        <s v="find a clinic / id card" u="1"/>
        <s v="RX" u="1"/>
        <s v="PCP change / benefits" u="1"/>
        <s v="copay" u="1"/>
        <s v="preauth" u="1"/>
        <s v="billing" u="1"/>
        <s v="insuline" u="1"/>
        <s v="claim" u="1"/>
        <s v="Finess Benefits" u="1"/>
        <s v="PCP change" u="1"/>
        <s v="LongTermCare" u="1"/>
        <s v="contract" u="1"/>
        <s v="dental" u="1"/>
        <s v="BHU" u="1"/>
        <s v="claim address" u="1"/>
        <s v="id card" u="1"/>
        <s v="prea auth" u="1"/>
        <s v="BAM reset pass" u="1"/>
        <s v="find provider" u="1"/>
        <s v="Pre-auth / Claim" u="1"/>
        <s v="home health care" u="1"/>
        <s v="elegibilty" u="1"/>
        <s v="benefits" u="1"/>
        <s v="BAM" u="1"/>
        <s v="Auto pay" u="1"/>
        <s v="update last name " u="1"/>
      </sharedItems>
    </cacheField>
    <cacheField name="OFFER SURVEY" numFmtId="0">
      <sharedItems containsBlank="1" count="4">
        <m/>
        <s v="no"/>
        <s v="yes"/>
        <s v="no "/>
      </sharedItems>
    </cacheField>
    <cacheField name="WHO END THE CALL" numFmtId="0"/>
    <cacheField name="ROUTED TO SURVEY" numFmtId="0">
      <sharedItems containsBlank="1" count="3">
        <m/>
        <s v="no"/>
        <s v="yes"/>
      </sharedItems>
    </cacheField>
    <cacheField name="MOCK NPS" numFmtId="0">
      <sharedItems containsBlank="1" count="5">
        <m/>
        <s v="NA"/>
        <s v=" NA"/>
        <s v="PROMOTER"/>
        <s v="PASSIVE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6" refreshedVersion="5" minRefreshableVersion="3" refreshedDate="45602.862037037" refreshedBy="User1" recordCount="20">
  <cacheSource type="worksheet">
    <worksheetSource ref="A3:H90" sheet="NOVEMBER"/>
  </cacheSource>
  <cacheFields count="8">
    <cacheField name="DATE" numFmtId="0">
      <sharedItems containsString="0" containsBlank="1" containsNonDate="0" containsDate="1" minDate="2024-11-01T00:00:00" maxDate="2024-11-06T00:00:00" count="4">
        <m/>
        <d v="2024-11-01T00:00:00"/>
        <d v="2024-11-05T00:00:00"/>
        <d v="2024-11-06T00:00:00"/>
      </sharedItems>
    </cacheField>
    <cacheField name="POLICY ID" numFmtId="0">
      <sharedItems containsString="0" containsBlank="1" containsNumber="1" containsInteger="1" minValue="921476110" maxValue="943942707" count="8">
        <m/>
        <n v="925916822"/>
        <n v="943261318"/>
        <n v="943698637"/>
        <n v="921494252"/>
        <n v="921711179"/>
        <n v="943942707"/>
        <n v="921476110"/>
      </sharedItems>
    </cacheField>
    <cacheField name="CASE NUMBER" numFmtId="0">
      <sharedItems containsBlank="1" containsNumber="1" containsInteger="1" containsMixedTypes="1" count="8">
        <m/>
        <n v="165224424"/>
        <n v="165229849"/>
        <n v="165238419"/>
        <n v="165269259"/>
        <n v="165428506"/>
        <s v="TRN rx"/>
        <n v="165445481"/>
      </sharedItems>
    </cacheField>
    <cacheField name="CALL DEMAND" numFmtId="0">
      <sharedItems containsBlank="1" count="7">
        <m/>
        <s v="Elegibility"/>
        <s v="Benefits/Accums"/>
        <s v="Preuth/Referral"/>
        <s v="Find PCP/ Change PCP"/>
        <s v="Cancelation"/>
        <s v="Rx/Prescription"/>
      </sharedItems>
    </cacheField>
    <cacheField name="OFFER SURVEY" numFmtId="0">
      <sharedItems containsBlank="1" count="3">
        <m/>
        <s v="no"/>
        <s v="yes"/>
      </sharedItems>
    </cacheField>
    <cacheField name="WHO END THE CALL" numFmtId="0">
      <sharedItems containsBlank="1" count="4">
        <m/>
        <s v=" CX"/>
        <s v="TRN"/>
        <s v="CX"/>
      </sharedItems>
    </cacheField>
    <cacheField name="ROUTED TO SURVEY" numFmtId="0">
      <sharedItems containsBlank="1" count="3">
        <m/>
        <s v="no"/>
        <s v="yes"/>
      </sharedItems>
    </cacheField>
    <cacheField name="MOCK NPS" numFmtId="0">
      <sharedItems containsBlank="1" count="3">
        <m/>
        <s v="NA"/>
        <s v="PROMOTER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x v="0"/>
    <m/>
    <m/>
    <x v="0"/>
    <x v="0"/>
    <m/>
    <x v="0"/>
    <x v="0"/>
  </r>
  <r>
    <x v="1"/>
    <n v="924907668"/>
    <n v="160863487"/>
    <x v="1"/>
    <x v="1"/>
    <s v="CA"/>
    <x v="1"/>
    <x v="1"/>
  </r>
  <r>
    <x v="1"/>
    <n v="921726924"/>
    <n v="160873893"/>
    <x v="1"/>
    <x v="1"/>
    <s v="TRN"/>
    <x v="1"/>
    <x v="1"/>
  </r>
  <r>
    <x v="1"/>
    <n v="921054696"/>
    <n v="160915487"/>
    <x v="2"/>
    <x v="1"/>
    <s v="CA"/>
    <x v="1"/>
    <x v="1"/>
  </r>
  <r>
    <x v="1"/>
    <n v="925509487"/>
    <n v="160946410"/>
    <x v="3"/>
    <x v="1"/>
    <s v="CX"/>
    <x v="1"/>
    <x v="1"/>
  </r>
  <r>
    <x v="1"/>
    <n v="832396817"/>
    <s v="TRN"/>
    <x v="3"/>
    <x v="1"/>
    <s v="TRN"/>
    <x v="1"/>
    <x v="2"/>
  </r>
  <r>
    <x v="1"/>
    <n v="923933029"/>
    <n v="161001858"/>
    <x v="4"/>
    <x v="2"/>
    <s v="CA"/>
    <x v="2"/>
    <x v="3"/>
  </r>
  <r>
    <x v="1"/>
    <n v="925134036"/>
    <n v="161005114"/>
    <x v="1"/>
    <x v="1"/>
    <s v="CX"/>
    <x v="1"/>
    <x v="1"/>
  </r>
  <r>
    <x v="0"/>
    <m/>
    <m/>
    <x v="0"/>
    <x v="0"/>
    <m/>
    <x v="0"/>
    <x v="0"/>
  </r>
  <r>
    <x v="2"/>
    <n v="925448435"/>
    <n v="161048653"/>
    <x v="5"/>
    <x v="1"/>
    <s v="CA"/>
    <x v="1"/>
    <x v="1"/>
  </r>
  <r>
    <x v="2"/>
    <n v="809784829"/>
    <s v="TRN GROUP"/>
    <x v="3"/>
    <x v="1"/>
    <s v="TRN"/>
    <x v="1"/>
    <x v="1"/>
  </r>
  <r>
    <x v="2"/>
    <n v="839055287"/>
    <s v="TRN GROUP"/>
    <x v="1"/>
    <x v="1"/>
    <s v="TRN"/>
    <x v="1"/>
    <x v="1"/>
  </r>
  <r>
    <x v="2"/>
    <n v="920843061"/>
    <s v="TRN wellOnTraget"/>
    <x v="1"/>
    <x v="1"/>
    <s v="TRN"/>
    <x v="1"/>
    <x v="1"/>
  </r>
  <r>
    <x v="2"/>
    <n v="925792893"/>
    <n v="161117800"/>
    <x v="4"/>
    <x v="1"/>
    <s v="CA"/>
    <x v="2"/>
    <x v="3"/>
  </r>
  <r>
    <x v="2"/>
    <n v="947092106"/>
    <n v="161161957"/>
    <x v="3"/>
    <x v="1"/>
    <s v="CA"/>
    <x v="1"/>
    <x v="1"/>
  </r>
  <r>
    <x v="2"/>
    <n v="806612330"/>
    <s v="secured "/>
    <x v="6"/>
    <x v="1"/>
    <s v="CX"/>
    <x v="1"/>
    <x v="1"/>
  </r>
  <r>
    <x v="2"/>
    <n v="943374152"/>
    <n v="161199686"/>
    <x v="4"/>
    <x v="1"/>
    <s v="CX"/>
    <x v="1"/>
    <x v="2"/>
  </r>
  <r>
    <x v="2"/>
    <n v="924207720"/>
    <n v="161199046"/>
    <x v="2"/>
    <x v="1"/>
    <s v="CA"/>
    <x v="2"/>
    <x v="3"/>
  </r>
  <r>
    <x v="2"/>
    <n v="805774943"/>
    <s v="TRN"/>
    <x v="1"/>
    <x v="1"/>
    <s v="TRN"/>
    <x v="1"/>
    <x v="1"/>
  </r>
  <r>
    <x v="2"/>
    <n v="947058998"/>
    <n v="161207503"/>
    <x v="2"/>
    <x v="1"/>
    <s v="CX"/>
    <x v="1"/>
    <x v="1"/>
  </r>
  <r>
    <x v="0"/>
    <m/>
    <m/>
    <x v="0"/>
    <x v="0"/>
    <m/>
    <x v="0"/>
    <x v="0"/>
  </r>
  <r>
    <x v="3"/>
    <n v="943929537"/>
    <n v="161258161"/>
    <x v="1"/>
    <x v="1"/>
    <s v="CX"/>
    <x v="1"/>
    <x v="1"/>
  </r>
  <r>
    <x v="3"/>
    <n v="925984875"/>
    <n v="161279265"/>
    <x v="6"/>
    <x v="1"/>
    <s v="CX"/>
    <x v="1"/>
    <x v="1"/>
  </r>
  <r>
    <x v="3"/>
    <n v="927999013"/>
    <n v="161296194"/>
    <x v="3"/>
    <x v="1"/>
    <s v="TRN"/>
    <x v="1"/>
    <x v="1"/>
  </r>
  <r>
    <x v="3"/>
    <n v="943563416"/>
    <n v="161355701"/>
    <x v="1"/>
    <x v="1"/>
    <s v="CA"/>
    <x v="1"/>
    <x v="1"/>
  </r>
  <r>
    <x v="3"/>
    <n v="944024138"/>
    <n v="161357083"/>
    <x v="7"/>
    <x v="3"/>
    <s v="CX"/>
    <x v="1"/>
    <x v="1"/>
  </r>
  <r>
    <x v="3"/>
    <n v="943522256"/>
    <n v="161363176"/>
    <x v="3"/>
    <x v="1"/>
    <s v="CA"/>
    <x v="2"/>
    <x v="3"/>
  </r>
  <r>
    <x v="3"/>
    <n v="805125821"/>
    <s v="provider line"/>
    <x v="1"/>
    <x v="1"/>
    <s v="TRN"/>
    <x v="1"/>
    <x v="1"/>
  </r>
  <r>
    <x v="3"/>
    <n v="927823013"/>
    <s v="trn RX"/>
    <x v="8"/>
    <x v="1"/>
    <s v="TRN"/>
    <x v="1"/>
    <x v="1"/>
  </r>
  <r>
    <x v="3"/>
    <s v="NA"/>
    <s v="id card"/>
    <x v="6"/>
    <x v="1"/>
    <s v=" CX"/>
    <x v="1"/>
    <x v="1"/>
  </r>
  <r>
    <x v="3"/>
    <n v="924949953"/>
    <n v="161378601"/>
    <x v="6"/>
    <x v="1"/>
    <s v="TRN"/>
    <x v="1"/>
    <x v="1"/>
  </r>
  <r>
    <x v="3"/>
    <n v="924165974"/>
    <n v="161391981"/>
    <x v="9"/>
    <x v="1"/>
    <s v="CX"/>
    <x v="1"/>
    <x v="1"/>
  </r>
  <r>
    <x v="3"/>
    <n v="921649865"/>
    <n v="161393470"/>
    <x v="5"/>
    <x v="1"/>
    <s v="CX"/>
    <x v="1"/>
    <x v="1"/>
  </r>
  <r>
    <x v="3"/>
    <n v="947197776"/>
    <n v="161398190"/>
    <x v="6"/>
    <x v="1"/>
    <s v="CX"/>
    <x v="1"/>
    <x v="1"/>
  </r>
  <r>
    <x v="0"/>
    <m/>
    <m/>
    <x v="0"/>
    <x v="0"/>
    <m/>
    <x v="0"/>
    <x v="0"/>
  </r>
  <r>
    <x v="4"/>
    <n v="925777353"/>
    <n v="161443381"/>
    <x v="4"/>
    <x v="1"/>
    <s v="CA"/>
    <x v="2"/>
    <x v="4"/>
  </r>
  <r>
    <x v="4"/>
    <n v="925403667"/>
    <s v="TRN RX"/>
    <x v="8"/>
    <x v="1"/>
    <s v="TRN"/>
    <x v="1"/>
    <x v="1"/>
  </r>
  <r>
    <x v="4"/>
    <n v="921668464"/>
    <n v="161491347"/>
    <x v="2"/>
    <x v="1"/>
    <s v="CX"/>
    <x v="1"/>
    <x v="1"/>
  </r>
  <r>
    <x v="4"/>
    <n v="925979671"/>
    <n v="161570478"/>
    <x v="4"/>
    <x v="1"/>
    <s v="CX"/>
    <x v="1"/>
    <x v="1"/>
  </r>
  <r>
    <x v="0"/>
    <m/>
    <m/>
    <x v="0"/>
    <x v="0"/>
    <m/>
    <x v="0"/>
    <x v="0"/>
  </r>
  <r>
    <x v="5"/>
    <n v="943491263"/>
    <n v="162040946"/>
    <x v="10"/>
    <x v="3"/>
    <s v="TRN"/>
    <x v="1"/>
    <x v="1"/>
  </r>
  <r>
    <x v="5"/>
    <n v="1219007"/>
    <s v="TRN group"/>
    <x v="1"/>
    <x v="1"/>
    <s v="TRN"/>
    <x v="1"/>
    <x v="1"/>
  </r>
  <r>
    <x v="5"/>
    <n v="927719842"/>
    <n v="162057746"/>
    <x v="2"/>
    <x v="1"/>
    <s v="CA"/>
    <x v="1"/>
    <x v="1"/>
  </r>
  <r>
    <x v="5"/>
    <n v="921697480"/>
    <n v="162068775"/>
    <x v="1"/>
    <x v="1"/>
    <s v="CX"/>
    <x v="1"/>
    <x v="1"/>
  </r>
  <r>
    <x v="5"/>
    <n v="925670977"/>
    <n v="162099086"/>
    <x v="9"/>
    <x v="1"/>
    <s v="CX"/>
    <x v="1"/>
    <x v="1"/>
  </r>
  <r>
    <x v="0"/>
    <m/>
    <m/>
    <x v="0"/>
    <x v="0"/>
    <m/>
    <x v="0"/>
    <x v="0"/>
  </r>
  <r>
    <x v="6"/>
    <n v="925843752"/>
    <s v="provider line"/>
    <x v="6"/>
    <x v="1"/>
    <s v="TRN"/>
    <x v="1"/>
    <x v="1"/>
  </r>
  <r>
    <x v="6"/>
    <n v="925947562"/>
    <n v="162330775"/>
    <x v="11"/>
    <x v="1"/>
    <s v="CX"/>
    <x v="1"/>
    <x v="1"/>
  </r>
  <r>
    <x v="0"/>
    <m/>
    <m/>
    <x v="0"/>
    <x v="0"/>
    <m/>
    <x v="0"/>
    <x v="0"/>
  </r>
  <r>
    <x v="7"/>
    <n v="943296433"/>
    <n v="162448354"/>
    <x v="3"/>
    <x v="1"/>
    <s v="CA"/>
    <x v="2"/>
    <x v="3"/>
  </r>
  <r>
    <x v="7"/>
    <s v="NA"/>
    <s v="NA"/>
    <x v="7"/>
    <x v="1"/>
    <s v="CX"/>
    <x v="1"/>
    <x v="1"/>
  </r>
  <r>
    <x v="7"/>
    <n v="943998046"/>
    <n v="162518407"/>
    <x v="4"/>
    <x v="1"/>
    <s v="CA"/>
    <x v="2"/>
    <x v="4"/>
  </r>
  <r>
    <x v="7"/>
    <n v="921728252"/>
    <n v="162529100"/>
    <x v="1"/>
    <x v="2"/>
    <s v="CX"/>
    <x v="2"/>
    <x v="3"/>
  </r>
  <r>
    <x v="7"/>
    <n v="943422029"/>
    <n v="162539246"/>
    <x v="4"/>
    <x v="2"/>
    <s v="CA"/>
    <x v="2"/>
    <x v="3"/>
  </r>
  <r>
    <x v="0"/>
    <m/>
    <m/>
    <x v="0"/>
    <x v="0"/>
    <m/>
    <x v="0"/>
    <x v="0"/>
  </r>
  <r>
    <x v="8"/>
    <n v="825182573"/>
    <s v="TRN group"/>
    <x v="3"/>
    <x v="1"/>
    <s v="TRN"/>
    <x v="1"/>
    <x v="1"/>
  </r>
  <r>
    <x v="0"/>
    <m/>
    <m/>
    <x v="0"/>
    <x v="0"/>
    <m/>
    <x v="0"/>
    <x v="0"/>
  </r>
  <r>
    <x v="0"/>
    <m/>
    <m/>
    <x v="0"/>
    <x v="0"/>
    <m/>
    <x v="0"/>
    <x v="0"/>
  </r>
  <r>
    <x v="9"/>
    <n v="921698905"/>
    <n v="163008405"/>
    <x v="1"/>
    <x v="1"/>
    <s v="CA"/>
    <x v="2"/>
    <x v="4"/>
  </r>
  <r>
    <x v="9"/>
    <n v="822099275"/>
    <s v="NA"/>
    <x v="8"/>
    <x v="1"/>
    <s v="CX"/>
    <x v="1"/>
    <x v="1"/>
  </r>
  <r>
    <x v="9"/>
    <n v="943385604"/>
    <n v="163033440"/>
    <x v="3"/>
    <x v="1"/>
    <s v="CA"/>
    <x v="1"/>
    <x v="2"/>
  </r>
  <r>
    <x v="9"/>
    <n v="923723436"/>
    <n v="163107539"/>
    <x v="2"/>
    <x v="1"/>
    <s v="CA"/>
    <x v="1"/>
    <x v="1"/>
  </r>
  <r>
    <x v="9"/>
    <n v="943421441"/>
    <n v="163116212"/>
    <x v="6"/>
    <x v="1"/>
    <s v="CA"/>
    <x v="1"/>
    <x v="1"/>
  </r>
  <r>
    <x v="0"/>
    <m/>
    <m/>
    <x v="0"/>
    <x v="0"/>
    <m/>
    <x v="0"/>
    <x v="0"/>
  </r>
  <r>
    <x v="10"/>
    <n v="926791505"/>
    <n v="163187075"/>
    <x v="4"/>
    <x v="1"/>
    <s v="CA"/>
    <x v="2"/>
    <x v="3"/>
  </r>
  <r>
    <x v="10"/>
    <n v="925284346"/>
    <n v="163210217"/>
    <x v="9"/>
    <x v="1"/>
    <s v="TRN"/>
    <x v="1"/>
    <x v="1"/>
  </r>
  <r>
    <x v="10"/>
    <n v="921629871"/>
    <n v="163264535"/>
    <x v="2"/>
    <x v="1"/>
    <s v="CA"/>
    <x v="2"/>
    <x v="4"/>
  </r>
  <r>
    <x v="0"/>
    <m/>
    <m/>
    <x v="0"/>
    <x v="0"/>
    <m/>
    <x v="0"/>
    <x v="0"/>
  </r>
  <r>
    <x v="11"/>
    <n v="943507924"/>
    <n v="163387874"/>
    <x v="10"/>
    <x v="1"/>
    <s v="TRN"/>
    <x v="1"/>
    <x v="1"/>
  </r>
  <r>
    <x v="11"/>
    <n v="921687415"/>
    <n v="163395887"/>
    <x v="3"/>
    <x v="1"/>
    <s v="TRN"/>
    <x v="1"/>
    <x v="1"/>
  </r>
  <r>
    <x v="11"/>
    <n v="943986316"/>
    <n v="163430737"/>
    <x v="2"/>
    <x v="2"/>
    <s v="CX"/>
    <x v="2"/>
    <x v="3"/>
  </r>
  <r>
    <x v="11"/>
    <n v="924053839"/>
    <n v="163460797"/>
    <x v="2"/>
    <x v="1"/>
    <s v="CA"/>
    <x v="1"/>
    <x v="1"/>
  </r>
  <r>
    <x v="11"/>
    <n v="944025684"/>
    <n v="163474059"/>
    <x v="3"/>
    <x v="1"/>
    <s v="CX"/>
    <x v="1"/>
    <x v="1"/>
  </r>
  <r>
    <x v="11"/>
    <n v="928139794"/>
    <n v="163486615"/>
    <x v="6"/>
    <x v="1"/>
    <s v="CA"/>
    <x v="1"/>
    <x v="1"/>
  </r>
  <r>
    <x v="11"/>
    <n v="925583801"/>
    <s v="RX"/>
    <x v="8"/>
    <x v="1"/>
    <s v="TRN"/>
    <x v="1"/>
    <x v="1"/>
  </r>
  <r>
    <x v="0"/>
    <m/>
    <m/>
    <x v="0"/>
    <x v="0"/>
    <m/>
    <x v="0"/>
    <x v="0"/>
  </r>
  <r>
    <x v="12"/>
    <s v="TRN Employer"/>
    <s v="TRN Employer"/>
    <x v="3"/>
    <x v="1"/>
    <s v="TRN"/>
    <x v="1"/>
    <x v="1"/>
  </r>
  <r>
    <x v="12"/>
    <s v="TRN Group"/>
    <s v="TRN Group"/>
    <x v="12"/>
    <x v="1"/>
    <s v="TRN"/>
    <x v="1"/>
    <x v="1"/>
  </r>
  <r>
    <x v="12"/>
    <s v="TRN Group"/>
    <s v="TRN Group"/>
    <x v="12"/>
    <x v="1"/>
    <s v="TRN"/>
    <x v="1"/>
    <x v="1"/>
  </r>
  <r>
    <x v="12"/>
    <n v="809976712"/>
    <n v="164382458"/>
    <x v="12"/>
    <x v="1"/>
    <s v="CX"/>
    <x v="2"/>
    <x v="3"/>
  </r>
  <r>
    <x v="12"/>
    <s v="TRN"/>
    <s v="TRN Employer"/>
    <x v="1"/>
    <x v="1"/>
    <s v="TRN"/>
    <x v="1"/>
    <x v="1"/>
  </r>
  <r>
    <x v="0"/>
    <m/>
    <m/>
    <x v="0"/>
    <x v="0"/>
    <m/>
    <x v="0"/>
    <x v="0"/>
  </r>
  <r>
    <x v="13"/>
    <n v="921155751"/>
    <n v="164713214"/>
    <x v="12"/>
    <x v="1"/>
    <s v="CX"/>
    <x v="1"/>
    <x v="1"/>
  </r>
  <r>
    <x v="13"/>
    <n v="893429848"/>
    <s v="TRN sys80"/>
    <x v="1"/>
    <x v="1"/>
    <s v="TRN"/>
    <x v="1"/>
    <x v="1"/>
  </r>
  <r>
    <x v="13"/>
    <n v="924412572"/>
    <s v="claim"/>
    <x v="3"/>
    <x v="1"/>
    <s v="CA"/>
    <x v="1"/>
    <x v="1"/>
  </r>
  <r>
    <x v="13"/>
    <n v="943638440"/>
    <n v="164757172"/>
    <x v="3"/>
    <x v="1"/>
    <s v="CA"/>
    <x v="1"/>
    <x v="1"/>
  </r>
  <r>
    <x v="0"/>
    <m/>
    <m/>
    <x v="0"/>
    <x v="0"/>
    <m/>
    <x v="0"/>
    <x v="0"/>
  </r>
  <r>
    <x v="14"/>
    <n v="943274893"/>
    <n v="164907002"/>
    <x v="5"/>
    <x v="2"/>
    <s v="CX"/>
    <x v="2"/>
    <x v="3"/>
  </r>
  <r>
    <x v="14"/>
    <n v="924184382"/>
    <n v="164911268"/>
    <x v="6"/>
    <x v="1"/>
    <s v="CX"/>
    <x v="1"/>
    <x v="1"/>
  </r>
  <r>
    <x v="0"/>
    <m/>
    <m/>
    <x v="0"/>
    <x v="0"/>
    <m/>
    <x v="0"/>
    <x v="0"/>
  </r>
  <r>
    <x v="15"/>
    <s v="provider"/>
    <s v="TRN provider line"/>
    <x v="3"/>
    <x v="1"/>
    <s v="TRN"/>
    <x v="1"/>
    <x v="1"/>
  </r>
  <r>
    <x v="15"/>
    <s v="subrogation "/>
    <s v="TRN subrogation"/>
    <x v="1"/>
    <x v="1"/>
    <s v="TRN"/>
    <x v="1"/>
    <x v="1"/>
  </r>
  <r>
    <x v="15"/>
    <n v="808551706"/>
    <s v="group"/>
    <x v="1"/>
    <x v="1"/>
    <s v="TRN"/>
    <x v="1"/>
    <x v="1"/>
  </r>
  <r>
    <x v="15"/>
    <n v="925558897"/>
    <n v="165093165"/>
    <x v="9"/>
    <x v="1"/>
    <s v="TRN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</r>
  <r>
    <x v="1"/>
    <x v="1"/>
    <x v="1"/>
    <x v="1"/>
    <x v="1"/>
    <x v="1"/>
    <x v="1"/>
    <x v="1"/>
  </r>
  <r>
    <x v="1"/>
    <x v="2"/>
    <x v="2"/>
    <x v="2"/>
    <x v="1"/>
    <x v="2"/>
    <x v="1"/>
    <x v="1"/>
  </r>
  <r>
    <x v="1"/>
    <x v="3"/>
    <x v="3"/>
    <x v="3"/>
    <x v="1"/>
    <x v="2"/>
    <x v="1"/>
    <x v="1"/>
  </r>
  <r>
    <x v="1"/>
    <x v="4"/>
    <x v="4"/>
    <x v="4"/>
    <x v="1"/>
    <x v="3"/>
    <x v="1"/>
    <x v="1"/>
  </r>
  <r>
    <x v="0"/>
    <x v="0"/>
    <x v="0"/>
    <x v="0"/>
    <x v="0"/>
    <x v="0"/>
    <x v="0"/>
    <x v="0"/>
  </r>
  <r>
    <x v="2"/>
    <x v="5"/>
    <x v="5"/>
    <x v="5"/>
    <x v="2"/>
    <x v="3"/>
    <x v="2"/>
    <x v="2"/>
  </r>
  <r>
    <x v="2"/>
    <x v="6"/>
    <x v="6"/>
    <x v="6"/>
    <x v="1"/>
    <x v="2"/>
    <x v="1"/>
    <x v="1"/>
  </r>
  <r>
    <x v="2"/>
    <x v="7"/>
    <x v="7"/>
    <x v="5"/>
    <x v="2"/>
    <x v="3"/>
    <x v="2"/>
    <x v="2"/>
  </r>
  <r>
    <x v="0"/>
    <x v="0"/>
    <x v="0"/>
    <x v="0"/>
    <x v="0"/>
    <x v="0"/>
    <x v="0"/>
    <x v="0"/>
  </r>
  <r>
    <x v="3"/>
    <x v="0"/>
    <x v="0"/>
    <x v="0"/>
    <x v="0"/>
    <x v="0"/>
    <x v="0"/>
    <x v="0"/>
  </r>
  <r>
    <x v="3"/>
    <x v="0"/>
    <x v="0"/>
    <x v="0"/>
    <x v="0"/>
    <x v="0"/>
    <x v="0"/>
    <x v="0"/>
  </r>
  <r>
    <x v="3"/>
    <x v="0"/>
    <x v="0"/>
    <x v="0"/>
    <x v="0"/>
    <x v="0"/>
    <x v="0"/>
    <x v="0"/>
  </r>
  <r>
    <x v="3"/>
    <x v="0"/>
    <x v="0"/>
    <x v="0"/>
    <x v="0"/>
    <x v="0"/>
    <x v="0"/>
    <x v="0"/>
  </r>
  <r>
    <x v="3"/>
    <x v="0"/>
    <x v="0"/>
    <x v="0"/>
    <x v="0"/>
    <x v="0"/>
    <x v="0"/>
    <x v="0"/>
  </r>
  <r>
    <x v="3"/>
    <x v="0"/>
    <x v="0"/>
    <x v="0"/>
    <x v="0"/>
    <x v="0"/>
    <x v="0"/>
    <x v="0"/>
  </r>
  <r>
    <x v="3"/>
    <x v="0"/>
    <x v="0"/>
    <x v="0"/>
    <x v="0"/>
    <x v="0"/>
    <x v="0"/>
    <x v="0"/>
  </r>
  <r>
    <x v="3"/>
    <x v="0"/>
    <x v="0"/>
    <x v="0"/>
    <x v="0"/>
    <x v="0"/>
    <x v="0"/>
    <x v="0"/>
  </r>
  <r>
    <x v="3"/>
    <x v="0"/>
    <x v="0"/>
    <x v="0"/>
    <x v="0"/>
    <x v="0"/>
    <x v="0"/>
    <x v="0"/>
  </r>
  <r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urvey Count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fieldListSortAscending="1" rowHeaderCaption="Dates" colHeaderCaption="Call Demand" chartFormat="9">
  <location ref="A5:N22" firstHeaderRow="1" firstDataRow="2" firstDataCol="1" rowPageCount="2" colPageCount="1"/>
  <pivotFields count="8">
    <pivotField axis="axisRow" showAll="0">
      <items count="17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x="0"/>
        <item t="default"/>
      </items>
    </pivotField>
    <pivotField showAll="0"/>
    <pivotField showAll="0"/>
    <pivotField axis="axisCol" dataField="1" showAll="0">
      <items count="59">
        <item x="11"/>
        <item x="7"/>
        <item m="1" x="56"/>
        <item m="1" x="55"/>
        <item m="1" x="49"/>
        <item m="1" x="54"/>
        <item m="1" x="16"/>
        <item m="1" x="45"/>
        <item m="1" x="37"/>
        <item m="1" x="24"/>
        <item x="10"/>
        <item m="1" x="39"/>
        <item m="1" x="46"/>
        <item x="3"/>
        <item x="5"/>
        <item m="1" x="43"/>
        <item m="1" x="35"/>
        <item m="1" x="27"/>
        <item m="1" x="44"/>
        <item m="1" x="53"/>
        <item m="1" x="15"/>
        <item m="1" x="32"/>
        <item m="1" x="50"/>
        <item m="1" x="40"/>
        <item m="1" x="52"/>
        <item m="1" x="47"/>
        <item m="1" x="17"/>
        <item m="1" x="38"/>
        <item m="1" x="23"/>
        <item m="1" x="22"/>
        <item m="1" x="42"/>
        <item m="1" x="28"/>
        <item m="1" x="19"/>
        <item m="1" x="26"/>
        <item m="1" x="14"/>
        <item m="1" x="41"/>
        <item m="1" x="34"/>
        <item m="1" x="21"/>
        <item m="1" x="29"/>
        <item m="1" x="48"/>
        <item m="1" x="36"/>
        <item m="1" x="51"/>
        <item m="1" x="20"/>
        <item m="1" x="25"/>
        <item m="1" x="33"/>
        <item m="1" x="13"/>
        <item m="1" x="18"/>
        <item m="1" x="30"/>
        <item m="1" x="57"/>
        <item m="1" x="31"/>
        <item x="0"/>
        <item x="1"/>
        <item x="2"/>
        <item x="4"/>
        <item x="6"/>
        <item x="8"/>
        <item x="9"/>
        <item x="12"/>
        <item t="default"/>
      </items>
    </pivotField>
    <pivotField axis="axisRow" multipleItemSelectionAllowed="1" showAll="0">
      <items count="5">
        <item x="1"/>
        <item x="3"/>
        <item x="2"/>
        <item x="0"/>
        <item t="default"/>
      </items>
    </pivotField>
    <pivotField showAll="0"/>
    <pivotField axis="axisPage" multipleItemSelectionAllowed="1" showAll="0">
      <items count="4">
        <item x="1"/>
        <item n="yes" x="2"/>
        <item h="1" x="0"/>
        <item t="default"/>
      </items>
    </pivotField>
    <pivotField axis="axisPage" multipleItemSelectionAllowed="1" showAll="0">
      <items count="6">
        <item x="2"/>
        <item x="1"/>
        <item x="4"/>
        <item x="3"/>
        <item x="0"/>
        <item t="default"/>
      </items>
    </pivotField>
  </pivotFields>
  <rowFields count="2">
    <field x="0"/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"/>
  </colFields>
  <colItems count="13">
    <i>
      <x/>
    </i>
    <i>
      <x v="1"/>
    </i>
    <i>
      <x v="10"/>
    </i>
    <i>
      <x v="13"/>
    </i>
    <i>
      <x v="14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colItems>
  <pageFields count="2">
    <pageField fld="7"/>
    <pageField fld="6"/>
  </pageFields>
  <dataFields count="1">
    <dataField name="Call Data Result" fld="3" subtotal="count" baseField="0" baseItem="0"/>
  </dataFields>
  <formats count="93">
    <format dxfId="0">
      <pivotArea outline="0" collapsedLevelsAreSubtotals="1" fieldPosition="0"/>
    </format>
    <format dxfId="1">
      <pivotArea field="3" type="button" dataOnly="0" labelOnly="1" outline="0" fieldPosition="0"/>
    </format>
    <format dxfId="2">
      <pivotArea outline="0" collapsedLevelsAreSubtotals="1" fieldPosition="0"/>
    </format>
    <format dxfId="3">
      <pivotArea field="3" type="button" dataOnly="0" labelOnly="1" outline="0" fieldPosition="0"/>
    </format>
    <format dxfId="4">
      <pivotArea type="topRight" dataOnly="0" labelOnly="1" outline="0" fieldPosition="0"/>
    </format>
    <format dxfId="5">
      <pivotArea field="6" type="button" dataOnly="0" labelOnly="1" outline="0" fieldPosition="0"/>
    </format>
    <format dxfId="6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7">
      <pivotArea dataOnly="0" labelOnly="1" grandCol="1" outline="0" fieldPosition="0"/>
    </format>
    <format dxfId="8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9">
      <pivotArea dataOnly="0" labelOnly="1" grandCol="1" outline="0" fieldPosition="0"/>
    </format>
    <format dxfId="10">
      <pivotArea type="origin" dataOnly="0" labelOnly="1" outline="0" fieldPosition="0"/>
    </format>
    <format dxfId="11">
      <pivotArea field="3" type="button" dataOnly="0" labelOnly="1" outline="0" fieldPosition="0"/>
    </format>
    <format dxfId="12">
      <pivotArea type="topRight" dataOnly="0" labelOnly="1" outline="0" fieldPosition="0"/>
    </format>
    <format dxfId="13">
      <pivotArea type="all" dataOnly="0" outline="0" fieldPosition="0"/>
    </format>
    <format dxfId="14">
      <pivotArea type="origin" dataOnly="0" labelOnly="1" outline="0" fieldPosition="0"/>
    </format>
    <format dxfId="15">
      <pivotArea field="3" type="button" dataOnly="0" labelOnly="1" outline="0" fieldPosition="0"/>
    </format>
    <format dxfId="16">
      <pivotArea type="topRight" dataOnly="0" labelOnly="1" outline="0" fieldPosition="0"/>
    </format>
    <format dxfId="17">
      <pivotArea grandRow="1" outline="0" collapsedLevelsAreSubtotals="1" fieldPosition="0"/>
    </format>
    <format dxfId="18">
      <pivotArea type="origin" dataOnly="0" labelOnly="1" outline="0" fieldPosition="0"/>
    </format>
    <format dxfId="19">
      <pivotArea field="3" type="button" dataOnly="0" labelOnly="1" outline="0" fieldPosition="0"/>
    </format>
    <format dxfId="20">
      <pivotArea type="topRight" dataOnly="0" labelOnly="1" outline="0" fieldPosition="0"/>
    </format>
    <format dxfId="21">
      <pivotArea type="all" dataOnly="0" outline="0" fieldPosition="0"/>
    </format>
    <format dxfId="22">
      <pivotArea dataOnly="0" labelOnly="1" fieldPosition="0">
        <references count="1">
          <reference field="3" count="0"/>
        </references>
      </pivotArea>
    </format>
    <format dxfId="23">
      <pivotArea dataOnly="0" labelOnly="1" fieldPosition="0">
        <references count="1">
          <reference field="3" count="1">
            <x v="50"/>
          </reference>
        </references>
      </pivotArea>
    </format>
    <format dxfId="24">
      <pivotArea dataOnly="0" labelOnly="1" fieldPosition="0">
        <references count="1">
          <reference field="3" count="1">
            <x v="50"/>
          </reference>
        </references>
      </pivotArea>
    </format>
    <format dxfId="25">
      <pivotArea type="all" dataOnly="0" outline="0" fieldPosition="0"/>
    </format>
    <format dxfId="26">
      <pivotArea outline="0" collapsedLevelsAreSubtotals="1" fieldPosition="0"/>
    </format>
    <format dxfId="27">
      <pivotArea type="origin" dataOnly="0" labelOnly="1" outline="0" fieldPosition="0"/>
    </format>
    <format dxfId="28">
      <pivotArea field="3" type="button" dataOnly="0" labelOnly="1" outline="0" fieldPosition="0"/>
    </format>
    <format dxfId="29">
      <pivotArea type="topRight" dataOnly="0" labelOnly="1" outline="0" fieldPosition="0"/>
    </format>
    <format dxfId="30">
      <pivotArea field="0" type="button" dataOnly="0" labelOnly="1" outline="0" fieldPosition="0"/>
    </format>
    <format dxfId="31">
      <pivotArea dataOnly="0" labelOnly="1" fieldPosition="0">
        <references count="1">
          <reference field="0" count="0"/>
        </references>
      </pivotArea>
    </format>
    <format dxfId="32">
      <pivotArea dataOnly="0" labelOnly="1" grandRow="1" outline="0" fieldPosition="0"/>
    </format>
    <format dxfId="33">
      <pivotArea dataOnly="0" labelOnly="1" fieldPosition="0">
        <references count="1">
          <reference field="3" count="0"/>
        </references>
      </pivotArea>
    </format>
    <format dxfId="34">
      <pivotArea collapsedLevelsAreSubtotals="1" fieldPosition="0">
        <references count="1">
          <reference field="0" count="0"/>
        </references>
      </pivotArea>
    </format>
    <format dxfId="35">
      <pivotArea outline="0" collapsedLevelsAreSubtotals="1" fieldPosition="0">
        <references count="1">
          <reference field="3" count="1" selected="0">
            <x v="57"/>
          </reference>
        </references>
      </pivotArea>
    </format>
    <format dxfId="36">
      <pivotArea dataOnly="0" labelOnly="1" fieldPosition="0">
        <references count="1">
          <reference field="3" count="1">
            <x v="57"/>
          </reference>
        </references>
      </pivotArea>
    </format>
    <format dxfId="37">
      <pivotArea outline="0" collapsedLevelsAreSubtotals="1" fieldPosition="0">
        <references count="1">
          <reference field="3" count="1" selected="0">
            <x v="56"/>
          </reference>
        </references>
      </pivotArea>
    </format>
    <format dxfId="38">
      <pivotArea dataOnly="0" labelOnly="1" fieldPosition="0">
        <references count="1">
          <reference field="3" count="1">
            <x v="56"/>
          </reference>
        </references>
      </pivotArea>
    </format>
    <format dxfId="39">
      <pivotArea outline="0" collapsedLevelsAreSubtotals="1" fieldPosition="0">
        <references count="1">
          <reference field="3" count="1" selected="0">
            <x v="55"/>
          </reference>
        </references>
      </pivotArea>
    </format>
    <format dxfId="40">
      <pivotArea dataOnly="0" labelOnly="1" fieldPosition="0">
        <references count="1">
          <reference field="3" count="1">
            <x v="55"/>
          </reference>
        </references>
      </pivotArea>
    </format>
    <format dxfId="41">
      <pivotArea outline="0" collapsedLevelsAreSubtotals="1" fieldPosition="0">
        <references count="1">
          <reference field="3" count="1" selected="0">
            <x v="54"/>
          </reference>
        </references>
      </pivotArea>
    </format>
    <format dxfId="42">
      <pivotArea dataOnly="0" labelOnly="1" fieldPosition="0">
        <references count="1">
          <reference field="3" count="1">
            <x v="54"/>
          </reference>
        </references>
      </pivotArea>
    </format>
    <format dxfId="43">
      <pivotArea outline="0" collapsedLevelsAreSubtotals="1" fieldPosition="0">
        <references count="1">
          <reference field="3" count="1" selected="0">
            <x v="53"/>
          </reference>
        </references>
      </pivotArea>
    </format>
    <format dxfId="44">
      <pivotArea dataOnly="0" labelOnly="1" fieldPosition="0">
        <references count="1">
          <reference field="3" count="1">
            <x v="53"/>
          </reference>
        </references>
      </pivotArea>
    </format>
    <format dxfId="45">
      <pivotArea outline="0" collapsedLevelsAreSubtotals="1" fieldPosition="0">
        <references count="1">
          <reference field="3" count="1" selected="0">
            <x v="53"/>
          </reference>
        </references>
      </pivotArea>
    </format>
    <format dxfId="46">
      <pivotArea dataOnly="0" labelOnly="1" fieldPosition="0">
        <references count="1">
          <reference field="3" count="1">
            <x v="53"/>
          </reference>
        </references>
      </pivotArea>
    </format>
    <format dxfId="47">
      <pivotArea outline="0" collapsedLevelsAreSubtotals="1" fieldPosition="0">
        <references count="1">
          <reference field="3" count="1" selected="0">
            <x v="52"/>
          </reference>
        </references>
      </pivotArea>
    </format>
    <format dxfId="48">
      <pivotArea dataOnly="0" labelOnly="1" fieldPosition="0">
        <references count="1">
          <reference field="3" count="1">
            <x v="52"/>
          </reference>
        </references>
      </pivotArea>
    </format>
    <format dxfId="49">
      <pivotArea outline="0" collapsedLevelsAreSubtotals="1" fieldPosition="0">
        <references count="1">
          <reference field="3" count="1" selected="0">
            <x v="51"/>
          </reference>
        </references>
      </pivotArea>
    </format>
    <format dxfId="50">
      <pivotArea dataOnly="0" labelOnly="1" fieldPosition="0">
        <references count="1">
          <reference field="3" count="1">
            <x v="51"/>
          </reference>
        </references>
      </pivotArea>
    </format>
    <format dxfId="51">
      <pivotArea outline="0" collapsedLevelsAreSubtotals="1" fieldPosition="0">
        <references count="1">
          <reference field="3" count="1" selected="0">
            <x v="14"/>
          </reference>
        </references>
      </pivotArea>
    </format>
    <format dxfId="52">
      <pivotArea dataOnly="0" labelOnly="1" fieldPosition="0">
        <references count="1">
          <reference field="3" count="1">
            <x v="14"/>
          </reference>
        </references>
      </pivotArea>
    </format>
    <format dxfId="53">
      <pivotArea dataOnly="0" outline="0" fieldPosition="0">
        <references count="1">
          <reference field="3" count="1">
            <x v="13"/>
          </reference>
        </references>
      </pivotArea>
    </format>
    <format dxfId="54">
      <pivotArea outline="0" collapsedLevelsAreSubtotals="1" fieldPosition="0">
        <references count="1">
          <reference field="3" count="1" selected="0">
            <x v="13"/>
          </reference>
        </references>
      </pivotArea>
    </format>
    <format dxfId="55">
      <pivotArea outline="0" collapsedLevelsAreSubtotals="1" fieldPosition="0">
        <references count="1">
          <reference field="3" count="1" selected="0">
            <x v="14"/>
          </reference>
        </references>
      </pivotArea>
    </format>
    <format dxfId="56">
      <pivotArea dataOnly="0" labelOnly="1" fieldPosition="0">
        <references count="1">
          <reference field="3" count="1">
            <x v="14"/>
          </reference>
        </references>
      </pivotArea>
    </format>
    <format dxfId="57">
      <pivotArea outline="0" collapsedLevelsAreSubtotals="1" fieldPosition="0">
        <references count="1">
          <reference field="3" count="1" selected="0">
            <x v="10"/>
          </reference>
        </references>
      </pivotArea>
    </format>
    <format dxfId="58">
      <pivotArea dataOnly="0" labelOnly="1" fieldPosition="0">
        <references count="1">
          <reference field="3" count="1">
            <x v="10"/>
          </reference>
        </references>
      </pivotArea>
    </format>
    <format dxfId="59">
      <pivotArea outline="0" collapsedLevelsAreSubtotals="1" fieldPosition="0">
        <references count="1">
          <reference field="3" count="1" selected="0">
            <x v="10"/>
          </reference>
        </references>
      </pivotArea>
    </format>
    <format dxfId="60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61">
      <pivotArea dataOnly="0" labelOnly="1" fieldPosition="0">
        <references count="1">
          <reference field="3" count="1">
            <x v="1"/>
          </reference>
        </references>
      </pivotArea>
    </format>
    <format dxfId="62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63">
      <pivotArea outline="0" collapsedLevelsAreSubtotals="1" fieldPosition="0">
        <references count="1">
          <reference field="3" count="1" selected="0">
            <x v="0"/>
          </reference>
        </references>
      </pivotArea>
    </format>
    <format dxfId="64">
      <pivotArea dataOnly="0" labelOnly="1" fieldPosition="0">
        <references count="1">
          <reference field="3" count="1">
            <x v="0"/>
          </reference>
        </references>
      </pivotArea>
    </format>
    <format dxfId="65">
      <pivotArea outline="0" collapsedLevelsAreSubtotals="1" fieldPosition="0">
        <references count="1">
          <reference field="3" count="1" selected="0">
            <x v="0"/>
          </reference>
        </references>
      </pivotArea>
    </format>
    <format dxfId="66">
      <pivotArea dataOnly="0" labelOnly="1" fieldPosition="0">
        <references count="1">
          <reference field="3" count="1">
            <x v="0"/>
          </reference>
        </references>
      </pivotArea>
    </format>
    <format dxfId="67">
      <pivotArea dataOnly="0" labelOnly="1" fieldPosition="0">
        <references count="1">
          <reference field="3" count="1">
            <x v="1"/>
          </reference>
        </references>
      </pivotArea>
    </format>
    <format dxfId="68">
      <pivotArea dataOnly="0" labelOnly="1" fieldPosition="0">
        <references count="1">
          <reference field="3" count="1">
            <x v="10"/>
          </reference>
        </references>
      </pivotArea>
    </format>
    <format dxfId="69">
      <pivotArea dataOnly="0" labelOnly="1" fieldPosition="0">
        <references count="1">
          <reference field="3" count="1">
            <x v="13"/>
          </reference>
        </references>
      </pivotArea>
    </format>
    <format dxfId="70">
      <pivotArea grandCol="1" outline="0" collapsedLevelsAreSubtotals="1" fieldPosition="0"/>
    </format>
    <format dxfId="71">
      <pivotArea dataOnly="0" labelOnly="1" grandCol="1" outline="0" fieldPosition="0"/>
    </format>
    <format dxfId="72">
      <pivotArea outline="0" collapsedLevelsAreSubtotals="1" fieldPosition="0">
        <references count="1">
          <reference field="3" count="12" selected="0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73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74">
      <pivotArea outline="0" collapsedLevelsAreSubtotals="1" fieldPosition="0">
        <references count="1">
          <reference field="3" count="11" selected="0"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75">
      <pivotArea grandCol="1" outline="0" collapsedLevelsAreSubtotals="1" fieldPosition="0"/>
    </format>
    <format dxfId="76">
      <pivotArea dataOnly="0" labelOnly="1" fieldPosition="0">
        <references count="1">
          <reference field="3" count="11"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77">
      <pivotArea dataOnly="0" labelOnly="1" grandCol="1" outline="0" fieldPosition="0"/>
    </format>
    <format dxfId="78">
      <pivotArea outline="0" collapsedLevelsAreSubtotals="1" fieldPosition="0"/>
    </format>
    <format dxfId="79">
      <pivotArea field="3" type="button" dataOnly="0" labelOnly="1" outline="0" fieldPosition="0"/>
    </format>
    <format dxfId="80">
      <pivotArea type="topRight" dataOnly="0" labelOnly="1" outline="0" fieldPosition="0"/>
    </format>
    <format dxfId="81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82">
      <pivotArea dataOnly="0" labelOnly="1" grandCol="1" outline="0" fieldPosition="0"/>
    </format>
    <format dxfId="83">
      <pivotArea type="all" dataOnly="0" outline="0" fieldPosition="0"/>
    </format>
    <format dxfId="84">
      <pivotArea type="origin" dataOnly="0" labelOnly="1" outline="0" fieldPosition="0"/>
    </format>
    <format dxfId="85">
      <pivotArea field="3" type="button" dataOnly="0" labelOnly="1" outline="0" fieldPosition="0"/>
    </format>
    <format dxfId="86">
      <pivotArea type="topRight" dataOnly="0" labelOnly="1" outline="0" fieldPosition="0"/>
    </format>
    <format dxfId="87">
      <pivotArea field="0" type="button" dataOnly="0" labelOnly="1" outline="0" fieldPosition="0"/>
    </format>
    <format dxfId="88">
      <pivotArea dataOnly="0" labelOnly="1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89">
      <pivotArea dataOnly="0" labelOnly="1" grandRow="1" outline="0" fieldPosition="0"/>
    </format>
    <format dxfId="90">
      <pivotArea outline="0" collapsedLevelsAreSubtotals="1" fieldPosition="0"/>
    </format>
    <format dxfId="91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92">
      <pivotArea dataOnly="0" labelOnly="1" grandCol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4:H8" firstHeaderRow="1" firstDataRow="2" firstDataCol="1" rowPageCount="2" colPageCount="1"/>
  <pivotFields count="8">
    <pivotField axis="axisRow" showAll="0">
      <items count="5">
        <item sd="0" x="1"/>
        <item sd="0" x="2"/>
        <item h="1" x="0"/>
        <item x="3"/>
        <item t="default"/>
      </items>
    </pivotField>
    <pivotField showAll="0"/>
    <pivotField showAll="0"/>
    <pivotField axis="axisCol" dataField="1" showAll="0">
      <items count="8">
        <item x="2"/>
        <item x="5"/>
        <item x="1"/>
        <item x="4"/>
        <item x="3"/>
        <item x="6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axis="axisPage" multipleItemSelectionAllowed="1" showAll="0">
      <items count="4">
        <item x="1"/>
        <item x="2"/>
        <item h="1" x="0"/>
        <item t="default"/>
      </items>
    </pivotField>
    <pivotField axis="axisPage" multipleItemSelectionAllowed="1" showAll="0">
      <items count="4">
        <item x="1"/>
        <item x="2"/>
        <item h="1" x="0"/>
        <item t="default"/>
      </items>
    </pivotField>
  </pivotFields>
  <rowFields count="2">
    <field x="0"/>
    <field x="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7"/>
    <pageField fld="6"/>
  </pageFields>
  <dataFields count="1">
    <dataField name="Count of CALL DEMAND" fld="3" subtotal="count" baseField="0" baseItem="0"/>
  </dataFields>
  <formats count="9">
    <format dxfId="93">
      <pivotArea outline="0" collapsedLevelsAreSubtotals="1" fieldPosition="0"/>
    </format>
    <format dxfId="94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95">
      <pivotArea dataOnly="0" labelOnly="1" grandCol="1" outline="0" fieldPosition="0"/>
    </format>
    <format dxfId="96">
      <pivotArea outline="0" collapsedLevelsAreSubtotals="1" fieldPosition="0"/>
    </format>
    <format dxfId="97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98">
      <pivotArea dataOnly="0" labelOnly="1" grandCol="1" outline="0" fieldPosition="0"/>
    </format>
    <format dxfId="99">
      <pivotArea outline="0" collapsedLevelsAreSubtotals="1" fieldPosition="0"/>
    </format>
    <format dxfId="100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01">
      <pivotArea dataOnly="0" labelOnly="1" grandCol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H2" sqref="H2"/>
    </sheetView>
  </sheetViews>
  <sheetFormatPr defaultColWidth="20.7142857142857" defaultRowHeight="20.25" customHeight="1"/>
  <cols>
    <col min="2" max="4" width="20.7142857142857" style="10"/>
    <col min="5" max="5" width="20.7142857142857" style="38"/>
    <col min="6" max="6" width="20.7142857142857" style="10"/>
  </cols>
  <sheetData>
    <row r="1" customHeight="1" spans="1:6">
      <c r="A1" s="61" t="s">
        <v>0</v>
      </c>
      <c r="B1" s="61" t="s">
        <v>1</v>
      </c>
      <c r="C1" s="61" t="s">
        <v>2</v>
      </c>
      <c r="D1" s="61" t="s">
        <v>3</v>
      </c>
      <c r="E1" s="62" t="s">
        <v>4</v>
      </c>
      <c r="F1" s="61" t="s">
        <v>5</v>
      </c>
    </row>
    <row r="2" customHeight="1" spans="1:6">
      <c r="A2" s="63" t="s">
        <v>6</v>
      </c>
      <c r="B2" s="63">
        <f>SUM(B3:B100)</f>
        <v>284</v>
      </c>
      <c r="C2" s="63">
        <f>SUM(C3:C100)</f>
        <v>126</v>
      </c>
      <c r="D2" s="63">
        <f>SUM(D3:D100)</f>
        <v>38</v>
      </c>
      <c r="E2" s="64">
        <f>SUM(E3:E100)/COUNTA(E$3:E$100)</f>
        <v>0.210037531118767</v>
      </c>
      <c r="F2" s="65">
        <f>SUM(F3:F100)/COUNTA(F$3:F$100)</f>
        <v>989.331165752219</v>
      </c>
    </row>
    <row r="3" customHeight="1" spans="1:6">
      <c r="A3" s="1" t="s">
        <v>7</v>
      </c>
      <c r="B3" s="10" cm="1">
        <f t="array" ref="B3:F3">AUGUST!A2:E2</f>
        <v>46</v>
      </c>
      <c r="C3" s="10">
        <v>17</v>
      </c>
      <c r="D3" s="10">
        <v>10</v>
      </c>
      <c r="E3" s="66">
        <v>0.217391304347826</v>
      </c>
      <c r="F3" s="67">
        <v>923.432432432432</v>
      </c>
    </row>
    <row r="4" customHeight="1" spans="1:7">
      <c r="A4" s="1" t="s">
        <v>8</v>
      </c>
      <c r="B4" s="10" cm="1">
        <f t="array" ref="B4:F4">SEPTEMBER!A2:E2</f>
        <v>76</v>
      </c>
      <c r="C4" s="10">
        <v>24</v>
      </c>
      <c r="D4" s="10">
        <v>11</v>
      </c>
      <c r="E4" s="66">
        <v>0.144736842105263</v>
      </c>
      <c r="F4" s="67">
        <v>1098.86842105263</v>
      </c>
      <c r="G4" s="24"/>
    </row>
    <row r="5" customHeight="1" spans="1:6">
      <c r="A5" s="1" t="s">
        <v>9</v>
      </c>
      <c r="B5" s="10" cm="1">
        <f t="array" ref="B5:F5">OCTOBER!A2:E2</f>
        <v>78</v>
      </c>
      <c r="C5" s="10">
        <v>28</v>
      </c>
      <c r="D5" s="10">
        <v>15</v>
      </c>
      <c r="E5" s="66">
        <v>0.192307692307692</v>
      </c>
      <c r="F5" s="67">
        <v>1052.16666666667</v>
      </c>
    </row>
    <row r="6" customHeight="1" spans="1:6">
      <c r="A6" s="1" t="s">
        <v>10</v>
      </c>
      <c r="B6" s="10" cm="1">
        <f t="array" ref="B6:F6">NOVEMBER!A2:E2</f>
        <v>7</v>
      </c>
      <c r="C6" s="10">
        <v>3</v>
      </c>
      <c r="D6" s="10">
        <v>2</v>
      </c>
      <c r="E6" s="66">
        <v>0.285714285714286</v>
      </c>
      <c r="F6" s="67">
        <v>882.857142857143</v>
      </c>
    </row>
    <row r="7" customHeight="1" spans="1:6">
      <c r="A7" s="1" t="s">
        <v>11</v>
      </c>
      <c r="B7" s="10">
        <v>0</v>
      </c>
      <c r="C7" s="10">
        <v>0</v>
      </c>
      <c r="D7" s="10">
        <v>0</v>
      </c>
      <c r="E7" s="66"/>
      <c r="F7" s="67"/>
    </row>
    <row r="9" customHeight="1" spans="6:6">
      <c r="F9" s="68"/>
    </row>
    <row r="10" customHeight="1" spans="1:6">
      <c r="A10" s="69"/>
      <c r="B10" s="69"/>
      <c r="C10" s="69"/>
      <c r="D10" s="70"/>
      <c r="E10" s="14"/>
      <c r="F10" s="12"/>
    </row>
    <row r="11" customHeight="1" spans="1:6">
      <c r="A11" s="71" t="s">
        <v>12</v>
      </c>
      <c r="B11" s="6" t="s">
        <v>13</v>
      </c>
      <c r="C11" s="6" t="s">
        <v>14</v>
      </c>
      <c r="D11" s="72"/>
      <c r="E11" s="72"/>
      <c r="F11" s="72"/>
    </row>
    <row r="12" customHeight="1" spans="1:3">
      <c r="A12" s="6" t="s">
        <v>7</v>
      </c>
      <c r="B12" s="10">
        <f>COUNTIF(AUGUST!F:F,"CX")</f>
        <v>19</v>
      </c>
      <c r="C12" s="10">
        <f>COUNTIF(AUGUST!F:F,"CA")</f>
        <v>10</v>
      </c>
    </row>
    <row r="13" customHeight="1" spans="1:3">
      <c r="A13" s="6" t="s">
        <v>8</v>
      </c>
      <c r="B13" s="10">
        <f>COUNTIF(SEPTEMBER!F5:F87,"CX")</f>
        <v>30</v>
      </c>
      <c r="C13" s="10">
        <f>COUNTIF(SEPTEMBER!F6:F88,"CA")</f>
        <v>20</v>
      </c>
    </row>
    <row r="14" customHeight="1" spans="1:11">
      <c r="A14" s="6" t="s">
        <v>9</v>
      </c>
      <c r="B14" s="10">
        <f>COUNTIF(OCTOBER!F:F,"CX")</f>
        <v>25</v>
      </c>
      <c r="C14" s="10">
        <f>COUNTIF(OCTOBER!F:F,"CA")</f>
        <v>24</v>
      </c>
      <c r="H14" s="3"/>
      <c r="I14" s="3"/>
      <c r="J14" s="3"/>
      <c r="K14" s="3"/>
    </row>
    <row r="15" customHeight="1" spans="1:11">
      <c r="A15" s="6" t="s">
        <v>10</v>
      </c>
      <c r="B15" s="10">
        <f>COUNTIF(NOVEMBER!F:F,"CX")</f>
        <v>3</v>
      </c>
      <c r="C15" s="10">
        <f>COUNTIF(NOVEMBER!F:F,"CA")</f>
        <v>0</v>
      </c>
      <c r="K15" s="10"/>
    </row>
    <row r="16" customHeight="1" spans="1:11">
      <c r="A16" s="6" t="s">
        <v>11</v>
      </c>
      <c r="B16" s="10">
        <v>0</v>
      </c>
      <c r="C16" s="10">
        <v>0</v>
      </c>
      <c r="K16" s="10"/>
    </row>
    <row r="17" customHeight="1" spans="11:11">
      <c r="K17" s="10"/>
    </row>
  </sheetData>
  <mergeCells count="1">
    <mergeCell ref="A10:C10"/>
  </mergeCells>
  <conditionalFormatting sqref="F9">
    <cfRule type="expression" dxfId="102" priority="1">
      <formula>$L9&lt;750</formula>
    </cfRule>
    <cfRule type="expression" dxfId="103" priority="2">
      <formula>$L9&gt;750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K57"/>
  <sheetViews>
    <sheetView workbookViewId="0">
      <selection activeCell="K26" sqref="K26"/>
    </sheetView>
  </sheetViews>
  <sheetFormatPr defaultColWidth="20.7142857142857" defaultRowHeight="20.1" customHeight="1"/>
  <cols>
    <col min="1" max="1" width="18.4285714285714" style="48" customWidth="1"/>
    <col min="2" max="2" width="17.8571428571429" style="48" customWidth="1"/>
    <col min="3" max="3" width="11.1428571428571" style="48" customWidth="1"/>
    <col min="4" max="4" width="11.4285714285714" style="48" customWidth="1"/>
    <col min="5" max="5" width="6.85714285714286" style="48" customWidth="1"/>
    <col min="6" max="6" width="4.71428571428571" style="48" customWidth="1"/>
    <col min="7" max="7" width="16.1428571428571" style="48" customWidth="1"/>
    <col min="8" max="8" width="15.4285714285714" style="48" customWidth="1"/>
    <col min="9" max="9" width="20.7142857142857" style="48" customWidth="1"/>
    <col min="10" max="10" width="9.85714285714286" style="48" customWidth="1"/>
    <col min="11" max="11" width="14.8571428571429" style="48" customWidth="1"/>
    <col min="12" max="12" width="15.1428571428571" style="48" customWidth="1"/>
    <col min="13" max="13" width="9.28571428571429" style="48" customWidth="1"/>
    <col min="14" max="14" width="11.2857142857143" style="48" customWidth="1"/>
    <col min="15" max="15" width="11.7142857142857" style="48" customWidth="1"/>
    <col min="16" max="16" width="8.42857142857143" style="48" customWidth="1"/>
    <col min="17" max="17" width="11.5714285714286" style="48" customWidth="1"/>
    <col min="18" max="18" width="21.7142857142857" style="48" customWidth="1"/>
    <col min="19" max="19" width="17.5714285714286" style="48" customWidth="1"/>
    <col min="20" max="20" width="8.42857142857143" style="48" customWidth="1"/>
    <col min="21" max="21" width="11.5714285714286" style="48" customWidth="1"/>
    <col min="22" max="22" width="20.7142857142857" style="48" customWidth="1"/>
    <col min="23" max="23" width="23" style="48" customWidth="1"/>
    <col min="24" max="24" width="3.85714285714286" style="48" customWidth="1"/>
    <col min="25" max="25" width="8.42857142857143" style="48" customWidth="1"/>
    <col min="26" max="26" width="11.5714285714286" style="48" customWidth="1"/>
    <col min="27" max="27" width="26.2857142857143" style="48" customWidth="1"/>
    <col min="28" max="28" width="11.7142857142857" style="48" customWidth="1"/>
    <col min="29" max="29" width="15" style="48" customWidth="1"/>
    <col min="30" max="30" width="17" style="48" customWidth="1"/>
    <col min="31" max="31" width="20.2857142857143" style="48" customWidth="1"/>
    <col min="32" max="32" width="17.4285714285714" style="48" customWidth="1"/>
    <col min="33" max="33" width="20.5714285714286" style="48" customWidth="1"/>
    <col min="34" max="35" width="11.5714285714286" style="48" customWidth="1"/>
    <col min="36" max="36" width="14.8571428571429" style="48" customWidth="1"/>
    <col min="37" max="37" width="11.7142857142857" style="48" customWidth="1"/>
    <col min="38" max="16384" width="20.7142857142857" style="48"/>
  </cols>
  <sheetData>
    <row r="2" ht="15" spans="1:14">
      <c r="A2" s="49" t="s">
        <v>15</v>
      </c>
      <c r="B2" s="49" t="s">
        <v>16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ht="15" spans="1:14">
      <c r="A3" s="51" t="s">
        <v>17</v>
      </c>
      <c r="B3" s="49" t="s">
        <v>18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5" ht="15" spans="1:37">
      <c r="A5" s="53" t="s">
        <v>19</v>
      </c>
      <c r="B5" s="54" t="s">
        <v>20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ht="15" customHeight="1" spans="1:37">
      <c r="A6" s="49" t="s">
        <v>21</v>
      </c>
      <c r="B6" s="56" t="s">
        <v>22</v>
      </c>
      <c r="C6" s="56" t="s">
        <v>23</v>
      </c>
      <c r="D6" s="56" t="s">
        <v>24</v>
      </c>
      <c r="E6" s="56" t="s">
        <v>25</v>
      </c>
      <c r="F6" s="56" t="s">
        <v>26</v>
      </c>
      <c r="G6" s="56" t="s">
        <v>27</v>
      </c>
      <c r="H6" s="56" t="s">
        <v>28</v>
      </c>
      <c r="I6" s="56" t="s">
        <v>29</v>
      </c>
      <c r="J6" s="56" t="s">
        <v>30</v>
      </c>
      <c r="K6" s="56" t="s">
        <v>31</v>
      </c>
      <c r="L6" s="56" t="s">
        <v>32</v>
      </c>
      <c r="M6" s="56" t="s">
        <v>33</v>
      </c>
      <c r="N6" s="56" t="s">
        <v>34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ht="15" spans="1:37">
      <c r="A7" s="57">
        <v>45566</v>
      </c>
      <c r="B7" s="58"/>
      <c r="C7" s="58"/>
      <c r="D7" s="58"/>
      <c r="E7" s="58">
        <v>2</v>
      </c>
      <c r="F7" s="58"/>
      <c r="G7" s="58">
        <v>3</v>
      </c>
      <c r="H7" s="58">
        <v>1</v>
      </c>
      <c r="I7" s="58">
        <v>1</v>
      </c>
      <c r="J7" s="58"/>
      <c r="K7" s="58"/>
      <c r="L7" s="58"/>
      <c r="M7" s="58"/>
      <c r="N7" s="58">
        <v>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ht="15" spans="1:37">
      <c r="A8" s="57">
        <v>45567</v>
      </c>
      <c r="B8" s="58"/>
      <c r="C8" s="58"/>
      <c r="D8" s="58"/>
      <c r="E8" s="58">
        <v>2</v>
      </c>
      <c r="F8" s="58">
        <v>1</v>
      </c>
      <c r="G8" s="58">
        <v>3</v>
      </c>
      <c r="H8" s="58">
        <v>2</v>
      </c>
      <c r="I8" s="58">
        <v>2</v>
      </c>
      <c r="J8" s="58">
        <v>1</v>
      </c>
      <c r="K8" s="58"/>
      <c r="L8" s="58"/>
      <c r="M8" s="58"/>
      <c r="N8" s="58">
        <v>11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ht="15" spans="1:37">
      <c r="A9" s="57">
        <v>45568</v>
      </c>
      <c r="B9" s="58"/>
      <c r="C9" s="58">
        <v>1</v>
      </c>
      <c r="D9" s="58"/>
      <c r="E9" s="58">
        <v>2</v>
      </c>
      <c r="F9" s="58">
        <v>1</v>
      </c>
      <c r="G9" s="58">
        <v>3</v>
      </c>
      <c r="H9" s="58"/>
      <c r="I9" s="58"/>
      <c r="J9" s="58">
        <v>4</v>
      </c>
      <c r="K9" s="58">
        <v>1</v>
      </c>
      <c r="L9" s="58">
        <v>1</v>
      </c>
      <c r="M9" s="58"/>
      <c r="N9" s="58">
        <v>13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ht="15" spans="1:37">
      <c r="A10" s="57">
        <v>45569</v>
      </c>
      <c r="B10" s="58"/>
      <c r="C10" s="58"/>
      <c r="D10" s="58"/>
      <c r="E10" s="58"/>
      <c r="F10" s="58"/>
      <c r="G10" s="58"/>
      <c r="H10" s="58">
        <v>1</v>
      </c>
      <c r="I10" s="58">
        <v>2</v>
      </c>
      <c r="J10" s="58"/>
      <c r="K10" s="58">
        <v>1</v>
      </c>
      <c r="L10" s="58"/>
      <c r="M10" s="58"/>
      <c r="N10" s="58">
        <v>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ht="15" spans="1:37">
      <c r="A11" s="57">
        <v>45574</v>
      </c>
      <c r="B11" s="58"/>
      <c r="C11" s="58"/>
      <c r="D11" s="58">
        <v>1</v>
      </c>
      <c r="E11" s="58"/>
      <c r="F11" s="58"/>
      <c r="G11" s="58">
        <v>2</v>
      </c>
      <c r="H11" s="58">
        <v>1</v>
      </c>
      <c r="I11" s="58"/>
      <c r="J11" s="58"/>
      <c r="K11" s="58"/>
      <c r="L11" s="58">
        <v>1</v>
      </c>
      <c r="M11" s="58"/>
      <c r="N11" s="58">
        <v>5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ht="15" spans="1:37">
      <c r="A12" s="57">
        <v>45575</v>
      </c>
      <c r="B12" s="58">
        <v>1</v>
      </c>
      <c r="C12" s="58"/>
      <c r="D12" s="58"/>
      <c r="E12" s="58"/>
      <c r="F12" s="58"/>
      <c r="G12" s="58"/>
      <c r="H12" s="58"/>
      <c r="I12" s="58"/>
      <c r="J12" s="58">
        <v>1</v>
      </c>
      <c r="K12" s="58"/>
      <c r="L12" s="58"/>
      <c r="M12" s="58"/>
      <c r="N12" s="58">
        <v>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ht="15" spans="1:37">
      <c r="A13" s="57">
        <v>45576</v>
      </c>
      <c r="B13" s="58"/>
      <c r="C13" s="58">
        <v>1</v>
      </c>
      <c r="D13" s="58"/>
      <c r="E13" s="58">
        <v>1</v>
      </c>
      <c r="F13" s="58"/>
      <c r="G13" s="58">
        <v>1</v>
      </c>
      <c r="H13" s="58"/>
      <c r="I13" s="58">
        <v>2</v>
      </c>
      <c r="J13" s="58"/>
      <c r="K13" s="58"/>
      <c r="L13" s="58"/>
      <c r="M13" s="58"/>
      <c r="N13" s="58">
        <v>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ht="15" spans="1:37">
      <c r="A14" s="57">
        <v>45579</v>
      </c>
      <c r="B14" s="58"/>
      <c r="C14" s="58"/>
      <c r="D14" s="58"/>
      <c r="E14" s="58">
        <v>1</v>
      </c>
      <c r="F14" s="58"/>
      <c r="G14" s="58"/>
      <c r="H14" s="58"/>
      <c r="I14" s="58"/>
      <c r="J14" s="58"/>
      <c r="K14" s="58"/>
      <c r="L14" s="58"/>
      <c r="M14" s="58"/>
      <c r="N14" s="58"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ht="15" spans="1:37">
      <c r="A15" s="57">
        <v>45581</v>
      </c>
      <c r="B15" s="58"/>
      <c r="C15" s="58"/>
      <c r="D15" s="58"/>
      <c r="E15" s="58">
        <v>1</v>
      </c>
      <c r="F15" s="58"/>
      <c r="G15" s="58">
        <v>1</v>
      </c>
      <c r="H15" s="58">
        <v>1</v>
      </c>
      <c r="I15" s="58"/>
      <c r="J15" s="58">
        <v>1</v>
      </c>
      <c r="K15" s="58">
        <v>1</v>
      </c>
      <c r="L15" s="58"/>
      <c r="M15" s="58"/>
      <c r="N15" s="58">
        <v>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ht="15" spans="1:37">
      <c r="A16" s="57">
        <v>45582</v>
      </c>
      <c r="B16" s="58"/>
      <c r="C16" s="58"/>
      <c r="D16" s="58"/>
      <c r="E16" s="58"/>
      <c r="F16" s="58"/>
      <c r="G16" s="58"/>
      <c r="H16" s="58">
        <v>1</v>
      </c>
      <c r="I16" s="58">
        <v>1</v>
      </c>
      <c r="J16" s="58"/>
      <c r="K16" s="58"/>
      <c r="L16" s="58">
        <v>1</v>
      </c>
      <c r="M16" s="58"/>
      <c r="N16" s="58">
        <v>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ht="15" spans="1:37">
      <c r="A17" s="57">
        <v>45583</v>
      </c>
      <c r="B17" s="58"/>
      <c r="C17" s="58"/>
      <c r="D17" s="58">
        <v>1</v>
      </c>
      <c r="E17" s="58">
        <v>2</v>
      </c>
      <c r="F17" s="58"/>
      <c r="G17" s="58"/>
      <c r="H17" s="58">
        <v>2</v>
      </c>
      <c r="I17" s="58"/>
      <c r="J17" s="58">
        <v>1</v>
      </c>
      <c r="K17" s="58">
        <v>1</v>
      </c>
      <c r="L17" s="58"/>
      <c r="M17" s="58"/>
      <c r="N17" s="58">
        <v>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ht="15" spans="1:37">
      <c r="A18" s="57">
        <v>45591</v>
      </c>
      <c r="B18" s="58"/>
      <c r="C18" s="58"/>
      <c r="D18" s="58"/>
      <c r="E18" s="58">
        <v>1</v>
      </c>
      <c r="F18" s="58"/>
      <c r="G18" s="58">
        <v>1</v>
      </c>
      <c r="H18" s="58"/>
      <c r="I18" s="58"/>
      <c r="J18" s="58"/>
      <c r="K18" s="58"/>
      <c r="L18" s="58"/>
      <c r="M18" s="58">
        <v>3</v>
      </c>
      <c r="N18" s="58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ht="15" spans="1:37">
      <c r="A19" s="57">
        <v>45594</v>
      </c>
      <c r="B19" s="58"/>
      <c r="C19" s="58"/>
      <c r="D19" s="58"/>
      <c r="E19" s="58">
        <v>2</v>
      </c>
      <c r="F19" s="58"/>
      <c r="G19" s="58">
        <v>1</v>
      </c>
      <c r="H19" s="58"/>
      <c r="I19" s="58"/>
      <c r="J19" s="58"/>
      <c r="K19" s="58"/>
      <c r="L19" s="58"/>
      <c r="M19" s="58">
        <v>1</v>
      </c>
      <c r="N19" s="58">
        <v>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ht="15" spans="1:37">
      <c r="A20" s="57">
        <v>45595</v>
      </c>
      <c r="B20" s="58"/>
      <c r="C20" s="58"/>
      <c r="D20" s="58"/>
      <c r="E20" s="58"/>
      <c r="F20" s="58">
        <v>1</v>
      </c>
      <c r="G20" s="58"/>
      <c r="H20" s="58"/>
      <c r="I20" s="58"/>
      <c r="J20" s="58">
        <v>1</v>
      </c>
      <c r="K20" s="58"/>
      <c r="L20" s="58"/>
      <c r="M20" s="58"/>
      <c r="N20" s="58">
        <v>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ht="15" spans="1:37">
      <c r="A21" s="57">
        <v>45596</v>
      </c>
      <c r="B21" s="58"/>
      <c r="C21" s="58"/>
      <c r="D21" s="58"/>
      <c r="E21" s="58">
        <v>1</v>
      </c>
      <c r="F21" s="58"/>
      <c r="G21" s="58">
        <v>2</v>
      </c>
      <c r="H21" s="58"/>
      <c r="I21" s="58"/>
      <c r="J21" s="58"/>
      <c r="K21" s="58"/>
      <c r="L21" s="58">
        <v>1</v>
      </c>
      <c r="M21" s="58"/>
      <c r="N21" s="58">
        <v>4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ht="15" spans="1:37">
      <c r="A22" s="59" t="s">
        <v>34</v>
      </c>
      <c r="B22" s="60">
        <v>1</v>
      </c>
      <c r="C22" s="60">
        <v>2</v>
      </c>
      <c r="D22" s="60">
        <v>2</v>
      </c>
      <c r="E22" s="60">
        <v>15</v>
      </c>
      <c r="F22" s="60">
        <v>3</v>
      </c>
      <c r="G22" s="60">
        <v>17</v>
      </c>
      <c r="H22" s="60">
        <v>9</v>
      </c>
      <c r="I22" s="60">
        <v>8</v>
      </c>
      <c r="J22" s="60">
        <v>9</v>
      </c>
      <c r="K22" s="60">
        <v>4</v>
      </c>
      <c r="L22" s="60">
        <v>4</v>
      </c>
      <c r="M22" s="60">
        <v>4</v>
      </c>
      <c r="N22" s="60">
        <v>78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customHeight="1" spans="1:37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customHeight="1" spans="1:1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customHeight="1" spans="1:14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40" customHeight="1" spans="14:16">
      <c r="N40"/>
      <c r="O40"/>
      <c r="P40"/>
    </row>
    <row r="41" customHeight="1" spans="14:16">
      <c r="N41"/>
      <c r="O41"/>
      <c r="P41"/>
    </row>
    <row r="42" customHeight="1" spans="14:16">
      <c r="N42"/>
      <c r="O42"/>
      <c r="P42"/>
    </row>
    <row r="43" customHeight="1" spans="14:16">
      <c r="N43"/>
      <c r="O43"/>
      <c r="P43"/>
    </row>
    <row r="44" customHeight="1" spans="14:16">
      <c r="N44"/>
      <c r="O44"/>
      <c r="P44"/>
    </row>
    <row r="45" customHeight="1" spans="14:16">
      <c r="N45"/>
      <c r="O45"/>
      <c r="P45"/>
    </row>
    <row r="46" customHeight="1" spans="14:16">
      <c r="N46"/>
      <c r="O46"/>
      <c r="P46"/>
    </row>
    <row r="47" customHeight="1" spans="14:16">
      <c r="N47"/>
      <c r="O47"/>
      <c r="P47"/>
    </row>
    <row r="48" customHeight="1" spans="14:16">
      <c r="N48"/>
      <c r="O48"/>
      <c r="P48"/>
    </row>
    <row r="49" customHeight="1" spans="14:16">
      <c r="N49"/>
      <c r="O49"/>
      <c r="P49"/>
    </row>
    <row r="50" customHeight="1" spans="14:16">
      <c r="N50"/>
      <c r="O50"/>
      <c r="P50"/>
    </row>
    <row r="51" customHeight="1" spans="14:16">
      <c r="N51"/>
      <c r="O51"/>
      <c r="P51"/>
    </row>
    <row r="52" customHeight="1" spans="14:16">
      <c r="N52"/>
      <c r="O52"/>
      <c r="P52"/>
    </row>
    <row r="53" customHeight="1" spans="14:16">
      <c r="N53"/>
      <c r="O53"/>
      <c r="P53"/>
    </row>
    <row r="54" customHeight="1" spans="14:16">
      <c r="N54"/>
      <c r="O54"/>
      <c r="P54"/>
    </row>
    <row r="55" customHeight="1" spans="14:16">
      <c r="N55"/>
      <c r="O55"/>
      <c r="P55"/>
    </row>
    <row r="56" customHeight="1" spans="14:16">
      <c r="N56"/>
      <c r="O56"/>
      <c r="P56"/>
    </row>
    <row r="57" customHeight="1" spans="14:16">
      <c r="N57"/>
      <c r="O57"/>
      <c r="P57"/>
    </row>
  </sheetData>
  <pageMargins left="0.7" right="0.7" top="0.75" bottom="0.75" header="0.3" footer="0.3"/>
  <pageSetup paperSize="1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J5" sqref="J5"/>
    </sheetView>
  </sheetViews>
  <sheetFormatPr defaultColWidth="9" defaultRowHeight="15" outlineLevelRow="7" outlineLevelCol="7"/>
  <cols>
    <col min="1" max="1" width="23.8571428571429"/>
    <col min="2" max="2" width="18.7142857142857"/>
    <col min="3" max="3" width="12.2857142857143"/>
    <col min="4" max="4" width="10.4285714285714"/>
    <col min="5" max="5" width="22.4285714285714"/>
    <col min="6" max="6" width="16.2857142857143"/>
    <col min="7" max="7" width="16"/>
    <col min="8" max="8" width="12.1428571428571"/>
    <col min="9" max="9" width="11.2857142857143" customWidth="1"/>
  </cols>
  <sheetData>
    <row r="1" spans="1:2">
      <c r="A1" t="s">
        <v>15</v>
      </c>
      <c r="B1" t="s">
        <v>18</v>
      </c>
    </row>
    <row r="2" spans="1:2">
      <c r="A2" t="s">
        <v>17</v>
      </c>
      <c r="B2" t="s">
        <v>18</v>
      </c>
    </row>
    <row r="4" spans="1:2">
      <c r="A4" t="s">
        <v>35</v>
      </c>
      <c r="B4" t="s">
        <v>36</v>
      </c>
    </row>
    <row r="5" spans="1:8">
      <c r="A5" t="s">
        <v>37</v>
      </c>
      <c r="B5" s="45" t="s">
        <v>27</v>
      </c>
      <c r="C5" s="45" t="s">
        <v>24</v>
      </c>
      <c r="D5" s="45" t="s">
        <v>30</v>
      </c>
      <c r="E5" s="45" t="s">
        <v>29</v>
      </c>
      <c r="F5" s="45" t="s">
        <v>32</v>
      </c>
      <c r="G5" s="45" t="s">
        <v>31</v>
      </c>
      <c r="H5" s="45" t="s">
        <v>34</v>
      </c>
    </row>
    <row r="6" spans="1:8">
      <c r="A6" s="46">
        <v>45597</v>
      </c>
      <c r="B6" s="45">
        <v>1</v>
      </c>
      <c r="C6" s="45"/>
      <c r="D6" s="45">
        <v>1</v>
      </c>
      <c r="E6" s="45">
        <v>1</v>
      </c>
      <c r="F6" s="45">
        <v>1</v>
      </c>
      <c r="G6" s="45"/>
      <c r="H6" s="45">
        <v>4</v>
      </c>
    </row>
    <row r="7" spans="1:8">
      <c r="A7" s="46">
        <v>45601</v>
      </c>
      <c r="B7" s="45"/>
      <c r="C7" s="45">
        <v>2</v>
      </c>
      <c r="D7" s="45"/>
      <c r="E7" s="45"/>
      <c r="F7" s="45"/>
      <c r="G7" s="45">
        <v>1</v>
      </c>
      <c r="H7" s="45">
        <v>3</v>
      </c>
    </row>
    <row r="8" spans="1:8">
      <c r="A8" s="47" t="s">
        <v>34</v>
      </c>
      <c r="B8" s="45">
        <v>1</v>
      </c>
      <c r="C8" s="45">
        <v>2</v>
      </c>
      <c r="D8" s="45">
        <v>1</v>
      </c>
      <c r="E8" s="45">
        <v>1</v>
      </c>
      <c r="F8" s="45">
        <v>1</v>
      </c>
      <c r="G8" s="45">
        <v>1</v>
      </c>
      <c r="H8" s="45">
        <v>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9"/>
  <sheetViews>
    <sheetView topLeftCell="B1" workbookViewId="0">
      <pane ySplit="3" topLeftCell="A4" activePane="bottomLeft" state="frozen"/>
      <selection/>
      <selection pane="bottomLeft" activeCell="E11" sqref="E11"/>
    </sheetView>
  </sheetViews>
  <sheetFormatPr defaultColWidth="20.7142857142857" defaultRowHeight="20.1" customHeight="1"/>
  <cols>
    <col min="1" max="4" width="20.7142857142857" style="10"/>
    <col min="5" max="5" width="20.7142857142857" style="10" customWidth="1"/>
    <col min="6" max="8" width="20.7142857142857" style="10"/>
    <col min="9" max="10" width="3.71428571428571" style="21" customWidth="1"/>
    <col min="11" max="11" width="3.71428571428571" style="10" customWidth="1"/>
    <col min="12" max="12" width="6.14285714285714" style="31" customWidth="1"/>
    <col min="13" max="16384" width="20.7142857142857" style="10"/>
  </cols>
  <sheetData>
    <row r="1" customHeight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38</v>
      </c>
      <c r="G1" s="2" t="s">
        <v>39</v>
      </c>
      <c r="H1" s="2" t="s">
        <v>17</v>
      </c>
      <c r="I1" s="15" t="s">
        <v>40</v>
      </c>
      <c r="J1" s="15"/>
      <c r="K1" s="15"/>
      <c r="L1" s="15"/>
      <c r="M1" s="10" t="s">
        <v>41</v>
      </c>
    </row>
    <row r="2" s="3" customFormat="1" customHeight="1" spans="1:13">
      <c r="A2" s="32">
        <f>COUNTA(G$5:G$1048576)</f>
        <v>46</v>
      </c>
      <c r="B2" s="32">
        <f>COUNTIF(F:F,"TRN")</f>
        <v>17</v>
      </c>
      <c r="C2" s="32">
        <f>COUNTIF(G:G,"YES")</f>
        <v>10</v>
      </c>
      <c r="D2" s="33">
        <f>C2/A2</f>
        <v>0.217391304347826</v>
      </c>
      <c r="E2" s="34">
        <f>SUM(L$5:L$1048576)/M2</f>
        <v>923.432432432432</v>
      </c>
      <c r="F2" s="35">
        <f>COUNTA(B48:B348)</f>
        <v>7</v>
      </c>
      <c r="G2" s="35">
        <f>COUNTIF(F48:F59,"TRN")</f>
        <v>2</v>
      </c>
      <c r="H2" s="35">
        <f>COUNTIF(G48:G59,"YES")</f>
        <v>2</v>
      </c>
      <c r="I2" s="15"/>
      <c r="J2" s="15"/>
      <c r="K2" s="15"/>
      <c r="L2" s="15"/>
      <c r="M2" s="3">
        <f>COUNTA(G$15:G$1048576)</f>
        <v>37</v>
      </c>
    </row>
    <row r="3" s="19" customFormat="1" customHeight="1" spans="1:1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7" t="s">
        <v>48</v>
      </c>
      <c r="J3" s="17" t="s">
        <v>49</v>
      </c>
      <c r="K3" s="18" t="s">
        <v>50</v>
      </c>
      <c r="L3" s="17" t="s">
        <v>5</v>
      </c>
      <c r="M3" s="19" t="s">
        <v>51</v>
      </c>
    </row>
    <row r="4" s="19" customFormat="1" customHeight="1" spans="1:12">
      <c r="A4" s="7">
        <f>COUNTA(B5:B13)</f>
        <v>9</v>
      </c>
      <c r="B4" s="36">
        <f>COUNTIF(F5:F13,"TRN")</f>
        <v>2</v>
      </c>
      <c r="C4" s="36">
        <f>COUNTIF(G5:G13,"YES")</f>
        <v>2</v>
      </c>
      <c r="D4" s="8"/>
      <c r="E4" s="7"/>
      <c r="F4" s="7"/>
      <c r="G4" s="7"/>
      <c r="H4" s="7"/>
      <c r="I4" s="20"/>
      <c r="J4" s="20"/>
      <c r="K4" s="7"/>
      <c r="L4" s="40"/>
    </row>
    <row r="5" customHeight="1" spans="1:12">
      <c r="A5" s="9">
        <v>45530</v>
      </c>
      <c r="B5" s="10">
        <v>943705335</v>
      </c>
      <c r="C5" s="10">
        <v>155783485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21">
        <v>0</v>
      </c>
      <c r="J5" s="21">
        <v>0</v>
      </c>
      <c r="K5" s="21">
        <v>0</v>
      </c>
      <c r="L5" s="31">
        <v>0</v>
      </c>
    </row>
    <row r="6" customHeight="1" spans="1:12">
      <c r="A6" s="9">
        <v>45530</v>
      </c>
      <c r="B6" s="10">
        <v>943464687</v>
      </c>
      <c r="C6" s="10">
        <v>943464687</v>
      </c>
      <c r="D6" s="10" t="s">
        <v>57</v>
      </c>
      <c r="E6" s="10" t="s">
        <v>58</v>
      </c>
      <c r="F6" s="10" t="s">
        <v>14</v>
      </c>
      <c r="G6" s="10" t="s">
        <v>55</v>
      </c>
      <c r="H6" s="10" t="s">
        <v>59</v>
      </c>
      <c r="I6" s="21">
        <v>0</v>
      </c>
      <c r="J6" s="21">
        <v>0</v>
      </c>
      <c r="K6" s="21">
        <v>0</v>
      </c>
      <c r="L6" s="31">
        <v>0</v>
      </c>
    </row>
    <row r="7" customHeight="1" spans="1:12">
      <c r="A7" s="9">
        <v>45530</v>
      </c>
      <c r="B7" s="10">
        <v>943677587</v>
      </c>
      <c r="C7" s="10">
        <v>155781000</v>
      </c>
      <c r="D7" s="10" t="s">
        <v>60</v>
      </c>
      <c r="E7" s="10" t="s">
        <v>58</v>
      </c>
      <c r="F7" s="10" t="s">
        <v>13</v>
      </c>
      <c r="G7" s="10" t="s">
        <v>61</v>
      </c>
      <c r="H7" s="10" t="s">
        <v>62</v>
      </c>
      <c r="I7" s="21">
        <v>0</v>
      </c>
      <c r="J7" s="21">
        <v>0</v>
      </c>
      <c r="K7" s="21">
        <v>0</v>
      </c>
      <c r="L7" s="31">
        <v>0</v>
      </c>
    </row>
    <row r="8" customHeight="1" spans="1:12">
      <c r="A8" s="9">
        <v>45530</v>
      </c>
      <c r="B8" s="10" t="s">
        <v>63</v>
      </c>
      <c r="C8" s="10" t="s">
        <v>62</v>
      </c>
      <c r="D8" s="10" t="s">
        <v>64</v>
      </c>
      <c r="E8" s="10" t="s">
        <v>53</v>
      </c>
      <c r="F8" s="10" t="s">
        <v>54</v>
      </c>
      <c r="G8" s="10" t="s">
        <v>61</v>
      </c>
      <c r="H8" s="10" t="s">
        <v>62</v>
      </c>
      <c r="I8" s="21">
        <v>0</v>
      </c>
      <c r="J8" s="21">
        <v>0</v>
      </c>
      <c r="K8" s="21">
        <v>0</v>
      </c>
      <c r="L8" s="31">
        <v>0</v>
      </c>
    </row>
    <row r="9" customHeight="1" spans="1:12">
      <c r="A9" s="9">
        <v>45530</v>
      </c>
      <c r="B9" s="10" t="s">
        <v>62</v>
      </c>
      <c r="C9" s="10" t="s">
        <v>62</v>
      </c>
      <c r="D9" s="10" t="s">
        <v>65</v>
      </c>
      <c r="E9" s="10" t="s">
        <v>53</v>
      </c>
      <c r="F9" s="10" t="s">
        <v>13</v>
      </c>
      <c r="G9" s="10" t="s">
        <v>61</v>
      </c>
      <c r="H9" s="10" t="s">
        <v>62</v>
      </c>
      <c r="I9" s="21">
        <v>0</v>
      </c>
      <c r="J9" s="21">
        <v>0</v>
      </c>
      <c r="K9" s="21">
        <v>0</v>
      </c>
      <c r="L9" s="31">
        <v>0</v>
      </c>
    </row>
    <row r="10" customHeight="1" spans="1:12">
      <c r="A10" s="9">
        <v>45530</v>
      </c>
      <c r="B10" s="10">
        <v>921351084</v>
      </c>
      <c r="C10" s="10">
        <v>155843020</v>
      </c>
      <c r="D10" s="10" t="s">
        <v>66</v>
      </c>
      <c r="E10" s="10" t="s">
        <v>53</v>
      </c>
      <c r="F10" s="10" t="s">
        <v>13</v>
      </c>
      <c r="G10" s="10" t="s">
        <v>61</v>
      </c>
      <c r="H10" s="10" t="s">
        <v>62</v>
      </c>
      <c r="I10" s="21">
        <v>0</v>
      </c>
      <c r="J10" s="21">
        <v>0</v>
      </c>
      <c r="K10" s="21">
        <v>0</v>
      </c>
      <c r="L10" s="31">
        <v>0</v>
      </c>
    </row>
    <row r="11" customHeight="1" spans="1:12">
      <c r="A11" s="9">
        <v>45530</v>
      </c>
      <c r="B11" s="10">
        <v>925848511</v>
      </c>
      <c r="C11" s="10">
        <v>155873308</v>
      </c>
      <c r="D11" s="10" t="s">
        <v>67</v>
      </c>
      <c r="E11" s="10" t="s">
        <v>53</v>
      </c>
      <c r="F11" s="10" t="s">
        <v>13</v>
      </c>
      <c r="G11" s="10" t="s">
        <v>61</v>
      </c>
      <c r="H11" s="10" t="s">
        <v>62</v>
      </c>
      <c r="I11" s="21">
        <v>0</v>
      </c>
      <c r="J11" s="21">
        <v>0</v>
      </c>
      <c r="K11" s="21">
        <v>0</v>
      </c>
      <c r="L11" s="31">
        <v>0</v>
      </c>
    </row>
    <row r="12" customHeight="1" spans="1:12">
      <c r="A12" s="9">
        <v>45530</v>
      </c>
      <c r="B12" s="10">
        <v>925955305</v>
      </c>
      <c r="C12" s="10">
        <v>155936990</v>
      </c>
      <c r="D12" s="10" t="s">
        <v>68</v>
      </c>
      <c r="E12" s="10" t="s">
        <v>53</v>
      </c>
      <c r="F12" s="10" t="s">
        <v>13</v>
      </c>
      <c r="G12" s="10" t="s">
        <v>61</v>
      </c>
      <c r="H12" s="10" t="s">
        <v>62</v>
      </c>
      <c r="I12" s="21">
        <v>0</v>
      </c>
      <c r="J12" s="21">
        <v>0</v>
      </c>
      <c r="K12" s="21">
        <v>0</v>
      </c>
      <c r="L12" s="31">
        <v>0</v>
      </c>
    </row>
    <row r="13" customHeight="1" spans="1:12">
      <c r="A13" s="9">
        <v>45530</v>
      </c>
      <c r="B13" s="10">
        <v>921683336</v>
      </c>
      <c r="C13" s="10">
        <v>155943367</v>
      </c>
      <c r="D13" s="10" t="s">
        <v>68</v>
      </c>
      <c r="E13" s="10" t="s">
        <v>53</v>
      </c>
      <c r="F13" s="10" t="s">
        <v>13</v>
      </c>
      <c r="G13" s="10" t="s">
        <v>61</v>
      </c>
      <c r="H13" s="10" t="s">
        <v>62</v>
      </c>
      <c r="I13" s="21">
        <v>0</v>
      </c>
      <c r="J13" s="21">
        <v>0</v>
      </c>
      <c r="K13" s="21">
        <v>0</v>
      </c>
      <c r="L13" s="31">
        <v>0</v>
      </c>
    </row>
    <row r="14" customHeight="1" spans="1:12">
      <c r="A14" s="37">
        <v>14</v>
      </c>
      <c r="B14" s="37">
        <v>4</v>
      </c>
      <c r="C14" s="37">
        <v>4</v>
      </c>
      <c r="D14" s="37"/>
      <c r="E14" s="37"/>
      <c r="F14" s="37"/>
      <c r="G14" s="37"/>
      <c r="H14" s="37"/>
      <c r="I14" s="41"/>
      <c r="J14" s="41"/>
      <c r="K14" s="37"/>
      <c r="L14" s="42"/>
    </row>
    <row r="15" customHeight="1" spans="1:13">
      <c r="A15" s="9">
        <v>45531</v>
      </c>
      <c r="B15" s="10">
        <v>925607269</v>
      </c>
      <c r="C15" s="10">
        <v>155986603</v>
      </c>
      <c r="D15" s="38" t="s">
        <v>69</v>
      </c>
      <c r="E15" s="10" t="s">
        <v>53</v>
      </c>
      <c r="F15" s="10" t="s">
        <v>13</v>
      </c>
      <c r="G15" s="10" t="s">
        <v>61</v>
      </c>
      <c r="H15" s="10" t="s">
        <v>62</v>
      </c>
      <c r="I15" s="21">
        <v>0</v>
      </c>
      <c r="J15" s="21">
        <v>11</v>
      </c>
      <c r="K15" s="10">
        <v>31</v>
      </c>
      <c r="L15" s="31">
        <f>J15*60+K15</f>
        <v>691</v>
      </c>
      <c r="M15" s="23">
        <v>45531</v>
      </c>
    </row>
    <row r="16" customHeight="1" spans="1:13">
      <c r="A16" s="9">
        <v>45531</v>
      </c>
      <c r="B16" s="10">
        <v>925965253</v>
      </c>
      <c r="C16" s="10">
        <v>155995820</v>
      </c>
      <c r="D16" s="10" t="s">
        <v>70</v>
      </c>
      <c r="E16" s="10" t="s">
        <v>58</v>
      </c>
      <c r="F16" s="10" t="s">
        <v>14</v>
      </c>
      <c r="G16" s="10" t="s">
        <v>55</v>
      </c>
      <c r="H16" s="10" t="s">
        <v>59</v>
      </c>
      <c r="I16" s="21">
        <v>0</v>
      </c>
      <c r="J16" s="21">
        <v>20</v>
      </c>
      <c r="K16" s="10">
        <v>45</v>
      </c>
      <c r="L16" s="31">
        <f>J16*60+K16</f>
        <v>1245</v>
      </c>
      <c r="M16" s="24">
        <f>SUM(L15:L28)/A14</f>
        <v>1065.85714285714</v>
      </c>
    </row>
    <row r="17" customHeight="1" spans="1:12">
      <c r="A17" s="9">
        <v>45531</v>
      </c>
      <c r="B17" s="10">
        <v>943477441</v>
      </c>
      <c r="C17" s="10" t="s">
        <v>62</v>
      </c>
      <c r="D17" s="10" t="s">
        <v>71</v>
      </c>
      <c r="E17" s="10" t="s">
        <v>53</v>
      </c>
      <c r="F17" s="10" t="s">
        <v>13</v>
      </c>
      <c r="G17" s="10" t="s">
        <v>61</v>
      </c>
      <c r="H17" s="10" t="s">
        <v>62</v>
      </c>
      <c r="I17" s="21">
        <v>0</v>
      </c>
      <c r="J17" s="21">
        <v>8</v>
      </c>
      <c r="K17" s="10">
        <v>9</v>
      </c>
      <c r="L17" s="31">
        <f t="shared" ref="L17:L46" si="0">J17*60+K17</f>
        <v>489</v>
      </c>
    </row>
    <row r="18" customHeight="1" spans="1:12">
      <c r="A18" s="9">
        <v>45531</v>
      </c>
      <c r="B18" s="10">
        <v>943795483</v>
      </c>
      <c r="C18" s="10">
        <v>156020336</v>
      </c>
      <c r="D18" s="10" t="s">
        <v>68</v>
      </c>
      <c r="E18" s="10" t="s">
        <v>53</v>
      </c>
      <c r="F18" s="10" t="s">
        <v>54</v>
      </c>
      <c r="G18" s="10" t="s">
        <v>61</v>
      </c>
      <c r="H18" s="10" t="s">
        <v>62</v>
      </c>
      <c r="I18" s="21">
        <v>0</v>
      </c>
      <c r="J18" s="21">
        <v>45</v>
      </c>
      <c r="K18" s="10">
        <v>24</v>
      </c>
      <c r="L18" s="31">
        <f t="shared" si="0"/>
        <v>2724</v>
      </c>
    </row>
    <row r="19" customHeight="1" spans="1:12">
      <c r="A19" s="9">
        <v>45531</v>
      </c>
      <c r="B19" s="10">
        <v>943665810</v>
      </c>
      <c r="C19" s="10">
        <v>156053527</v>
      </c>
      <c r="D19" s="10" t="s">
        <v>72</v>
      </c>
      <c r="E19" s="10" t="s">
        <v>53</v>
      </c>
      <c r="F19" s="10" t="s">
        <v>13</v>
      </c>
      <c r="G19" s="10" t="s">
        <v>61</v>
      </c>
      <c r="H19" s="10" t="s">
        <v>62</v>
      </c>
      <c r="I19" s="21">
        <v>0</v>
      </c>
      <c r="J19" s="21">
        <v>12</v>
      </c>
      <c r="K19" s="10">
        <v>47</v>
      </c>
      <c r="L19" s="31">
        <f t="shared" si="0"/>
        <v>767</v>
      </c>
    </row>
    <row r="20" customHeight="1" spans="1:12">
      <c r="A20" s="9">
        <v>45531</v>
      </c>
      <c r="B20" s="10">
        <v>943951546</v>
      </c>
      <c r="C20" s="10">
        <v>156063065</v>
      </c>
      <c r="D20" s="10" t="s">
        <v>73</v>
      </c>
      <c r="E20" s="10" t="s">
        <v>58</v>
      </c>
      <c r="F20" s="10" t="s">
        <v>14</v>
      </c>
      <c r="G20" s="10" t="s">
        <v>55</v>
      </c>
      <c r="H20" s="10" t="s">
        <v>59</v>
      </c>
      <c r="I20" s="21">
        <v>0</v>
      </c>
      <c r="J20" s="21">
        <v>22</v>
      </c>
      <c r="K20" s="10">
        <v>10</v>
      </c>
      <c r="L20" s="31">
        <f t="shared" si="0"/>
        <v>1330</v>
      </c>
    </row>
    <row r="21" customHeight="1" spans="1:12">
      <c r="A21" s="9">
        <v>45531</v>
      </c>
      <c r="B21" s="10">
        <v>921158245</v>
      </c>
      <c r="C21" s="10">
        <v>156093209</v>
      </c>
      <c r="D21" s="10" t="s">
        <v>66</v>
      </c>
      <c r="E21" s="10" t="s">
        <v>58</v>
      </c>
      <c r="F21" s="10" t="s">
        <v>14</v>
      </c>
      <c r="G21" s="10" t="s">
        <v>55</v>
      </c>
      <c r="H21" s="10" t="s">
        <v>59</v>
      </c>
      <c r="I21" s="21">
        <v>0</v>
      </c>
      <c r="J21" s="21">
        <v>19</v>
      </c>
      <c r="K21" s="10">
        <v>50</v>
      </c>
      <c r="L21" s="31">
        <f t="shared" si="0"/>
        <v>1190</v>
      </c>
    </row>
    <row r="22" customHeight="1" spans="1:12">
      <c r="A22" s="9">
        <v>45531</v>
      </c>
      <c r="B22" s="10">
        <v>921334234</v>
      </c>
      <c r="C22" s="10" t="s">
        <v>62</v>
      </c>
      <c r="D22" s="10" t="s">
        <v>74</v>
      </c>
      <c r="E22" s="10" t="s">
        <v>62</v>
      </c>
      <c r="F22" s="10" t="s">
        <v>54</v>
      </c>
      <c r="G22" s="10" t="s">
        <v>61</v>
      </c>
      <c r="H22" s="10" t="s">
        <v>62</v>
      </c>
      <c r="I22" s="21">
        <v>0</v>
      </c>
      <c r="J22" s="21">
        <v>32</v>
      </c>
      <c r="K22" s="10">
        <v>28</v>
      </c>
      <c r="L22" s="31">
        <f t="shared" si="0"/>
        <v>1948</v>
      </c>
    </row>
    <row r="23" customHeight="1" spans="1:12">
      <c r="A23" s="9">
        <v>45531</v>
      </c>
      <c r="B23" s="10">
        <v>923817559</v>
      </c>
      <c r="C23" s="10">
        <v>156113439</v>
      </c>
      <c r="D23" s="10" t="s">
        <v>67</v>
      </c>
      <c r="E23" s="10" t="s">
        <v>53</v>
      </c>
      <c r="F23" s="10" t="s">
        <v>13</v>
      </c>
      <c r="G23" s="10" t="s">
        <v>61</v>
      </c>
      <c r="H23" s="10" t="s">
        <v>62</v>
      </c>
      <c r="I23" s="21">
        <v>0</v>
      </c>
      <c r="J23" s="21">
        <v>10</v>
      </c>
      <c r="K23" s="10">
        <v>40</v>
      </c>
      <c r="L23" s="31">
        <f t="shared" si="0"/>
        <v>640</v>
      </c>
    </row>
    <row r="24" customHeight="1" spans="1:12">
      <c r="A24" s="9">
        <v>45531</v>
      </c>
      <c r="B24" s="10">
        <v>921186263</v>
      </c>
      <c r="C24" s="10" t="s">
        <v>75</v>
      </c>
      <c r="D24" s="10" t="s">
        <v>52</v>
      </c>
      <c r="E24" s="10" t="s">
        <v>53</v>
      </c>
      <c r="F24" s="10" t="s">
        <v>54</v>
      </c>
      <c r="G24" s="10" t="s">
        <v>61</v>
      </c>
      <c r="H24" s="10" t="s">
        <v>62</v>
      </c>
      <c r="I24" s="21">
        <v>0</v>
      </c>
      <c r="J24" s="21">
        <v>13</v>
      </c>
      <c r="K24" s="10">
        <v>26</v>
      </c>
      <c r="L24" s="31">
        <f t="shared" si="0"/>
        <v>806</v>
      </c>
    </row>
    <row r="25" customHeight="1" spans="1:12">
      <c r="A25" s="9">
        <v>45531</v>
      </c>
      <c r="B25" s="10">
        <v>823157286</v>
      </c>
      <c r="C25" s="10" t="s">
        <v>76</v>
      </c>
      <c r="D25" s="10" t="s">
        <v>68</v>
      </c>
      <c r="E25" s="10" t="s">
        <v>53</v>
      </c>
      <c r="F25" s="10" t="s">
        <v>54</v>
      </c>
      <c r="G25" s="10" t="s">
        <v>61</v>
      </c>
      <c r="H25" s="10" t="s">
        <v>62</v>
      </c>
      <c r="I25" s="21">
        <v>0</v>
      </c>
      <c r="J25" s="21">
        <v>4</v>
      </c>
      <c r="K25" s="10">
        <v>42</v>
      </c>
      <c r="L25" s="31">
        <f t="shared" si="0"/>
        <v>282</v>
      </c>
    </row>
    <row r="26" customHeight="1" spans="1:12">
      <c r="A26" s="9">
        <v>45531</v>
      </c>
      <c r="B26" s="10">
        <v>947130204</v>
      </c>
      <c r="C26" s="10">
        <v>156133049</v>
      </c>
      <c r="D26" s="10" t="s">
        <v>67</v>
      </c>
      <c r="E26" s="10" t="s">
        <v>58</v>
      </c>
      <c r="F26" s="10" t="s">
        <v>14</v>
      </c>
      <c r="G26" s="10" t="s">
        <v>55</v>
      </c>
      <c r="H26" s="10" t="s">
        <v>59</v>
      </c>
      <c r="I26" s="21">
        <v>0</v>
      </c>
      <c r="J26" s="21">
        <v>20</v>
      </c>
      <c r="K26" s="10">
        <v>46</v>
      </c>
      <c r="L26" s="31">
        <f t="shared" si="0"/>
        <v>1246</v>
      </c>
    </row>
    <row r="27" customHeight="1" spans="1:12">
      <c r="A27" s="9">
        <v>45531</v>
      </c>
      <c r="B27" s="10">
        <v>943531157</v>
      </c>
      <c r="C27" s="10">
        <v>156138365</v>
      </c>
      <c r="D27" s="10" t="s">
        <v>66</v>
      </c>
      <c r="E27" s="10" t="s">
        <v>53</v>
      </c>
      <c r="F27" s="10" t="s">
        <v>13</v>
      </c>
      <c r="G27" s="10" t="s">
        <v>61</v>
      </c>
      <c r="H27" s="10" t="s">
        <v>62</v>
      </c>
      <c r="I27" s="21">
        <v>0</v>
      </c>
      <c r="J27" s="21">
        <v>12</v>
      </c>
      <c r="K27" s="10">
        <v>48</v>
      </c>
      <c r="L27" s="31">
        <f t="shared" si="0"/>
        <v>768</v>
      </c>
    </row>
    <row r="28" customHeight="1" spans="1:12">
      <c r="A28" s="9">
        <v>45531</v>
      </c>
      <c r="B28" s="10">
        <v>943467124</v>
      </c>
      <c r="C28" s="10">
        <v>156142033</v>
      </c>
      <c r="D28" s="10" t="s">
        <v>72</v>
      </c>
      <c r="E28" s="10" t="s">
        <v>53</v>
      </c>
      <c r="F28" s="10" t="s">
        <v>13</v>
      </c>
      <c r="G28" s="10" t="s">
        <v>61</v>
      </c>
      <c r="H28" s="10" t="s">
        <v>62</v>
      </c>
      <c r="I28" s="21">
        <v>0</v>
      </c>
      <c r="J28" s="21">
        <v>13</v>
      </c>
      <c r="K28" s="10">
        <v>16</v>
      </c>
      <c r="L28" s="31">
        <f t="shared" si="0"/>
        <v>796</v>
      </c>
    </row>
    <row r="29" customHeight="1" spans="1:12">
      <c r="A29" s="37">
        <f>COUNTA(B30:B36)</f>
        <v>7</v>
      </c>
      <c r="B29" s="37"/>
      <c r="C29" s="37"/>
      <c r="D29" s="37"/>
      <c r="E29" s="37"/>
      <c r="F29" s="37"/>
      <c r="G29" s="37"/>
      <c r="H29" s="37"/>
      <c r="I29" s="41"/>
      <c r="J29" s="41"/>
      <c r="K29" s="37"/>
      <c r="L29" s="42"/>
    </row>
    <row r="30" customHeight="1" spans="1:13">
      <c r="A30" s="9">
        <v>45532</v>
      </c>
      <c r="B30" s="10">
        <v>921727441</v>
      </c>
      <c r="C30" s="10">
        <v>156191223</v>
      </c>
      <c r="D30" s="10" t="s">
        <v>77</v>
      </c>
      <c r="E30" s="10" t="s">
        <v>58</v>
      </c>
      <c r="F30" s="10" t="s">
        <v>14</v>
      </c>
      <c r="G30" s="10" t="s">
        <v>55</v>
      </c>
      <c r="H30" s="10" t="s">
        <v>59</v>
      </c>
      <c r="I30" s="21">
        <v>0</v>
      </c>
      <c r="J30" s="21">
        <v>21</v>
      </c>
      <c r="K30" s="10">
        <v>33</v>
      </c>
      <c r="L30" s="31">
        <f t="shared" si="0"/>
        <v>1293</v>
      </c>
      <c r="M30" s="23">
        <v>45532</v>
      </c>
    </row>
    <row r="31" customHeight="1" spans="1:13">
      <c r="A31" s="9">
        <v>45532</v>
      </c>
      <c r="B31" s="10">
        <v>905176001</v>
      </c>
      <c r="C31" s="10" t="s">
        <v>62</v>
      </c>
      <c r="D31" s="10" t="s">
        <v>67</v>
      </c>
      <c r="E31" s="10" t="s">
        <v>53</v>
      </c>
      <c r="F31" s="10" t="s">
        <v>54</v>
      </c>
      <c r="G31" s="10" t="s">
        <v>61</v>
      </c>
      <c r="H31" s="10" t="s">
        <v>62</v>
      </c>
      <c r="I31" s="21">
        <v>0</v>
      </c>
      <c r="J31" s="21">
        <v>8</v>
      </c>
      <c r="K31" s="10">
        <v>41</v>
      </c>
      <c r="L31" s="31">
        <f t="shared" si="0"/>
        <v>521</v>
      </c>
      <c r="M31" s="27">
        <f>SUM(L30:L36)/A29</f>
        <v>1009.14285714286</v>
      </c>
    </row>
    <row r="32" customHeight="1" spans="1:12">
      <c r="A32" s="9">
        <v>45532</v>
      </c>
      <c r="B32" s="10">
        <v>806212304</v>
      </c>
      <c r="C32" s="10" t="s">
        <v>76</v>
      </c>
      <c r="D32" s="10" t="s">
        <v>67</v>
      </c>
      <c r="E32" s="10" t="s">
        <v>53</v>
      </c>
      <c r="F32" s="10" t="s">
        <v>54</v>
      </c>
      <c r="G32" s="10" t="s">
        <v>61</v>
      </c>
      <c r="H32" s="10" t="s">
        <v>62</v>
      </c>
      <c r="I32" s="21">
        <v>0</v>
      </c>
      <c r="J32" s="21">
        <v>10</v>
      </c>
      <c r="K32" s="10">
        <v>35</v>
      </c>
      <c r="L32" s="31">
        <f t="shared" si="0"/>
        <v>635</v>
      </c>
    </row>
    <row r="33" customHeight="1" spans="1:12">
      <c r="A33" s="9">
        <v>45532</v>
      </c>
      <c r="B33" s="10">
        <v>947175794</v>
      </c>
      <c r="C33" s="10" t="s">
        <v>78</v>
      </c>
      <c r="D33" s="10" t="s">
        <v>79</v>
      </c>
      <c r="E33" s="10" t="s">
        <v>53</v>
      </c>
      <c r="F33" s="10" t="s">
        <v>54</v>
      </c>
      <c r="G33" s="10" t="s">
        <v>61</v>
      </c>
      <c r="H33" s="10" t="s">
        <v>62</v>
      </c>
      <c r="I33" s="21">
        <v>0</v>
      </c>
      <c r="J33" s="21">
        <v>6</v>
      </c>
      <c r="K33" s="10">
        <v>17</v>
      </c>
      <c r="L33" s="31">
        <f t="shared" si="0"/>
        <v>377</v>
      </c>
    </row>
    <row r="34" customHeight="1" spans="1:12">
      <c r="A34" s="9">
        <v>45532</v>
      </c>
      <c r="B34" s="10">
        <v>921619008</v>
      </c>
      <c r="C34" s="10">
        <v>156296495</v>
      </c>
      <c r="D34" s="10" t="s">
        <v>67</v>
      </c>
      <c r="E34" s="10" t="s">
        <v>53</v>
      </c>
      <c r="F34" s="10" t="s">
        <v>13</v>
      </c>
      <c r="G34" s="10" t="s">
        <v>61</v>
      </c>
      <c r="H34" s="10" t="s">
        <v>62</v>
      </c>
      <c r="I34" s="21">
        <v>0</v>
      </c>
      <c r="J34" s="21">
        <v>38</v>
      </c>
      <c r="K34" s="10">
        <v>41</v>
      </c>
      <c r="L34" s="31">
        <f t="shared" si="0"/>
        <v>2321</v>
      </c>
    </row>
    <row r="35" customHeight="1" spans="1:12">
      <c r="A35" s="9">
        <v>45532</v>
      </c>
      <c r="B35" s="10">
        <v>924496118</v>
      </c>
      <c r="C35" s="10">
        <v>156326740</v>
      </c>
      <c r="D35" s="10" t="s">
        <v>68</v>
      </c>
      <c r="E35" s="10" t="s">
        <v>53</v>
      </c>
      <c r="F35" s="10" t="s">
        <v>13</v>
      </c>
      <c r="G35" s="10" t="s">
        <v>61</v>
      </c>
      <c r="H35" s="10" t="s">
        <v>62</v>
      </c>
      <c r="I35" s="21">
        <v>0</v>
      </c>
      <c r="J35" s="21">
        <v>18</v>
      </c>
      <c r="K35" s="10">
        <v>41</v>
      </c>
      <c r="L35" s="31">
        <f t="shared" si="0"/>
        <v>1121</v>
      </c>
    </row>
    <row r="36" customHeight="1" spans="1:12">
      <c r="A36" s="9">
        <v>45532</v>
      </c>
      <c r="B36" s="10">
        <v>808118126</v>
      </c>
      <c r="C36" s="10">
        <v>156330952</v>
      </c>
      <c r="D36" s="10" t="s">
        <v>57</v>
      </c>
      <c r="E36" s="10" t="s">
        <v>53</v>
      </c>
      <c r="F36" s="10" t="s">
        <v>13</v>
      </c>
      <c r="G36" s="10" t="s">
        <v>61</v>
      </c>
      <c r="H36" s="10" t="s">
        <v>62</v>
      </c>
      <c r="I36" s="21">
        <v>0</v>
      </c>
      <c r="J36" s="21">
        <v>13</v>
      </c>
      <c r="K36" s="10">
        <v>16</v>
      </c>
      <c r="L36" s="31">
        <f t="shared" si="0"/>
        <v>796</v>
      </c>
    </row>
    <row r="37" customHeight="1" spans="1:12">
      <c r="A37" s="39">
        <f>COUNTA(B38:B46)</f>
        <v>9</v>
      </c>
      <c r="B37" s="39"/>
      <c r="C37" s="39"/>
      <c r="D37" s="39"/>
      <c r="E37" s="39"/>
      <c r="F37" s="39"/>
      <c r="G37" s="39"/>
      <c r="H37" s="39"/>
      <c r="I37" s="43"/>
      <c r="J37" s="43"/>
      <c r="K37" s="39"/>
      <c r="L37" s="43"/>
    </row>
    <row r="38" customHeight="1" spans="1:13">
      <c r="A38" s="9">
        <v>45533</v>
      </c>
      <c r="B38" s="10">
        <v>834351415</v>
      </c>
      <c r="C38" s="10" t="s">
        <v>76</v>
      </c>
      <c r="D38" s="10" t="s">
        <v>80</v>
      </c>
      <c r="E38" s="10" t="s">
        <v>53</v>
      </c>
      <c r="F38" s="10" t="s">
        <v>54</v>
      </c>
      <c r="G38" s="10" t="s">
        <v>61</v>
      </c>
      <c r="H38" s="10" t="s">
        <v>62</v>
      </c>
      <c r="I38" s="21">
        <v>0</v>
      </c>
      <c r="J38" s="21">
        <v>7</v>
      </c>
      <c r="K38" s="10">
        <v>16</v>
      </c>
      <c r="L38" s="31">
        <f t="shared" si="0"/>
        <v>436</v>
      </c>
      <c r="M38" s="23">
        <v>45533</v>
      </c>
    </row>
    <row r="39" customHeight="1" spans="1:13">
      <c r="A39" s="9">
        <v>45533</v>
      </c>
      <c r="B39" s="10">
        <v>925014832</v>
      </c>
      <c r="C39" s="10">
        <v>156377391</v>
      </c>
      <c r="D39" s="10" t="s">
        <v>81</v>
      </c>
      <c r="E39" s="10" t="s">
        <v>61</v>
      </c>
      <c r="F39" s="10" t="s">
        <v>54</v>
      </c>
      <c r="G39" s="10" t="s">
        <v>61</v>
      </c>
      <c r="H39" s="10" t="s">
        <v>62</v>
      </c>
      <c r="I39" s="21">
        <v>0</v>
      </c>
      <c r="J39" s="21">
        <v>46</v>
      </c>
      <c r="K39" s="10">
        <v>32</v>
      </c>
      <c r="L39" s="31">
        <f t="shared" si="0"/>
        <v>2792</v>
      </c>
      <c r="M39" s="27">
        <f>SUM(L38:L46)/A37</f>
        <v>851.444444444444</v>
      </c>
    </row>
    <row r="40" customHeight="1" spans="1:12">
      <c r="A40" s="9">
        <v>45533</v>
      </c>
      <c r="B40" s="10">
        <v>921366584</v>
      </c>
      <c r="C40" s="10">
        <v>156392995</v>
      </c>
      <c r="D40" s="10" t="s">
        <v>66</v>
      </c>
      <c r="E40" s="10" t="s">
        <v>58</v>
      </c>
      <c r="F40" s="10" t="s">
        <v>14</v>
      </c>
      <c r="G40" s="10" t="s">
        <v>55</v>
      </c>
      <c r="H40" s="10" t="s">
        <v>59</v>
      </c>
      <c r="I40" s="21">
        <v>0</v>
      </c>
      <c r="J40" s="21">
        <v>8</v>
      </c>
      <c r="K40" s="10">
        <v>29</v>
      </c>
      <c r="L40" s="31">
        <f t="shared" si="0"/>
        <v>509</v>
      </c>
    </row>
    <row r="41" customHeight="1" spans="1:12">
      <c r="A41" s="9">
        <v>45533</v>
      </c>
      <c r="B41" s="10" t="s">
        <v>82</v>
      </c>
      <c r="C41" s="10" t="s">
        <v>62</v>
      </c>
      <c r="D41" s="10" t="s">
        <v>67</v>
      </c>
      <c r="E41" s="10" t="s">
        <v>53</v>
      </c>
      <c r="F41" s="10" t="s">
        <v>54</v>
      </c>
      <c r="G41" s="10" t="s">
        <v>61</v>
      </c>
      <c r="H41" s="10" t="s">
        <v>62</v>
      </c>
      <c r="I41" s="21">
        <v>0</v>
      </c>
      <c r="J41" s="21">
        <v>8</v>
      </c>
      <c r="K41" s="10">
        <v>5</v>
      </c>
      <c r="L41" s="31">
        <f t="shared" si="0"/>
        <v>485</v>
      </c>
    </row>
    <row r="42" customHeight="1" spans="1:12">
      <c r="A42" s="9">
        <v>45533</v>
      </c>
      <c r="B42" s="10">
        <v>924469254</v>
      </c>
      <c r="C42" s="10" t="s">
        <v>83</v>
      </c>
      <c r="D42" s="10" t="s">
        <v>79</v>
      </c>
      <c r="E42" s="10" t="s">
        <v>53</v>
      </c>
      <c r="F42" s="10" t="s">
        <v>54</v>
      </c>
      <c r="G42" s="10" t="s">
        <v>61</v>
      </c>
      <c r="H42" s="10" t="s">
        <v>62</v>
      </c>
      <c r="I42" s="21">
        <v>0</v>
      </c>
      <c r="J42" s="21">
        <v>4</v>
      </c>
      <c r="K42" s="10">
        <v>39</v>
      </c>
      <c r="L42" s="31">
        <f t="shared" si="0"/>
        <v>279</v>
      </c>
    </row>
    <row r="43" customHeight="1" spans="1:12">
      <c r="A43" s="9">
        <v>45533</v>
      </c>
      <c r="B43" s="10">
        <v>839447920</v>
      </c>
      <c r="C43" s="10" t="s">
        <v>84</v>
      </c>
      <c r="D43" s="10" t="s">
        <v>85</v>
      </c>
      <c r="E43" s="10" t="s">
        <v>53</v>
      </c>
      <c r="F43" s="10" t="s">
        <v>54</v>
      </c>
      <c r="G43" s="10" t="s">
        <v>61</v>
      </c>
      <c r="H43" s="10" t="s">
        <v>62</v>
      </c>
      <c r="I43" s="10">
        <v>0</v>
      </c>
      <c r="J43" s="10">
        <v>8</v>
      </c>
      <c r="K43" s="10">
        <v>13</v>
      </c>
      <c r="L43" s="31">
        <f t="shared" si="0"/>
        <v>493</v>
      </c>
    </row>
    <row r="44" customHeight="1" spans="1:12">
      <c r="A44" s="9">
        <v>45533</v>
      </c>
      <c r="B44" s="10">
        <v>921708637</v>
      </c>
      <c r="C44" s="10">
        <v>156444412</v>
      </c>
      <c r="D44" s="10" t="s">
        <v>72</v>
      </c>
      <c r="E44" s="10" t="s">
        <v>61</v>
      </c>
      <c r="F44" s="10" t="s">
        <v>14</v>
      </c>
      <c r="G44" s="10" t="s">
        <v>61</v>
      </c>
      <c r="H44" s="10" t="s">
        <v>62</v>
      </c>
      <c r="I44" s="21">
        <v>0</v>
      </c>
      <c r="J44" s="21">
        <v>6</v>
      </c>
      <c r="K44" s="10">
        <v>58</v>
      </c>
      <c r="L44" s="31">
        <f t="shared" si="0"/>
        <v>418</v>
      </c>
    </row>
    <row r="45" customHeight="1" spans="1:12">
      <c r="A45" s="9">
        <v>45533</v>
      </c>
      <c r="B45" s="10">
        <v>925997221</v>
      </c>
      <c r="C45" s="10">
        <v>156517473</v>
      </c>
      <c r="D45" s="10" t="s">
        <v>52</v>
      </c>
      <c r="E45" s="10" t="s">
        <v>61</v>
      </c>
      <c r="F45" s="10" t="s">
        <v>54</v>
      </c>
      <c r="G45" s="10" t="s">
        <v>61</v>
      </c>
      <c r="H45" s="10" t="s">
        <v>62</v>
      </c>
      <c r="I45" s="21">
        <v>0</v>
      </c>
      <c r="J45" s="21">
        <v>17</v>
      </c>
      <c r="K45" s="10">
        <v>43</v>
      </c>
      <c r="L45" s="31">
        <f t="shared" si="0"/>
        <v>1063</v>
      </c>
    </row>
    <row r="46" customHeight="1" spans="1:12">
      <c r="A46" s="9">
        <v>45533</v>
      </c>
      <c r="B46" s="10">
        <v>893391521</v>
      </c>
      <c r="C46" s="10">
        <v>156521196</v>
      </c>
      <c r="D46" s="10" t="s">
        <v>86</v>
      </c>
      <c r="E46" s="10" t="s">
        <v>61</v>
      </c>
      <c r="F46" s="10" t="s">
        <v>13</v>
      </c>
      <c r="G46" s="10" t="s">
        <v>61</v>
      </c>
      <c r="H46" s="10" t="s">
        <v>62</v>
      </c>
      <c r="I46" s="21">
        <v>0</v>
      </c>
      <c r="J46" s="21">
        <v>19</v>
      </c>
      <c r="K46" s="10">
        <v>48</v>
      </c>
      <c r="L46" s="31">
        <f t="shared" si="0"/>
        <v>1188</v>
      </c>
    </row>
    <row r="47" customHeight="1" spans="1:12">
      <c r="A47" s="39">
        <f>COUNTA(B48:B56)</f>
        <v>7</v>
      </c>
      <c r="B47" s="39"/>
      <c r="C47" s="39"/>
      <c r="D47" s="39"/>
      <c r="E47" s="39"/>
      <c r="F47" s="39"/>
      <c r="G47" s="39"/>
      <c r="H47" s="39"/>
      <c r="I47" s="43"/>
      <c r="J47" s="43"/>
      <c r="K47" s="39"/>
      <c r="L47" s="44"/>
    </row>
    <row r="48" customHeight="1" spans="1:13">
      <c r="A48" s="9">
        <v>45534</v>
      </c>
      <c r="B48" s="10">
        <v>925981808</v>
      </c>
      <c r="C48" s="10">
        <v>156559457</v>
      </c>
      <c r="D48" s="10" t="s">
        <v>87</v>
      </c>
      <c r="E48" s="10" t="s">
        <v>61</v>
      </c>
      <c r="F48" s="10" t="s">
        <v>13</v>
      </c>
      <c r="G48" s="10" t="s">
        <v>61</v>
      </c>
      <c r="H48" s="10" t="s">
        <v>62</v>
      </c>
      <c r="I48" s="21">
        <v>0</v>
      </c>
      <c r="J48" s="21">
        <v>4</v>
      </c>
      <c r="K48" s="10">
        <v>13</v>
      </c>
      <c r="L48" s="31">
        <f t="shared" ref="L48:L54" si="1">J48*60+K48</f>
        <v>253</v>
      </c>
      <c r="M48" s="23">
        <v>45534</v>
      </c>
    </row>
    <row r="49" customHeight="1" spans="1:13">
      <c r="A49" s="9">
        <v>45534</v>
      </c>
      <c r="B49" s="10" t="s">
        <v>62</v>
      </c>
      <c r="C49" s="10" t="s">
        <v>62</v>
      </c>
      <c r="D49" s="10" t="s">
        <v>62</v>
      </c>
      <c r="E49" s="10" t="s">
        <v>62</v>
      </c>
      <c r="F49" s="10" t="s">
        <v>13</v>
      </c>
      <c r="G49" s="10" t="s">
        <v>61</v>
      </c>
      <c r="H49" s="10" t="s">
        <v>62</v>
      </c>
      <c r="I49" s="21">
        <v>0</v>
      </c>
      <c r="J49" s="21">
        <v>0</v>
      </c>
      <c r="K49" s="10">
        <v>18</v>
      </c>
      <c r="L49" s="31">
        <f t="shared" si="1"/>
        <v>18</v>
      </c>
      <c r="M49" s="27">
        <f>SUM(L48:L59)/A47</f>
        <v>645.428571428571</v>
      </c>
    </row>
    <row r="50" customHeight="1" spans="1:14">
      <c r="A50" s="9">
        <v>45534</v>
      </c>
      <c r="B50" s="10">
        <v>921548736</v>
      </c>
      <c r="C50" s="10">
        <v>156574883</v>
      </c>
      <c r="D50" s="10" t="s">
        <v>66</v>
      </c>
      <c r="E50" s="10" t="s">
        <v>53</v>
      </c>
      <c r="F50" s="10" t="s">
        <v>14</v>
      </c>
      <c r="G50" s="10" t="s">
        <v>55</v>
      </c>
      <c r="H50" s="10" t="s">
        <v>88</v>
      </c>
      <c r="I50" s="21">
        <v>0</v>
      </c>
      <c r="J50" s="21">
        <v>25</v>
      </c>
      <c r="K50" s="10">
        <v>57</v>
      </c>
      <c r="L50" s="31">
        <f t="shared" si="1"/>
        <v>1557</v>
      </c>
      <c r="N50" s="10" t="s">
        <v>89</v>
      </c>
    </row>
    <row r="51" customHeight="1" spans="1:12">
      <c r="A51" s="9">
        <v>45534</v>
      </c>
      <c r="B51" s="10">
        <v>921526622</v>
      </c>
      <c r="C51" s="10">
        <v>156658539</v>
      </c>
      <c r="D51" s="10" t="s">
        <v>90</v>
      </c>
      <c r="E51" s="10" t="s">
        <v>53</v>
      </c>
      <c r="F51" s="10" t="s">
        <v>14</v>
      </c>
      <c r="G51" s="10" t="s">
        <v>55</v>
      </c>
      <c r="H51" s="10" t="s">
        <v>56</v>
      </c>
      <c r="I51" s="21">
        <v>0</v>
      </c>
      <c r="J51" s="21">
        <v>19</v>
      </c>
      <c r="K51" s="10">
        <v>14</v>
      </c>
      <c r="L51" s="31">
        <f t="shared" si="1"/>
        <v>1154</v>
      </c>
    </row>
    <row r="52" customHeight="1" spans="1:12">
      <c r="A52" s="9">
        <v>45534</v>
      </c>
      <c r="B52" s="10">
        <v>921659051</v>
      </c>
      <c r="C52" s="10">
        <v>156671141</v>
      </c>
      <c r="D52" s="10" t="s">
        <v>91</v>
      </c>
      <c r="E52" s="10" t="s">
        <v>61</v>
      </c>
      <c r="F52" s="10" t="s">
        <v>13</v>
      </c>
      <c r="G52" s="10" t="s">
        <v>61</v>
      </c>
      <c r="H52" s="10" t="s">
        <v>62</v>
      </c>
      <c r="I52" s="21">
        <v>0</v>
      </c>
      <c r="J52" s="21">
        <v>12</v>
      </c>
      <c r="K52" s="10">
        <v>27</v>
      </c>
      <c r="L52" s="31">
        <f t="shared" si="1"/>
        <v>747</v>
      </c>
    </row>
    <row r="53" customHeight="1" spans="1:12">
      <c r="A53" s="9">
        <v>45534</v>
      </c>
      <c r="B53" s="10">
        <v>943607230</v>
      </c>
      <c r="C53" s="10" t="s">
        <v>78</v>
      </c>
      <c r="D53" s="10" t="s">
        <v>79</v>
      </c>
      <c r="E53" s="10" t="s">
        <v>61</v>
      </c>
      <c r="F53" s="10" t="s">
        <v>54</v>
      </c>
      <c r="G53" s="10" t="s">
        <v>61</v>
      </c>
      <c r="H53" s="10" t="s">
        <v>62</v>
      </c>
      <c r="I53" s="21">
        <v>0</v>
      </c>
      <c r="J53" s="21">
        <v>8</v>
      </c>
      <c r="K53" s="10">
        <v>26</v>
      </c>
      <c r="L53" s="31">
        <f t="shared" si="1"/>
        <v>506</v>
      </c>
    </row>
    <row r="54" customHeight="1" spans="1:12">
      <c r="A54" s="9">
        <v>45534</v>
      </c>
      <c r="B54" s="10">
        <v>943584812</v>
      </c>
      <c r="C54" s="10" t="s">
        <v>78</v>
      </c>
      <c r="D54" s="10" t="s">
        <v>79</v>
      </c>
      <c r="E54" s="10" t="s">
        <v>61</v>
      </c>
      <c r="F54" s="10" t="s">
        <v>54</v>
      </c>
      <c r="G54" s="10" t="s">
        <v>61</v>
      </c>
      <c r="H54" s="10" t="s">
        <v>62</v>
      </c>
      <c r="I54" s="21">
        <v>0</v>
      </c>
      <c r="J54" s="21">
        <v>4</v>
      </c>
      <c r="K54" s="10">
        <v>43</v>
      </c>
      <c r="L54" s="31">
        <f t="shared" si="1"/>
        <v>283</v>
      </c>
    </row>
    <row r="55" customHeight="1" spans="1:1">
      <c r="A55" s="9"/>
    </row>
    <row r="56" customHeight="1" spans="1:1">
      <c r="A56" s="9"/>
    </row>
    <row r="57" customHeight="1" spans="1:1">
      <c r="A57" s="9"/>
    </row>
    <row r="58" customHeight="1" spans="1:1">
      <c r="A58" s="9"/>
    </row>
    <row r="59" customHeight="1" spans="1:1">
      <c r="A59" s="9"/>
    </row>
  </sheetData>
  <autoFilter xmlns:etc="http://www.wps.cn/officeDocument/2017/etCustomData" ref="A3:H54" etc:filterBottomFollowUsedRange="0">
    <extLst/>
  </autoFilter>
  <mergeCells count="1">
    <mergeCell ref="I1:L2"/>
  </mergeCells>
  <conditionalFormatting sqref="E2">
    <cfRule type="expression" dxfId="104" priority="13">
      <formula>$E2&gt;750</formula>
    </cfRule>
    <cfRule type="expression" priority="14">
      <formula>$E2&gt;750</formula>
    </cfRule>
  </conditionalFormatting>
  <conditionalFormatting sqref="G30">
    <cfRule type="expression" priority="6">
      <formula>$M31&lt;750</formula>
    </cfRule>
  </conditionalFormatting>
  <conditionalFormatting sqref="M31">
    <cfRule type="expression" dxfId="102" priority="5">
      <formula>$M31&lt;750</formula>
    </cfRule>
    <cfRule type="expression" dxfId="103" priority="7">
      <formula>$M31&gt;750</formula>
    </cfRule>
  </conditionalFormatting>
  <conditionalFormatting sqref="M39">
    <cfRule type="expression" dxfId="102" priority="3">
      <formula>$M39&lt;750</formula>
    </cfRule>
    <cfRule type="expression" dxfId="103" priority="4">
      <formula>$M39&gt;750</formula>
    </cfRule>
  </conditionalFormatting>
  <conditionalFormatting sqref="M49">
    <cfRule type="expression" dxfId="102" priority="1">
      <formula>$M49&lt;750</formula>
    </cfRule>
    <cfRule type="expression" dxfId="103" priority="2">
      <formula>$M49&gt;750</formula>
    </cfRule>
  </conditionalFormatting>
  <conditionalFormatting sqref="L3:L13 L15:L36 L38:L1048576">
    <cfRule type="expression" dxfId="102" priority="8">
      <formula>$L3&lt;750</formula>
    </cfRule>
  </conditionalFormatting>
  <conditionalFormatting sqref="H4:H42 I18 H44:H1048576">
    <cfRule type="expression" dxfId="105" priority="19">
      <formula>$H4="DETRACTOR"</formula>
    </cfRule>
    <cfRule type="expression" dxfId="106" priority="20">
      <formula>$H4="PASSIVE"</formula>
    </cfRule>
    <cfRule type="expression" dxfId="107" priority="21">
      <formula>$H4="PROMOTER"</formula>
    </cfRule>
  </conditionalFormatting>
  <conditionalFormatting sqref="L4:L13 L15:L36 L38:L1048576">
    <cfRule type="expression" dxfId="103" priority="9">
      <formula>$L4&gt;750</formula>
    </cfRule>
  </conditionalFormatting>
  <conditionalFormatting sqref="G5:G13 G15:G42 G44:G1048576">
    <cfRule type="expression" dxfId="108" priority="24">
      <formula>G5="yes"</formula>
    </cfRule>
  </conditionalFormatting>
  <dataValidations count="3">
    <dataValidation type="list" allowBlank="1" showInputMessage="1" showErrorMessage="1" sqref="F4:F11 F13:F42 F44:F1048576">
      <formula1>"CA, CX,TRN"</formula1>
    </dataValidation>
    <dataValidation type="list" allowBlank="1" showInputMessage="1" showErrorMessage="1" sqref="G4:G11 G13:G42 G44:G1048576">
      <formula1>"yes, no"</formula1>
    </dataValidation>
    <dataValidation type="list" allowBlank="1" showInputMessage="1" showErrorMessage="1" sqref="H4:H11 H13:H42 H44:H1048576">
      <formula1>"PASSIVE, PROMOTER, DETRACTOR, NA"</formula1>
    </dataValidation>
  </dataValidations>
  <pageMargins left="0.7" right="0.7" top="0.75" bottom="0.75" header="0.3" footer="0.3"/>
  <pageSetup paperSize="1" orientation="portrait" horizontalDpi="90" verticalDpi="9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4"/>
  <sheetViews>
    <sheetView workbookViewId="0">
      <pane ySplit="3" topLeftCell="A12" activePane="bottomLeft" state="frozen"/>
      <selection/>
      <selection pane="bottomLeft" activeCell="O4" sqref="O4"/>
    </sheetView>
  </sheetViews>
  <sheetFormatPr defaultColWidth="20.7142857142857" defaultRowHeight="20.1" customHeight="1"/>
  <cols>
    <col min="1" max="4" width="20.7142857142857" style="10"/>
    <col min="5" max="5" width="20.7142857142857" style="10" customWidth="1"/>
    <col min="6" max="8" width="20.7142857142857" style="10"/>
    <col min="9" max="9" width="4.57142857142857" style="21" customWidth="1"/>
    <col min="10" max="10" width="4.28571428571429" style="21" customWidth="1"/>
    <col min="11" max="11" width="4.71428571428571" style="10" customWidth="1"/>
    <col min="12" max="12" width="6.14285714285714" style="21" customWidth="1"/>
    <col min="13" max="16384" width="20.7142857142857" style="10"/>
  </cols>
  <sheetData>
    <row r="1" customHeight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2</v>
      </c>
      <c r="H1" s="2" t="s">
        <v>3</v>
      </c>
      <c r="I1" s="15" t="s">
        <v>40</v>
      </c>
      <c r="J1" s="15"/>
      <c r="K1" s="15"/>
      <c r="L1" s="15"/>
      <c r="M1" s="3" t="s">
        <v>92</v>
      </c>
    </row>
    <row r="2" s="3" customFormat="1" customHeight="1" spans="1:13">
      <c r="A2" s="3">
        <f>COUNTA(B$5:B$1048576)</f>
        <v>76</v>
      </c>
      <c r="B2" s="3">
        <f>COUNTIF(F$4:F$1048576,"TRN")</f>
        <v>24</v>
      </c>
      <c r="C2" s="3">
        <f>COUNTIF(G$4:G$1048576,"YES")</f>
        <v>11</v>
      </c>
      <c r="D2" s="4">
        <f>C2/A2</f>
        <v>0.144736842105263</v>
      </c>
      <c r="E2" s="5">
        <f>SUM(L$4:L$1048576)/A2</f>
        <v>1098.86842105263</v>
      </c>
      <c r="F2" s="6">
        <f>COUNTA(B76:B1000000)</f>
        <v>12</v>
      </c>
      <c r="G2" s="6">
        <f>COUNTIF(F76:F45090,"TRN")</f>
        <v>4</v>
      </c>
      <c r="H2" s="6">
        <f>COUNTIF(G76:G4577,"YES")</f>
        <v>1</v>
      </c>
      <c r="I2" s="15"/>
      <c r="J2" s="15"/>
      <c r="K2" s="15"/>
      <c r="L2" s="15"/>
      <c r="M2" s="16" t="str">
        <f>TEXT(SUM(L$4:L$1048576)/60/60,"0.00")&amp;"HRS"</f>
        <v>23.20HRS</v>
      </c>
    </row>
    <row r="3" s="19" customFormat="1" customHeight="1" spans="1:12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7" t="s">
        <v>48</v>
      </c>
      <c r="J3" s="17" t="s">
        <v>49</v>
      </c>
      <c r="K3" s="18" t="s">
        <v>50</v>
      </c>
      <c r="L3" s="17" t="s">
        <v>5</v>
      </c>
    </row>
    <row r="4" customHeight="1" spans="1:14">
      <c r="A4" s="7">
        <f>COUNTA(B$5:B$15)</f>
        <v>11</v>
      </c>
      <c r="B4" s="7"/>
      <c r="C4" s="7"/>
      <c r="D4" s="8"/>
      <c r="E4" s="7"/>
      <c r="F4" s="7"/>
      <c r="G4" s="7"/>
      <c r="H4" s="7"/>
      <c r="I4" s="20"/>
      <c r="J4" s="20"/>
      <c r="K4" s="7"/>
      <c r="L4" s="30"/>
      <c r="N4" s="14"/>
    </row>
    <row r="5" customHeight="1" spans="1:14">
      <c r="A5" s="9">
        <v>45538</v>
      </c>
      <c r="B5" s="10">
        <v>925878410</v>
      </c>
      <c r="C5" s="10">
        <v>156757625</v>
      </c>
      <c r="D5" s="10" t="s">
        <v>80</v>
      </c>
      <c r="E5" s="10" t="s">
        <v>53</v>
      </c>
      <c r="F5" s="10" t="s">
        <v>13</v>
      </c>
      <c r="G5" s="10" t="s">
        <v>61</v>
      </c>
      <c r="H5" s="10" t="s">
        <v>62</v>
      </c>
      <c r="I5" s="21">
        <v>1</v>
      </c>
      <c r="J5" s="21">
        <v>8</v>
      </c>
      <c r="K5" s="10">
        <v>39</v>
      </c>
      <c r="L5" s="22">
        <f>(I5*60*60)+J5*60+K5</f>
        <v>4119</v>
      </c>
      <c r="M5" s="23">
        <v>45538</v>
      </c>
      <c r="N5" s="12"/>
    </row>
    <row r="6" customHeight="1" spans="1:14">
      <c r="A6" s="9">
        <v>45538</v>
      </c>
      <c r="B6" s="10">
        <v>924284942</v>
      </c>
      <c r="C6" s="10">
        <v>156803629</v>
      </c>
      <c r="D6" s="10" t="s">
        <v>66</v>
      </c>
      <c r="E6" s="10" t="s">
        <v>53</v>
      </c>
      <c r="F6" s="10" t="s">
        <v>13</v>
      </c>
      <c r="G6" s="10" t="s">
        <v>61</v>
      </c>
      <c r="H6" s="10" t="s">
        <v>62</v>
      </c>
      <c r="I6" s="21">
        <v>0</v>
      </c>
      <c r="J6" s="21">
        <v>28</v>
      </c>
      <c r="K6" s="10">
        <v>30</v>
      </c>
      <c r="L6" s="22">
        <f t="shared" ref="L6:L69" si="0">(I6*60*60)+J6*60+K6</f>
        <v>1710</v>
      </c>
      <c r="M6" s="24">
        <f>SUM(L5:L18)/A4</f>
        <v>1762.45454545455</v>
      </c>
      <c r="N6" s="12"/>
    </row>
    <row r="7" customHeight="1" spans="1:14">
      <c r="A7" s="9">
        <v>45538</v>
      </c>
      <c r="B7" s="10">
        <v>943987357</v>
      </c>
      <c r="C7" s="10">
        <v>156812308</v>
      </c>
      <c r="D7" s="10" t="s">
        <v>93</v>
      </c>
      <c r="E7" s="10" t="s">
        <v>53</v>
      </c>
      <c r="F7" s="10" t="s">
        <v>54</v>
      </c>
      <c r="G7" s="10" t="s">
        <v>61</v>
      </c>
      <c r="H7" s="10" t="s">
        <v>62</v>
      </c>
      <c r="I7" s="21">
        <v>0</v>
      </c>
      <c r="J7" s="21">
        <v>28</v>
      </c>
      <c r="K7" s="10">
        <v>17</v>
      </c>
      <c r="L7" s="22">
        <f t="shared" si="0"/>
        <v>1697</v>
      </c>
      <c r="N7" s="12"/>
    </row>
    <row r="8" customHeight="1" spans="1:14">
      <c r="A8" s="9">
        <v>45538</v>
      </c>
      <c r="B8" s="10">
        <v>900650966</v>
      </c>
      <c r="C8" s="10" t="s">
        <v>62</v>
      </c>
      <c r="D8" s="10" t="s">
        <v>94</v>
      </c>
      <c r="E8" s="10" t="s">
        <v>53</v>
      </c>
      <c r="F8" s="10" t="s">
        <v>54</v>
      </c>
      <c r="G8" s="10" t="s">
        <v>61</v>
      </c>
      <c r="H8" s="10" t="s">
        <v>62</v>
      </c>
      <c r="I8" s="21">
        <v>0</v>
      </c>
      <c r="J8" s="21">
        <v>5</v>
      </c>
      <c r="K8" s="10">
        <v>4</v>
      </c>
      <c r="L8" s="22">
        <f t="shared" si="0"/>
        <v>304</v>
      </c>
      <c r="N8" s="12"/>
    </row>
    <row r="9" customHeight="1" spans="1:14">
      <c r="A9" s="9">
        <v>45538</v>
      </c>
      <c r="B9" s="10">
        <v>925562392</v>
      </c>
      <c r="C9" s="10" t="s">
        <v>62</v>
      </c>
      <c r="D9" s="10" t="s">
        <v>95</v>
      </c>
      <c r="E9" s="10" t="s">
        <v>53</v>
      </c>
      <c r="F9" s="10" t="s">
        <v>54</v>
      </c>
      <c r="G9" s="10" t="s">
        <v>61</v>
      </c>
      <c r="H9" s="10" t="s">
        <v>62</v>
      </c>
      <c r="I9" s="21">
        <v>0</v>
      </c>
      <c r="J9" s="21">
        <v>10</v>
      </c>
      <c r="K9" s="10">
        <v>2</v>
      </c>
      <c r="L9" s="22">
        <f t="shared" si="0"/>
        <v>602</v>
      </c>
      <c r="N9" s="12"/>
    </row>
    <row r="10" customHeight="1" spans="1:14">
      <c r="A10" s="9">
        <v>45538</v>
      </c>
      <c r="B10" s="10">
        <v>928127273</v>
      </c>
      <c r="C10" s="10">
        <v>156837799</v>
      </c>
      <c r="D10" s="10" t="s">
        <v>80</v>
      </c>
      <c r="E10" s="10" t="s">
        <v>53</v>
      </c>
      <c r="F10" s="10" t="s">
        <v>13</v>
      </c>
      <c r="G10" s="10" t="s">
        <v>61</v>
      </c>
      <c r="H10" s="10" t="s">
        <v>62</v>
      </c>
      <c r="I10" s="21">
        <v>0</v>
      </c>
      <c r="J10" s="21">
        <v>33</v>
      </c>
      <c r="K10" s="10">
        <v>57</v>
      </c>
      <c r="L10" s="22">
        <f t="shared" si="0"/>
        <v>2037</v>
      </c>
      <c r="N10" s="12"/>
    </row>
    <row r="11" customHeight="1" spans="1:14">
      <c r="A11" s="9">
        <v>45538</v>
      </c>
      <c r="B11" s="10">
        <v>943281894</v>
      </c>
      <c r="C11" s="10">
        <v>156884472</v>
      </c>
      <c r="D11" s="10" t="s">
        <v>96</v>
      </c>
      <c r="E11" s="10" t="s">
        <v>53</v>
      </c>
      <c r="F11" s="10" t="s">
        <v>13</v>
      </c>
      <c r="G11" s="10" t="s">
        <v>61</v>
      </c>
      <c r="H11" s="10" t="s">
        <v>62</v>
      </c>
      <c r="I11" s="21">
        <v>0</v>
      </c>
      <c r="J11" s="21">
        <v>29</v>
      </c>
      <c r="K11" s="10">
        <v>37</v>
      </c>
      <c r="L11" s="22">
        <f t="shared" si="0"/>
        <v>1777</v>
      </c>
      <c r="N11" s="12"/>
    </row>
    <row r="12" customHeight="1" spans="1:14">
      <c r="A12" s="9">
        <v>45538</v>
      </c>
      <c r="B12" s="10">
        <v>893791019</v>
      </c>
      <c r="C12" s="10" t="s">
        <v>62</v>
      </c>
      <c r="D12" s="10" t="s">
        <v>72</v>
      </c>
      <c r="E12" s="10" t="s">
        <v>53</v>
      </c>
      <c r="F12" s="10" t="s">
        <v>13</v>
      </c>
      <c r="G12" s="10" t="s">
        <v>61</v>
      </c>
      <c r="H12" s="10" t="s">
        <v>62</v>
      </c>
      <c r="I12" s="21">
        <v>0</v>
      </c>
      <c r="J12" s="21">
        <v>9</v>
      </c>
      <c r="K12" s="10">
        <v>36</v>
      </c>
      <c r="L12" s="22">
        <f t="shared" si="0"/>
        <v>576</v>
      </c>
      <c r="N12" s="12"/>
    </row>
    <row r="13" customHeight="1" spans="1:14">
      <c r="A13" s="9">
        <v>45538</v>
      </c>
      <c r="B13" s="10">
        <v>943590906</v>
      </c>
      <c r="C13" s="10" t="s">
        <v>62</v>
      </c>
      <c r="D13" s="10" t="s">
        <v>72</v>
      </c>
      <c r="E13" s="10" t="s">
        <v>53</v>
      </c>
      <c r="F13" s="10" t="s">
        <v>13</v>
      </c>
      <c r="G13" s="10" t="s">
        <v>61</v>
      </c>
      <c r="H13" s="10" t="s">
        <v>62</v>
      </c>
      <c r="I13" s="21">
        <v>0</v>
      </c>
      <c r="J13" s="21">
        <v>25</v>
      </c>
      <c r="K13" s="10">
        <v>13</v>
      </c>
      <c r="L13" s="22">
        <f t="shared" si="0"/>
        <v>1513</v>
      </c>
      <c r="N13" s="12"/>
    </row>
    <row r="14" customHeight="1" spans="1:14">
      <c r="A14" s="9">
        <v>45538</v>
      </c>
      <c r="B14" s="10">
        <v>921737564</v>
      </c>
      <c r="C14" s="10" t="s">
        <v>97</v>
      </c>
      <c r="D14" s="10" t="s">
        <v>98</v>
      </c>
      <c r="E14" s="10" t="s">
        <v>53</v>
      </c>
      <c r="F14" s="10" t="s">
        <v>54</v>
      </c>
      <c r="G14" s="10" t="s">
        <v>61</v>
      </c>
      <c r="H14" s="10" t="s">
        <v>62</v>
      </c>
      <c r="I14" s="21">
        <v>0</v>
      </c>
      <c r="J14" s="21">
        <v>9</v>
      </c>
      <c r="K14" s="10">
        <v>30</v>
      </c>
      <c r="L14" s="22">
        <f t="shared" si="0"/>
        <v>570</v>
      </c>
      <c r="N14" s="12"/>
    </row>
    <row r="15" customHeight="1" spans="1:14">
      <c r="A15" s="9">
        <v>45538</v>
      </c>
      <c r="B15" s="10">
        <v>943963439</v>
      </c>
      <c r="C15" s="10">
        <v>156934859</v>
      </c>
      <c r="D15" s="10" t="s">
        <v>68</v>
      </c>
      <c r="E15" s="10" t="s">
        <v>99</v>
      </c>
      <c r="F15" s="10" t="s">
        <v>14</v>
      </c>
      <c r="G15" s="10" t="s">
        <v>55</v>
      </c>
      <c r="H15" s="10" t="s">
        <v>59</v>
      </c>
      <c r="I15" s="21">
        <v>1</v>
      </c>
      <c r="J15" s="21">
        <v>2</v>
      </c>
      <c r="K15" s="10">
        <v>56</v>
      </c>
      <c r="L15" s="22">
        <f t="shared" si="0"/>
        <v>3776</v>
      </c>
      <c r="N15" s="12"/>
    </row>
    <row r="16" customHeight="1" spans="1:14">
      <c r="A16" s="7">
        <f>COUNTA(B$17:B$32)</f>
        <v>16</v>
      </c>
      <c r="B16" s="7"/>
      <c r="C16" s="7"/>
      <c r="D16" s="8"/>
      <c r="E16" s="7"/>
      <c r="F16" s="7"/>
      <c r="G16" s="7"/>
      <c r="H16" s="7"/>
      <c r="I16" s="20"/>
      <c r="J16" s="20"/>
      <c r="K16" s="7"/>
      <c r="L16" s="30"/>
      <c r="N16" s="14"/>
    </row>
    <row r="17" customHeight="1" spans="1:14">
      <c r="A17" s="9">
        <v>45539</v>
      </c>
      <c r="B17" s="10">
        <v>845878518</v>
      </c>
      <c r="C17" s="10" t="s">
        <v>62</v>
      </c>
      <c r="D17" s="10" t="s">
        <v>68</v>
      </c>
      <c r="E17" s="10" t="s">
        <v>53</v>
      </c>
      <c r="F17" s="10" t="s">
        <v>54</v>
      </c>
      <c r="G17" s="10" t="s">
        <v>61</v>
      </c>
      <c r="H17" s="10" t="s">
        <v>62</v>
      </c>
      <c r="I17" s="21">
        <v>0</v>
      </c>
      <c r="J17" s="21">
        <v>8</v>
      </c>
      <c r="K17" s="10">
        <v>15</v>
      </c>
      <c r="L17" s="22">
        <f t="shared" si="0"/>
        <v>495</v>
      </c>
      <c r="M17" s="23">
        <v>45538</v>
      </c>
      <c r="N17" s="12"/>
    </row>
    <row r="18" customHeight="1" spans="1:14">
      <c r="A18" s="9">
        <v>45539</v>
      </c>
      <c r="B18" s="10" t="s">
        <v>62</v>
      </c>
      <c r="C18" s="10" t="s">
        <v>62</v>
      </c>
      <c r="D18" s="10" t="s">
        <v>100</v>
      </c>
      <c r="E18" s="10" t="s">
        <v>101</v>
      </c>
      <c r="F18" s="10" t="s">
        <v>54</v>
      </c>
      <c r="G18" s="10" t="s">
        <v>61</v>
      </c>
      <c r="H18" s="10" t="s">
        <v>62</v>
      </c>
      <c r="I18" s="21">
        <v>0</v>
      </c>
      <c r="J18" s="21">
        <v>3</v>
      </c>
      <c r="K18" s="10">
        <v>31</v>
      </c>
      <c r="L18" s="22">
        <f t="shared" si="0"/>
        <v>211</v>
      </c>
      <c r="M18" s="24">
        <f>SUM(L17:L30)/A16</f>
        <v>784.5625</v>
      </c>
      <c r="N18" s="12"/>
    </row>
    <row r="19" customHeight="1" spans="1:14">
      <c r="A19" s="9">
        <v>45539</v>
      </c>
      <c r="B19" s="10">
        <v>947083767</v>
      </c>
      <c r="C19" s="10">
        <v>156984161</v>
      </c>
      <c r="D19" s="10" t="s">
        <v>102</v>
      </c>
      <c r="E19" s="10" t="s">
        <v>61</v>
      </c>
      <c r="F19" s="10" t="s">
        <v>54</v>
      </c>
      <c r="G19" s="10" t="s">
        <v>61</v>
      </c>
      <c r="H19" s="10" t="s">
        <v>62</v>
      </c>
      <c r="I19" s="21">
        <v>0</v>
      </c>
      <c r="J19" s="21">
        <v>20</v>
      </c>
      <c r="K19" s="10">
        <v>49</v>
      </c>
      <c r="L19" s="22">
        <f t="shared" si="0"/>
        <v>1249</v>
      </c>
      <c r="N19" s="12"/>
    </row>
    <row r="20" customHeight="1" spans="1:14">
      <c r="A20" s="9">
        <v>45539</v>
      </c>
      <c r="B20" s="10">
        <v>831703909</v>
      </c>
      <c r="C20" s="10" t="s">
        <v>62</v>
      </c>
      <c r="D20" s="10" t="s">
        <v>67</v>
      </c>
      <c r="E20" s="10" t="s">
        <v>61</v>
      </c>
      <c r="F20" s="10" t="s">
        <v>54</v>
      </c>
      <c r="G20" s="10" t="s">
        <v>61</v>
      </c>
      <c r="H20" s="10" t="s">
        <v>62</v>
      </c>
      <c r="I20" s="21">
        <v>0</v>
      </c>
      <c r="J20" s="21">
        <v>5</v>
      </c>
      <c r="K20" s="10">
        <v>35</v>
      </c>
      <c r="L20" s="22">
        <f t="shared" si="0"/>
        <v>335</v>
      </c>
      <c r="N20" s="12"/>
    </row>
    <row r="21" customHeight="1" spans="1:14">
      <c r="A21" s="9">
        <v>45539</v>
      </c>
      <c r="B21" s="10">
        <v>947177436</v>
      </c>
      <c r="C21" s="10">
        <v>157008823</v>
      </c>
      <c r="D21" s="10" t="s">
        <v>68</v>
      </c>
      <c r="E21" s="10" t="s">
        <v>61</v>
      </c>
      <c r="F21" s="10" t="s">
        <v>13</v>
      </c>
      <c r="G21" s="10" t="s">
        <v>61</v>
      </c>
      <c r="H21" s="10" t="s">
        <v>62</v>
      </c>
      <c r="I21" s="21">
        <v>0</v>
      </c>
      <c r="J21" s="21">
        <v>25</v>
      </c>
      <c r="K21" s="10">
        <v>43</v>
      </c>
      <c r="L21" s="22">
        <f t="shared" si="0"/>
        <v>1543</v>
      </c>
      <c r="N21" s="12"/>
    </row>
    <row r="22" customHeight="1" spans="1:14">
      <c r="A22" s="9">
        <v>45539</v>
      </c>
      <c r="B22" s="10">
        <v>808800697</v>
      </c>
      <c r="C22" s="10">
        <v>157028129</v>
      </c>
      <c r="D22" s="10" t="s">
        <v>103</v>
      </c>
      <c r="E22" s="10" t="s">
        <v>61</v>
      </c>
      <c r="F22" s="10" t="s">
        <v>13</v>
      </c>
      <c r="G22" s="10" t="s">
        <v>61</v>
      </c>
      <c r="H22" s="10" t="s">
        <v>62</v>
      </c>
      <c r="I22" s="21">
        <v>0</v>
      </c>
      <c r="J22" s="21">
        <v>14</v>
      </c>
      <c r="K22" s="10">
        <v>24</v>
      </c>
      <c r="L22" s="22">
        <f t="shared" si="0"/>
        <v>864</v>
      </c>
      <c r="N22" s="12"/>
    </row>
    <row r="23" customHeight="1" spans="1:14">
      <c r="A23" s="9">
        <v>45539</v>
      </c>
      <c r="B23" s="10">
        <v>925652469</v>
      </c>
      <c r="C23" s="10">
        <v>157032351</v>
      </c>
      <c r="D23" s="10" t="s">
        <v>94</v>
      </c>
      <c r="E23" s="10" t="s">
        <v>61</v>
      </c>
      <c r="F23" s="10" t="s">
        <v>13</v>
      </c>
      <c r="G23" s="10" t="s">
        <v>61</v>
      </c>
      <c r="H23" s="10" t="s">
        <v>62</v>
      </c>
      <c r="I23" s="21">
        <v>0</v>
      </c>
      <c r="J23" s="21">
        <v>11</v>
      </c>
      <c r="K23" s="10">
        <v>58</v>
      </c>
      <c r="L23" s="22">
        <f t="shared" si="0"/>
        <v>718</v>
      </c>
      <c r="N23" s="12"/>
    </row>
    <row r="24" customHeight="1" spans="1:14">
      <c r="A24" s="9">
        <v>45539</v>
      </c>
      <c r="B24" s="10">
        <v>943980514</v>
      </c>
      <c r="C24" s="10">
        <v>157036363</v>
      </c>
      <c r="D24" s="10" t="s">
        <v>104</v>
      </c>
      <c r="E24" s="10" t="s">
        <v>61</v>
      </c>
      <c r="F24" s="10" t="s">
        <v>14</v>
      </c>
      <c r="G24" s="10" t="s">
        <v>55</v>
      </c>
      <c r="H24" s="10" t="s">
        <v>56</v>
      </c>
      <c r="I24" s="21">
        <v>0</v>
      </c>
      <c r="J24" s="21">
        <v>30</v>
      </c>
      <c r="K24" s="10">
        <v>0</v>
      </c>
      <c r="L24" s="22">
        <f t="shared" si="0"/>
        <v>1800</v>
      </c>
      <c r="N24" s="12"/>
    </row>
    <row r="25" customHeight="1" spans="1:14">
      <c r="A25" s="9">
        <v>45539</v>
      </c>
      <c r="B25" s="10">
        <v>943985075</v>
      </c>
      <c r="C25" s="10">
        <v>157093342</v>
      </c>
      <c r="D25" s="10" t="s">
        <v>72</v>
      </c>
      <c r="E25" s="10" t="s">
        <v>55</v>
      </c>
      <c r="F25" s="10" t="s">
        <v>14</v>
      </c>
      <c r="G25" s="10" t="s">
        <v>55</v>
      </c>
      <c r="H25" s="10" t="s">
        <v>59</v>
      </c>
      <c r="I25" s="21">
        <v>0</v>
      </c>
      <c r="J25" s="21">
        <v>6</v>
      </c>
      <c r="K25" s="10">
        <v>29</v>
      </c>
      <c r="L25" s="22">
        <f t="shared" si="0"/>
        <v>389</v>
      </c>
      <c r="N25" s="12"/>
    </row>
    <row r="26" customHeight="1" spans="1:14">
      <c r="A26" s="9">
        <v>45539</v>
      </c>
      <c r="B26" s="10">
        <v>943864099</v>
      </c>
      <c r="C26" s="10">
        <v>157097793</v>
      </c>
      <c r="D26" s="10" t="s">
        <v>105</v>
      </c>
      <c r="E26" s="10" t="s">
        <v>55</v>
      </c>
      <c r="F26" s="10" t="s">
        <v>14</v>
      </c>
      <c r="G26" s="10" t="s">
        <v>55</v>
      </c>
      <c r="H26" s="10" t="s">
        <v>59</v>
      </c>
      <c r="I26" s="21">
        <v>0</v>
      </c>
      <c r="J26" s="21">
        <v>17</v>
      </c>
      <c r="K26" s="10">
        <v>23</v>
      </c>
      <c r="L26" s="22">
        <f t="shared" si="0"/>
        <v>1043</v>
      </c>
      <c r="N26" s="12"/>
    </row>
    <row r="27" customHeight="1" spans="1:14">
      <c r="A27" s="9">
        <v>45539</v>
      </c>
      <c r="B27" s="10">
        <v>943288559</v>
      </c>
      <c r="C27" s="10">
        <v>157106809</v>
      </c>
      <c r="D27" s="10" t="s">
        <v>90</v>
      </c>
      <c r="E27" s="10" t="s">
        <v>61</v>
      </c>
      <c r="F27" s="10" t="s">
        <v>13</v>
      </c>
      <c r="G27" s="10" t="s">
        <v>61</v>
      </c>
      <c r="H27" s="10" t="s">
        <v>62</v>
      </c>
      <c r="I27" s="21">
        <v>0</v>
      </c>
      <c r="J27" s="21">
        <v>14</v>
      </c>
      <c r="K27" s="10">
        <v>8</v>
      </c>
      <c r="L27" s="22">
        <f t="shared" si="0"/>
        <v>848</v>
      </c>
      <c r="N27" s="12"/>
    </row>
    <row r="28" customHeight="1" spans="1:14">
      <c r="A28" s="9">
        <v>45539</v>
      </c>
      <c r="B28" s="10">
        <v>943260709</v>
      </c>
      <c r="C28" s="10">
        <v>157112711</v>
      </c>
      <c r="D28" s="10" t="s">
        <v>106</v>
      </c>
      <c r="E28" s="10" t="s">
        <v>61</v>
      </c>
      <c r="F28" s="10" t="s">
        <v>54</v>
      </c>
      <c r="G28" s="10" t="s">
        <v>61</v>
      </c>
      <c r="H28" s="10" t="s">
        <v>62</v>
      </c>
      <c r="I28" s="21">
        <v>0</v>
      </c>
      <c r="J28" s="21">
        <v>12</v>
      </c>
      <c r="K28" s="10">
        <v>0</v>
      </c>
      <c r="L28" s="22">
        <f t="shared" si="0"/>
        <v>720</v>
      </c>
      <c r="N28" s="12"/>
    </row>
    <row r="29" customHeight="1" spans="1:14">
      <c r="A29" s="9">
        <v>45539</v>
      </c>
      <c r="B29" s="10">
        <v>943967754</v>
      </c>
      <c r="C29" s="10">
        <v>157124160</v>
      </c>
      <c r="D29" s="10" t="s">
        <v>107</v>
      </c>
      <c r="E29" s="10" t="s">
        <v>61</v>
      </c>
      <c r="F29" s="10" t="s">
        <v>13</v>
      </c>
      <c r="G29" s="10" t="s">
        <v>61</v>
      </c>
      <c r="H29" s="10" t="s">
        <v>62</v>
      </c>
      <c r="I29" s="21">
        <v>0</v>
      </c>
      <c r="J29" s="21">
        <v>29</v>
      </c>
      <c r="K29" s="10">
        <v>48</v>
      </c>
      <c r="L29" s="22">
        <f t="shared" si="0"/>
        <v>1788</v>
      </c>
      <c r="N29" s="12"/>
    </row>
    <row r="30" customHeight="1" spans="1:14">
      <c r="A30" s="9">
        <v>45539</v>
      </c>
      <c r="B30" s="10">
        <v>807980277</v>
      </c>
      <c r="C30" s="10" t="s">
        <v>62</v>
      </c>
      <c r="D30" s="10" t="s">
        <v>108</v>
      </c>
      <c r="E30" s="10" t="s">
        <v>61</v>
      </c>
      <c r="F30" s="10" t="s">
        <v>54</v>
      </c>
      <c r="G30" s="10" t="s">
        <v>61</v>
      </c>
      <c r="H30" s="10" t="s">
        <v>62</v>
      </c>
      <c r="I30" s="21">
        <v>0</v>
      </c>
      <c r="J30" s="21">
        <v>9</v>
      </c>
      <c r="K30" s="10">
        <v>10</v>
      </c>
      <c r="L30" s="22">
        <f t="shared" si="0"/>
        <v>550</v>
      </c>
      <c r="N30" s="12"/>
    </row>
    <row r="31" customHeight="1" spans="1:14">
      <c r="A31" s="9">
        <v>45539</v>
      </c>
      <c r="B31" s="10">
        <v>0</v>
      </c>
      <c r="C31" s="10">
        <v>0</v>
      </c>
      <c r="D31" s="10" t="s">
        <v>109</v>
      </c>
      <c r="E31" s="10" t="s">
        <v>61</v>
      </c>
      <c r="F31" s="10" t="s">
        <v>14</v>
      </c>
      <c r="G31" s="10" t="s">
        <v>61</v>
      </c>
      <c r="H31" s="10" t="s">
        <v>62</v>
      </c>
      <c r="I31" s="21">
        <v>0</v>
      </c>
      <c r="J31" s="21">
        <v>3</v>
      </c>
      <c r="K31" s="10">
        <v>28</v>
      </c>
      <c r="L31" s="22">
        <f t="shared" si="0"/>
        <v>208</v>
      </c>
      <c r="N31" s="12"/>
    </row>
    <row r="32" customHeight="1" spans="1:14">
      <c r="A32" s="9">
        <v>45539</v>
      </c>
      <c r="B32" s="10">
        <v>943077253</v>
      </c>
      <c r="C32" s="10">
        <v>157148595</v>
      </c>
      <c r="D32" s="10" t="s">
        <v>69</v>
      </c>
      <c r="E32" s="10" t="s">
        <v>61</v>
      </c>
      <c r="F32" s="10" t="s">
        <v>13</v>
      </c>
      <c r="G32" s="10" t="s">
        <v>61</v>
      </c>
      <c r="H32" s="10" t="s">
        <v>62</v>
      </c>
      <c r="I32" s="21">
        <v>0</v>
      </c>
      <c r="J32" s="21">
        <v>17</v>
      </c>
      <c r="K32" s="10">
        <v>57</v>
      </c>
      <c r="L32" s="22">
        <f t="shared" si="0"/>
        <v>1077</v>
      </c>
      <c r="N32" s="12"/>
    </row>
    <row r="33" customHeight="1" spans="1:14">
      <c r="A33" s="7">
        <f>COUNTA(B$34:B$44)</f>
        <v>11</v>
      </c>
      <c r="B33" s="7"/>
      <c r="C33" s="7"/>
      <c r="D33" s="8"/>
      <c r="E33" s="7"/>
      <c r="F33" s="7"/>
      <c r="G33" s="7"/>
      <c r="H33" s="7"/>
      <c r="I33" s="20"/>
      <c r="J33" s="20"/>
      <c r="K33" s="7"/>
      <c r="L33" s="30"/>
      <c r="N33" s="14"/>
    </row>
    <row r="34" customHeight="1" spans="1:14">
      <c r="A34" s="9">
        <v>45540</v>
      </c>
      <c r="B34" s="10">
        <v>923835128</v>
      </c>
      <c r="C34" s="10">
        <v>157187374</v>
      </c>
      <c r="D34" s="10" t="s">
        <v>87</v>
      </c>
      <c r="E34" s="10" t="s">
        <v>61</v>
      </c>
      <c r="F34" s="10" t="s">
        <v>14</v>
      </c>
      <c r="G34" s="10" t="s">
        <v>55</v>
      </c>
      <c r="H34" s="10" t="s">
        <v>56</v>
      </c>
      <c r="I34" s="21">
        <v>0</v>
      </c>
      <c r="J34" s="21">
        <v>15</v>
      </c>
      <c r="K34" s="10">
        <v>17</v>
      </c>
      <c r="L34" s="22">
        <f t="shared" si="0"/>
        <v>917</v>
      </c>
      <c r="M34" s="23">
        <v>45538</v>
      </c>
      <c r="N34" s="12"/>
    </row>
    <row r="35" customHeight="1" spans="1:14">
      <c r="A35" s="9">
        <v>45540</v>
      </c>
      <c r="B35" s="10" t="s">
        <v>54</v>
      </c>
      <c r="C35" s="10" t="s">
        <v>110</v>
      </c>
      <c r="D35" s="10" t="s">
        <v>54</v>
      </c>
      <c r="E35" s="10" t="s">
        <v>61</v>
      </c>
      <c r="F35" s="10" t="s">
        <v>54</v>
      </c>
      <c r="G35" s="10" t="s">
        <v>61</v>
      </c>
      <c r="H35" s="10" t="s">
        <v>62</v>
      </c>
      <c r="I35" s="21">
        <v>0</v>
      </c>
      <c r="J35" s="21">
        <v>4</v>
      </c>
      <c r="K35" s="10">
        <v>56</v>
      </c>
      <c r="L35" s="22">
        <f t="shared" si="0"/>
        <v>296</v>
      </c>
      <c r="M35" s="24">
        <f>SUM(L34:L47)/A33</f>
        <v>1416.63636363636</v>
      </c>
      <c r="N35" s="12"/>
    </row>
    <row r="36" customHeight="1" spans="1:14">
      <c r="A36" s="9">
        <v>45540</v>
      </c>
      <c r="B36" s="10">
        <v>947012019</v>
      </c>
      <c r="C36" s="10">
        <v>157231910</v>
      </c>
      <c r="D36" s="10" t="s">
        <v>67</v>
      </c>
      <c r="E36" s="10" t="s">
        <v>61</v>
      </c>
      <c r="F36" s="10" t="s">
        <v>13</v>
      </c>
      <c r="G36" s="10" t="s">
        <v>61</v>
      </c>
      <c r="H36" s="10" t="s">
        <v>62</v>
      </c>
      <c r="I36" s="21">
        <v>0</v>
      </c>
      <c r="J36" s="21">
        <v>40</v>
      </c>
      <c r="K36" s="10">
        <v>36</v>
      </c>
      <c r="L36" s="22">
        <f t="shared" si="0"/>
        <v>2436</v>
      </c>
      <c r="N36" s="12"/>
    </row>
    <row r="37" customHeight="1" spans="1:14">
      <c r="A37" s="9">
        <v>45540</v>
      </c>
      <c r="B37" s="10">
        <v>947210914</v>
      </c>
      <c r="C37" s="10">
        <v>157264654</v>
      </c>
      <c r="D37" s="10" t="s">
        <v>111</v>
      </c>
      <c r="E37" s="10" t="s">
        <v>61</v>
      </c>
      <c r="F37" s="10" t="s">
        <v>13</v>
      </c>
      <c r="G37" s="10" t="s">
        <v>61</v>
      </c>
      <c r="H37" s="10" t="s">
        <v>62</v>
      </c>
      <c r="I37" s="21">
        <v>0</v>
      </c>
      <c r="J37" s="21">
        <v>37</v>
      </c>
      <c r="K37" s="10">
        <v>22</v>
      </c>
      <c r="L37" s="22">
        <f t="shared" si="0"/>
        <v>2242</v>
      </c>
      <c r="N37" s="12"/>
    </row>
    <row r="38" customHeight="1" spans="1:14">
      <c r="A38" s="9">
        <v>45540</v>
      </c>
      <c r="B38" s="10">
        <v>925212051</v>
      </c>
      <c r="C38" s="10" t="s">
        <v>62</v>
      </c>
      <c r="D38" s="10" t="s">
        <v>112</v>
      </c>
      <c r="E38" s="10" t="s">
        <v>61</v>
      </c>
      <c r="F38" s="10" t="s">
        <v>54</v>
      </c>
      <c r="G38" s="10" t="s">
        <v>61</v>
      </c>
      <c r="H38" s="10" t="s">
        <v>62</v>
      </c>
      <c r="I38" s="21">
        <v>0</v>
      </c>
      <c r="J38" s="21">
        <v>3</v>
      </c>
      <c r="K38" s="10">
        <v>35</v>
      </c>
      <c r="L38" s="22">
        <f t="shared" si="0"/>
        <v>215</v>
      </c>
      <c r="N38" s="12"/>
    </row>
    <row r="39" customHeight="1" spans="1:14">
      <c r="A39" s="9">
        <v>45540</v>
      </c>
      <c r="B39" s="10">
        <v>925469318</v>
      </c>
      <c r="C39" s="10">
        <v>157324574</v>
      </c>
      <c r="D39" s="10" t="s">
        <v>69</v>
      </c>
      <c r="E39" s="10" t="s">
        <v>61</v>
      </c>
      <c r="F39" s="10" t="s">
        <v>13</v>
      </c>
      <c r="G39" s="10" t="s">
        <v>61</v>
      </c>
      <c r="H39" s="10" t="s">
        <v>62</v>
      </c>
      <c r="I39" s="21">
        <v>0</v>
      </c>
      <c r="J39" s="21">
        <v>28</v>
      </c>
      <c r="K39" s="10">
        <v>41</v>
      </c>
      <c r="L39" s="22">
        <f t="shared" si="0"/>
        <v>1721</v>
      </c>
      <c r="N39" s="12"/>
    </row>
    <row r="40" customHeight="1" spans="1:14">
      <c r="A40" s="9">
        <v>45540</v>
      </c>
      <c r="B40" s="10">
        <v>925231276</v>
      </c>
      <c r="C40" s="10">
        <v>157332507</v>
      </c>
      <c r="D40" s="10" t="s">
        <v>113</v>
      </c>
      <c r="E40" s="10" t="s">
        <v>61</v>
      </c>
      <c r="F40" s="10" t="s">
        <v>13</v>
      </c>
      <c r="G40" s="10" t="s">
        <v>61</v>
      </c>
      <c r="H40" s="10" t="s">
        <v>62</v>
      </c>
      <c r="I40" s="21">
        <v>0</v>
      </c>
      <c r="J40" s="21">
        <v>16</v>
      </c>
      <c r="K40" s="10">
        <v>19</v>
      </c>
      <c r="L40" s="22">
        <f t="shared" si="0"/>
        <v>979</v>
      </c>
      <c r="N40" s="12"/>
    </row>
    <row r="41" customHeight="1" spans="1:14">
      <c r="A41" s="9">
        <v>45540</v>
      </c>
      <c r="B41" s="10">
        <v>809121058</v>
      </c>
      <c r="C41" s="10" t="s">
        <v>114</v>
      </c>
      <c r="D41" s="10" t="s">
        <v>67</v>
      </c>
      <c r="E41" s="10" t="s">
        <v>61</v>
      </c>
      <c r="F41" s="10" t="s">
        <v>54</v>
      </c>
      <c r="G41" s="10" t="s">
        <v>61</v>
      </c>
      <c r="H41" s="10" t="s">
        <v>62</v>
      </c>
      <c r="I41" s="21">
        <v>0</v>
      </c>
      <c r="J41" s="21">
        <v>8</v>
      </c>
      <c r="K41" s="10">
        <v>3</v>
      </c>
      <c r="L41" s="22">
        <f t="shared" si="0"/>
        <v>483</v>
      </c>
      <c r="N41" s="12"/>
    </row>
    <row r="42" customHeight="1" spans="1:14">
      <c r="A42" s="9">
        <v>45540</v>
      </c>
      <c r="B42" s="10">
        <v>943253656</v>
      </c>
      <c r="C42" s="10">
        <v>157346705</v>
      </c>
      <c r="D42" s="10" t="s">
        <v>69</v>
      </c>
      <c r="E42" s="10" t="s">
        <v>61</v>
      </c>
      <c r="F42" s="10" t="s">
        <v>13</v>
      </c>
      <c r="G42" s="10" t="s">
        <v>61</v>
      </c>
      <c r="H42" s="10" t="s">
        <v>62</v>
      </c>
      <c r="I42" s="21">
        <v>0</v>
      </c>
      <c r="J42" s="21">
        <v>19</v>
      </c>
      <c r="K42" s="10">
        <v>2</v>
      </c>
      <c r="L42" s="22">
        <f t="shared" si="0"/>
        <v>1142</v>
      </c>
      <c r="N42" s="12"/>
    </row>
    <row r="43" customHeight="1" spans="1:14">
      <c r="A43" s="9">
        <v>45540</v>
      </c>
      <c r="B43" s="10">
        <v>943993253</v>
      </c>
      <c r="C43" s="10">
        <v>157349383</v>
      </c>
      <c r="D43" s="10" t="s">
        <v>72</v>
      </c>
      <c r="E43" s="10" t="s">
        <v>55</v>
      </c>
      <c r="F43" s="10" t="s">
        <v>14</v>
      </c>
      <c r="G43" s="10" t="s">
        <v>55</v>
      </c>
      <c r="H43" s="10" t="s">
        <v>59</v>
      </c>
      <c r="I43" s="21">
        <v>0</v>
      </c>
      <c r="J43" s="21">
        <v>6</v>
      </c>
      <c r="K43" s="10">
        <v>30</v>
      </c>
      <c r="L43" s="22">
        <f t="shared" si="0"/>
        <v>390</v>
      </c>
      <c r="N43" s="12"/>
    </row>
    <row r="44" customHeight="1" spans="1:14">
      <c r="A44" s="9">
        <v>45540</v>
      </c>
      <c r="B44" s="10">
        <v>947074212</v>
      </c>
      <c r="C44" s="10">
        <v>157352934</v>
      </c>
      <c r="D44" s="10" t="s">
        <v>115</v>
      </c>
      <c r="E44" s="10" t="s">
        <v>55</v>
      </c>
      <c r="F44" s="10" t="s">
        <v>14</v>
      </c>
      <c r="G44" s="10" t="s">
        <v>55</v>
      </c>
      <c r="H44" s="10" t="s">
        <v>59</v>
      </c>
      <c r="I44" s="21">
        <v>0</v>
      </c>
      <c r="J44" s="21">
        <v>20</v>
      </c>
      <c r="K44" s="10">
        <v>16</v>
      </c>
      <c r="L44" s="22">
        <f t="shared" si="0"/>
        <v>1216</v>
      </c>
      <c r="N44" s="12"/>
    </row>
    <row r="45" customHeight="1" spans="1:14">
      <c r="A45" s="7">
        <f>COUNTA(B$46:B$50)</f>
        <v>5</v>
      </c>
      <c r="B45" s="7"/>
      <c r="C45" s="7"/>
      <c r="D45" s="8"/>
      <c r="E45" s="7"/>
      <c r="F45" s="7"/>
      <c r="G45" s="7"/>
      <c r="H45" s="7"/>
      <c r="I45" s="20"/>
      <c r="J45" s="20"/>
      <c r="K45" s="7"/>
      <c r="L45" s="30"/>
      <c r="N45" s="14"/>
    </row>
    <row r="46" customHeight="1" spans="1:14">
      <c r="A46" s="9">
        <v>45541</v>
      </c>
      <c r="B46" s="10">
        <v>943472179</v>
      </c>
      <c r="C46" s="10">
        <v>157400619</v>
      </c>
      <c r="D46" s="10" t="s">
        <v>91</v>
      </c>
      <c r="E46" s="10" t="s">
        <v>61</v>
      </c>
      <c r="F46" s="10" t="s">
        <v>13</v>
      </c>
      <c r="G46" s="10" t="s">
        <v>61</v>
      </c>
      <c r="H46" s="10" t="s">
        <v>62</v>
      </c>
      <c r="I46" s="21">
        <v>0</v>
      </c>
      <c r="J46" s="21">
        <v>16</v>
      </c>
      <c r="K46" s="10">
        <v>26</v>
      </c>
      <c r="L46" s="22">
        <f t="shared" si="0"/>
        <v>986</v>
      </c>
      <c r="M46" s="23">
        <v>45539</v>
      </c>
      <c r="N46" s="12"/>
    </row>
    <row r="47" customHeight="1" spans="1:14">
      <c r="A47" s="9">
        <v>45541</v>
      </c>
      <c r="B47" s="10">
        <v>943527336</v>
      </c>
      <c r="C47" s="10">
        <v>157432642</v>
      </c>
      <c r="D47" s="10" t="s">
        <v>116</v>
      </c>
      <c r="E47" s="10" t="s">
        <v>61</v>
      </c>
      <c r="F47" s="10" t="s">
        <v>13</v>
      </c>
      <c r="G47" s="10" t="s">
        <v>61</v>
      </c>
      <c r="H47" s="10" t="s">
        <v>62</v>
      </c>
      <c r="I47" s="21">
        <v>0</v>
      </c>
      <c r="J47" s="21">
        <v>42</v>
      </c>
      <c r="K47" s="10">
        <v>40</v>
      </c>
      <c r="L47" s="22">
        <f t="shared" si="0"/>
        <v>2560</v>
      </c>
      <c r="M47" s="24">
        <f>SUM(L46:L59)/A45</f>
        <v>2359.4</v>
      </c>
      <c r="N47" s="12"/>
    </row>
    <row r="48" customHeight="1" spans="1:14">
      <c r="A48" s="9">
        <v>45541</v>
      </c>
      <c r="B48" s="10">
        <v>890064461</v>
      </c>
      <c r="C48" s="10" t="s">
        <v>117</v>
      </c>
      <c r="D48" s="10" t="s">
        <v>118</v>
      </c>
      <c r="E48" s="10" t="s">
        <v>61</v>
      </c>
      <c r="F48" s="10" t="s">
        <v>54</v>
      </c>
      <c r="G48" s="10" t="s">
        <v>61</v>
      </c>
      <c r="H48" s="10" t="s">
        <v>62</v>
      </c>
      <c r="I48" s="21">
        <v>0</v>
      </c>
      <c r="J48" s="21">
        <v>4</v>
      </c>
      <c r="K48" s="10">
        <v>13</v>
      </c>
      <c r="L48" s="22">
        <f t="shared" si="0"/>
        <v>253</v>
      </c>
      <c r="N48" s="12"/>
    </row>
    <row r="49" customHeight="1" spans="1:14">
      <c r="A49" s="9">
        <v>45541</v>
      </c>
      <c r="B49" s="10">
        <v>893095537</v>
      </c>
      <c r="C49" s="10" t="s">
        <v>117</v>
      </c>
      <c r="D49" s="10" t="s">
        <v>95</v>
      </c>
      <c r="E49" s="10" t="s">
        <v>61</v>
      </c>
      <c r="F49" s="10" t="s">
        <v>54</v>
      </c>
      <c r="G49" s="10" t="s">
        <v>61</v>
      </c>
      <c r="H49" s="10" t="s">
        <v>62</v>
      </c>
      <c r="I49" s="21">
        <v>0</v>
      </c>
      <c r="J49" s="21">
        <v>5</v>
      </c>
      <c r="K49" s="10">
        <v>54</v>
      </c>
      <c r="L49" s="22">
        <f t="shared" si="0"/>
        <v>354</v>
      </c>
      <c r="N49" s="12"/>
    </row>
    <row r="50" customHeight="1" spans="1:14">
      <c r="A50" s="9">
        <v>45541</v>
      </c>
      <c r="B50" s="10">
        <v>925677371</v>
      </c>
      <c r="C50" s="10">
        <v>157537420</v>
      </c>
      <c r="D50" s="10" t="s">
        <v>119</v>
      </c>
      <c r="E50" s="10" t="s">
        <v>61</v>
      </c>
      <c r="F50" s="10" t="s">
        <v>54</v>
      </c>
      <c r="G50" s="10" t="s">
        <v>61</v>
      </c>
      <c r="H50" s="10" t="s">
        <v>62</v>
      </c>
      <c r="I50" s="21">
        <v>0</v>
      </c>
      <c r="J50" s="21">
        <v>29</v>
      </c>
      <c r="K50" s="10">
        <v>15</v>
      </c>
      <c r="L50" s="22">
        <f t="shared" si="0"/>
        <v>1755</v>
      </c>
      <c r="N50" s="12"/>
    </row>
    <row r="51" customHeight="1" spans="1:14">
      <c r="A51" s="7">
        <f>COUNTA(B$52:B$53)</f>
        <v>2</v>
      </c>
      <c r="B51" s="7"/>
      <c r="C51" s="7"/>
      <c r="D51" s="8"/>
      <c r="E51" s="7"/>
      <c r="F51" s="7"/>
      <c r="G51" s="7"/>
      <c r="H51" s="7"/>
      <c r="I51" s="20"/>
      <c r="J51" s="20"/>
      <c r="K51" s="7"/>
      <c r="L51" s="30"/>
      <c r="N51" s="14"/>
    </row>
    <row r="52" customHeight="1" spans="1:14">
      <c r="A52" s="9">
        <v>45548</v>
      </c>
      <c r="B52" s="10">
        <v>943196917</v>
      </c>
      <c r="C52" s="10">
        <v>158471703</v>
      </c>
      <c r="D52" s="10" t="s">
        <v>72</v>
      </c>
      <c r="E52" s="10" t="s">
        <v>61</v>
      </c>
      <c r="F52" s="10" t="s">
        <v>54</v>
      </c>
      <c r="G52" s="10" t="s">
        <v>61</v>
      </c>
      <c r="H52" s="10" t="s">
        <v>62</v>
      </c>
      <c r="I52" s="21">
        <v>0</v>
      </c>
      <c r="J52" s="21">
        <v>24</v>
      </c>
      <c r="K52" s="10">
        <v>43</v>
      </c>
      <c r="L52" s="22">
        <f t="shared" si="0"/>
        <v>1483</v>
      </c>
      <c r="M52" s="23">
        <v>45539</v>
      </c>
      <c r="N52" s="12"/>
    </row>
    <row r="53" customHeight="1" spans="1:14">
      <c r="A53" s="9">
        <v>45548</v>
      </c>
      <c r="B53" s="10">
        <v>943957484</v>
      </c>
      <c r="C53" s="10">
        <v>158485472</v>
      </c>
      <c r="D53" s="10" t="s">
        <v>57</v>
      </c>
      <c r="E53" s="10" t="s">
        <v>61</v>
      </c>
      <c r="F53" s="10" t="s">
        <v>14</v>
      </c>
      <c r="G53" s="10" t="s">
        <v>61</v>
      </c>
      <c r="H53" s="10" t="s">
        <v>62</v>
      </c>
      <c r="I53" s="21">
        <v>0</v>
      </c>
      <c r="J53" s="21">
        <v>14</v>
      </c>
      <c r="K53" s="10">
        <v>30</v>
      </c>
      <c r="L53" s="22">
        <f t="shared" si="0"/>
        <v>870</v>
      </c>
      <c r="M53" s="24">
        <f>SUM(L52:L65)/A51</f>
        <v>5315.5</v>
      </c>
      <c r="N53" s="12"/>
    </row>
    <row r="54" customHeight="1" spans="1:14">
      <c r="A54" s="7">
        <f>COUNTA(B$55:B$64)</f>
        <v>10</v>
      </c>
      <c r="B54" s="7"/>
      <c r="C54" s="7"/>
      <c r="D54" s="8"/>
      <c r="E54" s="7"/>
      <c r="F54" s="7"/>
      <c r="G54" s="7"/>
      <c r="H54" s="7"/>
      <c r="I54" s="20"/>
      <c r="J54" s="20"/>
      <c r="K54" s="7"/>
      <c r="L54" s="30">
        <v>0</v>
      </c>
      <c r="N54" s="14"/>
    </row>
    <row r="55" customHeight="1" spans="1:14">
      <c r="A55" s="9">
        <v>45558</v>
      </c>
      <c r="B55" s="10" t="s">
        <v>62</v>
      </c>
      <c r="C55" s="10">
        <v>159688321</v>
      </c>
      <c r="D55" s="10" t="s">
        <v>23</v>
      </c>
      <c r="E55" s="10" t="s">
        <v>61</v>
      </c>
      <c r="F55" s="10" t="s">
        <v>13</v>
      </c>
      <c r="G55" s="10" t="s">
        <v>61</v>
      </c>
      <c r="H55" s="10" t="s">
        <v>62</v>
      </c>
      <c r="I55" s="21">
        <v>0</v>
      </c>
      <c r="J55" s="21">
        <v>17</v>
      </c>
      <c r="K55" s="10">
        <v>31</v>
      </c>
      <c r="L55" s="22">
        <f t="shared" si="0"/>
        <v>1051</v>
      </c>
      <c r="M55" s="23">
        <v>45558</v>
      </c>
      <c r="N55" s="12"/>
    </row>
    <row r="56" customHeight="1" spans="1:14">
      <c r="A56" s="9">
        <v>45558</v>
      </c>
      <c r="B56" s="10">
        <v>943542597</v>
      </c>
      <c r="C56" s="10">
        <v>159694419</v>
      </c>
      <c r="D56" s="10" t="s">
        <v>120</v>
      </c>
      <c r="E56" s="10" t="s">
        <v>55</v>
      </c>
      <c r="F56" s="10" t="s">
        <v>14</v>
      </c>
      <c r="G56" s="10" t="s">
        <v>55</v>
      </c>
      <c r="H56" s="10" t="s">
        <v>59</v>
      </c>
      <c r="I56" s="21">
        <v>0</v>
      </c>
      <c r="J56" s="21">
        <v>11</v>
      </c>
      <c r="K56" s="10">
        <v>40</v>
      </c>
      <c r="L56" s="22">
        <f t="shared" si="0"/>
        <v>700</v>
      </c>
      <c r="M56" s="24">
        <f>SUM(L55:L68)/A54</f>
        <v>1262.3</v>
      </c>
      <c r="N56" s="12"/>
    </row>
    <row r="57" customHeight="1" spans="1:14">
      <c r="A57" s="9">
        <v>45558</v>
      </c>
      <c r="B57" s="10">
        <v>928131502</v>
      </c>
      <c r="C57" s="10">
        <v>159710347</v>
      </c>
      <c r="D57" s="10" t="s">
        <v>121</v>
      </c>
      <c r="E57" s="10" t="s">
        <v>61</v>
      </c>
      <c r="F57" s="10" t="s">
        <v>13</v>
      </c>
      <c r="G57" s="10" t="s">
        <v>61</v>
      </c>
      <c r="H57" s="10" t="s">
        <v>62</v>
      </c>
      <c r="I57" s="21">
        <v>0</v>
      </c>
      <c r="J57" s="21">
        <v>15</v>
      </c>
      <c r="K57" s="10">
        <v>0</v>
      </c>
      <c r="L57" s="22">
        <f t="shared" si="0"/>
        <v>900</v>
      </c>
      <c r="N57" s="12"/>
    </row>
    <row r="58" customHeight="1" spans="1:14">
      <c r="A58" s="9">
        <v>45558</v>
      </c>
      <c r="B58" s="10">
        <v>838274786</v>
      </c>
      <c r="C58" s="10" t="s">
        <v>122</v>
      </c>
      <c r="D58" s="10" t="s">
        <v>67</v>
      </c>
      <c r="E58" s="10" t="s">
        <v>61</v>
      </c>
      <c r="F58" s="10" t="s">
        <v>54</v>
      </c>
      <c r="G58" s="10" t="s">
        <v>61</v>
      </c>
      <c r="H58" s="10" t="s">
        <v>62</v>
      </c>
      <c r="I58" s="21">
        <v>0</v>
      </c>
      <c r="J58" s="21">
        <v>10</v>
      </c>
      <c r="K58" s="10">
        <v>57</v>
      </c>
      <c r="L58" s="22">
        <f t="shared" si="0"/>
        <v>657</v>
      </c>
      <c r="N58" s="12"/>
    </row>
    <row r="59" customHeight="1" spans="1:14">
      <c r="A59" s="9">
        <v>45558</v>
      </c>
      <c r="B59" s="10">
        <v>809238506</v>
      </c>
      <c r="C59" s="10">
        <v>159771586</v>
      </c>
      <c r="D59" s="10" t="s">
        <v>123</v>
      </c>
      <c r="E59" s="10" t="s">
        <v>61</v>
      </c>
      <c r="F59" s="10" t="s">
        <v>14</v>
      </c>
      <c r="G59" s="10" t="s">
        <v>61</v>
      </c>
      <c r="H59" s="10" t="s">
        <v>62</v>
      </c>
      <c r="I59" s="21">
        <v>0</v>
      </c>
      <c r="J59" s="21">
        <v>3</v>
      </c>
      <c r="K59" s="10">
        <v>48</v>
      </c>
      <c r="L59" s="22">
        <f t="shared" si="0"/>
        <v>228</v>
      </c>
      <c r="N59" s="12"/>
    </row>
    <row r="60" customHeight="1" spans="1:14">
      <c r="A60" s="9">
        <v>45558</v>
      </c>
      <c r="B60" s="10">
        <v>921733534</v>
      </c>
      <c r="C60" s="10">
        <v>159779876</v>
      </c>
      <c r="D60" s="10" t="s">
        <v>121</v>
      </c>
      <c r="E60" s="10" t="s">
        <v>61</v>
      </c>
      <c r="F60" s="10" t="s">
        <v>54</v>
      </c>
      <c r="G60" s="10" t="s">
        <v>61</v>
      </c>
      <c r="H60" s="10" t="s">
        <v>62</v>
      </c>
      <c r="I60" s="21">
        <v>0</v>
      </c>
      <c r="J60" s="21">
        <v>17</v>
      </c>
      <c r="K60" s="10">
        <v>29</v>
      </c>
      <c r="L60" s="22">
        <f t="shared" si="0"/>
        <v>1049</v>
      </c>
      <c r="N60" s="12"/>
    </row>
    <row r="61" customHeight="1" spans="1:14">
      <c r="A61" s="9">
        <v>45558</v>
      </c>
      <c r="B61" s="10" t="s">
        <v>62</v>
      </c>
      <c r="C61" s="10">
        <v>0</v>
      </c>
      <c r="D61" s="10" t="s">
        <v>62</v>
      </c>
      <c r="E61" s="10" t="s">
        <v>61</v>
      </c>
      <c r="F61" s="10" t="s">
        <v>14</v>
      </c>
      <c r="G61" s="10" t="s">
        <v>61</v>
      </c>
      <c r="H61" s="10" t="s">
        <v>62</v>
      </c>
      <c r="I61" s="21">
        <v>0</v>
      </c>
      <c r="J61" s="21">
        <v>2</v>
      </c>
      <c r="K61" s="10">
        <v>6</v>
      </c>
      <c r="L61" s="22">
        <f t="shared" si="0"/>
        <v>126</v>
      </c>
      <c r="N61" s="12"/>
    </row>
    <row r="62" customHeight="1" spans="1:14">
      <c r="A62" s="9">
        <v>45558</v>
      </c>
      <c r="B62" s="10">
        <v>926783935</v>
      </c>
      <c r="C62" s="10">
        <v>159796086</v>
      </c>
      <c r="D62" s="10" t="s">
        <v>124</v>
      </c>
      <c r="E62" s="10" t="s">
        <v>61</v>
      </c>
      <c r="F62" s="10" t="s">
        <v>14</v>
      </c>
      <c r="G62" s="10" t="s">
        <v>61</v>
      </c>
      <c r="H62" s="10" t="s">
        <v>62</v>
      </c>
      <c r="I62" s="21">
        <v>0</v>
      </c>
      <c r="J62" s="21">
        <v>32</v>
      </c>
      <c r="K62" s="10">
        <v>18</v>
      </c>
      <c r="L62" s="22">
        <f t="shared" si="0"/>
        <v>1938</v>
      </c>
      <c r="N62" s="12"/>
    </row>
    <row r="63" customHeight="1" spans="1:14">
      <c r="A63" s="9">
        <v>45558</v>
      </c>
      <c r="B63" s="10" t="s">
        <v>62</v>
      </c>
      <c r="C63" s="10" t="s">
        <v>62</v>
      </c>
      <c r="D63" s="10" t="s">
        <v>125</v>
      </c>
      <c r="E63" s="10" t="s">
        <v>61</v>
      </c>
      <c r="F63" s="10" t="s">
        <v>13</v>
      </c>
      <c r="G63" s="10" t="s">
        <v>61</v>
      </c>
      <c r="H63" s="10" t="s">
        <v>62</v>
      </c>
      <c r="I63" s="21">
        <v>0</v>
      </c>
      <c r="J63" s="21">
        <v>7</v>
      </c>
      <c r="K63" s="10">
        <v>23</v>
      </c>
      <c r="L63" s="22">
        <f t="shared" si="0"/>
        <v>443</v>
      </c>
      <c r="N63" s="12"/>
    </row>
    <row r="64" customHeight="1" spans="1:14">
      <c r="A64" s="9">
        <v>45558</v>
      </c>
      <c r="B64" s="10">
        <v>921391048</v>
      </c>
      <c r="C64" s="10">
        <v>159816726</v>
      </c>
      <c r="D64" s="10" t="s">
        <v>126</v>
      </c>
      <c r="E64" s="10" t="s">
        <v>61</v>
      </c>
      <c r="F64" s="10" t="s">
        <v>13</v>
      </c>
      <c r="G64" s="10" t="s">
        <v>61</v>
      </c>
      <c r="H64" s="10" t="s">
        <v>62</v>
      </c>
      <c r="I64" s="21">
        <v>0</v>
      </c>
      <c r="J64" s="21">
        <v>19</v>
      </c>
      <c r="K64" s="10">
        <v>46</v>
      </c>
      <c r="L64" s="22">
        <f t="shared" si="0"/>
        <v>1186</v>
      </c>
      <c r="N64" s="12"/>
    </row>
    <row r="65" customHeight="1" spans="1:14">
      <c r="A65" s="7">
        <f>COUNTA(B$66:B$74)</f>
        <v>9</v>
      </c>
      <c r="B65" s="7"/>
      <c r="C65" s="7"/>
      <c r="D65" s="8"/>
      <c r="E65" s="7"/>
      <c r="F65" s="7"/>
      <c r="G65" s="7"/>
      <c r="H65" s="7"/>
      <c r="I65" s="20"/>
      <c r="J65" s="20"/>
      <c r="K65" s="7"/>
      <c r="L65" s="30">
        <v>0</v>
      </c>
      <c r="N65" s="14"/>
    </row>
    <row r="66" customHeight="1" spans="1:14">
      <c r="A66" s="9">
        <v>45559</v>
      </c>
      <c r="B66" s="10">
        <v>943556165</v>
      </c>
      <c r="C66" s="10">
        <v>159884060</v>
      </c>
      <c r="D66" s="10" t="s">
        <v>127</v>
      </c>
      <c r="E66" s="10" t="s">
        <v>61</v>
      </c>
      <c r="F66" s="10" t="s">
        <v>13</v>
      </c>
      <c r="G66" s="10" t="s">
        <v>61</v>
      </c>
      <c r="H66" s="10" t="s">
        <v>62</v>
      </c>
      <c r="I66" s="21">
        <v>0</v>
      </c>
      <c r="J66" s="21">
        <v>40</v>
      </c>
      <c r="K66" s="10">
        <v>50</v>
      </c>
      <c r="L66" s="22">
        <f t="shared" si="0"/>
        <v>2450</v>
      </c>
      <c r="M66" s="23">
        <v>45559</v>
      </c>
      <c r="N66" s="12"/>
    </row>
    <row r="67" customHeight="1" spans="1:14">
      <c r="A67" s="9">
        <v>45559</v>
      </c>
      <c r="B67" s="10">
        <v>925688417</v>
      </c>
      <c r="C67" s="10">
        <v>159912412</v>
      </c>
      <c r="D67" s="10" t="s">
        <v>87</v>
      </c>
      <c r="E67" s="10" t="s">
        <v>61</v>
      </c>
      <c r="F67" s="10" t="s">
        <v>14</v>
      </c>
      <c r="G67" s="10" t="s">
        <v>55</v>
      </c>
      <c r="H67" s="10" t="s">
        <v>62</v>
      </c>
      <c r="I67" s="21">
        <v>0</v>
      </c>
      <c r="J67" s="21">
        <v>11</v>
      </c>
      <c r="K67" s="10">
        <v>40</v>
      </c>
      <c r="L67" s="22">
        <f t="shared" si="0"/>
        <v>700</v>
      </c>
      <c r="M67" s="24">
        <f>SUM(L66:L79)/A65</f>
        <v>1606.22222222222</v>
      </c>
      <c r="N67" s="12"/>
    </row>
    <row r="68" customHeight="1" spans="1:14">
      <c r="A68" s="9">
        <v>45559</v>
      </c>
      <c r="B68" s="10">
        <v>925796632</v>
      </c>
      <c r="C68" s="10">
        <v>159919639</v>
      </c>
      <c r="D68" s="10" t="s">
        <v>128</v>
      </c>
      <c r="E68" s="10" t="s">
        <v>61</v>
      </c>
      <c r="F68" s="10" t="s">
        <v>13</v>
      </c>
      <c r="G68" s="10" t="s">
        <v>61</v>
      </c>
      <c r="H68" s="10" t="s">
        <v>62</v>
      </c>
      <c r="I68" s="21">
        <v>0</v>
      </c>
      <c r="J68" s="21">
        <v>19</v>
      </c>
      <c r="K68" s="10">
        <v>55</v>
      </c>
      <c r="L68" s="22">
        <f t="shared" si="0"/>
        <v>1195</v>
      </c>
      <c r="N68" s="12"/>
    </row>
    <row r="69" customHeight="1" spans="1:14">
      <c r="A69" s="9">
        <v>45559</v>
      </c>
      <c r="B69" s="10">
        <v>920842862</v>
      </c>
      <c r="C69" s="10">
        <v>159929436</v>
      </c>
      <c r="D69" s="10" t="s">
        <v>70</v>
      </c>
      <c r="E69" s="10" t="s">
        <v>61</v>
      </c>
      <c r="F69" s="10" t="s">
        <v>14</v>
      </c>
      <c r="G69" s="10" t="s">
        <v>55</v>
      </c>
      <c r="H69" s="10" t="s">
        <v>59</v>
      </c>
      <c r="I69" s="21">
        <v>0</v>
      </c>
      <c r="J69" s="21">
        <v>11</v>
      </c>
      <c r="K69" s="10">
        <v>9</v>
      </c>
      <c r="L69" s="22">
        <f t="shared" si="0"/>
        <v>669</v>
      </c>
      <c r="N69" s="12"/>
    </row>
    <row r="70" customHeight="1" spans="1:14">
      <c r="A70" s="9">
        <v>45559</v>
      </c>
      <c r="B70" s="10">
        <v>923753079</v>
      </c>
      <c r="C70" s="10">
        <v>159971298</v>
      </c>
      <c r="D70" s="10" t="s">
        <v>57</v>
      </c>
      <c r="E70" s="10" t="s">
        <v>61</v>
      </c>
      <c r="F70" s="10" t="s">
        <v>13</v>
      </c>
      <c r="G70" s="10" t="s">
        <v>61</v>
      </c>
      <c r="H70" s="10" t="s">
        <v>62</v>
      </c>
      <c r="I70" s="21">
        <v>0</v>
      </c>
      <c r="J70" s="21">
        <v>21</v>
      </c>
      <c r="K70" s="10">
        <v>49</v>
      </c>
      <c r="L70" s="22">
        <f t="shared" ref="L70:L133" si="1">(I70*60*60)+J70*60+K70</f>
        <v>1309</v>
      </c>
      <c r="N70" s="12"/>
    </row>
    <row r="71" customHeight="1" spans="1:14">
      <c r="A71" s="9">
        <v>45559</v>
      </c>
      <c r="B71" s="10">
        <v>947148742</v>
      </c>
      <c r="C71" s="10">
        <v>159981657</v>
      </c>
      <c r="D71" s="10" t="s">
        <v>67</v>
      </c>
      <c r="E71" s="10" t="s">
        <v>61</v>
      </c>
      <c r="F71" s="10" t="s">
        <v>13</v>
      </c>
      <c r="G71" s="10" t="s">
        <v>61</v>
      </c>
      <c r="H71" s="10" t="s">
        <v>62</v>
      </c>
      <c r="I71" s="21">
        <v>0</v>
      </c>
      <c r="J71" s="21">
        <v>15</v>
      </c>
      <c r="K71" s="10">
        <v>0</v>
      </c>
      <c r="L71" s="22">
        <f t="shared" si="1"/>
        <v>900</v>
      </c>
      <c r="N71" s="12"/>
    </row>
    <row r="72" customHeight="1" spans="1:14">
      <c r="A72" s="9">
        <v>45559</v>
      </c>
      <c r="B72" s="10">
        <v>925698331</v>
      </c>
      <c r="C72" s="10">
        <v>159987330</v>
      </c>
      <c r="D72" s="10" t="s">
        <v>129</v>
      </c>
      <c r="E72" s="10" t="s">
        <v>61</v>
      </c>
      <c r="F72" s="10" t="s">
        <v>54</v>
      </c>
      <c r="G72" s="10" t="s">
        <v>61</v>
      </c>
      <c r="H72" s="10" t="s">
        <v>62</v>
      </c>
      <c r="I72" s="21">
        <v>0</v>
      </c>
      <c r="J72" s="21">
        <v>12</v>
      </c>
      <c r="K72" s="10">
        <v>33</v>
      </c>
      <c r="L72" s="22">
        <f t="shared" si="1"/>
        <v>753</v>
      </c>
      <c r="N72" s="12"/>
    </row>
    <row r="73" customHeight="1" spans="1:14">
      <c r="A73" s="9">
        <v>45559</v>
      </c>
      <c r="B73" s="10">
        <v>947137510</v>
      </c>
      <c r="C73" s="10">
        <v>159992797</v>
      </c>
      <c r="D73" s="10" t="s">
        <v>67</v>
      </c>
      <c r="E73" s="10" t="s">
        <v>61</v>
      </c>
      <c r="F73" s="10" t="s">
        <v>14</v>
      </c>
      <c r="G73" s="10" t="s">
        <v>61</v>
      </c>
      <c r="H73" s="10" t="s">
        <v>62</v>
      </c>
      <c r="I73" s="21">
        <v>0</v>
      </c>
      <c r="J73" s="21">
        <v>56</v>
      </c>
      <c r="K73" s="10">
        <v>50</v>
      </c>
      <c r="L73" s="22">
        <f t="shared" si="1"/>
        <v>3410</v>
      </c>
      <c r="N73" s="12"/>
    </row>
    <row r="74" customHeight="1" spans="1:14">
      <c r="A74" s="9">
        <v>45559</v>
      </c>
      <c r="B74" s="10" t="s">
        <v>62</v>
      </c>
      <c r="C74" s="10" t="s">
        <v>62</v>
      </c>
      <c r="D74" s="10" t="s">
        <v>130</v>
      </c>
      <c r="E74" s="10" t="s">
        <v>61</v>
      </c>
      <c r="F74" s="10" t="s">
        <v>13</v>
      </c>
      <c r="G74" s="10" t="s">
        <v>61</v>
      </c>
      <c r="H74" s="10" t="s">
        <v>62</v>
      </c>
      <c r="I74" s="21">
        <v>0</v>
      </c>
      <c r="J74" s="21">
        <v>3</v>
      </c>
      <c r="K74" s="10">
        <v>10</v>
      </c>
      <c r="L74" s="22">
        <f t="shared" si="1"/>
        <v>190</v>
      </c>
      <c r="N74" s="12"/>
    </row>
    <row r="75" customHeight="1" spans="1:14">
      <c r="A75" s="7">
        <f>COUNTA(B$76:B$1048576)</f>
        <v>12</v>
      </c>
      <c r="B75" s="7"/>
      <c r="C75" s="7"/>
      <c r="D75" s="8"/>
      <c r="E75" s="7"/>
      <c r="F75" s="7"/>
      <c r="G75" s="7"/>
      <c r="H75" s="7"/>
      <c r="I75" s="20"/>
      <c r="J75" s="20"/>
      <c r="K75" s="7"/>
      <c r="L75" s="30">
        <v>0</v>
      </c>
      <c r="N75" s="14"/>
    </row>
    <row r="76" customHeight="1" spans="1:14">
      <c r="A76" s="9">
        <v>45560</v>
      </c>
      <c r="B76" s="10">
        <v>920932739</v>
      </c>
      <c r="C76" s="10">
        <v>160072132</v>
      </c>
      <c r="D76" s="10" t="s">
        <v>68</v>
      </c>
      <c r="E76" s="10" t="s">
        <v>61</v>
      </c>
      <c r="F76" s="10" t="s">
        <v>13</v>
      </c>
      <c r="G76" s="10" t="s">
        <v>61</v>
      </c>
      <c r="H76" s="10" t="s">
        <v>62</v>
      </c>
      <c r="I76" s="21">
        <v>0</v>
      </c>
      <c r="J76" s="21">
        <v>13</v>
      </c>
      <c r="K76" s="10">
        <v>17</v>
      </c>
      <c r="L76" s="22">
        <f t="shared" si="1"/>
        <v>797</v>
      </c>
      <c r="M76" s="23">
        <v>45560</v>
      </c>
      <c r="N76" s="12"/>
    </row>
    <row r="77" customHeight="1" spans="1:14">
      <c r="A77" s="9">
        <v>45560</v>
      </c>
      <c r="B77" s="10">
        <v>928130751</v>
      </c>
      <c r="C77" s="10" t="s">
        <v>78</v>
      </c>
      <c r="D77" s="10" t="s">
        <v>131</v>
      </c>
      <c r="E77" s="10" t="s">
        <v>61</v>
      </c>
      <c r="F77" s="10" t="s">
        <v>54</v>
      </c>
      <c r="G77" s="10" t="s">
        <v>61</v>
      </c>
      <c r="H77" s="10" t="s">
        <v>62</v>
      </c>
      <c r="I77" s="21">
        <v>0</v>
      </c>
      <c r="J77" s="21">
        <v>8</v>
      </c>
      <c r="K77" s="10">
        <v>11</v>
      </c>
      <c r="L77" s="22">
        <f t="shared" si="1"/>
        <v>491</v>
      </c>
      <c r="M77" s="24">
        <f>SUM(L76:L89)/A75</f>
        <v>903.583333333333</v>
      </c>
      <c r="N77" s="12"/>
    </row>
    <row r="78" customHeight="1" spans="1:14">
      <c r="A78" s="9">
        <v>45560</v>
      </c>
      <c r="B78" s="10" t="s">
        <v>62</v>
      </c>
      <c r="C78" s="10" t="s">
        <v>62</v>
      </c>
      <c r="D78" s="10" t="s">
        <v>132</v>
      </c>
      <c r="E78" s="10" t="s">
        <v>61</v>
      </c>
      <c r="F78" s="10" t="s">
        <v>14</v>
      </c>
      <c r="G78" s="10" t="s">
        <v>61</v>
      </c>
      <c r="H78" s="10" t="s">
        <v>62</v>
      </c>
      <c r="I78" s="21">
        <v>0</v>
      </c>
      <c r="J78" s="21">
        <v>6</v>
      </c>
      <c r="K78" s="10">
        <v>4</v>
      </c>
      <c r="L78" s="22">
        <f t="shared" si="1"/>
        <v>364</v>
      </c>
      <c r="N78" s="12"/>
    </row>
    <row r="79" customHeight="1" spans="1:14">
      <c r="A79" s="9">
        <v>45560</v>
      </c>
      <c r="B79" s="10">
        <v>944008398</v>
      </c>
      <c r="C79" s="10">
        <v>160093246</v>
      </c>
      <c r="D79" s="10" t="s">
        <v>26</v>
      </c>
      <c r="E79" s="10" t="s">
        <v>61</v>
      </c>
      <c r="F79" s="10" t="s">
        <v>133</v>
      </c>
      <c r="G79" s="10" t="s">
        <v>61</v>
      </c>
      <c r="H79" s="10" t="s">
        <v>62</v>
      </c>
      <c r="I79" s="21">
        <v>0</v>
      </c>
      <c r="J79" s="21">
        <v>20</v>
      </c>
      <c r="K79" s="10">
        <v>28</v>
      </c>
      <c r="L79" s="22">
        <f t="shared" si="1"/>
        <v>1228</v>
      </c>
      <c r="N79" s="12"/>
    </row>
    <row r="80" customHeight="1" spans="1:14">
      <c r="A80" s="9">
        <v>45560</v>
      </c>
      <c r="B80" s="10">
        <v>921643414</v>
      </c>
      <c r="C80" s="10">
        <v>160133367</v>
      </c>
      <c r="D80" s="10" t="s">
        <v>77</v>
      </c>
      <c r="E80" s="10" t="s">
        <v>61</v>
      </c>
      <c r="F80" s="10" t="s">
        <v>134</v>
      </c>
      <c r="G80" s="10" t="s">
        <v>61</v>
      </c>
      <c r="H80" s="10" t="s">
        <v>62</v>
      </c>
      <c r="I80" s="21">
        <v>0</v>
      </c>
      <c r="J80" s="21">
        <v>20</v>
      </c>
      <c r="K80" s="10">
        <v>4</v>
      </c>
      <c r="L80" s="22">
        <f t="shared" si="1"/>
        <v>1204</v>
      </c>
      <c r="N80" s="12"/>
    </row>
    <row r="81" customHeight="1" spans="1:14">
      <c r="A81" s="9">
        <v>45560</v>
      </c>
      <c r="B81" s="10">
        <v>943412967</v>
      </c>
      <c r="C81" s="10">
        <v>160172839</v>
      </c>
      <c r="D81" s="10" t="s">
        <v>135</v>
      </c>
      <c r="E81" s="10" t="s">
        <v>61</v>
      </c>
      <c r="F81" s="10" t="s">
        <v>14</v>
      </c>
      <c r="G81" s="10" t="s">
        <v>61</v>
      </c>
      <c r="H81" s="10" t="s">
        <v>62</v>
      </c>
      <c r="I81" s="21">
        <v>0</v>
      </c>
      <c r="J81" s="21">
        <v>10</v>
      </c>
      <c r="K81" s="10">
        <v>51</v>
      </c>
      <c r="L81" s="22">
        <f t="shared" si="1"/>
        <v>651</v>
      </c>
      <c r="N81" s="12"/>
    </row>
    <row r="82" customHeight="1" spans="1:14">
      <c r="A82" s="9">
        <v>45560</v>
      </c>
      <c r="B82" s="10">
        <v>943076303</v>
      </c>
      <c r="C82" s="10" t="s">
        <v>136</v>
      </c>
      <c r="D82" s="10" t="s">
        <v>79</v>
      </c>
      <c r="E82" s="10" t="s">
        <v>61</v>
      </c>
      <c r="F82" s="10" t="s">
        <v>54</v>
      </c>
      <c r="G82" s="10" t="s">
        <v>61</v>
      </c>
      <c r="H82" s="10" t="s">
        <v>62</v>
      </c>
      <c r="I82" s="21">
        <v>0</v>
      </c>
      <c r="J82" s="21">
        <v>8</v>
      </c>
      <c r="K82" s="10">
        <v>45</v>
      </c>
      <c r="L82" s="22">
        <f t="shared" si="1"/>
        <v>525</v>
      </c>
      <c r="N82" s="12"/>
    </row>
    <row r="83" customHeight="1" spans="1:14">
      <c r="A83" s="9">
        <v>45560</v>
      </c>
      <c r="B83" s="10">
        <v>943199643</v>
      </c>
      <c r="C83" s="10">
        <v>160182622</v>
      </c>
      <c r="D83" s="10" t="s">
        <v>137</v>
      </c>
      <c r="E83" s="10" t="s">
        <v>61</v>
      </c>
      <c r="F83" s="10" t="s">
        <v>13</v>
      </c>
      <c r="G83" s="10" t="s">
        <v>61</v>
      </c>
      <c r="H83" s="10" t="s">
        <v>138</v>
      </c>
      <c r="I83" s="21">
        <v>0</v>
      </c>
      <c r="J83" s="21">
        <v>12</v>
      </c>
      <c r="K83" s="10">
        <v>34</v>
      </c>
      <c r="L83" s="22">
        <f t="shared" si="1"/>
        <v>754</v>
      </c>
      <c r="N83" s="12"/>
    </row>
    <row r="84" customHeight="1" spans="1:14">
      <c r="A84" s="9">
        <v>45560</v>
      </c>
      <c r="B84" s="10">
        <v>920768149</v>
      </c>
      <c r="C84" s="10" t="s">
        <v>139</v>
      </c>
      <c r="D84" s="10" t="s">
        <v>140</v>
      </c>
      <c r="E84" s="10" t="s">
        <v>61</v>
      </c>
      <c r="F84" s="10" t="s">
        <v>54</v>
      </c>
      <c r="G84" s="10" t="s">
        <v>61</v>
      </c>
      <c r="H84" s="10" t="s">
        <v>62</v>
      </c>
      <c r="I84" s="21">
        <v>0</v>
      </c>
      <c r="J84" s="21">
        <v>9</v>
      </c>
      <c r="K84" s="10">
        <v>14</v>
      </c>
      <c r="L84" s="22">
        <f t="shared" si="1"/>
        <v>554</v>
      </c>
      <c r="N84" s="12"/>
    </row>
    <row r="85" customHeight="1" spans="1:14">
      <c r="A85" s="9">
        <v>45560</v>
      </c>
      <c r="B85" s="10" t="s">
        <v>141</v>
      </c>
      <c r="C85" s="10" t="s">
        <v>70</v>
      </c>
      <c r="D85" s="10" t="s">
        <v>62</v>
      </c>
      <c r="E85" s="10" t="s">
        <v>61</v>
      </c>
      <c r="F85" s="10" t="s">
        <v>14</v>
      </c>
      <c r="G85" s="10" t="s">
        <v>61</v>
      </c>
      <c r="H85" s="10" t="s">
        <v>62</v>
      </c>
      <c r="I85" s="21">
        <v>0</v>
      </c>
      <c r="J85" s="21">
        <v>7</v>
      </c>
      <c r="K85" s="10">
        <v>58</v>
      </c>
      <c r="L85" s="22">
        <f t="shared" si="1"/>
        <v>478</v>
      </c>
      <c r="N85" s="12"/>
    </row>
    <row r="86" customHeight="1" spans="1:14">
      <c r="A86" s="9">
        <v>45560</v>
      </c>
      <c r="B86" s="10" t="s">
        <v>62</v>
      </c>
      <c r="C86" s="10" t="s">
        <v>142</v>
      </c>
      <c r="D86" s="10" t="s">
        <v>62</v>
      </c>
      <c r="E86" s="10" t="s">
        <v>61</v>
      </c>
      <c r="F86" s="10" t="s">
        <v>54</v>
      </c>
      <c r="G86" s="10" t="s">
        <v>61</v>
      </c>
      <c r="H86" s="10" t="s">
        <v>62</v>
      </c>
      <c r="I86" s="21">
        <v>0</v>
      </c>
      <c r="J86" s="21">
        <v>2</v>
      </c>
      <c r="K86" s="10">
        <v>17</v>
      </c>
      <c r="L86" s="22">
        <f t="shared" si="1"/>
        <v>137</v>
      </c>
      <c r="N86" s="12"/>
    </row>
    <row r="87" customHeight="1" spans="1:14">
      <c r="A87" s="9">
        <v>45560</v>
      </c>
      <c r="B87" s="10">
        <v>927831287</v>
      </c>
      <c r="C87" s="10">
        <v>160216186</v>
      </c>
      <c r="D87" s="10" t="s">
        <v>67</v>
      </c>
      <c r="E87" s="10" t="s">
        <v>61</v>
      </c>
      <c r="F87" s="10" t="s">
        <v>14</v>
      </c>
      <c r="G87" s="10" t="s">
        <v>55</v>
      </c>
      <c r="H87" s="10" t="s">
        <v>88</v>
      </c>
      <c r="I87" s="21">
        <v>1</v>
      </c>
      <c r="J87" s="21">
        <v>1</v>
      </c>
      <c r="K87" s="10">
        <v>0</v>
      </c>
      <c r="L87" s="22">
        <f t="shared" si="1"/>
        <v>3660</v>
      </c>
      <c r="N87" s="12"/>
    </row>
    <row r="88" customHeight="1" spans="1:14">
      <c r="A88" s="9">
        <v>45560</v>
      </c>
      <c r="L88" s="22">
        <f t="shared" si="1"/>
        <v>0</v>
      </c>
      <c r="N88" s="12"/>
    </row>
    <row r="89" customHeight="1" spans="1:14">
      <c r="A89" s="9">
        <v>45560</v>
      </c>
      <c r="L89" s="22">
        <f t="shared" si="1"/>
        <v>0</v>
      </c>
      <c r="N89" s="12"/>
    </row>
    <row r="90" customHeight="1" spans="1:14">
      <c r="A90" s="9"/>
      <c r="L90" s="22">
        <f t="shared" si="1"/>
        <v>0</v>
      </c>
      <c r="N90" s="12"/>
    </row>
    <row r="91" customHeight="1" spans="1:14">
      <c r="A91" s="9"/>
      <c r="L91" s="22">
        <f t="shared" si="1"/>
        <v>0</v>
      </c>
      <c r="N91" s="12"/>
    </row>
    <row r="92" customHeight="1" spans="12:14">
      <c r="L92" s="22">
        <f t="shared" si="1"/>
        <v>0</v>
      </c>
      <c r="N92" s="12"/>
    </row>
    <row r="93" customHeight="1" spans="12:14">
      <c r="L93" s="22">
        <f t="shared" si="1"/>
        <v>0</v>
      </c>
      <c r="N93" s="12"/>
    </row>
    <row r="94" customHeight="1" spans="12:14">
      <c r="L94" s="22">
        <f t="shared" si="1"/>
        <v>0</v>
      </c>
      <c r="N94" s="12"/>
    </row>
    <row r="95" customHeight="1" spans="12:14">
      <c r="L95" s="22">
        <f t="shared" si="1"/>
        <v>0</v>
      </c>
      <c r="N95" s="12"/>
    </row>
    <row r="96" customHeight="1" spans="12:14">
      <c r="L96" s="22">
        <f t="shared" si="1"/>
        <v>0</v>
      </c>
      <c r="N96" s="12"/>
    </row>
    <row r="97" customHeight="1" spans="12:14">
      <c r="L97" s="22">
        <f t="shared" si="1"/>
        <v>0</v>
      </c>
      <c r="N97" s="12"/>
    </row>
    <row r="98" customHeight="1" spans="12:14">
      <c r="L98" s="22">
        <f t="shared" si="1"/>
        <v>0</v>
      </c>
      <c r="N98" s="12"/>
    </row>
    <row r="99" customHeight="1" spans="12:14">
      <c r="L99" s="22">
        <f t="shared" si="1"/>
        <v>0</v>
      </c>
      <c r="N99" s="12"/>
    </row>
    <row r="100" customHeight="1" spans="12:14">
      <c r="L100" s="22">
        <f t="shared" si="1"/>
        <v>0</v>
      </c>
      <c r="N100" s="12"/>
    </row>
    <row r="101" customHeight="1" spans="12:14">
      <c r="L101" s="22">
        <f t="shared" si="1"/>
        <v>0</v>
      </c>
      <c r="N101" s="12"/>
    </row>
    <row r="102" customHeight="1" spans="12:14">
      <c r="L102" s="22">
        <f t="shared" si="1"/>
        <v>0</v>
      </c>
      <c r="N102" s="12"/>
    </row>
    <row r="103" customHeight="1" spans="12:14">
      <c r="L103" s="22">
        <f t="shared" si="1"/>
        <v>0</v>
      </c>
      <c r="N103" s="12"/>
    </row>
    <row r="104" customHeight="1" spans="12:14">
      <c r="L104" s="22">
        <f t="shared" si="1"/>
        <v>0</v>
      </c>
      <c r="N104" s="12"/>
    </row>
    <row r="105" customHeight="1" spans="12:14">
      <c r="L105" s="22">
        <f t="shared" si="1"/>
        <v>0</v>
      </c>
      <c r="N105" s="12"/>
    </row>
    <row r="106" customHeight="1" spans="12:14">
      <c r="L106" s="22">
        <f t="shared" si="1"/>
        <v>0</v>
      </c>
      <c r="N106" s="12"/>
    </row>
    <row r="107" customHeight="1" spans="12:14">
      <c r="L107" s="22">
        <f t="shared" si="1"/>
        <v>0</v>
      </c>
      <c r="N107" s="12"/>
    </row>
    <row r="108" customHeight="1" spans="12:14">
      <c r="L108" s="22">
        <f t="shared" si="1"/>
        <v>0</v>
      </c>
      <c r="N108" s="12"/>
    </row>
    <row r="109" customHeight="1" spans="12:14">
      <c r="L109" s="22">
        <f t="shared" si="1"/>
        <v>0</v>
      </c>
      <c r="N109" s="12"/>
    </row>
    <row r="110" customHeight="1" spans="12:14">
      <c r="L110" s="22">
        <f t="shared" si="1"/>
        <v>0</v>
      </c>
      <c r="N110" s="12"/>
    </row>
    <row r="111" customHeight="1" spans="12:14">
      <c r="L111" s="22">
        <f t="shared" si="1"/>
        <v>0</v>
      </c>
      <c r="N111" s="12"/>
    </row>
    <row r="112" customHeight="1" spans="12:14">
      <c r="L112" s="22">
        <f t="shared" si="1"/>
        <v>0</v>
      </c>
      <c r="N112" s="12"/>
    </row>
    <row r="113" customHeight="1" spans="12:14">
      <c r="L113" s="22">
        <f t="shared" si="1"/>
        <v>0</v>
      </c>
      <c r="N113" s="12"/>
    </row>
    <row r="114" customHeight="1" spans="12:14">
      <c r="L114" s="22">
        <f t="shared" si="1"/>
        <v>0</v>
      </c>
      <c r="N114" s="12"/>
    </row>
    <row r="115" customHeight="1" spans="12:14">
      <c r="L115" s="22">
        <f t="shared" si="1"/>
        <v>0</v>
      </c>
      <c r="N115" s="12"/>
    </row>
    <row r="116" customHeight="1" spans="12:14">
      <c r="L116" s="22">
        <f t="shared" si="1"/>
        <v>0</v>
      </c>
      <c r="N116" s="12"/>
    </row>
    <row r="117" customHeight="1" spans="12:14">
      <c r="L117" s="22">
        <f t="shared" si="1"/>
        <v>0</v>
      </c>
      <c r="N117" s="12"/>
    </row>
    <row r="118" customHeight="1" spans="12:14">
      <c r="L118" s="22">
        <f t="shared" si="1"/>
        <v>0</v>
      </c>
      <c r="N118" s="12"/>
    </row>
    <row r="119" customHeight="1" spans="12:14">
      <c r="L119" s="22">
        <f t="shared" si="1"/>
        <v>0</v>
      </c>
      <c r="N119" s="12"/>
    </row>
    <row r="120" customHeight="1" spans="12:14">
      <c r="L120" s="22">
        <f t="shared" si="1"/>
        <v>0</v>
      </c>
      <c r="N120" s="12"/>
    </row>
    <row r="121" customHeight="1" spans="12:14">
      <c r="L121" s="22">
        <f t="shared" si="1"/>
        <v>0</v>
      </c>
      <c r="N121" s="12"/>
    </row>
    <row r="122" customHeight="1" spans="12:14">
      <c r="L122" s="22">
        <f t="shared" si="1"/>
        <v>0</v>
      </c>
      <c r="N122" s="12"/>
    </row>
    <row r="123" customHeight="1" spans="12:14">
      <c r="L123" s="22">
        <f t="shared" si="1"/>
        <v>0</v>
      </c>
      <c r="N123" s="12"/>
    </row>
    <row r="124" customHeight="1" spans="12:14">
      <c r="L124" s="22">
        <f t="shared" si="1"/>
        <v>0</v>
      </c>
      <c r="N124" s="12"/>
    </row>
    <row r="125" customHeight="1" spans="12:14">
      <c r="L125" s="22">
        <f t="shared" si="1"/>
        <v>0</v>
      </c>
      <c r="N125" s="12"/>
    </row>
    <row r="126" customHeight="1" spans="12:14">
      <c r="L126" s="22">
        <f t="shared" si="1"/>
        <v>0</v>
      </c>
      <c r="N126" s="12"/>
    </row>
    <row r="127" customHeight="1" spans="12:14">
      <c r="L127" s="22">
        <f t="shared" si="1"/>
        <v>0</v>
      </c>
      <c r="N127" s="12"/>
    </row>
    <row r="128" customHeight="1" spans="12:14">
      <c r="L128" s="22">
        <f t="shared" si="1"/>
        <v>0</v>
      </c>
      <c r="N128" s="12"/>
    </row>
    <row r="129" customHeight="1" spans="12:14">
      <c r="L129" s="22">
        <f t="shared" si="1"/>
        <v>0</v>
      </c>
      <c r="N129" s="12"/>
    </row>
    <row r="130" customHeight="1" spans="12:14">
      <c r="L130" s="22">
        <f t="shared" si="1"/>
        <v>0</v>
      </c>
      <c r="N130" s="12"/>
    </row>
    <row r="131" customHeight="1" spans="12:14">
      <c r="L131" s="22">
        <f t="shared" si="1"/>
        <v>0</v>
      </c>
      <c r="N131" s="12"/>
    </row>
    <row r="132" customHeight="1" spans="12:14">
      <c r="L132" s="22">
        <f t="shared" si="1"/>
        <v>0</v>
      </c>
      <c r="N132" s="12"/>
    </row>
    <row r="133" customHeight="1" spans="12:14">
      <c r="L133" s="22">
        <f t="shared" si="1"/>
        <v>0</v>
      </c>
      <c r="N133" s="12"/>
    </row>
    <row r="134" customHeight="1" spans="12:14">
      <c r="L134" s="22">
        <f t="shared" ref="L134:L197" si="2">(I134*60*60)+J134*60+K134</f>
        <v>0</v>
      </c>
      <c r="N134" s="12"/>
    </row>
    <row r="135" customHeight="1" spans="12:14">
      <c r="L135" s="22">
        <f t="shared" si="2"/>
        <v>0</v>
      </c>
      <c r="N135" s="12"/>
    </row>
    <row r="136" customHeight="1" spans="12:14">
      <c r="L136" s="22">
        <f t="shared" si="2"/>
        <v>0</v>
      </c>
      <c r="N136" s="12"/>
    </row>
    <row r="137" customHeight="1" spans="12:14">
      <c r="L137" s="22">
        <f t="shared" si="2"/>
        <v>0</v>
      </c>
      <c r="N137" s="12"/>
    </row>
    <row r="138" customHeight="1" spans="12:14">
      <c r="L138" s="22">
        <f t="shared" si="2"/>
        <v>0</v>
      </c>
      <c r="N138" s="12"/>
    </row>
    <row r="139" customHeight="1" spans="12:14">
      <c r="L139" s="22">
        <f t="shared" si="2"/>
        <v>0</v>
      </c>
      <c r="N139" s="12"/>
    </row>
    <row r="140" customHeight="1" spans="12:14">
      <c r="L140" s="22">
        <f t="shared" si="2"/>
        <v>0</v>
      </c>
      <c r="N140" s="12"/>
    </row>
    <row r="141" customHeight="1" spans="12:14">
      <c r="L141" s="22">
        <f t="shared" si="2"/>
        <v>0</v>
      </c>
      <c r="N141" s="12"/>
    </row>
    <row r="142" customHeight="1" spans="12:14">
      <c r="L142" s="22">
        <f t="shared" si="2"/>
        <v>0</v>
      </c>
      <c r="N142" s="12"/>
    </row>
    <row r="143" customHeight="1" spans="12:14">
      <c r="L143" s="22">
        <f t="shared" si="2"/>
        <v>0</v>
      </c>
      <c r="N143" s="12"/>
    </row>
    <row r="144" customHeight="1" spans="12:14">
      <c r="L144" s="22">
        <f t="shared" si="2"/>
        <v>0</v>
      </c>
      <c r="N144" s="12"/>
    </row>
    <row r="145" customHeight="1" spans="12:14">
      <c r="L145" s="22">
        <f t="shared" si="2"/>
        <v>0</v>
      </c>
      <c r="N145" s="12"/>
    </row>
    <row r="146" customHeight="1" spans="12:14">
      <c r="L146" s="22">
        <f t="shared" si="2"/>
        <v>0</v>
      </c>
      <c r="N146" s="12"/>
    </row>
    <row r="147" customHeight="1" spans="12:12">
      <c r="L147" s="22">
        <f t="shared" si="2"/>
        <v>0</v>
      </c>
    </row>
    <row r="148" customHeight="1" spans="12:12">
      <c r="L148" s="22">
        <f t="shared" si="2"/>
        <v>0</v>
      </c>
    </row>
    <row r="149" customHeight="1" spans="12:12">
      <c r="L149" s="22">
        <f t="shared" si="2"/>
        <v>0</v>
      </c>
    </row>
    <row r="150" customHeight="1" spans="12:12">
      <c r="L150" s="22">
        <f t="shared" si="2"/>
        <v>0</v>
      </c>
    </row>
    <row r="151" customHeight="1" spans="12:12">
      <c r="L151" s="22">
        <f t="shared" si="2"/>
        <v>0</v>
      </c>
    </row>
    <row r="152" customHeight="1" spans="12:12">
      <c r="L152" s="22">
        <f t="shared" si="2"/>
        <v>0</v>
      </c>
    </row>
    <row r="153" customHeight="1" spans="12:12">
      <c r="L153" s="22">
        <f t="shared" si="2"/>
        <v>0</v>
      </c>
    </row>
    <row r="154" customHeight="1" spans="12:12">
      <c r="L154" s="22">
        <f t="shared" si="2"/>
        <v>0</v>
      </c>
    </row>
    <row r="155" customHeight="1" spans="12:12">
      <c r="L155" s="22">
        <f t="shared" si="2"/>
        <v>0</v>
      </c>
    </row>
    <row r="156" customHeight="1" spans="12:12">
      <c r="L156" s="22">
        <f t="shared" si="2"/>
        <v>0</v>
      </c>
    </row>
    <row r="157" customHeight="1" spans="12:12">
      <c r="L157" s="22">
        <f t="shared" si="2"/>
        <v>0</v>
      </c>
    </row>
    <row r="158" customHeight="1" spans="12:12">
      <c r="L158" s="22">
        <f t="shared" si="2"/>
        <v>0</v>
      </c>
    </row>
    <row r="159" customHeight="1" spans="12:12">
      <c r="L159" s="22">
        <f t="shared" si="2"/>
        <v>0</v>
      </c>
    </row>
    <row r="160" customHeight="1" spans="12:12">
      <c r="L160" s="22">
        <f t="shared" si="2"/>
        <v>0</v>
      </c>
    </row>
    <row r="161" customHeight="1" spans="12:12">
      <c r="L161" s="22">
        <f t="shared" si="2"/>
        <v>0</v>
      </c>
    </row>
    <row r="162" customHeight="1" spans="12:12">
      <c r="L162" s="22">
        <f t="shared" si="2"/>
        <v>0</v>
      </c>
    </row>
    <row r="163" customHeight="1" spans="12:12">
      <c r="L163" s="22">
        <f t="shared" si="2"/>
        <v>0</v>
      </c>
    </row>
    <row r="164" customHeight="1" spans="12:12">
      <c r="L164" s="22">
        <f t="shared" si="2"/>
        <v>0</v>
      </c>
    </row>
    <row r="165" customHeight="1" spans="12:12">
      <c r="L165" s="22">
        <f t="shared" si="2"/>
        <v>0</v>
      </c>
    </row>
    <row r="166" customHeight="1" spans="12:12">
      <c r="L166" s="22">
        <f t="shared" si="2"/>
        <v>0</v>
      </c>
    </row>
    <row r="167" customHeight="1" spans="12:12">
      <c r="L167" s="22">
        <f t="shared" si="2"/>
        <v>0</v>
      </c>
    </row>
    <row r="168" customHeight="1" spans="12:12">
      <c r="L168" s="22">
        <f t="shared" si="2"/>
        <v>0</v>
      </c>
    </row>
    <row r="169" customHeight="1" spans="12:12">
      <c r="L169" s="22">
        <f t="shared" si="2"/>
        <v>0</v>
      </c>
    </row>
    <row r="170" customHeight="1" spans="12:12">
      <c r="L170" s="22">
        <f t="shared" si="2"/>
        <v>0</v>
      </c>
    </row>
    <row r="171" customHeight="1" spans="12:12">
      <c r="L171" s="22">
        <f t="shared" si="2"/>
        <v>0</v>
      </c>
    </row>
    <row r="172" customHeight="1" spans="12:12">
      <c r="L172" s="22">
        <f t="shared" si="2"/>
        <v>0</v>
      </c>
    </row>
    <row r="173" customHeight="1" spans="12:12">
      <c r="L173" s="22">
        <f t="shared" si="2"/>
        <v>0</v>
      </c>
    </row>
    <row r="174" customHeight="1" spans="12:12">
      <c r="L174" s="22">
        <f t="shared" si="2"/>
        <v>0</v>
      </c>
    </row>
    <row r="175" customHeight="1" spans="12:12">
      <c r="L175" s="22">
        <f t="shared" si="2"/>
        <v>0</v>
      </c>
    </row>
    <row r="176" customHeight="1" spans="12:12">
      <c r="L176" s="22">
        <f t="shared" si="2"/>
        <v>0</v>
      </c>
    </row>
    <row r="177" customHeight="1" spans="12:12">
      <c r="L177" s="22">
        <f t="shared" si="2"/>
        <v>0</v>
      </c>
    </row>
    <row r="178" customHeight="1" spans="12:12">
      <c r="L178" s="22">
        <f t="shared" si="2"/>
        <v>0</v>
      </c>
    </row>
    <row r="179" customHeight="1" spans="12:12">
      <c r="L179" s="22">
        <f t="shared" si="2"/>
        <v>0</v>
      </c>
    </row>
    <row r="180" customHeight="1" spans="12:12">
      <c r="L180" s="22">
        <f t="shared" si="2"/>
        <v>0</v>
      </c>
    </row>
    <row r="181" customHeight="1" spans="12:12">
      <c r="L181" s="22">
        <f t="shared" si="2"/>
        <v>0</v>
      </c>
    </row>
    <row r="182" customHeight="1" spans="12:12">
      <c r="L182" s="22">
        <f t="shared" si="2"/>
        <v>0</v>
      </c>
    </row>
    <row r="183" customHeight="1" spans="12:12">
      <c r="L183" s="22">
        <f t="shared" si="2"/>
        <v>0</v>
      </c>
    </row>
    <row r="184" customHeight="1" spans="12:12">
      <c r="L184" s="22">
        <f t="shared" si="2"/>
        <v>0</v>
      </c>
    </row>
    <row r="185" customHeight="1" spans="12:12">
      <c r="L185" s="22">
        <f t="shared" si="2"/>
        <v>0</v>
      </c>
    </row>
    <row r="186" customHeight="1" spans="12:12">
      <c r="L186" s="22">
        <f t="shared" si="2"/>
        <v>0</v>
      </c>
    </row>
    <row r="187" customHeight="1" spans="12:12">
      <c r="L187" s="22">
        <f t="shared" si="2"/>
        <v>0</v>
      </c>
    </row>
    <row r="188" customHeight="1" spans="12:12">
      <c r="L188" s="22">
        <f t="shared" si="2"/>
        <v>0</v>
      </c>
    </row>
    <row r="189" customHeight="1" spans="12:12">
      <c r="L189" s="22">
        <f t="shared" si="2"/>
        <v>0</v>
      </c>
    </row>
    <row r="190" customHeight="1" spans="12:12">
      <c r="L190" s="22">
        <f t="shared" si="2"/>
        <v>0</v>
      </c>
    </row>
    <row r="191" customHeight="1" spans="12:12">
      <c r="L191" s="22">
        <f t="shared" si="2"/>
        <v>0</v>
      </c>
    </row>
    <row r="192" customHeight="1" spans="12:12">
      <c r="L192" s="22">
        <f t="shared" si="2"/>
        <v>0</v>
      </c>
    </row>
    <row r="193" customHeight="1" spans="12:12">
      <c r="L193" s="22">
        <f t="shared" si="2"/>
        <v>0</v>
      </c>
    </row>
    <row r="194" customHeight="1" spans="12:12">
      <c r="L194" s="22">
        <f t="shared" si="2"/>
        <v>0</v>
      </c>
    </row>
    <row r="195" customHeight="1" spans="12:12">
      <c r="L195" s="22">
        <f t="shared" si="2"/>
        <v>0</v>
      </c>
    </row>
    <row r="196" customHeight="1" spans="12:12">
      <c r="L196" s="22">
        <f t="shared" si="2"/>
        <v>0</v>
      </c>
    </row>
    <row r="197" customHeight="1" spans="12:12">
      <c r="L197" s="22">
        <f t="shared" si="2"/>
        <v>0</v>
      </c>
    </row>
    <row r="198" customHeight="1" spans="12:12">
      <c r="L198" s="22">
        <f t="shared" ref="L198:L261" si="3">(I198*60*60)+J198*60+K198</f>
        <v>0</v>
      </c>
    </row>
    <row r="199" customHeight="1" spans="12:12">
      <c r="L199" s="22">
        <f t="shared" si="3"/>
        <v>0</v>
      </c>
    </row>
    <row r="200" customHeight="1" spans="12:12">
      <c r="L200" s="22">
        <f t="shared" si="3"/>
        <v>0</v>
      </c>
    </row>
    <row r="201" customHeight="1" spans="12:12">
      <c r="L201" s="22">
        <f t="shared" si="3"/>
        <v>0</v>
      </c>
    </row>
    <row r="202" customHeight="1" spans="12:12">
      <c r="L202" s="22">
        <f t="shared" si="3"/>
        <v>0</v>
      </c>
    </row>
    <row r="203" customHeight="1" spans="12:12">
      <c r="L203" s="22">
        <f t="shared" si="3"/>
        <v>0</v>
      </c>
    </row>
    <row r="204" customHeight="1" spans="12:12">
      <c r="L204" s="22">
        <f t="shared" si="3"/>
        <v>0</v>
      </c>
    </row>
    <row r="205" customHeight="1" spans="12:12">
      <c r="L205" s="22">
        <f t="shared" si="3"/>
        <v>0</v>
      </c>
    </row>
    <row r="206" customHeight="1" spans="12:12">
      <c r="L206" s="22">
        <f t="shared" si="3"/>
        <v>0</v>
      </c>
    </row>
    <row r="207" customHeight="1" spans="12:12">
      <c r="L207" s="22">
        <f t="shared" si="3"/>
        <v>0</v>
      </c>
    </row>
    <row r="208" customHeight="1" spans="12:12">
      <c r="L208" s="22">
        <f t="shared" si="3"/>
        <v>0</v>
      </c>
    </row>
    <row r="209" customHeight="1" spans="12:12">
      <c r="L209" s="22">
        <f t="shared" si="3"/>
        <v>0</v>
      </c>
    </row>
    <row r="210" customHeight="1" spans="12:12">
      <c r="L210" s="22">
        <f t="shared" si="3"/>
        <v>0</v>
      </c>
    </row>
    <row r="211" customHeight="1" spans="12:12">
      <c r="L211" s="22">
        <f t="shared" si="3"/>
        <v>0</v>
      </c>
    </row>
    <row r="212" customHeight="1" spans="12:12">
      <c r="L212" s="22">
        <f t="shared" si="3"/>
        <v>0</v>
      </c>
    </row>
    <row r="213" customHeight="1" spans="12:12">
      <c r="L213" s="22">
        <f t="shared" si="3"/>
        <v>0</v>
      </c>
    </row>
    <row r="214" customHeight="1" spans="12:12">
      <c r="L214" s="22">
        <f t="shared" si="3"/>
        <v>0</v>
      </c>
    </row>
    <row r="215" customHeight="1" spans="12:12">
      <c r="L215" s="22">
        <f t="shared" si="3"/>
        <v>0</v>
      </c>
    </row>
    <row r="216" customHeight="1" spans="12:12">
      <c r="L216" s="22">
        <f t="shared" si="3"/>
        <v>0</v>
      </c>
    </row>
    <row r="217" customHeight="1" spans="12:12">
      <c r="L217" s="22">
        <f t="shared" si="3"/>
        <v>0</v>
      </c>
    </row>
    <row r="218" customHeight="1" spans="12:12">
      <c r="L218" s="22">
        <f t="shared" si="3"/>
        <v>0</v>
      </c>
    </row>
    <row r="219" customHeight="1" spans="12:12">
      <c r="L219" s="22">
        <f t="shared" si="3"/>
        <v>0</v>
      </c>
    </row>
    <row r="220" customHeight="1" spans="12:12">
      <c r="L220" s="22">
        <f t="shared" si="3"/>
        <v>0</v>
      </c>
    </row>
    <row r="221" customHeight="1" spans="12:12">
      <c r="L221" s="22">
        <f t="shared" si="3"/>
        <v>0</v>
      </c>
    </row>
    <row r="222" customHeight="1" spans="12:12">
      <c r="L222" s="22">
        <f t="shared" si="3"/>
        <v>0</v>
      </c>
    </row>
    <row r="223" customHeight="1" spans="12:12">
      <c r="L223" s="22">
        <f t="shared" si="3"/>
        <v>0</v>
      </c>
    </row>
    <row r="224" customHeight="1" spans="12:12">
      <c r="L224" s="22">
        <f t="shared" si="3"/>
        <v>0</v>
      </c>
    </row>
    <row r="225" customHeight="1" spans="12:12">
      <c r="L225" s="22">
        <f t="shared" si="3"/>
        <v>0</v>
      </c>
    </row>
    <row r="226" customHeight="1" spans="12:12">
      <c r="L226" s="22">
        <f t="shared" si="3"/>
        <v>0</v>
      </c>
    </row>
    <row r="227" customHeight="1" spans="12:12">
      <c r="L227" s="22">
        <f t="shared" si="3"/>
        <v>0</v>
      </c>
    </row>
    <row r="228" customHeight="1" spans="12:12">
      <c r="L228" s="22">
        <f t="shared" si="3"/>
        <v>0</v>
      </c>
    </row>
    <row r="229" customHeight="1" spans="12:12">
      <c r="L229" s="22">
        <f t="shared" si="3"/>
        <v>0</v>
      </c>
    </row>
    <row r="230" customHeight="1" spans="12:12">
      <c r="L230" s="22">
        <f t="shared" si="3"/>
        <v>0</v>
      </c>
    </row>
    <row r="231" customHeight="1" spans="12:12">
      <c r="L231" s="22">
        <f t="shared" si="3"/>
        <v>0</v>
      </c>
    </row>
    <row r="232" customHeight="1" spans="12:12">
      <c r="L232" s="22">
        <f t="shared" si="3"/>
        <v>0</v>
      </c>
    </row>
    <row r="233" customHeight="1" spans="12:12">
      <c r="L233" s="22">
        <f t="shared" si="3"/>
        <v>0</v>
      </c>
    </row>
    <row r="234" customHeight="1" spans="12:12">
      <c r="L234" s="22">
        <f t="shared" si="3"/>
        <v>0</v>
      </c>
    </row>
    <row r="235" customHeight="1" spans="12:12">
      <c r="L235" s="22">
        <f t="shared" si="3"/>
        <v>0</v>
      </c>
    </row>
    <row r="236" customHeight="1" spans="12:12">
      <c r="L236" s="22">
        <f t="shared" si="3"/>
        <v>0</v>
      </c>
    </row>
    <row r="237" customHeight="1" spans="12:12">
      <c r="L237" s="22">
        <f t="shared" si="3"/>
        <v>0</v>
      </c>
    </row>
    <row r="238" customHeight="1" spans="12:12">
      <c r="L238" s="22">
        <f t="shared" si="3"/>
        <v>0</v>
      </c>
    </row>
    <row r="239" customHeight="1" spans="12:12">
      <c r="L239" s="22">
        <f t="shared" si="3"/>
        <v>0</v>
      </c>
    </row>
    <row r="240" customHeight="1" spans="12:12">
      <c r="L240" s="22">
        <f t="shared" si="3"/>
        <v>0</v>
      </c>
    </row>
    <row r="241" customHeight="1" spans="12:12">
      <c r="L241" s="22">
        <f t="shared" si="3"/>
        <v>0</v>
      </c>
    </row>
    <row r="242" customHeight="1" spans="12:12">
      <c r="L242" s="22">
        <f t="shared" si="3"/>
        <v>0</v>
      </c>
    </row>
    <row r="243" customHeight="1" spans="12:12">
      <c r="L243" s="22">
        <f t="shared" si="3"/>
        <v>0</v>
      </c>
    </row>
    <row r="244" customHeight="1" spans="12:12">
      <c r="L244" s="22">
        <f t="shared" si="3"/>
        <v>0</v>
      </c>
    </row>
    <row r="245" customHeight="1" spans="12:12">
      <c r="L245" s="22">
        <f t="shared" si="3"/>
        <v>0</v>
      </c>
    </row>
    <row r="246" customHeight="1" spans="12:12">
      <c r="L246" s="22">
        <f t="shared" si="3"/>
        <v>0</v>
      </c>
    </row>
    <row r="247" customHeight="1" spans="12:12">
      <c r="L247" s="22">
        <f t="shared" si="3"/>
        <v>0</v>
      </c>
    </row>
    <row r="248" customHeight="1" spans="12:12">
      <c r="L248" s="22">
        <f t="shared" si="3"/>
        <v>0</v>
      </c>
    </row>
    <row r="249" customHeight="1" spans="12:12">
      <c r="L249" s="22">
        <f t="shared" si="3"/>
        <v>0</v>
      </c>
    </row>
    <row r="250" customHeight="1" spans="12:12">
      <c r="L250" s="22">
        <f t="shared" si="3"/>
        <v>0</v>
      </c>
    </row>
    <row r="251" customHeight="1" spans="12:12">
      <c r="L251" s="22">
        <f t="shared" si="3"/>
        <v>0</v>
      </c>
    </row>
    <row r="252" customHeight="1" spans="12:12">
      <c r="L252" s="22">
        <f t="shared" si="3"/>
        <v>0</v>
      </c>
    </row>
    <row r="253" customHeight="1" spans="12:12">
      <c r="L253" s="22">
        <f t="shared" si="3"/>
        <v>0</v>
      </c>
    </row>
    <row r="254" customHeight="1" spans="12:12">
      <c r="L254" s="22">
        <f t="shared" si="3"/>
        <v>0</v>
      </c>
    </row>
    <row r="255" customHeight="1" spans="12:12">
      <c r="L255" s="22">
        <f t="shared" si="3"/>
        <v>0</v>
      </c>
    </row>
    <row r="256" customHeight="1" spans="12:12">
      <c r="L256" s="22">
        <f t="shared" si="3"/>
        <v>0</v>
      </c>
    </row>
    <row r="257" customHeight="1" spans="12:12">
      <c r="L257" s="22">
        <f t="shared" si="3"/>
        <v>0</v>
      </c>
    </row>
    <row r="258" customHeight="1" spans="12:12">
      <c r="L258" s="22">
        <f t="shared" si="3"/>
        <v>0</v>
      </c>
    </row>
    <row r="259" customHeight="1" spans="12:12">
      <c r="L259" s="22">
        <f t="shared" si="3"/>
        <v>0</v>
      </c>
    </row>
    <row r="260" customHeight="1" spans="12:12">
      <c r="L260" s="22">
        <f t="shared" si="3"/>
        <v>0</v>
      </c>
    </row>
    <row r="261" customHeight="1" spans="12:12">
      <c r="L261" s="22">
        <f t="shared" si="3"/>
        <v>0</v>
      </c>
    </row>
    <row r="262" customHeight="1" spans="12:12">
      <c r="L262" s="22">
        <f t="shared" ref="L262:L264" si="4">(I262*60*60)+J262*60+K262</f>
        <v>0</v>
      </c>
    </row>
    <row r="263" customHeight="1" spans="12:12">
      <c r="L263" s="22">
        <f t="shared" si="4"/>
        <v>0</v>
      </c>
    </row>
    <row r="264" customHeight="1" spans="12:12">
      <c r="L264" s="22">
        <f t="shared" si="4"/>
        <v>0</v>
      </c>
    </row>
  </sheetData>
  <autoFilter xmlns:etc="http://www.wps.cn/officeDocument/2017/etCustomData" ref="D3:H3" etc:filterBottomFollowUsedRange="0">
    <extLst/>
  </autoFilter>
  <mergeCells count="1">
    <mergeCell ref="I1:L2"/>
  </mergeCells>
  <conditionalFormatting sqref="E2">
    <cfRule type="expression" dxfId="104" priority="41">
      <formula>$E2&gt;750</formula>
    </cfRule>
    <cfRule type="expression" priority="42">
      <formula>$E2&gt;750</formula>
    </cfRule>
  </conditionalFormatting>
  <conditionalFormatting sqref="M18">
    <cfRule type="expression" dxfId="103" priority="25">
      <formula>$M18&gt;750</formula>
    </cfRule>
    <cfRule type="expression" dxfId="102" priority="26">
      <formula>$M18&lt;750</formula>
    </cfRule>
  </conditionalFormatting>
  <conditionalFormatting sqref="M35">
    <cfRule type="expression" dxfId="103" priority="21">
      <formula>$M35&gt;750</formula>
    </cfRule>
    <cfRule type="expression" dxfId="102" priority="22">
      <formula>$M35&lt;750</formula>
    </cfRule>
  </conditionalFormatting>
  <conditionalFormatting sqref="M47">
    <cfRule type="expression" dxfId="103" priority="17">
      <formula>$M47&gt;750</formula>
    </cfRule>
    <cfRule type="expression" dxfId="102" priority="18">
      <formula>$M47&lt;750</formula>
    </cfRule>
  </conditionalFormatting>
  <conditionalFormatting sqref="M53">
    <cfRule type="expression" dxfId="103" priority="13">
      <formula>$M53&gt;750</formula>
    </cfRule>
    <cfRule type="expression" dxfId="102" priority="14">
      <formula>$M53&lt;750</formula>
    </cfRule>
  </conditionalFormatting>
  <conditionalFormatting sqref="M56">
    <cfRule type="expression" dxfId="103" priority="9">
      <formula>$M56&gt;750</formula>
    </cfRule>
    <cfRule type="expression" dxfId="102" priority="10">
      <formula>$M56&lt;750</formula>
    </cfRule>
  </conditionalFormatting>
  <conditionalFormatting sqref="M67">
    <cfRule type="expression" dxfId="103" priority="5">
      <formula>$M67&gt;750</formula>
    </cfRule>
    <cfRule type="expression" dxfId="102" priority="6">
      <formula>$M67&lt;750</formula>
    </cfRule>
  </conditionalFormatting>
  <conditionalFormatting sqref="M77">
    <cfRule type="expression" dxfId="103" priority="1">
      <formula>$M77&gt;750</formula>
    </cfRule>
    <cfRule type="expression" dxfId="102" priority="2">
      <formula>$M77&lt;750</formula>
    </cfRule>
  </conditionalFormatting>
  <conditionalFormatting sqref="G4:G1048576">
    <cfRule type="expression" dxfId="108" priority="46">
      <formula>G4="yes"</formula>
    </cfRule>
  </conditionalFormatting>
  <conditionalFormatting sqref="H4:H1048576">
    <cfRule type="expression" dxfId="105" priority="43">
      <formula>$H4="DETRACTOR"</formula>
    </cfRule>
    <cfRule type="expression" dxfId="106" priority="44">
      <formula>$H4="PASSIVE"</formula>
    </cfRule>
    <cfRule type="expression" dxfId="107" priority="45">
      <formula>$H4="PROMOTER"</formula>
    </cfRule>
  </conditionalFormatting>
  <conditionalFormatting sqref="L4:L264">
    <cfRule type="expression" dxfId="102" priority="3">
      <formula>$L4&lt;750</formula>
    </cfRule>
    <cfRule type="expression" dxfId="103" priority="4">
      <formula>$L4&gt;750</formula>
    </cfRule>
  </conditionalFormatting>
  <dataValidations count="3">
    <dataValidation type="list" allowBlank="1" showInputMessage="1" showErrorMessage="1" sqref="F4:F1048576">
      <formula1>"CA, CX,TRN"</formula1>
    </dataValidation>
    <dataValidation type="list" allowBlank="1" showInputMessage="1" showErrorMessage="1" sqref="G4:G1048576">
      <formula1>"yes, no"</formula1>
    </dataValidation>
    <dataValidation type="list" allowBlank="1" showInputMessage="1" showErrorMessage="1" sqref="H4:H1048576">
      <formula1>"PASSIVE, PROMOTER, DETRACTOR, NA"</formula1>
    </dataValidation>
  </dataValidations>
  <pageMargins left="0.7" right="0.7" top="0.75" bottom="0.75" header="0.3" footer="0.3"/>
  <pageSetup paperSize="1" orientation="portrait" horizontalDpi="90" verticalDpi="9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4"/>
  <sheetViews>
    <sheetView workbookViewId="0">
      <pane ySplit="3" topLeftCell="A4" activePane="bottomLeft" state="frozen"/>
      <selection/>
      <selection pane="bottomLeft" activeCell="N13" sqref="N13"/>
    </sheetView>
  </sheetViews>
  <sheetFormatPr defaultColWidth="20.7142857142857" defaultRowHeight="15"/>
  <cols>
    <col min="1" max="8" width="20.7142857142857" style="10"/>
    <col min="9" max="9" width="4.57142857142857" style="21" customWidth="1"/>
    <col min="10" max="10" width="4.28571428571429" style="21" customWidth="1"/>
    <col min="11" max="11" width="4.71428571428571" style="10" customWidth="1"/>
    <col min="12" max="12" width="6.14285714285714" style="21" customWidth="1"/>
    <col min="13" max="16384" width="20.7142857142857" style="10"/>
  </cols>
  <sheetData>
    <row r="1" ht="20.1" customHeight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2</v>
      </c>
      <c r="H1" s="2" t="s">
        <v>3</v>
      </c>
      <c r="I1" s="15" t="s">
        <v>40</v>
      </c>
      <c r="J1" s="15"/>
      <c r="K1" s="15"/>
      <c r="L1" s="15"/>
      <c r="M1" s="3" t="s">
        <v>92</v>
      </c>
    </row>
    <row r="2" s="3" customFormat="1" ht="20.1" customHeight="1" spans="1:13">
      <c r="A2" s="3">
        <f>COUNTA(B$5:B$1048576)</f>
        <v>78</v>
      </c>
      <c r="B2" s="3">
        <f>COUNTIF(F$4:F$1048576,"TRN")</f>
        <v>28</v>
      </c>
      <c r="C2" s="3">
        <f>COUNTIF(G$4:G$1048576,"YES")</f>
        <v>15</v>
      </c>
      <c r="D2" s="4">
        <f>C2/A2</f>
        <v>0.192307692307692</v>
      </c>
      <c r="E2" s="5">
        <f>SUM(L$4:L$1048576)/A2</f>
        <v>1052.16666666667</v>
      </c>
      <c r="F2" s="6">
        <f>COUNTA(B94:B1000000)</f>
        <v>4</v>
      </c>
      <c r="G2" s="6">
        <f>COUNTIF(F94:F45098,"TRN")</f>
        <v>4</v>
      </c>
      <c r="H2" s="6">
        <f>COUNTIF(G94:G4577,"YES")</f>
        <v>0</v>
      </c>
      <c r="I2" s="15"/>
      <c r="J2" s="15"/>
      <c r="K2" s="15"/>
      <c r="L2" s="15"/>
      <c r="M2" s="16" t="str">
        <f>TEXT(SUM(L$4:L$1048576)/60/60,"0.00")&amp;"HRS"</f>
        <v>22.80HRS</v>
      </c>
    </row>
    <row r="3" s="19" customFormat="1" ht="20.1" customHeight="1" spans="1:12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7" t="s">
        <v>48</v>
      </c>
      <c r="J3" s="17" t="s">
        <v>49</v>
      </c>
      <c r="K3" s="18" t="s">
        <v>50</v>
      </c>
      <c r="L3" s="17" t="s">
        <v>5</v>
      </c>
    </row>
    <row r="4" ht="20.1" customHeight="1" spans="2:14">
      <c r="B4" s="7"/>
      <c r="C4" s="7"/>
      <c r="D4" s="8"/>
      <c r="E4" s="7"/>
      <c r="F4" s="7"/>
      <c r="G4" s="7"/>
      <c r="H4" s="7"/>
      <c r="I4" s="20"/>
      <c r="J4" s="20"/>
      <c r="K4" s="7"/>
      <c r="L4" s="30"/>
      <c r="M4" s="7">
        <f>COUNTA(B$5:B$11)</f>
        <v>7</v>
      </c>
      <c r="N4" s="14"/>
    </row>
    <row r="5" ht="20.1" customHeight="1" spans="1:14">
      <c r="A5" s="9">
        <v>45566</v>
      </c>
      <c r="B5" s="10">
        <v>924907668</v>
      </c>
      <c r="C5" s="10">
        <v>160863487</v>
      </c>
      <c r="D5" s="10" t="s">
        <v>27</v>
      </c>
      <c r="E5" s="10" t="s">
        <v>61</v>
      </c>
      <c r="F5" s="10" t="s">
        <v>14</v>
      </c>
      <c r="G5" s="10" t="s">
        <v>61</v>
      </c>
      <c r="H5" s="10" t="s">
        <v>62</v>
      </c>
      <c r="I5" s="21">
        <v>0</v>
      </c>
      <c r="J5" s="21">
        <v>12</v>
      </c>
      <c r="K5" s="10">
        <v>7</v>
      </c>
      <c r="L5" s="22">
        <f>(I5*60*60)+J5*60+K5</f>
        <v>727</v>
      </c>
      <c r="M5" s="23">
        <v>45566</v>
      </c>
      <c r="N5" s="12"/>
    </row>
    <row r="6" ht="20.1" customHeight="1" spans="1:14">
      <c r="A6" s="9">
        <v>45566</v>
      </c>
      <c r="B6" s="10">
        <v>921726924</v>
      </c>
      <c r="C6" s="10">
        <v>160873893</v>
      </c>
      <c r="D6" s="10" t="s">
        <v>27</v>
      </c>
      <c r="E6" s="10" t="s">
        <v>61</v>
      </c>
      <c r="F6" s="10" t="s">
        <v>54</v>
      </c>
      <c r="G6" s="10" t="s">
        <v>61</v>
      </c>
      <c r="H6" s="10" t="s">
        <v>62</v>
      </c>
      <c r="I6" s="21">
        <v>0</v>
      </c>
      <c r="J6" s="21">
        <v>44</v>
      </c>
      <c r="K6" s="10">
        <v>57</v>
      </c>
      <c r="L6" s="22">
        <f>(I6*60*60)+J6*60+K6</f>
        <v>2697</v>
      </c>
      <c r="M6" s="24">
        <f>SUM(L5:L11)/M4</f>
        <v>1533.85714285714</v>
      </c>
      <c r="N6" s="12"/>
    </row>
    <row r="7" ht="20.1" customHeight="1" spans="1:14">
      <c r="A7" s="9">
        <v>45566</v>
      </c>
      <c r="B7" s="10">
        <v>921054696</v>
      </c>
      <c r="C7" s="10">
        <v>160915487</v>
      </c>
      <c r="D7" s="10" t="s">
        <v>28</v>
      </c>
      <c r="E7" s="10" t="s">
        <v>61</v>
      </c>
      <c r="F7" s="10" t="s">
        <v>14</v>
      </c>
      <c r="G7" s="10" t="s">
        <v>61</v>
      </c>
      <c r="H7" s="10" t="s">
        <v>62</v>
      </c>
      <c r="I7" s="21">
        <v>0</v>
      </c>
      <c r="J7" s="21">
        <v>12</v>
      </c>
      <c r="K7" s="10">
        <v>43</v>
      </c>
      <c r="L7" s="22">
        <f t="shared" ref="L7:L11" si="0">(I7*60*60)+J7*60+K7</f>
        <v>763</v>
      </c>
      <c r="N7" s="12"/>
    </row>
    <row r="8" ht="20.1" customHeight="1" spans="1:14">
      <c r="A8" s="9">
        <v>45566</v>
      </c>
      <c r="B8" s="10">
        <v>925509487</v>
      </c>
      <c r="C8" s="10">
        <v>160946410</v>
      </c>
      <c r="D8" s="10" t="s">
        <v>25</v>
      </c>
      <c r="E8" s="10" t="s">
        <v>61</v>
      </c>
      <c r="F8" s="10" t="s">
        <v>13</v>
      </c>
      <c r="G8" s="10" t="s">
        <v>61</v>
      </c>
      <c r="H8" s="10" t="s">
        <v>62</v>
      </c>
      <c r="I8" s="21">
        <v>0</v>
      </c>
      <c r="J8" s="21">
        <v>22</v>
      </c>
      <c r="K8" s="10">
        <v>51</v>
      </c>
      <c r="L8" s="22">
        <f t="shared" si="0"/>
        <v>1371</v>
      </c>
      <c r="N8" s="12"/>
    </row>
    <row r="9" ht="20.1" customHeight="1" spans="1:14">
      <c r="A9" s="9">
        <v>45566</v>
      </c>
      <c r="B9" s="10">
        <v>832396817</v>
      </c>
      <c r="C9" s="10" t="s">
        <v>54</v>
      </c>
      <c r="D9" s="10" t="s">
        <v>25</v>
      </c>
      <c r="E9" s="10" t="s">
        <v>61</v>
      </c>
      <c r="F9" s="10" t="s">
        <v>54</v>
      </c>
      <c r="G9" s="10" t="s">
        <v>61</v>
      </c>
      <c r="H9" s="10" t="s">
        <v>138</v>
      </c>
      <c r="I9" s="21">
        <v>0</v>
      </c>
      <c r="J9" s="21">
        <v>11</v>
      </c>
      <c r="K9" s="10">
        <v>28</v>
      </c>
      <c r="L9" s="22">
        <f t="shared" si="0"/>
        <v>688</v>
      </c>
      <c r="N9" s="12"/>
    </row>
    <row r="10" ht="20.1" customHeight="1" spans="1:14">
      <c r="A10" s="9">
        <v>45566</v>
      </c>
      <c r="B10" s="10">
        <v>923933029</v>
      </c>
      <c r="C10" s="10">
        <v>161001858</v>
      </c>
      <c r="D10" s="10" t="s">
        <v>29</v>
      </c>
      <c r="E10" s="10" t="s">
        <v>55</v>
      </c>
      <c r="F10" s="10" t="s">
        <v>14</v>
      </c>
      <c r="G10" s="10" t="s">
        <v>55</v>
      </c>
      <c r="H10" s="10" t="s">
        <v>59</v>
      </c>
      <c r="I10" s="21">
        <v>0</v>
      </c>
      <c r="J10" s="21">
        <v>34</v>
      </c>
      <c r="K10" s="10">
        <v>5</v>
      </c>
      <c r="L10" s="22">
        <f t="shared" si="0"/>
        <v>2045</v>
      </c>
      <c r="N10" s="12"/>
    </row>
    <row r="11" ht="20.1" customHeight="1" spans="1:14">
      <c r="A11" s="9">
        <v>45566</v>
      </c>
      <c r="B11" s="10">
        <v>925134036</v>
      </c>
      <c r="C11" s="10">
        <v>161005114</v>
      </c>
      <c r="D11" s="10" t="s">
        <v>27</v>
      </c>
      <c r="E11" s="10" t="s">
        <v>61</v>
      </c>
      <c r="F11" s="10" t="s">
        <v>13</v>
      </c>
      <c r="G11" s="10" t="s">
        <v>61</v>
      </c>
      <c r="H11" s="10" t="s">
        <v>62</v>
      </c>
      <c r="I11" s="21">
        <v>0</v>
      </c>
      <c r="J11" s="21">
        <v>40</v>
      </c>
      <c r="K11" s="10">
        <v>46</v>
      </c>
      <c r="L11" s="22">
        <f t="shared" si="0"/>
        <v>2446</v>
      </c>
      <c r="N11" s="12"/>
    </row>
    <row r="12" ht="20.1" customHeight="1" spans="2:14">
      <c r="B12" s="7"/>
      <c r="C12" s="7"/>
      <c r="D12" s="8"/>
      <c r="E12" s="7"/>
      <c r="F12" s="7"/>
      <c r="G12" s="7"/>
      <c r="H12" s="7"/>
      <c r="I12" s="20"/>
      <c r="J12" s="20"/>
      <c r="K12" s="7"/>
      <c r="L12" s="30"/>
      <c r="M12" s="7">
        <f>COUNTA(B$13:B$23)</f>
        <v>11</v>
      </c>
      <c r="N12" s="14"/>
    </row>
    <row r="13" ht="20.1" customHeight="1" spans="1:14">
      <c r="A13" s="9">
        <v>45567</v>
      </c>
      <c r="B13" s="10">
        <v>925448435</v>
      </c>
      <c r="C13" s="10">
        <v>161048653</v>
      </c>
      <c r="D13" s="10" t="s">
        <v>26</v>
      </c>
      <c r="E13" s="10" t="s">
        <v>61</v>
      </c>
      <c r="F13" s="10" t="s">
        <v>14</v>
      </c>
      <c r="G13" s="10" t="s">
        <v>61</v>
      </c>
      <c r="H13" s="10" t="s">
        <v>62</v>
      </c>
      <c r="I13" s="21">
        <v>0</v>
      </c>
      <c r="J13" s="21">
        <v>7</v>
      </c>
      <c r="K13" s="10">
        <v>52</v>
      </c>
      <c r="L13" s="22">
        <f>(I13*60*60)+J13*60+K13</f>
        <v>472</v>
      </c>
      <c r="M13" s="23">
        <v>45567</v>
      </c>
      <c r="N13" s="12"/>
    </row>
    <row r="14" ht="20.1" customHeight="1" spans="1:14">
      <c r="A14" s="9">
        <v>45567</v>
      </c>
      <c r="B14" s="10">
        <v>809784829</v>
      </c>
      <c r="C14" s="10" t="s">
        <v>76</v>
      </c>
      <c r="D14" s="10" t="s">
        <v>25</v>
      </c>
      <c r="E14" s="10" t="s">
        <v>61</v>
      </c>
      <c r="F14" s="10" t="s">
        <v>54</v>
      </c>
      <c r="G14" s="10" t="s">
        <v>61</v>
      </c>
      <c r="H14" s="10" t="s">
        <v>62</v>
      </c>
      <c r="I14" s="21">
        <v>0</v>
      </c>
      <c r="J14" s="21">
        <v>13</v>
      </c>
      <c r="K14" s="10">
        <v>12</v>
      </c>
      <c r="L14" s="22">
        <f>(I14*60*60)+J14*60+K14</f>
        <v>792</v>
      </c>
      <c r="M14" s="24">
        <f>SUM(L13:L23)/M12</f>
        <v>834.909090909091</v>
      </c>
      <c r="N14" s="12"/>
    </row>
    <row r="15" ht="20.1" customHeight="1" spans="1:14">
      <c r="A15" s="9">
        <v>45567</v>
      </c>
      <c r="B15" s="10">
        <v>839055287</v>
      </c>
      <c r="C15" s="10" t="s">
        <v>76</v>
      </c>
      <c r="D15" s="10" t="s">
        <v>27</v>
      </c>
      <c r="E15" s="10" t="s">
        <v>61</v>
      </c>
      <c r="F15" s="10" t="s">
        <v>54</v>
      </c>
      <c r="G15" s="10" t="s">
        <v>61</v>
      </c>
      <c r="H15" s="10" t="s">
        <v>62</v>
      </c>
      <c r="I15" s="21">
        <v>0</v>
      </c>
      <c r="J15" s="21">
        <v>10</v>
      </c>
      <c r="K15" s="10">
        <v>32</v>
      </c>
      <c r="L15" s="22">
        <f t="shared" ref="L15:L23" si="1">(I15*60*60)+J15*60+K15</f>
        <v>632</v>
      </c>
      <c r="N15" s="12"/>
    </row>
    <row r="16" ht="20.1" customHeight="1" spans="1:14">
      <c r="A16" s="9">
        <v>45567</v>
      </c>
      <c r="B16" s="10">
        <v>920843061</v>
      </c>
      <c r="C16" s="10" t="s">
        <v>143</v>
      </c>
      <c r="D16" s="10" t="s">
        <v>27</v>
      </c>
      <c r="E16" s="10" t="s">
        <v>61</v>
      </c>
      <c r="F16" s="10" t="s">
        <v>54</v>
      </c>
      <c r="G16" s="10" t="s">
        <v>61</v>
      </c>
      <c r="H16" s="10" t="s">
        <v>62</v>
      </c>
      <c r="I16" s="21">
        <v>0</v>
      </c>
      <c r="J16" s="21">
        <v>8</v>
      </c>
      <c r="K16" s="10">
        <v>28</v>
      </c>
      <c r="L16" s="22">
        <f t="shared" si="1"/>
        <v>508</v>
      </c>
      <c r="N16" s="12"/>
    </row>
    <row r="17" ht="20.1" customHeight="1" spans="1:14">
      <c r="A17" s="9">
        <v>45567</v>
      </c>
      <c r="B17" s="10">
        <v>925792893</v>
      </c>
      <c r="C17" s="10">
        <v>161117800</v>
      </c>
      <c r="D17" s="10" t="s">
        <v>29</v>
      </c>
      <c r="E17" s="10" t="s">
        <v>61</v>
      </c>
      <c r="F17" s="10" t="s">
        <v>14</v>
      </c>
      <c r="G17" s="10" t="s">
        <v>55</v>
      </c>
      <c r="H17" s="10" t="s">
        <v>59</v>
      </c>
      <c r="I17" s="21">
        <v>0</v>
      </c>
      <c r="J17" s="21">
        <v>15</v>
      </c>
      <c r="K17" s="10">
        <v>50</v>
      </c>
      <c r="L17" s="22">
        <f t="shared" si="1"/>
        <v>950</v>
      </c>
      <c r="M17" s="23"/>
      <c r="N17" s="12"/>
    </row>
    <row r="18" ht="20.1" customHeight="1" spans="1:14">
      <c r="A18" s="9">
        <v>45567</v>
      </c>
      <c r="B18" s="10">
        <v>947092106</v>
      </c>
      <c r="C18" s="10">
        <v>161161957</v>
      </c>
      <c r="D18" s="10" t="s">
        <v>25</v>
      </c>
      <c r="E18" s="10" t="s">
        <v>61</v>
      </c>
      <c r="F18" s="10" t="s">
        <v>14</v>
      </c>
      <c r="G18" s="10" t="s">
        <v>61</v>
      </c>
      <c r="H18" s="10" t="s">
        <v>62</v>
      </c>
      <c r="I18" s="21">
        <v>0</v>
      </c>
      <c r="J18" s="10">
        <v>51</v>
      </c>
      <c r="K18" s="10">
        <v>28</v>
      </c>
      <c r="L18" s="22">
        <f t="shared" si="1"/>
        <v>3088</v>
      </c>
      <c r="M18" s="24"/>
      <c r="N18" s="12"/>
    </row>
    <row r="19" ht="20.1" customHeight="1" spans="1:14">
      <c r="A19" s="9">
        <v>45567</v>
      </c>
      <c r="B19" s="10">
        <v>806612330</v>
      </c>
      <c r="C19" s="10" t="s">
        <v>144</v>
      </c>
      <c r="D19" s="10" t="s">
        <v>30</v>
      </c>
      <c r="E19" s="10" t="s">
        <v>61</v>
      </c>
      <c r="F19" s="10" t="s">
        <v>13</v>
      </c>
      <c r="G19" s="10" t="s">
        <v>61</v>
      </c>
      <c r="H19" s="10" t="s">
        <v>62</v>
      </c>
      <c r="I19" s="21">
        <v>0</v>
      </c>
      <c r="J19" s="21">
        <v>2</v>
      </c>
      <c r="K19" s="10">
        <v>31</v>
      </c>
      <c r="L19" s="22">
        <f t="shared" si="1"/>
        <v>151</v>
      </c>
      <c r="N19" s="12"/>
    </row>
    <row r="20" ht="20.1" customHeight="1" spans="1:14">
      <c r="A20" s="9">
        <v>45567</v>
      </c>
      <c r="B20" s="10">
        <v>943374152</v>
      </c>
      <c r="C20" s="10">
        <v>161199686</v>
      </c>
      <c r="D20" s="10" t="s">
        <v>29</v>
      </c>
      <c r="E20" s="10" t="s">
        <v>61</v>
      </c>
      <c r="F20" s="10" t="s">
        <v>13</v>
      </c>
      <c r="G20" s="10" t="s">
        <v>61</v>
      </c>
      <c r="H20" s="10" t="s">
        <v>138</v>
      </c>
      <c r="I20" s="21">
        <v>0</v>
      </c>
      <c r="J20" s="21">
        <v>12</v>
      </c>
      <c r="K20" s="10">
        <v>20</v>
      </c>
      <c r="L20" s="22">
        <f t="shared" si="1"/>
        <v>740</v>
      </c>
      <c r="N20" s="12"/>
    </row>
    <row r="21" ht="20.1" customHeight="1" spans="1:14">
      <c r="A21" s="9">
        <v>45567</v>
      </c>
      <c r="B21" s="10">
        <v>924207720</v>
      </c>
      <c r="C21" s="10">
        <v>161199046</v>
      </c>
      <c r="D21" s="10" t="s">
        <v>28</v>
      </c>
      <c r="E21" s="10" t="s">
        <v>61</v>
      </c>
      <c r="F21" s="10" t="s">
        <v>14</v>
      </c>
      <c r="G21" s="10" t="s">
        <v>55</v>
      </c>
      <c r="H21" s="10" t="s">
        <v>59</v>
      </c>
      <c r="I21" s="21">
        <v>0</v>
      </c>
      <c r="J21" s="21">
        <v>6</v>
      </c>
      <c r="K21" s="10">
        <v>28</v>
      </c>
      <c r="L21" s="22">
        <f t="shared" si="1"/>
        <v>388</v>
      </c>
      <c r="N21" s="12"/>
    </row>
    <row r="22" ht="20.1" customHeight="1" spans="1:14">
      <c r="A22" s="9">
        <v>45567</v>
      </c>
      <c r="B22" s="10">
        <v>805774943</v>
      </c>
      <c r="C22" s="10" t="s">
        <v>54</v>
      </c>
      <c r="D22" s="10" t="s">
        <v>27</v>
      </c>
      <c r="E22" s="10" t="s">
        <v>61</v>
      </c>
      <c r="F22" s="10" t="s">
        <v>54</v>
      </c>
      <c r="G22" s="10" t="s">
        <v>61</v>
      </c>
      <c r="H22" s="10" t="s">
        <v>62</v>
      </c>
      <c r="I22" s="21">
        <v>0</v>
      </c>
      <c r="J22" s="21">
        <v>12</v>
      </c>
      <c r="K22" s="10">
        <v>12</v>
      </c>
      <c r="L22" s="22">
        <f t="shared" si="1"/>
        <v>732</v>
      </c>
      <c r="N22" s="12"/>
    </row>
    <row r="23" ht="20.1" customHeight="1" spans="1:14">
      <c r="A23" s="9">
        <v>45567</v>
      </c>
      <c r="B23" s="10">
        <v>947058998</v>
      </c>
      <c r="C23" s="10">
        <v>161207503</v>
      </c>
      <c r="D23" s="10" t="s">
        <v>28</v>
      </c>
      <c r="E23" s="10" t="s">
        <v>61</v>
      </c>
      <c r="F23" s="10" t="s">
        <v>13</v>
      </c>
      <c r="G23" s="10" t="s">
        <v>61</v>
      </c>
      <c r="H23" s="10" t="s">
        <v>62</v>
      </c>
      <c r="J23" s="21">
        <v>12</v>
      </c>
      <c r="K23" s="10">
        <v>11</v>
      </c>
      <c r="L23" s="22">
        <f t="shared" si="1"/>
        <v>731</v>
      </c>
      <c r="N23" s="12"/>
    </row>
    <row r="24" ht="20.1" customHeight="1" spans="2:14">
      <c r="B24" s="7"/>
      <c r="C24" s="7"/>
      <c r="D24" s="8"/>
      <c r="E24" s="7"/>
      <c r="F24" s="7"/>
      <c r="G24" s="7"/>
      <c r="H24" s="7"/>
      <c r="I24" s="20"/>
      <c r="J24" s="20"/>
      <c r="K24" s="7"/>
      <c r="L24" s="7"/>
      <c r="M24" s="7">
        <f>COUNTA(B$25:B$37)</f>
        <v>13</v>
      </c>
      <c r="N24" s="14"/>
    </row>
    <row r="25" ht="20.1" customHeight="1" spans="1:14">
      <c r="A25" s="9">
        <v>45568</v>
      </c>
      <c r="B25" s="10">
        <v>943929537</v>
      </c>
      <c r="C25" s="10">
        <v>161258161</v>
      </c>
      <c r="D25" s="10" t="s">
        <v>27</v>
      </c>
      <c r="E25" s="10" t="s">
        <v>61</v>
      </c>
      <c r="F25" s="10" t="s">
        <v>13</v>
      </c>
      <c r="G25" s="10" t="s">
        <v>61</v>
      </c>
      <c r="H25" s="10" t="s">
        <v>62</v>
      </c>
      <c r="I25" s="21">
        <v>0</v>
      </c>
      <c r="J25" s="21">
        <v>26</v>
      </c>
      <c r="K25" s="10">
        <v>42</v>
      </c>
      <c r="L25" s="22">
        <f>(I25*60*60)+J25*60+K25</f>
        <v>1602</v>
      </c>
      <c r="M25" s="23">
        <v>45568</v>
      </c>
      <c r="N25" s="12"/>
    </row>
    <row r="26" ht="20.1" customHeight="1" spans="1:14">
      <c r="A26" s="9">
        <v>45568</v>
      </c>
      <c r="B26" s="10">
        <v>925984875</v>
      </c>
      <c r="C26" s="10">
        <v>161279265</v>
      </c>
      <c r="D26" s="10" t="s">
        <v>30</v>
      </c>
      <c r="E26" s="10" t="s">
        <v>61</v>
      </c>
      <c r="F26" s="10" t="s">
        <v>13</v>
      </c>
      <c r="G26" s="10" t="s">
        <v>61</v>
      </c>
      <c r="H26" s="10" t="s">
        <v>62</v>
      </c>
      <c r="I26" s="21">
        <v>0</v>
      </c>
      <c r="J26" s="21">
        <v>14</v>
      </c>
      <c r="K26" s="10">
        <v>24</v>
      </c>
      <c r="L26" s="22">
        <f>(I26*60*60)+J26*60+K26</f>
        <v>864</v>
      </c>
      <c r="M26" s="24">
        <f>SUM(L25:L37)/M24</f>
        <v>1028.38461538462</v>
      </c>
      <c r="N26" s="12"/>
    </row>
    <row r="27" ht="20.1" customHeight="1" spans="1:14">
      <c r="A27" s="9">
        <v>45568</v>
      </c>
      <c r="B27" s="10">
        <v>927999013</v>
      </c>
      <c r="C27" s="10">
        <v>161296194</v>
      </c>
      <c r="D27" s="10" t="s">
        <v>25</v>
      </c>
      <c r="E27" s="10" t="s">
        <v>61</v>
      </c>
      <c r="F27" s="10" t="s">
        <v>54</v>
      </c>
      <c r="G27" s="10" t="s">
        <v>61</v>
      </c>
      <c r="H27" s="10" t="s">
        <v>62</v>
      </c>
      <c r="I27" s="21">
        <v>0</v>
      </c>
      <c r="J27" s="21">
        <v>58</v>
      </c>
      <c r="K27" s="10">
        <v>44</v>
      </c>
      <c r="L27" s="22">
        <f t="shared" ref="L27:L37" si="2">(I27*60*60)+J27*60+K27</f>
        <v>3524</v>
      </c>
      <c r="N27" s="12"/>
    </row>
    <row r="28" ht="20.1" customHeight="1" spans="1:14">
      <c r="A28" s="9">
        <v>45568</v>
      </c>
      <c r="B28" s="10">
        <v>943563416</v>
      </c>
      <c r="C28" s="10">
        <v>161355701</v>
      </c>
      <c r="D28" s="10" t="s">
        <v>27</v>
      </c>
      <c r="E28" s="10" t="s">
        <v>61</v>
      </c>
      <c r="F28" s="10" t="s">
        <v>14</v>
      </c>
      <c r="G28" s="10" t="s">
        <v>61</v>
      </c>
      <c r="H28" s="10" t="s">
        <v>62</v>
      </c>
      <c r="I28" s="21">
        <v>0</v>
      </c>
      <c r="J28" s="21">
        <v>18</v>
      </c>
      <c r="K28" s="10">
        <v>17</v>
      </c>
      <c r="L28" s="22">
        <f t="shared" si="2"/>
        <v>1097</v>
      </c>
      <c r="N28" s="12"/>
    </row>
    <row r="29" ht="20.1" customHeight="1" spans="1:14">
      <c r="A29" s="9">
        <v>45568</v>
      </c>
      <c r="B29" s="10">
        <v>944024138</v>
      </c>
      <c r="C29" s="10">
        <v>161357083</v>
      </c>
      <c r="D29" s="10" t="s">
        <v>23</v>
      </c>
      <c r="E29" s="10" t="s">
        <v>145</v>
      </c>
      <c r="F29" s="10" t="s">
        <v>13</v>
      </c>
      <c r="G29" s="10" t="s">
        <v>61</v>
      </c>
      <c r="H29" s="10" t="s">
        <v>62</v>
      </c>
      <c r="I29" s="21">
        <v>0</v>
      </c>
      <c r="J29" s="21">
        <v>12</v>
      </c>
      <c r="K29" s="10">
        <v>7</v>
      </c>
      <c r="L29" s="22">
        <f t="shared" si="2"/>
        <v>727</v>
      </c>
      <c r="N29" s="12"/>
    </row>
    <row r="30" ht="20.1" customHeight="1" spans="1:14">
      <c r="A30" s="9">
        <v>45568</v>
      </c>
      <c r="B30" s="10">
        <v>943522256</v>
      </c>
      <c r="C30" s="10">
        <v>161363176</v>
      </c>
      <c r="D30" s="10" t="s">
        <v>25</v>
      </c>
      <c r="E30" s="10" t="s">
        <v>61</v>
      </c>
      <c r="F30" s="10" t="s">
        <v>14</v>
      </c>
      <c r="G30" s="10" t="s">
        <v>55</v>
      </c>
      <c r="H30" s="10" t="s">
        <v>59</v>
      </c>
      <c r="I30" s="21">
        <v>0</v>
      </c>
      <c r="J30" s="21">
        <v>15</v>
      </c>
      <c r="K30" s="10">
        <v>44</v>
      </c>
      <c r="L30" s="22">
        <f t="shared" si="2"/>
        <v>944</v>
      </c>
      <c r="N30" s="12"/>
    </row>
    <row r="31" ht="20.1" customHeight="1" spans="1:14">
      <c r="A31" s="9">
        <v>45568</v>
      </c>
      <c r="B31" s="10">
        <v>805125821</v>
      </c>
      <c r="C31" s="10" t="s">
        <v>112</v>
      </c>
      <c r="D31" s="10" t="s">
        <v>27</v>
      </c>
      <c r="E31" s="10" t="s">
        <v>61</v>
      </c>
      <c r="F31" s="10" t="s">
        <v>54</v>
      </c>
      <c r="G31" s="10" t="s">
        <v>61</v>
      </c>
      <c r="H31" s="10" t="s">
        <v>62</v>
      </c>
      <c r="I31" s="21">
        <v>0</v>
      </c>
      <c r="J31" s="21">
        <v>5</v>
      </c>
      <c r="K31" s="10">
        <v>53</v>
      </c>
      <c r="L31" s="22">
        <f t="shared" si="2"/>
        <v>353</v>
      </c>
      <c r="N31" s="12"/>
    </row>
    <row r="32" ht="20.1" customHeight="1" spans="1:14">
      <c r="A32" s="9">
        <v>45568</v>
      </c>
      <c r="B32" s="10">
        <v>927823013</v>
      </c>
      <c r="C32" s="10" t="s">
        <v>146</v>
      </c>
      <c r="D32" s="10" t="s">
        <v>31</v>
      </c>
      <c r="E32" s="10" t="s">
        <v>61</v>
      </c>
      <c r="F32" s="10" t="s">
        <v>54</v>
      </c>
      <c r="G32" s="10" t="s">
        <v>61</v>
      </c>
      <c r="H32" s="10" t="s">
        <v>62</v>
      </c>
      <c r="I32" s="21">
        <v>0</v>
      </c>
      <c r="J32" s="21">
        <v>4</v>
      </c>
      <c r="K32" s="10">
        <v>5</v>
      </c>
      <c r="L32" s="22">
        <f t="shared" si="2"/>
        <v>245</v>
      </c>
      <c r="N32" s="12"/>
    </row>
    <row r="33" spans="1:14">
      <c r="A33" s="9">
        <v>45568</v>
      </c>
      <c r="B33" s="10" t="s">
        <v>62</v>
      </c>
      <c r="C33" s="10" t="s">
        <v>87</v>
      </c>
      <c r="D33" s="10" t="s">
        <v>30</v>
      </c>
      <c r="E33" s="10" t="s">
        <v>61</v>
      </c>
      <c r="F33" s="10" t="s">
        <v>133</v>
      </c>
      <c r="G33" s="10" t="s">
        <v>61</v>
      </c>
      <c r="H33" s="10" t="s">
        <v>62</v>
      </c>
      <c r="I33" s="21">
        <v>0</v>
      </c>
      <c r="J33" s="21">
        <v>4</v>
      </c>
      <c r="K33" s="10">
        <v>0</v>
      </c>
      <c r="L33" s="22">
        <f t="shared" si="2"/>
        <v>240</v>
      </c>
      <c r="N33" s="12"/>
    </row>
    <row r="34" ht="20.1" customHeight="1" spans="1:14">
      <c r="A34" s="9">
        <v>45568</v>
      </c>
      <c r="B34" s="10">
        <v>924949953</v>
      </c>
      <c r="C34" s="10">
        <v>161378601</v>
      </c>
      <c r="D34" s="10" t="s">
        <v>30</v>
      </c>
      <c r="E34" s="10" t="s">
        <v>61</v>
      </c>
      <c r="F34" s="10" t="s">
        <v>54</v>
      </c>
      <c r="G34" s="10" t="s">
        <v>61</v>
      </c>
      <c r="H34" s="10" t="s">
        <v>62</v>
      </c>
      <c r="I34" s="21">
        <v>0</v>
      </c>
      <c r="J34" s="21">
        <v>17</v>
      </c>
      <c r="K34" s="10">
        <v>18</v>
      </c>
      <c r="L34" s="22">
        <f t="shared" si="2"/>
        <v>1038</v>
      </c>
      <c r="M34" s="23"/>
      <c r="N34" s="12"/>
    </row>
    <row r="35" ht="20.1" customHeight="1" spans="1:14">
      <c r="A35" s="9">
        <v>45568</v>
      </c>
      <c r="B35" s="10">
        <v>924165974</v>
      </c>
      <c r="C35" s="10">
        <v>161391981</v>
      </c>
      <c r="D35" s="10" t="s">
        <v>32</v>
      </c>
      <c r="E35" s="10" t="s">
        <v>61</v>
      </c>
      <c r="F35" s="10" t="s">
        <v>13</v>
      </c>
      <c r="G35" s="10" t="s">
        <v>61</v>
      </c>
      <c r="H35" s="10" t="s">
        <v>62</v>
      </c>
      <c r="I35" s="21">
        <v>0</v>
      </c>
      <c r="J35" s="21">
        <v>17</v>
      </c>
      <c r="K35" s="10">
        <v>21</v>
      </c>
      <c r="L35" s="22">
        <f t="shared" si="2"/>
        <v>1041</v>
      </c>
      <c r="M35" s="24"/>
      <c r="N35" s="12"/>
    </row>
    <row r="36" ht="20.1" customHeight="1" spans="1:14">
      <c r="A36" s="9">
        <v>45568</v>
      </c>
      <c r="B36" s="10">
        <v>921649865</v>
      </c>
      <c r="C36" s="10">
        <v>161393470</v>
      </c>
      <c r="D36" s="10" t="s">
        <v>26</v>
      </c>
      <c r="E36" s="10" t="s">
        <v>61</v>
      </c>
      <c r="F36" s="10" t="s">
        <v>13</v>
      </c>
      <c r="G36" s="10" t="s">
        <v>61</v>
      </c>
      <c r="H36" s="10" t="s">
        <v>62</v>
      </c>
      <c r="I36" s="21">
        <v>0</v>
      </c>
      <c r="J36" s="21">
        <v>7</v>
      </c>
      <c r="K36" s="10">
        <v>48</v>
      </c>
      <c r="L36" s="22">
        <f t="shared" si="2"/>
        <v>468</v>
      </c>
      <c r="N36" s="12"/>
    </row>
    <row r="37" ht="20.1" customHeight="1" spans="1:14">
      <c r="A37" s="9">
        <v>45568</v>
      </c>
      <c r="B37" s="10">
        <v>947197776</v>
      </c>
      <c r="C37" s="10">
        <v>161398190</v>
      </c>
      <c r="D37" s="10" t="s">
        <v>30</v>
      </c>
      <c r="E37" s="10" t="s">
        <v>61</v>
      </c>
      <c r="F37" s="10" t="s">
        <v>13</v>
      </c>
      <c r="G37" s="10" t="s">
        <v>61</v>
      </c>
      <c r="H37" s="10" t="s">
        <v>62</v>
      </c>
      <c r="I37" s="21">
        <v>0</v>
      </c>
      <c r="J37" s="21">
        <v>20</v>
      </c>
      <c r="K37" s="10">
        <v>26</v>
      </c>
      <c r="L37" s="22">
        <f t="shared" si="2"/>
        <v>1226</v>
      </c>
      <c r="N37" s="12"/>
    </row>
    <row r="38" ht="20.1" customHeight="1" spans="2:14">
      <c r="B38" s="7"/>
      <c r="C38" s="7"/>
      <c r="D38" s="8"/>
      <c r="E38" s="7"/>
      <c r="F38" s="7"/>
      <c r="G38" s="7"/>
      <c r="H38" s="7"/>
      <c r="I38" s="20"/>
      <c r="J38" s="20"/>
      <c r="K38" s="7"/>
      <c r="L38" s="7"/>
      <c r="M38" s="7">
        <f>COUNTA(B$39:B$42)</f>
        <v>4</v>
      </c>
      <c r="N38" s="14"/>
    </row>
    <row r="39" ht="20.1" customHeight="1" spans="1:14">
      <c r="A39" s="9">
        <v>45569</v>
      </c>
      <c r="B39" s="10">
        <v>925777353</v>
      </c>
      <c r="C39" s="10">
        <v>161443381</v>
      </c>
      <c r="D39" s="10" t="s">
        <v>29</v>
      </c>
      <c r="E39" s="10" t="s">
        <v>61</v>
      </c>
      <c r="F39" s="10" t="s">
        <v>14</v>
      </c>
      <c r="G39" s="10" t="s">
        <v>55</v>
      </c>
      <c r="H39" s="10" t="s">
        <v>56</v>
      </c>
      <c r="I39" s="21">
        <v>0</v>
      </c>
      <c r="J39" s="21">
        <v>15</v>
      </c>
      <c r="K39" s="10">
        <v>53</v>
      </c>
      <c r="L39" s="22">
        <f t="shared" ref="L39:L97" si="3">(I39*60*60)+J39*60+K39</f>
        <v>953</v>
      </c>
      <c r="M39" s="23">
        <v>45569</v>
      </c>
      <c r="N39" s="12"/>
    </row>
    <row r="40" ht="20.1" customHeight="1" spans="1:14">
      <c r="A40" s="9">
        <v>45569</v>
      </c>
      <c r="B40" s="10">
        <v>925403667</v>
      </c>
      <c r="C40" s="10" t="s">
        <v>78</v>
      </c>
      <c r="D40" s="10" t="s">
        <v>31</v>
      </c>
      <c r="E40" s="10" t="s">
        <v>61</v>
      </c>
      <c r="F40" s="10" t="s">
        <v>54</v>
      </c>
      <c r="G40" s="10" t="s">
        <v>61</v>
      </c>
      <c r="H40" s="10" t="s">
        <v>62</v>
      </c>
      <c r="I40" s="21">
        <v>0</v>
      </c>
      <c r="J40" s="21">
        <v>5</v>
      </c>
      <c r="K40" s="10">
        <v>56</v>
      </c>
      <c r="L40" s="22">
        <f t="shared" si="3"/>
        <v>356</v>
      </c>
      <c r="M40" s="24">
        <f>SUM(L39:L42)/M38</f>
        <v>1445</v>
      </c>
      <c r="N40" s="12"/>
    </row>
    <row r="41" ht="20.1" customHeight="1" spans="1:14">
      <c r="A41" s="9">
        <v>45569</v>
      </c>
      <c r="B41" s="10">
        <v>921668464</v>
      </c>
      <c r="C41" s="10">
        <v>161491347</v>
      </c>
      <c r="D41" s="10" t="s">
        <v>28</v>
      </c>
      <c r="E41" s="10" t="s">
        <v>61</v>
      </c>
      <c r="F41" s="10" t="s">
        <v>13</v>
      </c>
      <c r="G41" s="10" t="s">
        <v>61</v>
      </c>
      <c r="H41" s="10" t="s">
        <v>62</v>
      </c>
      <c r="I41" s="21">
        <v>0</v>
      </c>
      <c r="J41" s="21">
        <v>42</v>
      </c>
      <c r="K41" s="10">
        <v>42</v>
      </c>
      <c r="L41" s="22">
        <f t="shared" si="3"/>
        <v>2562</v>
      </c>
      <c r="N41" s="12"/>
    </row>
    <row r="42" ht="20.1" customHeight="1" spans="1:14">
      <c r="A42" s="9">
        <v>45569</v>
      </c>
      <c r="B42" s="10">
        <v>925979671</v>
      </c>
      <c r="C42" s="10">
        <v>161570478</v>
      </c>
      <c r="D42" s="10" t="s">
        <v>29</v>
      </c>
      <c r="E42" s="10" t="s">
        <v>61</v>
      </c>
      <c r="F42" s="10" t="s">
        <v>13</v>
      </c>
      <c r="G42" s="10" t="s">
        <v>61</v>
      </c>
      <c r="H42" s="10" t="s">
        <v>62</v>
      </c>
      <c r="I42" s="21">
        <v>0</v>
      </c>
      <c r="J42" s="21">
        <v>31</v>
      </c>
      <c r="K42" s="10">
        <v>49</v>
      </c>
      <c r="L42" s="22">
        <f t="shared" si="3"/>
        <v>1909</v>
      </c>
      <c r="N42" s="12"/>
    </row>
    <row r="43" ht="20.1" customHeight="1" spans="2:14">
      <c r="B43" s="7"/>
      <c r="C43" s="7"/>
      <c r="D43" s="8"/>
      <c r="E43" s="7"/>
      <c r="F43" s="7"/>
      <c r="G43" s="7"/>
      <c r="H43" s="7"/>
      <c r="I43" s="20"/>
      <c r="J43" s="20"/>
      <c r="K43" s="7"/>
      <c r="L43" s="7"/>
      <c r="M43" s="7">
        <f>COUNTA(B$44:B$48)</f>
        <v>5</v>
      </c>
      <c r="N43" s="14"/>
    </row>
    <row r="44" ht="20.1" customHeight="1" spans="1:14">
      <c r="A44" s="9">
        <v>45574</v>
      </c>
      <c r="B44" s="10">
        <v>943491263</v>
      </c>
      <c r="C44" s="10">
        <v>162040946</v>
      </c>
      <c r="D44" s="10" t="s">
        <v>24</v>
      </c>
      <c r="E44" s="10" t="s">
        <v>145</v>
      </c>
      <c r="F44" s="10" t="s">
        <v>54</v>
      </c>
      <c r="G44" s="10" t="s">
        <v>61</v>
      </c>
      <c r="H44" s="10" t="s">
        <v>62</v>
      </c>
      <c r="I44" s="21">
        <v>0</v>
      </c>
      <c r="J44" s="21">
        <v>9</v>
      </c>
      <c r="K44" s="10">
        <v>16</v>
      </c>
      <c r="L44" s="22">
        <f t="shared" si="3"/>
        <v>556</v>
      </c>
      <c r="M44" s="23">
        <v>45574</v>
      </c>
      <c r="N44" s="12"/>
    </row>
    <row r="45" s="12" customFormat="1" ht="20.1" customHeight="1" spans="1:14">
      <c r="A45" s="9">
        <v>45574</v>
      </c>
      <c r="B45" s="12">
        <v>1219007</v>
      </c>
      <c r="C45" s="12" t="s">
        <v>122</v>
      </c>
      <c r="D45" s="10" t="s">
        <v>27</v>
      </c>
      <c r="E45" s="12" t="s">
        <v>61</v>
      </c>
      <c r="F45" s="12" t="s">
        <v>54</v>
      </c>
      <c r="G45" s="12" t="s">
        <v>61</v>
      </c>
      <c r="H45" s="12" t="s">
        <v>62</v>
      </c>
      <c r="I45" s="21">
        <v>0</v>
      </c>
      <c r="J45" s="25">
        <v>9</v>
      </c>
      <c r="K45" s="12">
        <v>17</v>
      </c>
      <c r="L45" s="22">
        <f t="shared" si="3"/>
        <v>557</v>
      </c>
      <c r="M45" s="24">
        <f>SUM(L44:L48)/M43</f>
        <v>981.6</v>
      </c>
      <c r="N45" s="14"/>
    </row>
    <row r="46" ht="20.1" customHeight="1" spans="1:14">
      <c r="A46" s="9">
        <v>45574</v>
      </c>
      <c r="B46" s="10">
        <v>927719842</v>
      </c>
      <c r="C46" s="10">
        <v>162057746</v>
      </c>
      <c r="D46" s="10" t="s">
        <v>28</v>
      </c>
      <c r="E46" s="10" t="s">
        <v>61</v>
      </c>
      <c r="F46" s="10" t="s">
        <v>14</v>
      </c>
      <c r="G46" s="10" t="s">
        <v>61</v>
      </c>
      <c r="H46" s="10" t="s">
        <v>62</v>
      </c>
      <c r="I46" s="21">
        <v>0</v>
      </c>
      <c r="J46" s="21">
        <v>9</v>
      </c>
      <c r="K46" s="10">
        <v>42</v>
      </c>
      <c r="L46" s="22">
        <f t="shared" si="3"/>
        <v>582</v>
      </c>
      <c r="M46" s="23"/>
      <c r="N46" s="12"/>
    </row>
    <row r="47" ht="20.1" customHeight="1" spans="1:14">
      <c r="A47" s="9">
        <v>45574</v>
      </c>
      <c r="B47" s="10">
        <v>921697480</v>
      </c>
      <c r="C47" s="10">
        <v>162068775</v>
      </c>
      <c r="D47" s="10" t="s">
        <v>27</v>
      </c>
      <c r="E47" s="10" t="s">
        <v>61</v>
      </c>
      <c r="F47" s="10" t="s">
        <v>13</v>
      </c>
      <c r="G47" s="10" t="s">
        <v>61</v>
      </c>
      <c r="H47" s="10" t="s">
        <v>62</v>
      </c>
      <c r="I47" s="21">
        <v>0</v>
      </c>
      <c r="J47" s="21">
        <v>23</v>
      </c>
      <c r="K47" s="10">
        <v>36</v>
      </c>
      <c r="L47" s="22">
        <f t="shared" si="3"/>
        <v>1416</v>
      </c>
      <c r="M47" s="24"/>
      <c r="N47" s="12"/>
    </row>
    <row r="48" ht="20.1" customHeight="1" spans="1:14">
      <c r="A48" s="9">
        <v>45574</v>
      </c>
      <c r="B48" s="10">
        <v>925670977</v>
      </c>
      <c r="C48" s="10">
        <v>162099086</v>
      </c>
      <c r="D48" s="10" t="s">
        <v>32</v>
      </c>
      <c r="E48" s="10" t="s">
        <v>61</v>
      </c>
      <c r="F48" s="10" t="s">
        <v>13</v>
      </c>
      <c r="G48" s="10" t="s">
        <v>61</v>
      </c>
      <c r="H48" s="10" t="s">
        <v>62</v>
      </c>
      <c r="I48" s="21">
        <v>0</v>
      </c>
      <c r="J48" s="21">
        <v>29</v>
      </c>
      <c r="K48" s="10">
        <v>57</v>
      </c>
      <c r="L48" s="22">
        <f t="shared" si="3"/>
        <v>1797</v>
      </c>
      <c r="N48" s="12"/>
    </row>
    <row r="49" ht="20.1" customHeight="1" spans="2:14">
      <c r="B49" s="7"/>
      <c r="C49" s="7"/>
      <c r="D49" s="8"/>
      <c r="E49" s="7"/>
      <c r="F49" s="7"/>
      <c r="G49" s="7"/>
      <c r="H49" s="7"/>
      <c r="I49" s="20"/>
      <c r="J49" s="20"/>
      <c r="K49" s="7"/>
      <c r="L49" s="7"/>
      <c r="M49" s="7">
        <f>COUNTA(B$50:B$51)</f>
        <v>2</v>
      </c>
      <c r="N49" s="14"/>
    </row>
    <row r="50" ht="20.1" customHeight="1" spans="1:14">
      <c r="A50" s="9">
        <v>45575</v>
      </c>
      <c r="B50" s="10">
        <v>925843752</v>
      </c>
      <c r="C50" s="10" t="s">
        <v>112</v>
      </c>
      <c r="D50" s="10" t="s">
        <v>30</v>
      </c>
      <c r="E50" s="10" t="s">
        <v>61</v>
      </c>
      <c r="F50" s="10" t="s">
        <v>54</v>
      </c>
      <c r="G50" s="10" t="s">
        <v>61</v>
      </c>
      <c r="H50" s="10" t="s">
        <v>62</v>
      </c>
      <c r="I50" s="21">
        <v>0</v>
      </c>
      <c r="J50" s="21">
        <v>8</v>
      </c>
      <c r="K50" s="10">
        <v>47</v>
      </c>
      <c r="L50" s="22">
        <f t="shared" si="3"/>
        <v>527</v>
      </c>
      <c r="M50" s="23">
        <v>45575</v>
      </c>
      <c r="N50" s="12"/>
    </row>
    <row r="51" s="12" customFormat="1" ht="20.1" customHeight="1" spans="1:13">
      <c r="A51" s="9">
        <v>45575</v>
      </c>
      <c r="B51" s="12">
        <v>925947562</v>
      </c>
      <c r="C51" s="10">
        <v>162330775</v>
      </c>
      <c r="D51" s="10" t="s">
        <v>22</v>
      </c>
      <c r="E51" s="12" t="s">
        <v>61</v>
      </c>
      <c r="F51" s="12" t="s">
        <v>13</v>
      </c>
      <c r="G51" s="12" t="s">
        <v>61</v>
      </c>
      <c r="H51" s="12" t="s">
        <v>62</v>
      </c>
      <c r="I51" s="25">
        <v>1</v>
      </c>
      <c r="J51" s="25">
        <v>0</v>
      </c>
      <c r="K51" s="12">
        <v>33</v>
      </c>
      <c r="L51" s="22">
        <f t="shared" si="3"/>
        <v>3633</v>
      </c>
      <c r="M51" s="24">
        <f>SUM(L50:L51)/M49</f>
        <v>2080</v>
      </c>
    </row>
    <row r="52" ht="20.1" customHeight="1" spans="2:14">
      <c r="B52" s="7"/>
      <c r="C52" s="7"/>
      <c r="D52" s="8"/>
      <c r="E52" s="7"/>
      <c r="F52" s="7"/>
      <c r="G52" s="7"/>
      <c r="H52" s="7"/>
      <c r="I52" s="20"/>
      <c r="J52" s="20"/>
      <c r="K52" s="7"/>
      <c r="L52" s="7"/>
      <c r="M52" s="7">
        <f>COUNTA(B$53:B$57)</f>
        <v>5</v>
      </c>
      <c r="N52" s="14"/>
    </row>
    <row r="53" ht="20.1" customHeight="1" spans="1:14">
      <c r="A53" s="9">
        <v>45576</v>
      </c>
      <c r="B53" s="10">
        <v>943296433</v>
      </c>
      <c r="C53" s="10">
        <v>162448354</v>
      </c>
      <c r="D53" s="10" t="s">
        <v>25</v>
      </c>
      <c r="E53" s="10" t="s">
        <v>61</v>
      </c>
      <c r="F53" s="10" t="s">
        <v>14</v>
      </c>
      <c r="G53" s="10" t="s">
        <v>55</v>
      </c>
      <c r="H53" s="10" t="s">
        <v>59</v>
      </c>
      <c r="I53" s="21">
        <v>0</v>
      </c>
      <c r="J53" s="21">
        <v>19</v>
      </c>
      <c r="K53" s="10">
        <v>7</v>
      </c>
      <c r="L53" s="22">
        <f t="shared" si="3"/>
        <v>1147</v>
      </c>
      <c r="M53" s="23">
        <v>45576</v>
      </c>
      <c r="N53" s="12"/>
    </row>
    <row r="54" s="12" customFormat="1" ht="20.1" customHeight="1" spans="1:14">
      <c r="A54" s="9">
        <v>45576</v>
      </c>
      <c r="B54" s="12" t="s">
        <v>62</v>
      </c>
      <c r="C54" s="12" t="s">
        <v>62</v>
      </c>
      <c r="D54" s="10" t="s">
        <v>23</v>
      </c>
      <c r="E54" s="10" t="s">
        <v>61</v>
      </c>
      <c r="F54" s="12" t="s">
        <v>13</v>
      </c>
      <c r="G54" s="12" t="s">
        <v>61</v>
      </c>
      <c r="H54" s="12" t="s">
        <v>62</v>
      </c>
      <c r="I54" s="21">
        <v>0</v>
      </c>
      <c r="J54" s="25">
        <v>2</v>
      </c>
      <c r="K54" s="12">
        <v>28</v>
      </c>
      <c r="L54" s="22">
        <f t="shared" si="3"/>
        <v>148</v>
      </c>
      <c r="M54" s="24">
        <f>SUM(L53:L57)/M52</f>
        <v>1270.2</v>
      </c>
      <c r="N54" s="14"/>
    </row>
    <row r="55" ht="20.1" customHeight="1" spans="1:14">
      <c r="A55" s="9">
        <v>45576</v>
      </c>
      <c r="B55" s="10">
        <v>943998046</v>
      </c>
      <c r="C55" s="10">
        <v>162518407</v>
      </c>
      <c r="D55" s="10" t="s">
        <v>29</v>
      </c>
      <c r="E55" s="10" t="s">
        <v>61</v>
      </c>
      <c r="F55" s="10" t="s">
        <v>14</v>
      </c>
      <c r="G55" s="10" t="s">
        <v>55</v>
      </c>
      <c r="H55" s="10" t="s">
        <v>56</v>
      </c>
      <c r="I55" s="21">
        <v>0</v>
      </c>
      <c r="J55" s="21">
        <v>47</v>
      </c>
      <c r="K55" s="10">
        <v>22</v>
      </c>
      <c r="L55" s="22">
        <f t="shared" si="3"/>
        <v>2842</v>
      </c>
      <c r="M55" s="23"/>
      <c r="N55" s="12"/>
    </row>
    <row r="56" ht="20.1" customHeight="1" spans="1:14">
      <c r="A56" s="9">
        <v>45576</v>
      </c>
      <c r="B56" s="10">
        <v>921728252</v>
      </c>
      <c r="C56" s="10">
        <v>162529100</v>
      </c>
      <c r="D56" s="10" t="s">
        <v>27</v>
      </c>
      <c r="E56" s="10" t="s">
        <v>55</v>
      </c>
      <c r="F56" s="10" t="s">
        <v>13</v>
      </c>
      <c r="G56" s="10" t="s">
        <v>55</v>
      </c>
      <c r="H56" s="10" t="s">
        <v>59</v>
      </c>
      <c r="I56" s="21">
        <v>0</v>
      </c>
      <c r="J56" s="21">
        <v>17</v>
      </c>
      <c r="K56" s="10">
        <v>31</v>
      </c>
      <c r="L56" s="22">
        <f t="shared" si="3"/>
        <v>1051</v>
      </c>
      <c r="M56" s="24"/>
      <c r="N56" s="12"/>
    </row>
    <row r="57" ht="20.1" customHeight="1" spans="1:14">
      <c r="A57" s="9">
        <v>45576</v>
      </c>
      <c r="B57" s="10">
        <v>943422029</v>
      </c>
      <c r="C57" s="10">
        <v>162539246</v>
      </c>
      <c r="D57" s="10" t="s">
        <v>29</v>
      </c>
      <c r="E57" s="10" t="s">
        <v>55</v>
      </c>
      <c r="F57" s="10" t="s">
        <v>14</v>
      </c>
      <c r="G57" s="10" t="s">
        <v>55</v>
      </c>
      <c r="H57" s="10" t="s">
        <v>59</v>
      </c>
      <c r="I57" s="21">
        <v>0</v>
      </c>
      <c r="J57" s="21">
        <v>19</v>
      </c>
      <c r="K57" s="10">
        <v>23</v>
      </c>
      <c r="L57" s="22">
        <f t="shared" si="3"/>
        <v>1163</v>
      </c>
      <c r="N57" s="12"/>
    </row>
    <row r="58" ht="20.1" customHeight="1" spans="2:14">
      <c r="B58" s="7"/>
      <c r="C58" s="7"/>
      <c r="D58" s="8"/>
      <c r="E58" s="7"/>
      <c r="F58" s="7"/>
      <c r="G58" s="7"/>
      <c r="H58" s="7"/>
      <c r="I58" s="20"/>
      <c r="J58" s="20"/>
      <c r="K58" s="7"/>
      <c r="L58" s="7"/>
      <c r="M58" s="7">
        <f>COUNTA(B$59:B$60)</f>
        <v>1</v>
      </c>
      <c r="N58" s="14"/>
    </row>
    <row r="59" ht="20.1" customHeight="1" spans="1:14">
      <c r="A59" s="9">
        <v>45579</v>
      </c>
      <c r="B59" s="10">
        <v>825182573</v>
      </c>
      <c r="C59" s="10" t="s">
        <v>122</v>
      </c>
      <c r="D59" s="10" t="s">
        <v>25</v>
      </c>
      <c r="E59" s="10" t="s">
        <v>61</v>
      </c>
      <c r="F59" s="10" t="s">
        <v>54</v>
      </c>
      <c r="G59" s="10" t="s">
        <v>61</v>
      </c>
      <c r="H59" s="10" t="s">
        <v>62</v>
      </c>
      <c r="I59" s="21">
        <v>0</v>
      </c>
      <c r="J59" s="21">
        <v>9</v>
      </c>
      <c r="K59" s="10">
        <v>37</v>
      </c>
      <c r="L59" s="22">
        <f t="shared" si="3"/>
        <v>577</v>
      </c>
      <c r="M59" s="23">
        <v>45579</v>
      </c>
      <c r="N59" s="12"/>
    </row>
    <row r="60" ht="20.1" customHeight="1" spans="1:14">
      <c r="A60" s="9"/>
      <c r="L60" s="22">
        <f t="shared" si="3"/>
        <v>0</v>
      </c>
      <c r="M60" s="24">
        <f>SUM(L59:L60)/M58</f>
        <v>577</v>
      </c>
      <c r="N60" s="12"/>
    </row>
    <row r="61" ht="20.1" customHeight="1" spans="2:14">
      <c r="B61" s="7"/>
      <c r="C61" s="7"/>
      <c r="D61" s="8"/>
      <c r="E61" s="7"/>
      <c r="F61" s="7"/>
      <c r="G61" s="7"/>
      <c r="H61" s="7"/>
      <c r="I61" s="20"/>
      <c r="J61" s="20"/>
      <c r="K61" s="7"/>
      <c r="L61" s="7"/>
      <c r="M61" s="7">
        <f>COUNTA(B$62:B$66)</f>
        <v>5</v>
      </c>
      <c r="N61" s="14"/>
    </row>
    <row r="62" ht="20.1" customHeight="1" spans="1:14">
      <c r="A62" s="9">
        <v>45581</v>
      </c>
      <c r="B62" s="10">
        <v>921698905</v>
      </c>
      <c r="C62" s="10">
        <v>163008405</v>
      </c>
      <c r="D62" s="10" t="s">
        <v>27</v>
      </c>
      <c r="E62" s="10" t="s">
        <v>61</v>
      </c>
      <c r="F62" s="10" t="s">
        <v>14</v>
      </c>
      <c r="G62" s="10" t="s">
        <v>55</v>
      </c>
      <c r="H62" s="10" t="s">
        <v>56</v>
      </c>
      <c r="I62" s="21">
        <v>0</v>
      </c>
      <c r="J62" s="21">
        <v>27</v>
      </c>
      <c r="K62" s="10">
        <v>9</v>
      </c>
      <c r="L62" s="22">
        <f t="shared" si="3"/>
        <v>1629</v>
      </c>
      <c r="M62" s="23">
        <v>45581</v>
      </c>
      <c r="N62" s="12"/>
    </row>
    <row r="63" ht="20.1" customHeight="1" spans="1:14">
      <c r="A63" s="9">
        <v>45581</v>
      </c>
      <c r="B63" s="10">
        <v>822099275</v>
      </c>
      <c r="C63" s="10" t="s">
        <v>62</v>
      </c>
      <c r="D63" s="10" t="s">
        <v>31</v>
      </c>
      <c r="E63" s="10" t="s">
        <v>61</v>
      </c>
      <c r="F63" s="10" t="s">
        <v>13</v>
      </c>
      <c r="G63" s="10" t="s">
        <v>61</v>
      </c>
      <c r="H63" s="10" t="s">
        <v>62</v>
      </c>
      <c r="I63" s="21">
        <v>0</v>
      </c>
      <c r="J63" s="21">
        <v>7</v>
      </c>
      <c r="K63" s="10">
        <v>0</v>
      </c>
      <c r="L63" s="22">
        <f t="shared" si="3"/>
        <v>420</v>
      </c>
      <c r="M63" s="24">
        <f>SUM(L62:L66)/M61</f>
        <v>1113.2</v>
      </c>
      <c r="N63" s="12"/>
    </row>
    <row r="64" ht="20.1" customHeight="1" spans="1:14">
      <c r="A64" s="9">
        <v>45581</v>
      </c>
      <c r="B64" s="10">
        <v>943385604</v>
      </c>
      <c r="C64" s="10">
        <v>163033440</v>
      </c>
      <c r="D64" s="10" t="s">
        <v>25</v>
      </c>
      <c r="E64" s="10" t="s">
        <v>61</v>
      </c>
      <c r="F64" s="10" t="s">
        <v>14</v>
      </c>
      <c r="G64" s="10" t="s">
        <v>61</v>
      </c>
      <c r="H64" s="10" t="s">
        <v>138</v>
      </c>
      <c r="I64" s="21">
        <v>0</v>
      </c>
      <c r="J64" s="21">
        <v>15</v>
      </c>
      <c r="K64" s="10">
        <v>20</v>
      </c>
      <c r="L64" s="22">
        <f t="shared" si="3"/>
        <v>920</v>
      </c>
      <c r="N64" s="12"/>
    </row>
    <row r="65" s="12" customFormat="1" ht="20.1" customHeight="1" spans="1:14">
      <c r="A65" s="9">
        <v>45581</v>
      </c>
      <c r="B65" s="12">
        <v>923723436</v>
      </c>
      <c r="C65" s="12">
        <v>163107539</v>
      </c>
      <c r="D65" s="10" t="s">
        <v>28</v>
      </c>
      <c r="E65" s="12" t="s">
        <v>61</v>
      </c>
      <c r="F65" s="12" t="s">
        <v>14</v>
      </c>
      <c r="G65" s="12" t="s">
        <v>61</v>
      </c>
      <c r="H65" s="12" t="s">
        <v>62</v>
      </c>
      <c r="I65" s="21">
        <v>0</v>
      </c>
      <c r="J65" s="25">
        <v>29</v>
      </c>
      <c r="K65" s="12">
        <v>19</v>
      </c>
      <c r="L65" s="22">
        <f t="shared" si="3"/>
        <v>1759</v>
      </c>
      <c r="N65" s="14"/>
    </row>
    <row r="66" ht="20.1" customHeight="1" spans="1:14">
      <c r="A66" s="9">
        <v>45581</v>
      </c>
      <c r="B66" s="10">
        <v>943421441</v>
      </c>
      <c r="C66" s="10">
        <v>163116212</v>
      </c>
      <c r="D66" s="10" t="s">
        <v>30</v>
      </c>
      <c r="E66" s="10" t="s">
        <v>61</v>
      </c>
      <c r="F66" s="10" t="s">
        <v>14</v>
      </c>
      <c r="G66" s="10" t="s">
        <v>61</v>
      </c>
      <c r="H66" s="10" t="s">
        <v>62</v>
      </c>
      <c r="I66" s="21">
        <v>0</v>
      </c>
      <c r="J66" s="21">
        <v>13</v>
      </c>
      <c r="K66" s="10">
        <v>58</v>
      </c>
      <c r="L66" s="22">
        <f t="shared" si="3"/>
        <v>838</v>
      </c>
      <c r="M66" s="23"/>
      <c r="N66" s="12"/>
    </row>
    <row r="67" ht="20.1" customHeight="1" spans="2:14">
      <c r="B67" s="7"/>
      <c r="C67" s="7"/>
      <c r="D67" s="8"/>
      <c r="E67" s="7"/>
      <c r="F67" s="7"/>
      <c r="G67" s="7"/>
      <c r="H67" s="7"/>
      <c r="I67" s="20"/>
      <c r="J67" s="20"/>
      <c r="K67" s="7"/>
      <c r="L67" s="7"/>
      <c r="M67" s="7">
        <f>COUNTA(B$68:B$70)</f>
        <v>3</v>
      </c>
      <c r="N67" s="14"/>
    </row>
    <row r="68" ht="20.1" customHeight="1" spans="1:14">
      <c r="A68" s="9">
        <v>45582</v>
      </c>
      <c r="B68" s="10">
        <v>926791505</v>
      </c>
      <c r="C68" s="10">
        <v>163187075</v>
      </c>
      <c r="D68" s="10" t="s">
        <v>29</v>
      </c>
      <c r="E68" s="10" t="s">
        <v>61</v>
      </c>
      <c r="F68" s="10" t="s">
        <v>14</v>
      </c>
      <c r="G68" s="10" t="s">
        <v>55</v>
      </c>
      <c r="H68" s="10" t="s">
        <v>59</v>
      </c>
      <c r="I68" s="21">
        <v>0</v>
      </c>
      <c r="J68" s="21">
        <v>20</v>
      </c>
      <c r="K68" s="10">
        <v>37</v>
      </c>
      <c r="L68" s="22">
        <f t="shared" si="3"/>
        <v>1237</v>
      </c>
      <c r="M68" s="23">
        <v>45582</v>
      </c>
      <c r="N68" s="12"/>
    </row>
    <row r="69" ht="20.1" customHeight="1" spans="1:14">
      <c r="A69" s="9">
        <v>45582</v>
      </c>
      <c r="B69" s="10">
        <v>925284346</v>
      </c>
      <c r="C69" s="10">
        <v>163210217</v>
      </c>
      <c r="D69" s="10" t="s">
        <v>32</v>
      </c>
      <c r="E69" s="10" t="s">
        <v>61</v>
      </c>
      <c r="F69" s="10" t="s">
        <v>54</v>
      </c>
      <c r="G69" s="10" t="s">
        <v>61</v>
      </c>
      <c r="H69" s="10" t="s">
        <v>62</v>
      </c>
      <c r="I69" s="21">
        <v>0</v>
      </c>
      <c r="J69" s="21">
        <v>40</v>
      </c>
      <c r="K69" s="10">
        <v>37</v>
      </c>
      <c r="L69" s="22">
        <f t="shared" si="3"/>
        <v>2437</v>
      </c>
      <c r="M69" s="24">
        <f>SUM(L68:L70)/M67</f>
        <v>1436.33333333333</v>
      </c>
      <c r="N69" s="12"/>
    </row>
    <row r="70" ht="20.1" customHeight="1" spans="1:14">
      <c r="A70" s="9">
        <v>45582</v>
      </c>
      <c r="B70" s="10">
        <v>921629871</v>
      </c>
      <c r="C70" s="10">
        <v>163264535</v>
      </c>
      <c r="D70" s="10" t="s">
        <v>28</v>
      </c>
      <c r="E70" s="10" t="s">
        <v>61</v>
      </c>
      <c r="F70" s="10" t="s">
        <v>14</v>
      </c>
      <c r="G70" s="10" t="s">
        <v>55</v>
      </c>
      <c r="H70" s="10" t="s">
        <v>56</v>
      </c>
      <c r="I70" s="21">
        <v>0</v>
      </c>
      <c r="J70" s="21">
        <v>10</v>
      </c>
      <c r="K70" s="10">
        <v>35</v>
      </c>
      <c r="L70" s="22">
        <f t="shared" si="3"/>
        <v>635</v>
      </c>
      <c r="N70" s="12"/>
    </row>
    <row r="71" ht="20.1" customHeight="1" spans="2:14">
      <c r="B71" s="7"/>
      <c r="C71" s="7"/>
      <c r="D71" s="8"/>
      <c r="E71" s="7"/>
      <c r="F71" s="7"/>
      <c r="G71" s="7"/>
      <c r="H71" s="7"/>
      <c r="I71" s="20"/>
      <c r="J71" s="20"/>
      <c r="K71" s="7"/>
      <c r="L71" s="7"/>
      <c r="M71" s="7">
        <f>COUNTA(B$72:B$78)</f>
        <v>7</v>
      </c>
      <c r="N71" s="14"/>
    </row>
    <row r="72" ht="20.1" customHeight="1" spans="1:14">
      <c r="A72" s="9">
        <v>45583</v>
      </c>
      <c r="B72" s="10">
        <v>943507924</v>
      </c>
      <c r="C72" s="10">
        <v>163387874</v>
      </c>
      <c r="D72" s="10" t="s">
        <v>24</v>
      </c>
      <c r="E72" s="10" t="s">
        <v>61</v>
      </c>
      <c r="F72" s="10" t="s">
        <v>54</v>
      </c>
      <c r="G72" s="10" t="s">
        <v>61</v>
      </c>
      <c r="H72" s="10" t="s">
        <v>62</v>
      </c>
      <c r="I72" s="21">
        <v>0</v>
      </c>
      <c r="J72" s="21">
        <v>18</v>
      </c>
      <c r="K72" s="10">
        <v>46</v>
      </c>
      <c r="L72" s="22">
        <f t="shared" si="3"/>
        <v>1126</v>
      </c>
      <c r="M72" s="23">
        <v>45583</v>
      </c>
      <c r="N72" s="12"/>
    </row>
    <row r="73" ht="20.1" customHeight="1" spans="1:14">
      <c r="A73" s="9">
        <v>45583</v>
      </c>
      <c r="B73" s="10">
        <v>921687415</v>
      </c>
      <c r="C73" s="10">
        <v>163395887</v>
      </c>
      <c r="D73" s="10" t="s">
        <v>25</v>
      </c>
      <c r="E73" s="10" t="s">
        <v>61</v>
      </c>
      <c r="F73" s="10" t="s">
        <v>54</v>
      </c>
      <c r="G73" s="10" t="s">
        <v>61</v>
      </c>
      <c r="H73" s="10" t="s">
        <v>62</v>
      </c>
      <c r="I73" s="21">
        <v>0</v>
      </c>
      <c r="J73" s="21">
        <v>39</v>
      </c>
      <c r="K73" s="10">
        <v>46</v>
      </c>
      <c r="L73" s="22">
        <f t="shared" si="3"/>
        <v>2386</v>
      </c>
      <c r="M73" s="24">
        <f>SUM(L72:L78)/M71</f>
        <v>1008.71428571429</v>
      </c>
      <c r="N73" s="12"/>
    </row>
    <row r="74" ht="20.1" customHeight="1" spans="1:14">
      <c r="A74" s="9">
        <v>45583</v>
      </c>
      <c r="B74" s="10">
        <v>943986316</v>
      </c>
      <c r="C74" s="10">
        <v>163430737</v>
      </c>
      <c r="D74" s="10" t="s">
        <v>28</v>
      </c>
      <c r="E74" s="10" t="s">
        <v>55</v>
      </c>
      <c r="F74" s="10" t="s">
        <v>13</v>
      </c>
      <c r="G74" s="10" t="s">
        <v>55</v>
      </c>
      <c r="H74" s="10" t="s">
        <v>59</v>
      </c>
      <c r="J74" s="21">
        <v>5</v>
      </c>
      <c r="K74" s="10">
        <v>14</v>
      </c>
      <c r="L74" s="22">
        <f t="shared" si="3"/>
        <v>314</v>
      </c>
      <c r="N74" s="12"/>
    </row>
    <row r="75" s="12" customFormat="1" ht="20.1" customHeight="1" spans="1:14">
      <c r="A75" s="9">
        <v>45583</v>
      </c>
      <c r="B75" s="12">
        <v>924053839</v>
      </c>
      <c r="C75" s="12">
        <v>163460797</v>
      </c>
      <c r="D75" s="10" t="s">
        <v>28</v>
      </c>
      <c r="E75" s="12" t="s">
        <v>61</v>
      </c>
      <c r="F75" s="12" t="s">
        <v>14</v>
      </c>
      <c r="G75" s="12" t="s">
        <v>61</v>
      </c>
      <c r="H75" s="12" t="s">
        <v>62</v>
      </c>
      <c r="I75" s="25"/>
      <c r="J75" s="25">
        <v>9</v>
      </c>
      <c r="K75" s="12">
        <v>41</v>
      </c>
      <c r="L75" s="22">
        <f t="shared" si="3"/>
        <v>581</v>
      </c>
      <c r="N75" s="14"/>
    </row>
    <row r="76" ht="20.1" customHeight="1" spans="1:14">
      <c r="A76" s="9">
        <v>45583</v>
      </c>
      <c r="B76" s="10">
        <v>944025684</v>
      </c>
      <c r="C76" s="10">
        <v>163474059</v>
      </c>
      <c r="D76" s="10" t="s">
        <v>25</v>
      </c>
      <c r="E76" s="10" t="s">
        <v>61</v>
      </c>
      <c r="F76" s="10" t="s">
        <v>13</v>
      </c>
      <c r="G76" s="10" t="s">
        <v>61</v>
      </c>
      <c r="H76" s="10" t="s">
        <v>62</v>
      </c>
      <c r="J76" s="21">
        <v>23</v>
      </c>
      <c r="K76" s="10">
        <v>17</v>
      </c>
      <c r="L76" s="22">
        <f t="shared" si="3"/>
        <v>1397</v>
      </c>
      <c r="M76" s="23"/>
      <c r="N76" s="12"/>
    </row>
    <row r="77" ht="20.1" customHeight="1" spans="1:14">
      <c r="A77" s="9">
        <v>45583</v>
      </c>
      <c r="B77" s="10">
        <v>928139794</v>
      </c>
      <c r="C77" s="10">
        <v>163486615</v>
      </c>
      <c r="D77" s="10" t="s">
        <v>30</v>
      </c>
      <c r="E77" s="10" t="s">
        <v>61</v>
      </c>
      <c r="F77" s="10" t="s">
        <v>14</v>
      </c>
      <c r="G77" s="10" t="s">
        <v>61</v>
      </c>
      <c r="H77" s="10" t="s">
        <v>62</v>
      </c>
      <c r="J77" s="21">
        <v>14</v>
      </c>
      <c r="K77" s="10">
        <v>17</v>
      </c>
      <c r="L77" s="22">
        <f t="shared" si="3"/>
        <v>857</v>
      </c>
      <c r="M77" s="24"/>
      <c r="N77" s="12"/>
    </row>
    <row r="78" ht="20.1" customHeight="1" spans="1:14">
      <c r="A78" s="9">
        <v>45583</v>
      </c>
      <c r="B78" s="10">
        <v>925583801</v>
      </c>
      <c r="C78" s="10" t="s">
        <v>130</v>
      </c>
      <c r="D78" s="10" t="s">
        <v>31</v>
      </c>
      <c r="E78" s="10" t="s">
        <v>61</v>
      </c>
      <c r="F78" s="10" t="s">
        <v>54</v>
      </c>
      <c r="G78" s="10" t="s">
        <v>61</v>
      </c>
      <c r="H78" s="10" t="s">
        <v>62</v>
      </c>
      <c r="I78" s="21">
        <v>0</v>
      </c>
      <c r="J78" s="21">
        <v>6</v>
      </c>
      <c r="K78" s="10">
        <v>40</v>
      </c>
      <c r="L78" s="22">
        <f t="shared" si="3"/>
        <v>400</v>
      </c>
      <c r="N78" s="12"/>
    </row>
    <row r="79" ht="20.1" customHeight="1" spans="2:14">
      <c r="B79" s="7"/>
      <c r="C79" s="7"/>
      <c r="D79" s="8"/>
      <c r="E79" s="7"/>
      <c r="F79" s="7"/>
      <c r="G79" s="7"/>
      <c r="H79" s="7"/>
      <c r="I79" s="20"/>
      <c r="J79" s="20"/>
      <c r="K79" s="7"/>
      <c r="L79" s="7"/>
      <c r="M79" s="7">
        <f>COUNTA(B$80:B$84)</f>
        <v>5</v>
      </c>
      <c r="N79" s="14"/>
    </row>
    <row r="80" ht="20.1" customHeight="1" spans="1:14">
      <c r="A80" s="9">
        <v>45591</v>
      </c>
      <c r="B80" s="10" t="s">
        <v>147</v>
      </c>
      <c r="C80" s="10" t="s">
        <v>147</v>
      </c>
      <c r="D80" s="10" t="s">
        <v>25</v>
      </c>
      <c r="E80" s="10" t="s">
        <v>61</v>
      </c>
      <c r="F80" s="10" t="s">
        <v>54</v>
      </c>
      <c r="G80" s="10" t="s">
        <v>61</v>
      </c>
      <c r="H80" s="10" t="s">
        <v>62</v>
      </c>
      <c r="I80" s="21">
        <v>0</v>
      </c>
      <c r="J80" s="21">
        <v>3</v>
      </c>
      <c r="K80" s="10">
        <v>37</v>
      </c>
      <c r="L80" s="22">
        <f t="shared" si="3"/>
        <v>217</v>
      </c>
      <c r="M80" s="23">
        <v>45591</v>
      </c>
      <c r="N80" s="12"/>
    </row>
    <row r="81" ht="20.1" customHeight="1" spans="1:14">
      <c r="A81" s="9">
        <v>45591</v>
      </c>
      <c r="B81" s="10" t="s">
        <v>148</v>
      </c>
      <c r="C81" s="10" t="s">
        <v>148</v>
      </c>
      <c r="D81" s="10" t="s">
        <v>33</v>
      </c>
      <c r="E81" s="10" t="s">
        <v>61</v>
      </c>
      <c r="F81" s="10" t="s">
        <v>54</v>
      </c>
      <c r="G81" s="10" t="s">
        <v>61</v>
      </c>
      <c r="H81" s="10" t="s">
        <v>62</v>
      </c>
      <c r="I81" s="21">
        <v>0</v>
      </c>
      <c r="J81" s="21">
        <v>2</v>
      </c>
      <c r="K81" s="10">
        <v>13</v>
      </c>
      <c r="L81" s="22">
        <f t="shared" si="3"/>
        <v>133</v>
      </c>
      <c r="M81" s="24">
        <f>SUM(L80:L84)/M79</f>
        <v>361.8</v>
      </c>
      <c r="N81" s="12"/>
    </row>
    <row r="82" ht="20.1" customHeight="1" spans="1:14">
      <c r="A82" s="9">
        <v>45591</v>
      </c>
      <c r="B82" s="10" t="s">
        <v>148</v>
      </c>
      <c r="C82" s="10" t="s">
        <v>148</v>
      </c>
      <c r="D82" s="10" t="s">
        <v>33</v>
      </c>
      <c r="E82" s="10" t="s">
        <v>61</v>
      </c>
      <c r="F82" s="10" t="s">
        <v>54</v>
      </c>
      <c r="G82" s="10" t="s">
        <v>61</v>
      </c>
      <c r="H82" s="10" t="s">
        <v>62</v>
      </c>
      <c r="I82" s="21">
        <v>0</v>
      </c>
      <c r="J82" s="21">
        <v>2</v>
      </c>
      <c r="K82" s="10">
        <v>47</v>
      </c>
      <c r="L82" s="22">
        <f t="shared" si="3"/>
        <v>167</v>
      </c>
      <c r="N82" s="12"/>
    </row>
    <row r="83" ht="20.1" customHeight="1" spans="1:14">
      <c r="A83" s="9">
        <v>45591</v>
      </c>
      <c r="B83" s="10">
        <v>809976712</v>
      </c>
      <c r="C83" s="10">
        <v>164382458</v>
      </c>
      <c r="D83" s="10" t="s">
        <v>33</v>
      </c>
      <c r="E83" s="10" t="s">
        <v>61</v>
      </c>
      <c r="F83" s="10" t="s">
        <v>13</v>
      </c>
      <c r="G83" s="10" t="s">
        <v>55</v>
      </c>
      <c r="H83" s="10" t="s">
        <v>59</v>
      </c>
      <c r="J83" s="21">
        <v>10</v>
      </c>
      <c r="K83" s="10">
        <v>38</v>
      </c>
      <c r="L83" s="22">
        <f t="shared" si="3"/>
        <v>638</v>
      </c>
      <c r="N83" s="12"/>
    </row>
    <row r="84" ht="20.1" customHeight="1" spans="1:14">
      <c r="A84" s="9">
        <v>45591</v>
      </c>
      <c r="B84" s="10" t="s">
        <v>54</v>
      </c>
      <c r="C84" s="10" t="s">
        <v>147</v>
      </c>
      <c r="D84" s="10" t="s">
        <v>27</v>
      </c>
      <c r="E84" s="10" t="s">
        <v>61</v>
      </c>
      <c r="F84" s="10" t="s">
        <v>54</v>
      </c>
      <c r="G84" s="10" t="s">
        <v>61</v>
      </c>
      <c r="H84" s="10" t="s">
        <v>62</v>
      </c>
      <c r="I84" s="21">
        <v>0</v>
      </c>
      <c r="J84" s="21">
        <v>10</v>
      </c>
      <c r="K84" s="10">
        <v>54</v>
      </c>
      <c r="L84" s="22">
        <f t="shared" si="3"/>
        <v>654</v>
      </c>
      <c r="N84" s="12"/>
    </row>
    <row r="85" ht="20.1" customHeight="1" spans="2:14">
      <c r="B85" s="7"/>
      <c r="C85" s="7"/>
      <c r="D85" s="8"/>
      <c r="E85" s="7"/>
      <c r="F85" s="7"/>
      <c r="G85" s="7"/>
      <c r="H85" s="7"/>
      <c r="I85" s="20"/>
      <c r="J85" s="20"/>
      <c r="K85" s="7"/>
      <c r="L85" s="7"/>
      <c r="M85" s="7">
        <f>COUNTA(B$86:B$89)</f>
        <v>4</v>
      </c>
      <c r="N85" s="14"/>
    </row>
    <row r="86" ht="20.1" customHeight="1" spans="1:14">
      <c r="A86" s="11">
        <v>45594</v>
      </c>
      <c r="B86" s="10">
        <v>921155751</v>
      </c>
      <c r="C86" s="10">
        <v>164713214</v>
      </c>
      <c r="D86" s="10" t="s">
        <v>33</v>
      </c>
      <c r="E86" s="10" t="s">
        <v>61</v>
      </c>
      <c r="F86" s="10" t="s">
        <v>13</v>
      </c>
      <c r="G86" s="10" t="s">
        <v>61</v>
      </c>
      <c r="H86" s="10" t="s">
        <v>62</v>
      </c>
      <c r="J86" s="21">
        <v>18</v>
      </c>
      <c r="K86" s="10">
        <v>26</v>
      </c>
      <c r="L86" s="22">
        <f t="shared" si="3"/>
        <v>1106</v>
      </c>
      <c r="M86" s="23">
        <v>45594</v>
      </c>
      <c r="N86" s="12"/>
    </row>
    <row r="87" ht="20.1" customHeight="1" spans="1:14">
      <c r="A87" s="11">
        <v>45594</v>
      </c>
      <c r="B87" s="10">
        <v>893429848</v>
      </c>
      <c r="C87" s="10" t="s">
        <v>149</v>
      </c>
      <c r="D87" s="10" t="s">
        <v>27</v>
      </c>
      <c r="E87" s="10" t="s">
        <v>61</v>
      </c>
      <c r="F87" s="10" t="s">
        <v>54</v>
      </c>
      <c r="G87" s="10" t="s">
        <v>61</v>
      </c>
      <c r="H87" s="10" t="s">
        <v>62</v>
      </c>
      <c r="I87" s="21">
        <v>0</v>
      </c>
      <c r="J87" s="21">
        <v>9</v>
      </c>
      <c r="K87" s="10">
        <v>41</v>
      </c>
      <c r="L87" s="22">
        <f t="shared" si="3"/>
        <v>581</v>
      </c>
      <c r="M87" s="24">
        <f>SUM(L86:L89)/M85</f>
        <v>1041.5</v>
      </c>
      <c r="N87" s="12"/>
    </row>
    <row r="88" ht="20.1" customHeight="1" spans="1:14">
      <c r="A88" s="11">
        <v>45594</v>
      </c>
      <c r="B88" s="10">
        <v>924412572</v>
      </c>
      <c r="C88" s="10" t="s">
        <v>67</v>
      </c>
      <c r="D88" s="10" t="s">
        <v>25</v>
      </c>
      <c r="E88" s="10" t="s">
        <v>61</v>
      </c>
      <c r="F88" s="10" t="s">
        <v>14</v>
      </c>
      <c r="G88" s="10" t="s">
        <v>61</v>
      </c>
      <c r="H88" s="10" t="s">
        <v>62</v>
      </c>
      <c r="J88" s="21">
        <v>28</v>
      </c>
      <c r="K88" s="10">
        <v>37</v>
      </c>
      <c r="L88" s="22">
        <f t="shared" si="3"/>
        <v>1717</v>
      </c>
      <c r="N88" s="12"/>
    </row>
    <row r="89" ht="20.1" customHeight="1" spans="1:14">
      <c r="A89" s="11">
        <v>45594</v>
      </c>
      <c r="B89" s="10">
        <v>943638440</v>
      </c>
      <c r="C89" s="10">
        <v>164757172</v>
      </c>
      <c r="D89" s="10" t="s">
        <v>25</v>
      </c>
      <c r="E89" s="10" t="s">
        <v>61</v>
      </c>
      <c r="F89" s="10" t="s">
        <v>14</v>
      </c>
      <c r="G89" s="10" t="s">
        <v>61</v>
      </c>
      <c r="H89" s="10" t="s">
        <v>62</v>
      </c>
      <c r="J89" s="21">
        <v>12</v>
      </c>
      <c r="K89" s="10">
        <v>42</v>
      </c>
      <c r="L89" s="22">
        <f t="shared" si="3"/>
        <v>762</v>
      </c>
      <c r="N89" s="12"/>
    </row>
    <row r="90" ht="20.1" customHeight="1" spans="2:14">
      <c r="B90" s="7"/>
      <c r="C90" s="7"/>
      <c r="D90" s="8"/>
      <c r="E90" s="7"/>
      <c r="F90" s="7"/>
      <c r="G90" s="7"/>
      <c r="H90" s="7"/>
      <c r="I90" s="20"/>
      <c r="J90" s="20"/>
      <c r="K90" s="7"/>
      <c r="L90" s="7"/>
      <c r="M90" s="7">
        <f>COUNTA(B$91:B$92)</f>
        <v>2</v>
      </c>
      <c r="N90" s="14"/>
    </row>
    <row r="91" ht="20.1" customHeight="1" spans="1:14">
      <c r="A91" s="11">
        <v>45595</v>
      </c>
      <c r="B91" s="10">
        <v>943274893</v>
      </c>
      <c r="C91" s="10">
        <v>164907002</v>
      </c>
      <c r="D91" s="10" t="s">
        <v>26</v>
      </c>
      <c r="E91" s="10" t="s">
        <v>55</v>
      </c>
      <c r="F91" s="10" t="s">
        <v>13</v>
      </c>
      <c r="G91" s="10" t="s">
        <v>55</v>
      </c>
      <c r="H91" s="10" t="s">
        <v>59</v>
      </c>
      <c r="J91" s="21">
        <v>10</v>
      </c>
      <c r="K91" s="10">
        <v>5</v>
      </c>
      <c r="L91" s="22">
        <f t="shared" si="3"/>
        <v>605</v>
      </c>
      <c r="M91" s="23">
        <v>45595</v>
      </c>
      <c r="N91" s="12"/>
    </row>
    <row r="92" ht="20.1" customHeight="1" spans="1:14">
      <c r="A92" s="11">
        <v>45595</v>
      </c>
      <c r="B92" s="10">
        <v>924184382</v>
      </c>
      <c r="C92" s="10">
        <v>164911268</v>
      </c>
      <c r="D92" s="10" t="s">
        <v>30</v>
      </c>
      <c r="E92" s="10" t="s">
        <v>61</v>
      </c>
      <c r="F92" s="10" t="s">
        <v>13</v>
      </c>
      <c r="G92" s="10" t="s">
        <v>61</v>
      </c>
      <c r="H92" s="10" t="s">
        <v>62</v>
      </c>
      <c r="J92" s="21">
        <v>9</v>
      </c>
      <c r="K92" s="10">
        <v>16</v>
      </c>
      <c r="L92" s="22">
        <f t="shared" si="3"/>
        <v>556</v>
      </c>
      <c r="M92" s="24">
        <f>SUM(L91:L92)/M90</f>
        <v>580.5</v>
      </c>
      <c r="N92" s="12"/>
    </row>
    <row r="93" ht="20.1" customHeight="1" spans="2:14">
      <c r="B93" s="7"/>
      <c r="C93" s="7"/>
      <c r="D93" s="8"/>
      <c r="E93" s="7"/>
      <c r="F93" s="7"/>
      <c r="G93" s="7"/>
      <c r="H93" s="7"/>
      <c r="I93" s="20"/>
      <c r="J93" s="20"/>
      <c r="K93" s="7"/>
      <c r="L93" s="7"/>
      <c r="M93" s="7">
        <f>COUNTA(B$94:B$97)</f>
        <v>4</v>
      </c>
      <c r="N93" s="14"/>
    </row>
    <row r="94" ht="20.1" customHeight="1" spans="1:14">
      <c r="A94" s="11">
        <v>45596</v>
      </c>
      <c r="B94" s="10" t="s">
        <v>150</v>
      </c>
      <c r="C94" s="10" t="s">
        <v>151</v>
      </c>
      <c r="D94" s="10" t="s">
        <v>25</v>
      </c>
      <c r="E94" s="10" t="s">
        <v>61</v>
      </c>
      <c r="F94" s="10" t="s">
        <v>54</v>
      </c>
      <c r="G94" s="10" t="s">
        <v>61</v>
      </c>
      <c r="H94" s="10" t="s">
        <v>62</v>
      </c>
      <c r="I94" s="21">
        <v>0</v>
      </c>
      <c r="J94" s="21">
        <v>6</v>
      </c>
      <c r="K94" s="10">
        <v>35</v>
      </c>
      <c r="L94" s="22">
        <f t="shared" si="3"/>
        <v>395</v>
      </c>
      <c r="M94" s="23">
        <v>45596</v>
      </c>
      <c r="N94" s="12"/>
    </row>
    <row r="95" ht="20.1" customHeight="1" spans="1:14">
      <c r="A95" s="11">
        <v>45596</v>
      </c>
      <c r="B95" s="10" t="s">
        <v>152</v>
      </c>
      <c r="C95" s="10" t="s">
        <v>153</v>
      </c>
      <c r="D95" s="10" t="s">
        <v>27</v>
      </c>
      <c r="E95" s="10" t="s">
        <v>61</v>
      </c>
      <c r="F95" s="10" t="s">
        <v>54</v>
      </c>
      <c r="G95" s="10" t="s">
        <v>61</v>
      </c>
      <c r="H95" s="10" t="s">
        <v>62</v>
      </c>
      <c r="I95" s="21">
        <v>0</v>
      </c>
      <c r="J95" s="21">
        <v>6</v>
      </c>
      <c r="K95" s="10">
        <v>57</v>
      </c>
      <c r="L95" s="22">
        <f t="shared" si="3"/>
        <v>417</v>
      </c>
      <c r="M95" s="24">
        <f>SUM(L94:L101)/M93</f>
        <v>732.75</v>
      </c>
      <c r="N95" s="12"/>
    </row>
    <row r="96" ht="20.1" customHeight="1" spans="1:14">
      <c r="A96" s="11">
        <v>45596</v>
      </c>
      <c r="B96" s="10">
        <v>808551706</v>
      </c>
      <c r="C96" s="10" t="s">
        <v>114</v>
      </c>
      <c r="D96" s="10" t="s">
        <v>27</v>
      </c>
      <c r="E96" s="10" t="s">
        <v>61</v>
      </c>
      <c r="F96" s="10" t="s">
        <v>54</v>
      </c>
      <c r="G96" s="10" t="s">
        <v>61</v>
      </c>
      <c r="H96" s="10" t="s">
        <v>62</v>
      </c>
      <c r="I96" s="21">
        <v>0</v>
      </c>
      <c r="J96" s="21">
        <v>6</v>
      </c>
      <c r="K96" s="10">
        <v>30</v>
      </c>
      <c r="L96" s="22">
        <f t="shared" si="3"/>
        <v>390</v>
      </c>
      <c r="N96" s="12"/>
    </row>
    <row r="97" ht="20.1" customHeight="1" spans="1:14">
      <c r="A97" s="11">
        <v>45596</v>
      </c>
      <c r="B97" s="10">
        <v>925558897</v>
      </c>
      <c r="C97" s="10">
        <v>165093165</v>
      </c>
      <c r="D97" s="10" t="s">
        <v>32</v>
      </c>
      <c r="E97" s="10" t="s">
        <v>61</v>
      </c>
      <c r="F97" s="10" t="s">
        <v>54</v>
      </c>
      <c r="G97" s="10" t="s">
        <v>61</v>
      </c>
      <c r="H97" s="10" t="s">
        <v>62</v>
      </c>
      <c r="I97" s="21">
        <v>0</v>
      </c>
      <c r="J97" s="21">
        <v>28</v>
      </c>
      <c r="K97" s="10">
        <v>49</v>
      </c>
      <c r="L97" s="22">
        <f t="shared" si="3"/>
        <v>1729</v>
      </c>
      <c r="N97" s="12"/>
    </row>
    <row r="98" ht="20.1" customHeight="1" spans="1:13">
      <c r="A98" s="12"/>
      <c r="B98" s="12"/>
      <c r="C98" s="12"/>
      <c r="D98" s="14"/>
      <c r="E98" s="12"/>
      <c r="F98" s="12"/>
      <c r="G98" s="12"/>
      <c r="H98" s="12"/>
      <c r="I98" s="25"/>
      <c r="J98" s="25"/>
      <c r="K98" s="12"/>
      <c r="L98" s="12"/>
      <c r="M98" s="12"/>
    </row>
    <row r="99" ht="20.1" customHeight="1" spans="1:13">
      <c r="A99" s="13"/>
      <c r="B99" s="12"/>
      <c r="C99" s="12"/>
      <c r="D99" s="12"/>
      <c r="E99" s="12"/>
      <c r="F99" s="12"/>
      <c r="G99" s="12"/>
      <c r="H99" s="12"/>
      <c r="I99" s="25"/>
      <c r="J99" s="25"/>
      <c r="K99" s="12"/>
      <c r="L99" s="28"/>
      <c r="M99" s="26"/>
    </row>
    <row r="100" ht="20.1" customHeight="1" spans="1:13">
      <c r="A100" s="13"/>
      <c r="B100" s="12"/>
      <c r="C100" s="12"/>
      <c r="D100" s="12"/>
      <c r="E100" s="12"/>
      <c r="F100" s="12"/>
      <c r="G100" s="12"/>
      <c r="H100" s="12"/>
      <c r="I100" s="25"/>
      <c r="J100" s="25"/>
      <c r="K100" s="12"/>
      <c r="L100" s="28"/>
      <c r="M100" s="27"/>
    </row>
    <row r="101" ht="20.1" customHeight="1" spans="1:13">
      <c r="A101" s="13"/>
      <c r="B101" s="12"/>
      <c r="C101" s="12"/>
      <c r="D101" s="12"/>
      <c r="E101" s="12"/>
      <c r="F101" s="12"/>
      <c r="G101" s="12"/>
      <c r="H101" s="12"/>
      <c r="I101" s="25"/>
      <c r="J101" s="25"/>
      <c r="K101" s="12"/>
      <c r="L101" s="28"/>
      <c r="M101" s="12"/>
    </row>
    <row r="102" ht="20.1" customHeight="1" spans="1:13">
      <c r="A102" s="13"/>
      <c r="B102" s="12"/>
      <c r="C102" s="12"/>
      <c r="D102" s="12"/>
      <c r="E102" s="12"/>
      <c r="F102" s="12"/>
      <c r="G102" s="12"/>
      <c r="H102" s="12"/>
      <c r="I102" s="25"/>
      <c r="J102" s="25"/>
      <c r="K102" s="12"/>
      <c r="L102" s="28"/>
      <c r="M102" s="12"/>
    </row>
    <row r="103" ht="20.1" customHeight="1" spans="1:13">
      <c r="A103" s="12"/>
      <c r="B103" s="12"/>
      <c r="C103" s="12"/>
      <c r="D103" s="14"/>
      <c r="E103" s="12"/>
      <c r="F103" s="12"/>
      <c r="G103" s="12"/>
      <c r="H103" s="12"/>
      <c r="I103" s="25"/>
      <c r="J103" s="25"/>
      <c r="K103" s="12"/>
      <c r="L103" s="12"/>
      <c r="M103" s="12"/>
    </row>
    <row r="104" ht="20.1" customHeight="1" spans="1:13">
      <c r="A104" s="29"/>
      <c r="B104" s="12"/>
      <c r="C104" s="12"/>
      <c r="D104" s="12"/>
      <c r="E104" s="12"/>
      <c r="F104" s="12"/>
      <c r="G104" s="12"/>
      <c r="H104" s="12"/>
      <c r="I104" s="25"/>
      <c r="J104" s="25"/>
      <c r="K104" s="12"/>
      <c r="L104" s="28"/>
      <c r="M104" s="26"/>
    </row>
    <row r="105" ht="20.1" customHeight="1" spans="1:13">
      <c r="A105" s="29"/>
      <c r="B105" s="12"/>
      <c r="C105" s="12"/>
      <c r="D105" s="12"/>
      <c r="E105" s="12"/>
      <c r="F105" s="12"/>
      <c r="G105" s="12"/>
      <c r="H105" s="12"/>
      <c r="I105" s="25"/>
      <c r="J105" s="25"/>
      <c r="K105" s="12"/>
      <c r="L105" s="28"/>
      <c r="M105" s="27"/>
    </row>
    <row r="106" ht="20.1" customHeight="1" spans="1:13">
      <c r="A106" s="29"/>
      <c r="B106" s="12"/>
      <c r="C106" s="12"/>
      <c r="D106" s="12"/>
      <c r="E106" s="12"/>
      <c r="F106" s="12"/>
      <c r="G106" s="12"/>
      <c r="H106" s="12"/>
      <c r="I106" s="25"/>
      <c r="J106" s="25"/>
      <c r="K106" s="12"/>
      <c r="L106" s="28"/>
      <c r="M106" s="12"/>
    </row>
    <row r="107" ht="20.1" customHeight="1" spans="1:12">
      <c r="A107" s="11"/>
      <c r="L107" s="22">
        <f t="shared" ref="L107:L165" si="4">(I107*60*60)+J107*60+K107</f>
        <v>0</v>
      </c>
    </row>
    <row r="108" ht="20.1" customHeight="1" spans="1:12">
      <c r="A108" s="11"/>
      <c r="L108" s="22">
        <f t="shared" si="4"/>
        <v>0</v>
      </c>
    </row>
    <row r="109" ht="20.1" customHeight="1" spans="12:12">
      <c r="L109" s="22">
        <f t="shared" si="4"/>
        <v>0</v>
      </c>
    </row>
    <row r="110" ht="20.1" customHeight="1" spans="12:12">
      <c r="L110" s="22">
        <f t="shared" si="4"/>
        <v>0</v>
      </c>
    </row>
    <row r="111" ht="20.1" customHeight="1" spans="12:12">
      <c r="L111" s="22">
        <f t="shared" si="4"/>
        <v>0</v>
      </c>
    </row>
    <row r="112" ht="20.1" customHeight="1" spans="12:12">
      <c r="L112" s="22">
        <f t="shared" si="4"/>
        <v>0</v>
      </c>
    </row>
    <row r="113" ht="20.1" customHeight="1" spans="12:12">
      <c r="L113" s="22">
        <f t="shared" si="4"/>
        <v>0</v>
      </c>
    </row>
    <row r="114" ht="20.1" customHeight="1" spans="12:12">
      <c r="L114" s="22">
        <f t="shared" si="4"/>
        <v>0</v>
      </c>
    </row>
    <row r="115" ht="20.1" customHeight="1" spans="12:12">
      <c r="L115" s="22">
        <f t="shared" si="4"/>
        <v>0</v>
      </c>
    </row>
    <row r="116" ht="20.1" customHeight="1" spans="12:12">
      <c r="L116" s="22">
        <f t="shared" si="4"/>
        <v>0</v>
      </c>
    </row>
    <row r="117" ht="20.1" customHeight="1" spans="12:12">
      <c r="L117" s="22">
        <f t="shared" si="4"/>
        <v>0</v>
      </c>
    </row>
    <row r="118" ht="20.1" customHeight="1" spans="12:12">
      <c r="L118" s="22">
        <f t="shared" si="4"/>
        <v>0</v>
      </c>
    </row>
    <row r="119" ht="20.1" customHeight="1" spans="12:12">
      <c r="L119" s="22">
        <f t="shared" si="4"/>
        <v>0</v>
      </c>
    </row>
    <row r="120" ht="20.1" customHeight="1" spans="12:12">
      <c r="L120" s="22">
        <f t="shared" si="4"/>
        <v>0</v>
      </c>
    </row>
    <row r="121" ht="20.1" customHeight="1" spans="12:12">
      <c r="L121" s="22">
        <f t="shared" si="4"/>
        <v>0</v>
      </c>
    </row>
    <row r="122" ht="20.1" customHeight="1" spans="12:12">
      <c r="L122" s="22">
        <f t="shared" si="4"/>
        <v>0</v>
      </c>
    </row>
    <row r="123" ht="20.1" customHeight="1" spans="12:12">
      <c r="L123" s="22">
        <f t="shared" si="4"/>
        <v>0</v>
      </c>
    </row>
    <row r="124" ht="20.1" customHeight="1" spans="12:12">
      <c r="L124" s="22">
        <f t="shared" si="4"/>
        <v>0</v>
      </c>
    </row>
    <row r="125" ht="20.1" customHeight="1" spans="12:12">
      <c r="L125" s="22">
        <f t="shared" si="4"/>
        <v>0</v>
      </c>
    </row>
    <row r="126" ht="20.1" customHeight="1" spans="12:12">
      <c r="L126" s="22">
        <f t="shared" si="4"/>
        <v>0</v>
      </c>
    </row>
    <row r="127" ht="20.1" customHeight="1" spans="12:12">
      <c r="L127" s="22">
        <f t="shared" si="4"/>
        <v>0</v>
      </c>
    </row>
    <row r="128" ht="20.1" customHeight="1" spans="12:12">
      <c r="L128" s="22">
        <f t="shared" si="4"/>
        <v>0</v>
      </c>
    </row>
    <row r="129" ht="20.1" customHeight="1" spans="12:12">
      <c r="L129" s="22">
        <f t="shared" si="4"/>
        <v>0</v>
      </c>
    </row>
    <row r="130" ht="20.1" customHeight="1" spans="12:12">
      <c r="L130" s="22">
        <f t="shared" si="4"/>
        <v>0</v>
      </c>
    </row>
    <row r="131" ht="20.1" customHeight="1" spans="12:12">
      <c r="L131" s="22">
        <f t="shared" si="4"/>
        <v>0</v>
      </c>
    </row>
    <row r="132" ht="20.1" customHeight="1" spans="12:12">
      <c r="L132" s="22">
        <f t="shared" si="4"/>
        <v>0</v>
      </c>
    </row>
    <row r="133" ht="20.1" customHeight="1" spans="12:12">
      <c r="L133" s="22">
        <f t="shared" si="4"/>
        <v>0</v>
      </c>
    </row>
    <row r="134" ht="20.1" customHeight="1" spans="12:12">
      <c r="L134" s="22">
        <f t="shared" si="4"/>
        <v>0</v>
      </c>
    </row>
    <row r="135" ht="20.1" customHeight="1" spans="12:12">
      <c r="L135" s="22">
        <f t="shared" si="4"/>
        <v>0</v>
      </c>
    </row>
    <row r="136" ht="20.1" customHeight="1" spans="12:12">
      <c r="L136" s="22">
        <f t="shared" si="4"/>
        <v>0</v>
      </c>
    </row>
    <row r="137" ht="20.1" customHeight="1" spans="12:12">
      <c r="L137" s="22">
        <f t="shared" si="4"/>
        <v>0</v>
      </c>
    </row>
    <row r="138" ht="20.1" customHeight="1" spans="12:12">
      <c r="L138" s="22">
        <f t="shared" si="4"/>
        <v>0</v>
      </c>
    </row>
    <row r="139" ht="20.1" customHeight="1" spans="12:12">
      <c r="L139" s="22">
        <f t="shared" si="4"/>
        <v>0</v>
      </c>
    </row>
    <row r="140" ht="20.1" customHeight="1" spans="12:12">
      <c r="L140" s="22">
        <f t="shared" si="4"/>
        <v>0</v>
      </c>
    </row>
    <row r="141" ht="20.1" customHeight="1" spans="12:12">
      <c r="L141" s="22">
        <f t="shared" si="4"/>
        <v>0</v>
      </c>
    </row>
    <row r="142" ht="20.1" customHeight="1" spans="12:12">
      <c r="L142" s="22">
        <f t="shared" si="4"/>
        <v>0</v>
      </c>
    </row>
    <row r="143" ht="20.1" customHeight="1" spans="12:12">
      <c r="L143" s="22">
        <f t="shared" si="4"/>
        <v>0</v>
      </c>
    </row>
    <row r="144" ht="20.1" customHeight="1" spans="12:12">
      <c r="L144" s="22">
        <f t="shared" si="4"/>
        <v>0</v>
      </c>
    </row>
    <row r="145" ht="20.1" customHeight="1" spans="12:12">
      <c r="L145" s="22">
        <f t="shared" si="4"/>
        <v>0</v>
      </c>
    </row>
    <row r="146" ht="20.1" customHeight="1" spans="12:12">
      <c r="L146" s="22">
        <f t="shared" si="4"/>
        <v>0</v>
      </c>
    </row>
    <row r="147" ht="20.1" customHeight="1" spans="12:12">
      <c r="L147" s="22">
        <f t="shared" si="4"/>
        <v>0</v>
      </c>
    </row>
    <row r="148" ht="20.1" customHeight="1" spans="12:12">
      <c r="L148" s="22">
        <f t="shared" si="4"/>
        <v>0</v>
      </c>
    </row>
    <row r="149" ht="20.1" customHeight="1" spans="12:12">
      <c r="L149" s="22">
        <f t="shared" si="4"/>
        <v>0</v>
      </c>
    </row>
    <row r="150" ht="20.1" customHeight="1" spans="12:12">
      <c r="L150" s="22">
        <f t="shared" si="4"/>
        <v>0</v>
      </c>
    </row>
    <row r="151" ht="20.1" customHeight="1" spans="12:12">
      <c r="L151" s="22">
        <f t="shared" si="4"/>
        <v>0</v>
      </c>
    </row>
    <row r="152" ht="20.1" customHeight="1" spans="12:12">
      <c r="L152" s="22">
        <f t="shared" si="4"/>
        <v>0</v>
      </c>
    </row>
    <row r="153" ht="20.1" customHeight="1" spans="12:12">
      <c r="L153" s="22">
        <f t="shared" si="4"/>
        <v>0</v>
      </c>
    </row>
    <row r="154" ht="20.1" customHeight="1" spans="12:12">
      <c r="L154" s="22">
        <f t="shared" si="4"/>
        <v>0</v>
      </c>
    </row>
    <row r="155" ht="20.1" customHeight="1" spans="12:12">
      <c r="L155" s="22">
        <f t="shared" si="4"/>
        <v>0</v>
      </c>
    </row>
    <row r="156" ht="20.1" customHeight="1" spans="12:12">
      <c r="L156" s="22">
        <f t="shared" si="4"/>
        <v>0</v>
      </c>
    </row>
    <row r="157" ht="20.1" customHeight="1" spans="12:12">
      <c r="L157" s="22">
        <f t="shared" si="4"/>
        <v>0</v>
      </c>
    </row>
    <row r="158" ht="20.1" customHeight="1" spans="12:12">
      <c r="L158" s="22">
        <f t="shared" si="4"/>
        <v>0</v>
      </c>
    </row>
    <row r="159" ht="20.1" customHeight="1" spans="12:12">
      <c r="L159" s="22">
        <f t="shared" si="4"/>
        <v>0</v>
      </c>
    </row>
    <row r="160" ht="20.1" customHeight="1" spans="12:12">
      <c r="L160" s="22">
        <f t="shared" si="4"/>
        <v>0</v>
      </c>
    </row>
    <row r="161" ht="20.1" customHeight="1" spans="12:12">
      <c r="L161" s="22">
        <f t="shared" si="4"/>
        <v>0</v>
      </c>
    </row>
    <row r="162" ht="20.1" customHeight="1" spans="12:12">
      <c r="L162" s="22">
        <f t="shared" si="4"/>
        <v>0</v>
      </c>
    </row>
    <row r="163" ht="20.1" customHeight="1" spans="12:12">
      <c r="L163" s="22">
        <f t="shared" si="4"/>
        <v>0</v>
      </c>
    </row>
    <row r="164" ht="20.1" customHeight="1" spans="12:12">
      <c r="L164" s="22">
        <f t="shared" si="4"/>
        <v>0</v>
      </c>
    </row>
    <row r="165" ht="20.1" customHeight="1" spans="12:12">
      <c r="L165" s="22">
        <f t="shared" si="4"/>
        <v>0</v>
      </c>
    </row>
    <row r="166" ht="20.1" customHeight="1" spans="12:12">
      <c r="L166" s="22">
        <f t="shared" ref="L166:L229" si="5">(I166*60*60)+J166*60+K166</f>
        <v>0</v>
      </c>
    </row>
    <row r="167" ht="20.1" customHeight="1" spans="12:12">
      <c r="L167" s="22">
        <f t="shared" si="5"/>
        <v>0</v>
      </c>
    </row>
    <row r="168" ht="20.1" customHeight="1" spans="12:12">
      <c r="L168" s="22">
        <f t="shared" si="5"/>
        <v>0</v>
      </c>
    </row>
    <row r="169" ht="20.1" customHeight="1" spans="12:12">
      <c r="L169" s="22">
        <f t="shared" si="5"/>
        <v>0</v>
      </c>
    </row>
    <row r="170" ht="20.1" customHeight="1" spans="12:12">
      <c r="L170" s="22">
        <f t="shared" si="5"/>
        <v>0</v>
      </c>
    </row>
    <row r="171" ht="20.1" customHeight="1" spans="12:12">
      <c r="L171" s="22">
        <f t="shared" si="5"/>
        <v>0</v>
      </c>
    </row>
    <row r="172" ht="20.1" customHeight="1" spans="12:12">
      <c r="L172" s="22">
        <f t="shared" si="5"/>
        <v>0</v>
      </c>
    </row>
    <row r="173" ht="20.1" customHeight="1" spans="12:12">
      <c r="L173" s="22">
        <f t="shared" si="5"/>
        <v>0</v>
      </c>
    </row>
    <row r="174" ht="20.1" customHeight="1" spans="12:12">
      <c r="L174" s="22">
        <f t="shared" si="5"/>
        <v>0</v>
      </c>
    </row>
    <row r="175" ht="20.1" customHeight="1" spans="12:12">
      <c r="L175" s="22">
        <f t="shared" si="5"/>
        <v>0</v>
      </c>
    </row>
    <row r="176" ht="20.1" customHeight="1" spans="12:12">
      <c r="L176" s="22">
        <f t="shared" si="5"/>
        <v>0</v>
      </c>
    </row>
    <row r="177" ht="20.1" customHeight="1" spans="12:12">
      <c r="L177" s="22">
        <f t="shared" si="5"/>
        <v>0</v>
      </c>
    </row>
    <row r="178" ht="20.1" customHeight="1" spans="12:12">
      <c r="L178" s="22">
        <f t="shared" si="5"/>
        <v>0</v>
      </c>
    </row>
    <row r="179" ht="20.1" customHeight="1" spans="12:12">
      <c r="L179" s="22">
        <f t="shared" si="5"/>
        <v>0</v>
      </c>
    </row>
    <row r="180" ht="20.1" customHeight="1" spans="12:12">
      <c r="L180" s="22">
        <f t="shared" si="5"/>
        <v>0</v>
      </c>
    </row>
    <row r="181" ht="20.1" customHeight="1" spans="12:12">
      <c r="L181" s="22">
        <f t="shared" si="5"/>
        <v>0</v>
      </c>
    </row>
    <row r="182" ht="20.1" customHeight="1" spans="12:12">
      <c r="L182" s="22">
        <f t="shared" si="5"/>
        <v>0</v>
      </c>
    </row>
    <row r="183" ht="20.1" customHeight="1" spans="12:12">
      <c r="L183" s="22">
        <f t="shared" si="5"/>
        <v>0</v>
      </c>
    </row>
    <row r="184" ht="20.1" customHeight="1" spans="12:12">
      <c r="L184" s="22">
        <f t="shared" si="5"/>
        <v>0</v>
      </c>
    </row>
    <row r="185" ht="20.1" customHeight="1" spans="12:12">
      <c r="L185" s="22">
        <f t="shared" si="5"/>
        <v>0</v>
      </c>
    </row>
    <row r="186" ht="20.1" customHeight="1" spans="12:12">
      <c r="L186" s="22">
        <f t="shared" si="5"/>
        <v>0</v>
      </c>
    </row>
    <row r="187" ht="20.1" customHeight="1" spans="12:12">
      <c r="L187" s="22">
        <f t="shared" si="5"/>
        <v>0</v>
      </c>
    </row>
    <row r="188" ht="20.1" customHeight="1" spans="12:12">
      <c r="L188" s="22">
        <f t="shared" si="5"/>
        <v>0</v>
      </c>
    </row>
    <row r="189" ht="20.1" customHeight="1" spans="12:12">
      <c r="L189" s="22">
        <f t="shared" si="5"/>
        <v>0</v>
      </c>
    </row>
    <row r="190" ht="20.1" customHeight="1" spans="12:12">
      <c r="L190" s="22">
        <f t="shared" si="5"/>
        <v>0</v>
      </c>
    </row>
    <row r="191" ht="20.1" customHeight="1" spans="12:12">
      <c r="L191" s="22">
        <f t="shared" si="5"/>
        <v>0</v>
      </c>
    </row>
    <row r="192" ht="20.1" customHeight="1" spans="12:12">
      <c r="L192" s="22">
        <f t="shared" si="5"/>
        <v>0</v>
      </c>
    </row>
    <row r="193" ht="20.1" customHeight="1" spans="12:12">
      <c r="L193" s="22">
        <f t="shared" si="5"/>
        <v>0</v>
      </c>
    </row>
    <row r="194" ht="20.1" customHeight="1" spans="12:12">
      <c r="L194" s="22">
        <f t="shared" si="5"/>
        <v>0</v>
      </c>
    </row>
    <row r="195" ht="20.1" customHeight="1" spans="12:12">
      <c r="L195" s="22">
        <f t="shared" si="5"/>
        <v>0</v>
      </c>
    </row>
    <row r="196" ht="20.1" customHeight="1" spans="12:12">
      <c r="L196" s="22">
        <f t="shared" si="5"/>
        <v>0</v>
      </c>
    </row>
    <row r="197" ht="20.1" customHeight="1" spans="12:12">
      <c r="L197" s="22">
        <f t="shared" si="5"/>
        <v>0</v>
      </c>
    </row>
    <row r="198" ht="20.1" customHeight="1" spans="12:12">
      <c r="L198" s="22">
        <f t="shared" si="5"/>
        <v>0</v>
      </c>
    </row>
    <row r="199" ht="20.1" customHeight="1" spans="12:12">
      <c r="L199" s="22">
        <f t="shared" si="5"/>
        <v>0</v>
      </c>
    </row>
    <row r="200" ht="20.1" customHeight="1" spans="12:12">
      <c r="L200" s="22">
        <f t="shared" si="5"/>
        <v>0</v>
      </c>
    </row>
    <row r="201" ht="20.1" customHeight="1" spans="12:12">
      <c r="L201" s="22">
        <f t="shared" si="5"/>
        <v>0</v>
      </c>
    </row>
    <row r="202" ht="20.1" customHeight="1" spans="12:12">
      <c r="L202" s="22">
        <f t="shared" si="5"/>
        <v>0</v>
      </c>
    </row>
    <row r="203" ht="20.1" customHeight="1" spans="12:12">
      <c r="L203" s="22">
        <f t="shared" si="5"/>
        <v>0</v>
      </c>
    </row>
    <row r="204" ht="20.1" customHeight="1" spans="12:12">
      <c r="L204" s="22">
        <f t="shared" si="5"/>
        <v>0</v>
      </c>
    </row>
    <row r="205" ht="20.1" customHeight="1" spans="12:12">
      <c r="L205" s="22">
        <f t="shared" si="5"/>
        <v>0</v>
      </c>
    </row>
    <row r="206" ht="20.1" customHeight="1" spans="12:12">
      <c r="L206" s="22">
        <f t="shared" si="5"/>
        <v>0</v>
      </c>
    </row>
    <row r="207" ht="20.1" customHeight="1" spans="12:12">
      <c r="L207" s="22">
        <f t="shared" si="5"/>
        <v>0</v>
      </c>
    </row>
    <row r="208" ht="20.1" customHeight="1" spans="12:12">
      <c r="L208" s="22">
        <f t="shared" si="5"/>
        <v>0</v>
      </c>
    </row>
    <row r="209" ht="20.1" customHeight="1" spans="12:12">
      <c r="L209" s="22">
        <f t="shared" si="5"/>
        <v>0</v>
      </c>
    </row>
    <row r="210" ht="20.1" customHeight="1" spans="12:12">
      <c r="L210" s="22">
        <f t="shared" si="5"/>
        <v>0</v>
      </c>
    </row>
    <row r="211" ht="20.1" customHeight="1" spans="12:12">
      <c r="L211" s="22">
        <f t="shared" si="5"/>
        <v>0</v>
      </c>
    </row>
    <row r="212" ht="20.1" customHeight="1" spans="12:12">
      <c r="L212" s="22">
        <f t="shared" si="5"/>
        <v>0</v>
      </c>
    </row>
    <row r="213" ht="20.1" customHeight="1" spans="12:12">
      <c r="L213" s="22">
        <f t="shared" si="5"/>
        <v>0</v>
      </c>
    </row>
    <row r="214" ht="20.1" customHeight="1" spans="12:12">
      <c r="L214" s="22">
        <f t="shared" si="5"/>
        <v>0</v>
      </c>
    </row>
    <row r="215" ht="20.1" customHeight="1" spans="12:12">
      <c r="L215" s="22">
        <f t="shared" si="5"/>
        <v>0</v>
      </c>
    </row>
    <row r="216" ht="20.1" customHeight="1" spans="12:12">
      <c r="L216" s="22">
        <f t="shared" si="5"/>
        <v>0</v>
      </c>
    </row>
    <row r="217" ht="20.1" customHeight="1" spans="12:12">
      <c r="L217" s="22">
        <f t="shared" si="5"/>
        <v>0</v>
      </c>
    </row>
    <row r="218" ht="20.1" customHeight="1" spans="12:12">
      <c r="L218" s="22">
        <f t="shared" si="5"/>
        <v>0</v>
      </c>
    </row>
    <row r="219" ht="20.1" customHeight="1" spans="12:12">
      <c r="L219" s="22">
        <f t="shared" si="5"/>
        <v>0</v>
      </c>
    </row>
    <row r="220" ht="20.1" customHeight="1" spans="12:12">
      <c r="L220" s="22">
        <f t="shared" si="5"/>
        <v>0</v>
      </c>
    </row>
    <row r="221" ht="20.1" customHeight="1" spans="12:12">
      <c r="L221" s="22">
        <f t="shared" si="5"/>
        <v>0</v>
      </c>
    </row>
    <row r="222" ht="20.1" customHeight="1" spans="12:12">
      <c r="L222" s="22">
        <f t="shared" si="5"/>
        <v>0</v>
      </c>
    </row>
    <row r="223" ht="20.1" customHeight="1" spans="12:12">
      <c r="L223" s="22">
        <f t="shared" si="5"/>
        <v>0</v>
      </c>
    </row>
    <row r="224" ht="20.1" customHeight="1" spans="12:12">
      <c r="L224" s="22">
        <f t="shared" si="5"/>
        <v>0</v>
      </c>
    </row>
    <row r="225" ht="20.1" customHeight="1" spans="12:12">
      <c r="L225" s="22">
        <f t="shared" si="5"/>
        <v>0</v>
      </c>
    </row>
    <row r="226" ht="20.1" customHeight="1" spans="12:12">
      <c r="L226" s="22">
        <f t="shared" si="5"/>
        <v>0</v>
      </c>
    </row>
    <row r="227" ht="20.1" customHeight="1" spans="12:12">
      <c r="L227" s="22">
        <f t="shared" si="5"/>
        <v>0</v>
      </c>
    </row>
    <row r="228" ht="20.1" customHeight="1" spans="12:12">
      <c r="L228" s="22">
        <f t="shared" si="5"/>
        <v>0</v>
      </c>
    </row>
    <row r="229" ht="20.1" customHeight="1" spans="12:12">
      <c r="L229" s="22">
        <f t="shared" si="5"/>
        <v>0</v>
      </c>
    </row>
    <row r="230" ht="20.1" customHeight="1" spans="12:12">
      <c r="L230" s="22">
        <f t="shared" ref="L230:L258" si="6">(I230*60*60)+J230*60+K230</f>
        <v>0</v>
      </c>
    </row>
    <row r="231" ht="20.1" customHeight="1" spans="12:12">
      <c r="L231" s="22">
        <f t="shared" si="6"/>
        <v>0</v>
      </c>
    </row>
    <row r="232" ht="20.1" customHeight="1" spans="12:12">
      <c r="L232" s="22">
        <f t="shared" si="6"/>
        <v>0</v>
      </c>
    </row>
    <row r="233" ht="20.1" customHeight="1" spans="12:12">
      <c r="L233" s="22">
        <f t="shared" si="6"/>
        <v>0</v>
      </c>
    </row>
    <row r="234" ht="20.1" customHeight="1" spans="12:12">
      <c r="L234" s="22">
        <f t="shared" si="6"/>
        <v>0</v>
      </c>
    </row>
    <row r="235" ht="20.1" customHeight="1" spans="12:12">
      <c r="L235" s="22">
        <f t="shared" si="6"/>
        <v>0</v>
      </c>
    </row>
    <row r="236" ht="20.1" customHeight="1" spans="12:12">
      <c r="L236" s="22">
        <f t="shared" si="6"/>
        <v>0</v>
      </c>
    </row>
    <row r="237" ht="20.1" customHeight="1" spans="12:12">
      <c r="L237" s="22">
        <f t="shared" si="6"/>
        <v>0</v>
      </c>
    </row>
    <row r="238" ht="20.1" customHeight="1" spans="12:12">
      <c r="L238" s="22">
        <f t="shared" si="6"/>
        <v>0</v>
      </c>
    </row>
    <row r="239" ht="20.1" customHeight="1" spans="12:12">
      <c r="L239" s="22">
        <f t="shared" si="6"/>
        <v>0</v>
      </c>
    </row>
    <row r="240" ht="20.1" customHeight="1" spans="12:12">
      <c r="L240" s="22">
        <f t="shared" si="6"/>
        <v>0</v>
      </c>
    </row>
    <row r="241" ht="20.1" customHeight="1" spans="12:12">
      <c r="L241" s="22">
        <f t="shared" si="6"/>
        <v>0</v>
      </c>
    </row>
    <row r="242" ht="20.1" customHeight="1" spans="12:12">
      <c r="L242" s="22">
        <f t="shared" si="6"/>
        <v>0</v>
      </c>
    </row>
    <row r="243" ht="20.1" customHeight="1" spans="12:12">
      <c r="L243" s="22">
        <f t="shared" si="6"/>
        <v>0</v>
      </c>
    </row>
    <row r="244" ht="20.1" customHeight="1" spans="12:12">
      <c r="L244" s="22">
        <f t="shared" si="6"/>
        <v>0</v>
      </c>
    </row>
    <row r="245" ht="20.1" customHeight="1" spans="12:12">
      <c r="L245" s="22">
        <f t="shared" si="6"/>
        <v>0</v>
      </c>
    </row>
    <row r="246" ht="20.1" customHeight="1" spans="12:12">
      <c r="L246" s="22">
        <f t="shared" si="6"/>
        <v>0</v>
      </c>
    </row>
    <row r="247" ht="20.1" customHeight="1" spans="12:12">
      <c r="L247" s="22">
        <f t="shared" si="6"/>
        <v>0</v>
      </c>
    </row>
    <row r="248" ht="20.1" customHeight="1" spans="12:12">
      <c r="L248" s="22">
        <f t="shared" si="6"/>
        <v>0</v>
      </c>
    </row>
    <row r="249" ht="20.1" customHeight="1" spans="12:12">
      <c r="L249" s="22">
        <f t="shared" si="6"/>
        <v>0</v>
      </c>
    </row>
    <row r="250" ht="20.1" customHeight="1" spans="12:12">
      <c r="L250" s="22">
        <f t="shared" si="6"/>
        <v>0</v>
      </c>
    </row>
    <row r="251" ht="20.1" customHeight="1" spans="12:12">
      <c r="L251" s="22">
        <f t="shared" si="6"/>
        <v>0</v>
      </c>
    </row>
    <row r="252" ht="20.1" customHeight="1" spans="12:12">
      <c r="L252" s="22">
        <f t="shared" si="6"/>
        <v>0</v>
      </c>
    </row>
    <row r="253" ht="20.1" customHeight="1" spans="12:12">
      <c r="L253" s="22">
        <f t="shared" si="6"/>
        <v>0</v>
      </c>
    </row>
    <row r="254" ht="20.1" customHeight="1" spans="12:12">
      <c r="L254" s="22">
        <f t="shared" si="6"/>
        <v>0</v>
      </c>
    </row>
    <row r="255" ht="20.1" customHeight="1" spans="12:12">
      <c r="L255" s="22">
        <f t="shared" si="6"/>
        <v>0</v>
      </c>
    </row>
    <row r="256" ht="20.1" customHeight="1" spans="12:12">
      <c r="L256" s="22">
        <f t="shared" si="6"/>
        <v>0</v>
      </c>
    </row>
    <row r="257" ht="20.1" customHeight="1" spans="12:12">
      <c r="L257" s="22">
        <f t="shared" si="6"/>
        <v>0</v>
      </c>
    </row>
    <row r="258" ht="20.1" customHeight="1" spans="12:12">
      <c r="L258" s="22">
        <f t="shared" si="6"/>
        <v>0</v>
      </c>
    </row>
    <row r="259" ht="20.1" customHeight="1" spans="12:12">
      <c r="L259" s="22">
        <f t="shared" ref="L259:L261" si="7">(I259*60*60)+J259*60+K259</f>
        <v>0</v>
      </c>
    </row>
    <row r="260" ht="20.1" customHeight="1" spans="12:12">
      <c r="L260" s="22">
        <f t="shared" si="7"/>
        <v>0</v>
      </c>
    </row>
    <row r="261" ht="20.1" customHeight="1" spans="12:12">
      <c r="L261" s="22">
        <f t="shared" si="7"/>
        <v>0</v>
      </c>
    </row>
    <row r="262" ht="20.1" customHeight="1" spans="12:12">
      <c r="L262" s="22">
        <f t="shared" ref="L262:L264" si="8">(I262*60*60)+J262*60+K262</f>
        <v>0</v>
      </c>
    </row>
    <row r="263" ht="20.1" customHeight="1" spans="12:12">
      <c r="L263" s="22">
        <f t="shared" si="8"/>
        <v>0</v>
      </c>
    </row>
    <row r="264" ht="20.1" customHeight="1" spans="12:12">
      <c r="L264" s="22">
        <f t="shared" si="8"/>
        <v>0</v>
      </c>
    </row>
  </sheetData>
  <autoFilter xmlns:etc="http://www.wps.cn/officeDocument/2017/etCustomData" ref="A3:H97" etc:filterBottomFollowUsedRange="0">
    <extLst/>
  </autoFilter>
  <mergeCells count="1">
    <mergeCell ref="I1:L2"/>
  </mergeCells>
  <conditionalFormatting sqref="E2">
    <cfRule type="expression" dxfId="104" priority="36">
      <formula>$E2&gt;750</formula>
    </cfRule>
    <cfRule type="expression" priority="37">
      <formula>$E2&gt;750</formula>
    </cfRule>
  </conditionalFormatting>
  <conditionalFormatting sqref="M6">
    <cfRule type="expression" dxfId="103" priority="34">
      <formula>$M6&gt;750</formula>
    </cfRule>
    <cfRule type="expression" dxfId="102" priority="35">
      <formula>$M6&lt;750</formula>
    </cfRule>
  </conditionalFormatting>
  <conditionalFormatting sqref="M14">
    <cfRule type="expression" dxfId="103" priority="32">
      <formula>$M14&gt;750</formula>
    </cfRule>
    <cfRule type="expression" dxfId="102" priority="33">
      <formula>$M14&lt;750</formula>
    </cfRule>
  </conditionalFormatting>
  <conditionalFormatting sqref="M18">
    <cfRule type="expression" dxfId="103" priority="64">
      <formula>$M18&gt;750</formula>
    </cfRule>
    <cfRule type="expression" dxfId="102" priority="65">
      <formula>$M18&lt;750</formula>
    </cfRule>
  </conditionalFormatting>
  <conditionalFormatting sqref="M26">
    <cfRule type="expression" dxfId="103" priority="30">
      <formula>$M26&gt;750</formula>
    </cfRule>
    <cfRule type="expression" dxfId="102" priority="31">
      <formula>$M26&lt;750</formula>
    </cfRule>
  </conditionalFormatting>
  <conditionalFormatting sqref="M35">
    <cfRule type="expression" dxfId="103" priority="60">
      <formula>$M35&gt;750</formula>
    </cfRule>
    <cfRule type="expression" dxfId="102" priority="61">
      <formula>$M35&lt;750</formula>
    </cfRule>
  </conditionalFormatting>
  <conditionalFormatting sqref="M40">
    <cfRule type="expression" dxfId="103" priority="28">
      <formula>$M40&gt;750</formula>
    </cfRule>
    <cfRule type="expression" dxfId="102" priority="29">
      <formula>$M40&lt;750</formula>
    </cfRule>
  </conditionalFormatting>
  <conditionalFormatting sqref="M45">
    <cfRule type="expression" dxfId="103" priority="26">
      <formula>$M45&gt;750</formula>
    </cfRule>
    <cfRule type="expression" dxfId="102" priority="27">
      <formula>$M45&lt;750</formula>
    </cfRule>
  </conditionalFormatting>
  <conditionalFormatting sqref="M47">
    <cfRule type="expression" dxfId="103" priority="56">
      <formula>$M47&gt;750</formula>
    </cfRule>
    <cfRule type="expression" dxfId="102" priority="57">
      <formula>$M47&lt;750</formula>
    </cfRule>
  </conditionalFormatting>
  <conditionalFormatting sqref="M51">
    <cfRule type="expression" dxfId="103" priority="24">
      <formula>$M51&gt;750</formula>
    </cfRule>
    <cfRule type="expression" dxfId="102" priority="25">
      <formula>$M51&lt;750</formula>
    </cfRule>
  </conditionalFormatting>
  <conditionalFormatting sqref="M54">
    <cfRule type="expression" dxfId="103" priority="22">
      <formula>$M54&gt;750</formula>
    </cfRule>
    <cfRule type="expression" dxfId="102" priority="23">
      <formula>$M54&lt;750</formula>
    </cfRule>
  </conditionalFormatting>
  <conditionalFormatting sqref="M56">
    <cfRule type="expression" dxfId="103" priority="48">
      <formula>$M56&gt;750</formula>
    </cfRule>
    <cfRule type="expression" dxfId="102" priority="49">
      <formula>$M56&lt;750</formula>
    </cfRule>
  </conditionalFormatting>
  <conditionalFormatting sqref="M60">
    <cfRule type="expression" dxfId="103" priority="20">
      <formula>$M60&gt;750</formula>
    </cfRule>
    <cfRule type="expression" dxfId="102" priority="21">
      <formula>$M60&lt;750</formula>
    </cfRule>
  </conditionalFormatting>
  <conditionalFormatting sqref="M63">
    <cfRule type="expression" dxfId="103" priority="18">
      <formula>$M63&gt;750</formula>
    </cfRule>
    <cfRule type="expression" dxfId="102" priority="19">
      <formula>$M63&lt;750</formula>
    </cfRule>
  </conditionalFormatting>
  <conditionalFormatting sqref="M69">
    <cfRule type="expression" dxfId="103" priority="16">
      <formula>$M69&gt;750</formula>
    </cfRule>
    <cfRule type="expression" dxfId="102" priority="17">
      <formula>$M69&lt;750</formula>
    </cfRule>
  </conditionalFormatting>
  <conditionalFormatting sqref="M73">
    <cfRule type="expression" dxfId="103" priority="14">
      <formula>$M73&gt;750</formula>
    </cfRule>
    <cfRule type="expression" dxfId="102" priority="15">
      <formula>$M73&lt;750</formula>
    </cfRule>
  </conditionalFormatting>
  <conditionalFormatting sqref="M77">
    <cfRule type="expression" dxfId="103" priority="40">
      <formula>$M77&gt;750</formula>
    </cfRule>
    <cfRule type="expression" dxfId="102" priority="41">
      <formula>$M77&lt;750</formula>
    </cfRule>
  </conditionalFormatting>
  <conditionalFormatting sqref="M81">
    <cfRule type="expression" dxfId="103" priority="12">
      <formula>$M81&gt;750</formula>
    </cfRule>
    <cfRule type="expression" dxfId="102" priority="13">
      <formula>$M81&lt;750</formula>
    </cfRule>
  </conditionalFormatting>
  <conditionalFormatting sqref="M87">
    <cfRule type="expression" dxfId="103" priority="10">
      <formula>$M87&gt;750</formula>
    </cfRule>
    <cfRule type="expression" dxfId="102" priority="11">
      <formula>$M87&lt;750</formula>
    </cfRule>
  </conditionalFormatting>
  <conditionalFormatting sqref="M92">
    <cfRule type="expression" dxfId="103" priority="8">
      <formula>$M92&gt;750</formula>
    </cfRule>
    <cfRule type="expression" dxfId="102" priority="9">
      <formula>$M92&lt;750</formula>
    </cfRule>
  </conditionalFormatting>
  <conditionalFormatting sqref="M95">
    <cfRule type="expression" dxfId="103" priority="6">
      <formula>$M95&gt;750</formula>
    </cfRule>
    <cfRule type="expression" dxfId="102" priority="7">
      <formula>$M95&lt;750</formula>
    </cfRule>
  </conditionalFormatting>
  <conditionalFormatting sqref="M100">
    <cfRule type="expression" dxfId="103" priority="4">
      <formula>$M100&gt;750</formula>
    </cfRule>
    <cfRule type="expression" dxfId="102" priority="5">
      <formula>$M100&lt;750</formula>
    </cfRule>
  </conditionalFormatting>
  <conditionalFormatting sqref="M105">
    <cfRule type="expression" dxfId="103" priority="2">
      <formula>$M105&gt;750</formula>
    </cfRule>
    <cfRule type="expression" dxfId="102" priority="3">
      <formula>$M105&lt;750</formula>
    </cfRule>
  </conditionalFormatting>
  <conditionalFormatting sqref="G4:G15 G17:G32 G34:G1048576">
    <cfRule type="expression" dxfId="108" priority="77">
      <formula>G4="yes"</formula>
    </cfRule>
  </conditionalFormatting>
  <conditionalFormatting sqref="H4:H15 H17:H32 H34:H1048576">
    <cfRule type="expression" dxfId="105" priority="74">
      <formula>$H4="DETRACTOR"</formula>
    </cfRule>
    <cfRule type="expression" dxfId="106" priority="75">
      <formula>$H4="PASSIVE"</formula>
    </cfRule>
    <cfRule type="expression" dxfId="107" priority="76">
      <formula>$H4="PROMOTER"</formula>
    </cfRule>
  </conditionalFormatting>
  <conditionalFormatting sqref="L4:L23 L25:L37 L39:L42 L44:L48 L50:L51 L53:L57 L59:L60 L62:L66 L68:L70 L72:L78 L80:L84 L86:L89 L91:L92 L94:L97 L99:L102 L104:L264">
    <cfRule type="expression" dxfId="102" priority="70">
      <formula>$L4&lt;750</formula>
    </cfRule>
    <cfRule type="expression" dxfId="103" priority="71">
      <formula>$L4&gt;750</formula>
    </cfRule>
  </conditionalFormatting>
  <dataValidations count="4">
    <dataValidation type="list" allowBlank="1" showInputMessage="1" showErrorMessage="1" sqref="D4:D1048576">
      <formula1>"IHD/BAM, Benefits/Accums, Claims, Application, Preuth/Referral, Rx/Prescription, Elegibility, Reinstatement, Billing/Payment, Cancelation, COB, Find PCP/ Change PCP, Appeal,"</formula1>
    </dataValidation>
    <dataValidation type="list" allowBlank="1" showInputMessage="1" showErrorMessage="1" sqref="F4:F15 F17:F32 F34:F1048576">
      <formula1>"CA, CX,TRN"</formula1>
    </dataValidation>
    <dataValidation type="list" allowBlank="1" showInputMessage="1" showErrorMessage="1" sqref="G4:G15 G17:G32 G34:G1048576">
      <formula1>"yes, no"</formula1>
    </dataValidation>
    <dataValidation type="list" allowBlank="1" showInputMessage="1" showErrorMessage="1" sqref="H4:H15 H17:H32 H34:H1048576">
      <formula1>"PASSIVE, PROMOTER, DETRACTOR, NA"</formula1>
    </dataValidation>
  </dataValidations>
  <pageMargins left="0.7" right="0.7" top="0.75" bottom="0.75" header="0.3" footer="0.3"/>
  <pageSetup paperSize="1" orientation="portrait" horizontalDpi="90" verticalDpi="9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4"/>
  <sheetViews>
    <sheetView workbookViewId="0">
      <selection activeCell="M16" sqref="M16"/>
    </sheetView>
  </sheetViews>
  <sheetFormatPr defaultColWidth="20.7142857142857" defaultRowHeight="20.25" customHeight="1"/>
  <cols>
    <col min="5" max="5" width="13.1428571428571" customWidth="1"/>
    <col min="6" max="6" width="16.2857142857143" customWidth="1"/>
    <col min="9" max="11" width="4.57142857142857" customWidth="1"/>
    <col min="12" max="12" width="6.14285714285714" customWidth="1"/>
  </cols>
  <sheetData>
    <row r="1" customHeight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2</v>
      </c>
      <c r="H1" s="2" t="s">
        <v>3</v>
      </c>
      <c r="I1" s="15" t="s">
        <v>40</v>
      </c>
      <c r="J1" s="15"/>
      <c r="K1" s="15"/>
      <c r="L1" s="15"/>
      <c r="M1" s="3" t="s">
        <v>92</v>
      </c>
    </row>
    <row r="2" customHeight="1" spans="1:13">
      <c r="A2" s="3">
        <f>COUNTA(B$4:B$1048576)</f>
        <v>7</v>
      </c>
      <c r="B2" s="3">
        <f>COUNTIF(F$4:F$1048576,"TRN")</f>
        <v>3</v>
      </c>
      <c r="C2" s="3">
        <f>COUNTIF(G$4:G$1048576,"YES")</f>
        <v>2</v>
      </c>
      <c r="D2" s="4">
        <f>C2/A2</f>
        <v>0.285714285714286</v>
      </c>
      <c r="E2" s="5">
        <f>SUM(L$4:L$1048576)/A2</f>
        <v>882.857142857143</v>
      </c>
      <c r="F2" s="6">
        <f>COUNTA(B94:B1000000)</f>
        <v>0</v>
      </c>
      <c r="G2" s="6">
        <f>COUNTIF(F94:F45098,"TRN")</f>
        <v>0</v>
      </c>
      <c r="H2" s="6">
        <f>COUNTIF(G94:G4577,"YES")</f>
        <v>0</v>
      </c>
      <c r="I2" s="15"/>
      <c r="J2" s="15"/>
      <c r="K2" s="15"/>
      <c r="L2" s="15"/>
      <c r="M2" s="16" t="str">
        <f>TEXT(SUM(L$4:L$1048576)/60/60,"0.00")&amp;"HRS"</f>
        <v>1.72HRS</v>
      </c>
    </row>
    <row r="3" customHeight="1" spans="1:1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7" t="s">
        <v>48</v>
      </c>
      <c r="J3" s="17" t="s">
        <v>49</v>
      </c>
      <c r="K3" s="18" t="s">
        <v>50</v>
      </c>
      <c r="L3" s="17" t="s">
        <v>5</v>
      </c>
      <c r="M3" s="19"/>
    </row>
    <row r="4" customHeight="1" spans="1:13">
      <c r="A4" s="7"/>
      <c r="B4" s="7"/>
      <c r="C4" s="7"/>
      <c r="D4" s="8"/>
      <c r="E4" s="7"/>
      <c r="F4" s="7"/>
      <c r="G4" s="7"/>
      <c r="H4" s="7"/>
      <c r="I4" s="20"/>
      <c r="J4" s="20"/>
      <c r="K4" s="7"/>
      <c r="L4" s="7"/>
      <c r="M4" s="7">
        <f>COUNTA(A5:A8)</f>
        <v>4</v>
      </c>
    </row>
    <row r="5" customHeight="1" spans="1:14">
      <c r="A5" s="9">
        <v>45597</v>
      </c>
      <c r="B5" s="10">
        <v>925916822</v>
      </c>
      <c r="C5" s="10">
        <v>165224424</v>
      </c>
      <c r="D5" s="10" t="s">
        <v>30</v>
      </c>
      <c r="E5" s="10" t="s">
        <v>61</v>
      </c>
      <c r="F5" s="10" t="s">
        <v>133</v>
      </c>
      <c r="G5" s="10" t="s">
        <v>61</v>
      </c>
      <c r="H5" s="10" t="s">
        <v>62</v>
      </c>
      <c r="I5" s="21">
        <v>0</v>
      </c>
      <c r="J5" s="21">
        <v>7</v>
      </c>
      <c r="K5" s="10">
        <v>35</v>
      </c>
      <c r="L5" s="22">
        <f>(I5*60*60)+J5*60+K5</f>
        <v>455</v>
      </c>
      <c r="M5" s="23">
        <v>45597</v>
      </c>
      <c r="N5" s="10"/>
    </row>
    <row r="6" customHeight="1" spans="1:14">
      <c r="A6" s="9">
        <v>45597</v>
      </c>
      <c r="B6" s="10">
        <v>943261318</v>
      </c>
      <c r="C6" s="10">
        <v>165229849</v>
      </c>
      <c r="D6" s="10" t="s">
        <v>27</v>
      </c>
      <c r="E6" s="10" t="s">
        <v>61</v>
      </c>
      <c r="F6" s="10" t="s">
        <v>54</v>
      </c>
      <c r="G6" s="10" t="s">
        <v>61</v>
      </c>
      <c r="H6" s="10" t="s">
        <v>62</v>
      </c>
      <c r="I6" s="21">
        <v>0</v>
      </c>
      <c r="J6" s="21">
        <v>9</v>
      </c>
      <c r="K6" s="10">
        <v>40</v>
      </c>
      <c r="L6" s="22">
        <f>(I6*60*60)+J6*60+K6</f>
        <v>580</v>
      </c>
      <c r="M6" s="24">
        <f>SUM(L5:L12)/M4</f>
        <v>1545</v>
      </c>
      <c r="N6" s="10"/>
    </row>
    <row r="7" customHeight="1" spans="1:14">
      <c r="A7" s="9">
        <v>45597</v>
      </c>
      <c r="B7" s="10">
        <v>943698637</v>
      </c>
      <c r="C7" s="10">
        <v>165238419</v>
      </c>
      <c r="D7" s="10" t="s">
        <v>32</v>
      </c>
      <c r="E7" s="10" t="s">
        <v>61</v>
      </c>
      <c r="F7" s="10" t="s">
        <v>54</v>
      </c>
      <c r="G7" s="10" t="s">
        <v>61</v>
      </c>
      <c r="H7" s="10" t="s">
        <v>62</v>
      </c>
      <c r="I7" s="21">
        <v>0</v>
      </c>
      <c r="J7" s="21">
        <v>33</v>
      </c>
      <c r="K7" s="10">
        <v>13</v>
      </c>
      <c r="L7" s="22">
        <f>(I7*60*60)+J7*60+K7</f>
        <v>1993</v>
      </c>
      <c r="M7" s="10"/>
      <c r="N7" s="10"/>
    </row>
    <row r="8" customHeight="1" spans="1:14">
      <c r="A8" s="9">
        <v>45597</v>
      </c>
      <c r="B8" s="10">
        <v>921494252</v>
      </c>
      <c r="C8" s="10">
        <v>165269259</v>
      </c>
      <c r="D8" s="10" t="s">
        <v>29</v>
      </c>
      <c r="E8" s="10" t="s">
        <v>61</v>
      </c>
      <c r="F8" s="10" t="s">
        <v>13</v>
      </c>
      <c r="G8" s="10" t="s">
        <v>61</v>
      </c>
      <c r="H8" s="10" t="s">
        <v>62</v>
      </c>
      <c r="I8" s="21">
        <v>0</v>
      </c>
      <c r="J8" s="21">
        <v>14</v>
      </c>
      <c r="K8" s="10">
        <v>16</v>
      </c>
      <c r="L8" s="22">
        <f>(I8*60*60)+J8*60+K8</f>
        <v>856</v>
      </c>
      <c r="M8" s="10"/>
      <c r="N8" s="10"/>
    </row>
    <row r="9" customHeight="1" spans="1:14">
      <c r="A9" s="7"/>
      <c r="B9" s="7"/>
      <c r="C9" s="7"/>
      <c r="D9" s="8"/>
      <c r="E9" s="7"/>
      <c r="F9" s="7"/>
      <c r="G9" s="7"/>
      <c r="H9" s="7"/>
      <c r="I9" s="7"/>
      <c r="J9" s="20"/>
      <c r="K9" s="7"/>
      <c r="L9" s="7"/>
      <c r="M9" s="7">
        <f>COUNTA(A10:A12)</f>
        <v>3</v>
      </c>
      <c r="N9" s="8"/>
    </row>
    <row r="10" customHeight="1" spans="1:14">
      <c r="A10" s="11">
        <v>45601</v>
      </c>
      <c r="B10" s="10">
        <v>921711179</v>
      </c>
      <c r="C10" s="10">
        <v>165428506</v>
      </c>
      <c r="D10" s="10" t="s">
        <v>24</v>
      </c>
      <c r="E10" s="10" t="s">
        <v>55</v>
      </c>
      <c r="F10" s="10" t="s">
        <v>13</v>
      </c>
      <c r="G10" s="10" t="s">
        <v>55</v>
      </c>
      <c r="H10" s="10" t="s">
        <v>59</v>
      </c>
      <c r="I10" s="21">
        <v>0</v>
      </c>
      <c r="J10" s="21">
        <v>24</v>
      </c>
      <c r="K10" s="10">
        <v>33</v>
      </c>
      <c r="L10" s="22">
        <f>(I10*60*60)+J10*60+K10</f>
        <v>1473</v>
      </c>
      <c r="M10" s="23">
        <v>45601</v>
      </c>
      <c r="N10" s="10"/>
    </row>
    <row r="11" customHeight="1" spans="1:14">
      <c r="A11" s="11">
        <v>45601</v>
      </c>
      <c r="B11" s="10">
        <v>943942707</v>
      </c>
      <c r="C11" s="10" t="s">
        <v>139</v>
      </c>
      <c r="D11" s="10" t="s">
        <v>31</v>
      </c>
      <c r="E11" s="10" t="s">
        <v>61</v>
      </c>
      <c r="F11" s="10" t="s">
        <v>54</v>
      </c>
      <c r="G11" s="10" t="s">
        <v>61</v>
      </c>
      <c r="H11" s="10" t="s">
        <v>62</v>
      </c>
      <c r="I11" s="21">
        <v>0</v>
      </c>
      <c r="J11" s="21">
        <v>5</v>
      </c>
      <c r="K11" s="10">
        <v>42</v>
      </c>
      <c r="L11" s="22">
        <f>(I11*60*60)+J11*60+K11</f>
        <v>342</v>
      </c>
      <c r="M11" s="24">
        <f>SUM(L10:L111)/M9</f>
        <v>765.333333333333</v>
      </c>
      <c r="N11" s="10"/>
    </row>
    <row r="12" customHeight="1" spans="1:14">
      <c r="A12" s="11">
        <v>45601</v>
      </c>
      <c r="B12" s="10">
        <v>921476110</v>
      </c>
      <c r="C12" s="10">
        <v>165445481</v>
      </c>
      <c r="D12" s="10" t="s">
        <v>24</v>
      </c>
      <c r="E12" s="10" t="s">
        <v>55</v>
      </c>
      <c r="F12" s="10" t="s">
        <v>13</v>
      </c>
      <c r="G12" s="10" t="s">
        <v>55</v>
      </c>
      <c r="H12" s="10" t="s">
        <v>59</v>
      </c>
      <c r="I12" s="21">
        <v>0</v>
      </c>
      <c r="J12" s="21">
        <v>8</v>
      </c>
      <c r="K12" s="10">
        <v>1</v>
      </c>
      <c r="L12" s="22">
        <f>(I12*60*60)+J12*60+K12</f>
        <v>481</v>
      </c>
      <c r="M12" s="10"/>
      <c r="N12" s="10"/>
    </row>
    <row r="13" customHeight="1" spans="1:14">
      <c r="A13" s="7"/>
      <c r="B13" s="7"/>
      <c r="C13" s="7"/>
      <c r="D13" s="8"/>
      <c r="E13" s="7"/>
      <c r="F13" s="7"/>
      <c r="G13" s="7"/>
      <c r="H13" s="7"/>
      <c r="I13" s="7"/>
      <c r="J13" s="20"/>
      <c r="K13" s="7"/>
      <c r="L13" s="7"/>
      <c r="M13" s="7">
        <f>COUNTA(B14:B22)</f>
        <v>0</v>
      </c>
      <c r="N13" s="8"/>
    </row>
    <row r="14" customHeight="1" spans="1:13">
      <c r="A14" s="11">
        <v>45602</v>
      </c>
      <c r="B14" s="10"/>
      <c r="C14" s="10"/>
      <c r="D14" s="10"/>
      <c r="E14" s="10"/>
      <c r="F14" s="10"/>
      <c r="G14" s="10"/>
      <c r="H14" s="10"/>
      <c r="I14" s="25"/>
      <c r="J14" s="25"/>
      <c r="K14" s="12"/>
      <c r="L14" s="22">
        <f t="shared" ref="L13:L53" si="0">(I14*60*60)+J14*60+K14</f>
        <v>0</v>
      </c>
      <c r="M14" s="23">
        <v>45602</v>
      </c>
    </row>
    <row r="15" customHeight="1" spans="1:13">
      <c r="A15" s="11">
        <v>45602</v>
      </c>
      <c r="B15" s="12"/>
      <c r="C15" s="12"/>
      <c r="D15" s="12"/>
      <c r="E15" s="12"/>
      <c r="F15" s="12"/>
      <c r="G15" s="12"/>
      <c r="H15" s="12"/>
      <c r="I15" s="25"/>
      <c r="J15" s="25"/>
      <c r="K15" s="12"/>
      <c r="L15" s="22">
        <f t="shared" si="0"/>
        <v>0</v>
      </c>
      <c r="M15" s="24" t="e">
        <f>SUM(L14:L115)/M13</f>
        <v>#DIV/0!</v>
      </c>
    </row>
    <row r="16" customHeight="1" spans="1:13">
      <c r="A16" s="11">
        <v>45602</v>
      </c>
      <c r="B16" s="12"/>
      <c r="C16" s="12"/>
      <c r="D16" s="12"/>
      <c r="E16" s="12"/>
      <c r="F16" s="12"/>
      <c r="G16" s="12"/>
      <c r="H16" s="12"/>
      <c r="I16" s="25"/>
      <c r="J16" s="25"/>
      <c r="K16" s="12"/>
      <c r="L16" s="22">
        <f t="shared" si="0"/>
        <v>0</v>
      </c>
      <c r="M16" s="12"/>
    </row>
    <row r="17" customHeight="1" spans="1:13">
      <c r="A17" s="11">
        <v>45602</v>
      </c>
      <c r="B17" s="12"/>
      <c r="C17" s="12"/>
      <c r="D17" s="12"/>
      <c r="E17" s="12"/>
      <c r="F17" s="12"/>
      <c r="G17" s="12"/>
      <c r="H17" s="12"/>
      <c r="I17" s="25"/>
      <c r="J17" s="25"/>
      <c r="K17" s="12"/>
      <c r="L17" s="22">
        <f t="shared" si="0"/>
        <v>0</v>
      </c>
      <c r="M17" s="26"/>
    </row>
    <row r="18" customHeight="1" spans="1:13">
      <c r="A18" s="11">
        <v>45602</v>
      </c>
      <c r="B18" s="12"/>
      <c r="C18" s="12"/>
      <c r="D18" s="12"/>
      <c r="H18" s="12"/>
      <c r="I18" s="25"/>
      <c r="J18" s="12"/>
      <c r="K18" s="12"/>
      <c r="L18" s="22">
        <f t="shared" si="0"/>
        <v>0</v>
      </c>
      <c r="M18" s="27"/>
    </row>
    <row r="19" customHeight="1" spans="1:13">
      <c r="A19" s="11">
        <v>45602</v>
      </c>
      <c r="B19" s="12"/>
      <c r="C19" s="12"/>
      <c r="D19" s="12"/>
      <c r="H19" s="12"/>
      <c r="I19" s="25"/>
      <c r="J19" s="25"/>
      <c r="K19" s="12"/>
      <c r="L19" s="22">
        <f t="shared" si="0"/>
        <v>0</v>
      </c>
      <c r="M19" s="12"/>
    </row>
    <row r="20" customHeight="1" spans="1:13">
      <c r="A20" s="11">
        <v>45602</v>
      </c>
      <c r="B20" s="12"/>
      <c r="C20" s="12"/>
      <c r="D20" s="12"/>
      <c r="H20" s="12"/>
      <c r="I20" s="25"/>
      <c r="J20" s="25"/>
      <c r="K20" s="12"/>
      <c r="L20" s="22">
        <f t="shared" si="0"/>
        <v>0</v>
      </c>
      <c r="M20" s="12"/>
    </row>
    <row r="21" customHeight="1" spans="1:13">
      <c r="A21" s="11">
        <v>45602</v>
      </c>
      <c r="B21" s="12"/>
      <c r="C21" s="12"/>
      <c r="D21" s="12"/>
      <c r="H21" s="12"/>
      <c r="I21" s="25"/>
      <c r="J21" s="25"/>
      <c r="K21" s="12"/>
      <c r="L21" s="22">
        <f t="shared" si="0"/>
        <v>0</v>
      </c>
      <c r="M21" s="12"/>
    </row>
    <row r="22" customHeight="1" spans="1:13">
      <c r="A22" s="11">
        <v>45602</v>
      </c>
      <c r="B22" s="12"/>
      <c r="C22" s="12"/>
      <c r="D22" s="12"/>
      <c r="H22" s="12"/>
      <c r="I22" s="25"/>
      <c r="J22" s="25"/>
      <c r="K22" s="12"/>
      <c r="L22" s="22">
        <f t="shared" si="0"/>
        <v>0</v>
      </c>
      <c r="M22" s="12"/>
    </row>
    <row r="23" customHeight="1" spans="1:13">
      <c r="A23" s="13"/>
      <c r="B23" s="12"/>
      <c r="C23" s="12"/>
      <c r="D23" s="12"/>
      <c r="H23" s="12"/>
      <c r="I23" s="25"/>
      <c r="J23" s="25"/>
      <c r="K23" s="12"/>
      <c r="L23" s="22">
        <f t="shared" si="0"/>
        <v>0</v>
      </c>
      <c r="M23" s="12"/>
    </row>
    <row r="24" customHeight="1" spans="1:13">
      <c r="A24" s="12"/>
      <c r="B24" s="12"/>
      <c r="C24" s="12"/>
      <c r="D24" s="14"/>
      <c r="H24" s="12"/>
      <c r="I24" s="25"/>
      <c r="J24" s="25"/>
      <c r="K24" s="12"/>
      <c r="L24" s="22">
        <f t="shared" si="0"/>
        <v>0</v>
      </c>
      <c r="M24" s="12"/>
    </row>
    <row r="25" customHeight="1" spans="1:13">
      <c r="A25" s="13"/>
      <c r="B25" s="12"/>
      <c r="C25" s="12"/>
      <c r="D25" s="12"/>
      <c r="H25" s="12"/>
      <c r="I25" s="25"/>
      <c r="J25" s="25"/>
      <c r="K25" s="12"/>
      <c r="L25" s="22">
        <f t="shared" si="0"/>
        <v>0</v>
      </c>
      <c r="M25" s="26"/>
    </row>
    <row r="26" customHeight="1" spans="1:13">
      <c r="A26" s="13"/>
      <c r="B26" s="12"/>
      <c r="C26" s="12"/>
      <c r="D26" s="12"/>
      <c r="H26" s="12"/>
      <c r="I26" s="25"/>
      <c r="J26" s="25"/>
      <c r="K26" s="12"/>
      <c r="L26" s="22">
        <f t="shared" si="0"/>
        <v>0</v>
      </c>
      <c r="M26" s="27"/>
    </row>
    <row r="27" customHeight="1" spans="1:13">
      <c r="A27" s="13"/>
      <c r="B27" s="12"/>
      <c r="C27" s="12"/>
      <c r="D27" s="12"/>
      <c r="H27" s="12"/>
      <c r="I27" s="25"/>
      <c r="J27" s="25"/>
      <c r="K27" s="12"/>
      <c r="L27" s="22">
        <f t="shared" si="0"/>
        <v>0</v>
      </c>
      <c r="M27" s="12"/>
    </row>
    <row r="28" customHeight="1" spans="1:13">
      <c r="A28" s="13"/>
      <c r="B28" s="12"/>
      <c r="C28" s="12"/>
      <c r="D28" s="12"/>
      <c r="H28" s="12"/>
      <c r="I28" s="25"/>
      <c r="J28" s="25"/>
      <c r="K28" s="12"/>
      <c r="L28" s="22">
        <f t="shared" si="0"/>
        <v>0</v>
      </c>
      <c r="M28" s="12"/>
    </row>
    <row r="29" customHeight="1" spans="1:13">
      <c r="A29" s="13"/>
      <c r="B29" s="12"/>
      <c r="C29" s="12"/>
      <c r="D29" s="12"/>
      <c r="H29" s="12"/>
      <c r="I29" s="25"/>
      <c r="J29" s="25"/>
      <c r="K29" s="12"/>
      <c r="L29" s="22">
        <f t="shared" si="0"/>
        <v>0</v>
      </c>
      <c r="M29" s="12"/>
    </row>
    <row r="30" customHeight="1" spans="1:13">
      <c r="A30" s="13"/>
      <c r="B30" s="12"/>
      <c r="C30" s="12"/>
      <c r="D30" s="12"/>
      <c r="H30" s="12"/>
      <c r="I30" s="25"/>
      <c r="J30" s="25"/>
      <c r="K30" s="12"/>
      <c r="L30" s="22">
        <f t="shared" si="0"/>
        <v>0</v>
      </c>
      <c r="M30" s="12"/>
    </row>
    <row r="31" customHeight="1" spans="1:13">
      <c r="A31" s="13"/>
      <c r="B31" s="12"/>
      <c r="C31" s="12"/>
      <c r="D31" s="12"/>
      <c r="H31" s="12"/>
      <c r="I31" s="25"/>
      <c r="J31" s="25"/>
      <c r="K31" s="12"/>
      <c r="L31" s="22">
        <f t="shared" si="0"/>
        <v>0</v>
      </c>
      <c r="M31" s="12"/>
    </row>
    <row r="32" customHeight="1" spans="1:13">
      <c r="A32" s="13"/>
      <c r="B32" s="12"/>
      <c r="C32" s="12"/>
      <c r="D32" s="12"/>
      <c r="H32" s="12"/>
      <c r="I32" s="25"/>
      <c r="J32" s="25"/>
      <c r="K32" s="12"/>
      <c r="L32" s="22">
        <f t="shared" si="0"/>
        <v>0</v>
      </c>
      <c r="M32" s="12"/>
    </row>
    <row r="33" customHeight="1" spans="1:13">
      <c r="A33" s="13"/>
      <c r="B33" s="12"/>
      <c r="C33" s="12"/>
      <c r="D33" s="12"/>
      <c r="H33" s="12"/>
      <c r="I33" s="25"/>
      <c r="J33" s="25"/>
      <c r="K33" s="12"/>
      <c r="L33" s="22">
        <f t="shared" si="0"/>
        <v>0</v>
      </c>
      <c r="M33" s="12"/>
    </row>
    <row r="34" customHeight="1" spans="1:13">
      <c r="A34" s="13"/>
      <c r="B34" s="12"/>
      <c r="C34" s="12"/>
      <c r="D34" s="12"/>
      <c r="H34" s="12"/>
      <c r="I34" s="25"/>
      <c r="J34" s="25"/>
      <c r="K34" s="12"/>
      <c r="L34" s="22">
        <f t="shared" si="0"/>
        <v>0</v>
      </c>
      <c r="M34" s="26"/>
    </row>
    <row r="35" customHeight="1" spans="1:13">
      <c r="A35" s="13"/>
      <c r="B35" s="12"/>
      <c r="C35" s="12"/>
      <c r="D35" s="12"/>
      <c r="H35" s="12"/>
      <c r="I35" s="25"/>
      <c r="J35" s="25"/>
      <c r="K35" s="12"/>
      <c r="L35" s="22">
        <f t="shared" si="0"/>
        <v>0</v>
      </c>
      <c r="M35" s="27"/>
    </row>
    <row r="36" customHeight="1" spans="1:13">
      <c r="A36" s="13"/>
      <c r="B36" s="12"/>
      <c r="C36" s="12"/>
      <c r="D36" s="12"/>
      <c r="E36" s="12"/>
      <c r="F36" s="12"/>
      <c r="G36" s="12"/>
      <c r="H36" s="12"/>
      <c r="I36" s="25"/>
      <c r="J36" s="25"/>
      <c r="K36" s="12"/>
      <c r="L36" s="22">
        <f t="shared" si="0"/>
        <v>0</v>
      </c>
      <c r="M36" s="12"/>
    </row>
    <row r="37" customHeight="1" spans="1:13">
      <c r="A37" s="13"/>
      <c r="B37" s="12"/>
      <c r="C37" s="12"/>
      <c r="D37" s="12"/>
      <c r="E37" s="12"/>
      <c r="F37" s="12"/>
      <c r="G37" s="12"/>
      <c r="H37" s="12"/>
      <c r="I37" s="25"/>
      <c r="J37" s="25"/>
      <c r="K37" s="12"/>
      <c r="L37" s="22">
        <f t="shared" si="0"/>
        <v>0</v>
      </c>
      <c r="M37" s="12"/>
    </row>
    <row r="38" customHeight="1" spans="1:13">
      <c r="A38" s="12"/>
      <c r="B38" s="12"/>
      <c r="C38" s="12"/>
      <c r="D38" s="14"/>
      <c r="E38" s="12"/>
      <c r="F38" s="12"/>
      <c r="G38" s="12"/>
      <c r="H38" s="12"/>
      <c r="I38" s="25"/>
      <c r="J38" s="25"/>
      <c r="K38" s="12"/>
      <c r="L38" s="22">
        <f t="shared" si="0"/>
        <v>0</v>
      </c>
      <c r="M38" s="12"/>
    </row>
    <row r="39" customHeight="1" spans="1:13">
      <c r="A39" s="13"/>
      <c r="B39" s="12"/>
      <c r="C39" s="12"/>
      <c r="D39" s="12"/>
      <c r="E39" s="12"/>
      <c r="F39" s="12"/>
      <c r="G39" s="12"/>
      <c r="H39" s="12"/>
      <c r="I39" s="25"/>
      <c r="J39" s="25"/>
      <c r="K39" s="12"/>
      <c r="L39" s="22">
        <f t="shared" si="0"/>
        <v>0</v>
      </c>
      <c r="M39" s="26"/>
    </row>
    <row r="40" customHeight="1" spans="1:13">
      <c r="A40" s="13"/>
      <c r="B40" s="12"/>
      <c r="C40" s="12"/>
      <c r="D40" s="12"/>
      <c r="E40" s="12"/>
      <c r="F40" s="12"/>
      <c r="G40" s="12"/>
      <c r="H40" s="12"/>
      <c r="I40" s="25"/>
      <c r="J40" s="25"/>
      <c r="K40" s="12"/>
      <c r="L40" s="22">
        <f t="shared" si="0"/>
        <v>0</v>
      </c>
      <c r="M40" s="27"/>
    </row>
    <row r="41" customHeight="1" spans="1:13">
      <c r="A41" s="13"/>
      <c r="B41" s="12"/>
      <c r="C41" s="12"/>
      <c r="D41" s="12"/>
      <c r="E41" s="12"/>
      <c r="F41" s="12"/>
      <c r="G41" s="12"/>
      <c r="H41" s="12"/>
      <c r="I41" s="25"/>
      <c r="J41" s="25"/>
      <c r="K41" s="12"/>
      <c r="L41" s="22">
        <f t="shared" si="0"/>
        <v>0</v>
      </c>
      <c r="M41" s="12"/>
    </row>
    <row r="42" customHeight="1" spans="1:13">
      <c r="A42" s="13"/>
      <c r="B42" s="12"/>
      <c r="C42" s="12"/>
      <c r="D42" s="12"/>
      <c r="E42" s="12"/>
      <c r="F42" s="12"/>
      <c r="G42" s="12"/>
      <c r="H42" s="12"/>
      <c r="I42" s="25"/>
      <c r="J42" s="25"/>
      <c r="K42" s="12"/>
      <c r="L42" s="22">
        <f t="shared" si="0"/>
        <v>0</v>
      </c>
      <c r="M42" s="12"/>
    </row>
    <row r="43" customHeight="1" spans="1:13">
      <c r="A43" s="12"/>
      <c r="B43" s="12"/>
      <c r="C43" s="12"/>
      <c r="D43" s="14"/>
      <c r="E43" s="12"/>
      <c r="F43" s="12"/>
      <c r="G43" s="12"/>
      <c r="H43" s="12"/>
      <c r="I43" s="25"/>
      <c r="J43" s="25"/>
      <c r="K43" s="12"/>
      <c r="L43" s="22">
        <f t="shared" si="0"/>
        <v>0</v>
      </c>
      <c r="M43" s="12"/>
    </row>
    <row r="44" customHeight="1" spans="1:13">
      <c r="A44" s="13"/>
      <c r="B44" s="12"/>
      <c r="C44" s="12"/>
      <c r="D44" s="12"/>
      <c r="E44" s="12"/>
      <c r="F44" s="12"/>
      <c r="G44" s="12"/>
      <c r="H44" s="12"/>
      <c r="I44" s="25"/>
      <c r="J44" s="25"/>
      <c r="K44" s="12"/>
      <c r="L44" s="22">
        <f t="shared" si="0"/>
        <v>0</v>
      </c>
      <c r="M44" s="26"/>
    </row>
    <row r="45" customHeight="1" spans="1:13">
      <c r="A45" s="13"/>
      <c r="B45" s="12"/>
      <c r="C45" s="12"/>
      <c r="D45" s="14"/>
      <c r="E45" s="12"/>
      <c r="F45" s="12"/>
      <c r="G45" s="12"/>
      <c r="H45" s="12"/>
      <c r="I45" s="25"/>
      <c r="J45" s="25"/>
      <c r="K45" s="12"/>
      <c r="L45" s="22">
        <f t="shared" si="0"/>
        <v>0</v>
      </c>
      <c r="M45" s="27"/>
    </row>
    <row r="46" customHeight="1" spans="1:13">
      <c r="A46" s="13"/>
      <c r="B46" s="12"/>
      <c r="C46" s="12"/>
      <c r="D46" s="12"/>
      <c r="E46" s="12"/>
      <c r="F46" s="12"/>
      <c r="G46" s="12"/>
      <c r="H46" s="12"/>
      <c r="I46" s="25"/>
      <c r="J46" s="25"/>
      <c r="K46" s="12"/>
      <c r="L46" s="22">
        <f t="shared" si="0"/>
        <v>0</v>
      </c>
      <c r="M46" s="26"/>
    </row>
    <row r="47" customHeight="1" spans="1:13">
      <c r="A47" s="13"/>
      <c r="B47" s="12"/>
      <c r="C47" s="12"/>
      <c r="D47" s="12"/>
      <c r="E47" s="12"/>
      <c r="F47" s="12"/>
      <c r="G47" s="12"/>
      <c r="H47" s="12"/>
      <c r="I47" s="25"/>
      <c r="J47" s="25"/>
      <c r="K47" s="12"/>
      <c r="L47" s="22">
        <f t="shared" si="0"/>
        <v>0</v>
      </c>
      <c r="M47" s="27"/>
    </row>
    <row r="48" customHeight="1" spans="1:13">
      <c r="A48" s="13"/>
      <c r="B48" s="12"/>
      <c r="C48" s="12"/>
      <c r="D48" s="12"/>
      <c r="E48" s="12"/>
      <c r="F48" s="12"/>
      <c r="G48" s="12"/>
      <c r="H48" s="12"/>
      <c r="I48" s="25"/>
      <c r="J48" s="25"/>
      <c r="K48" s="12"/>
      <c r="L48" s="22">
        <f t="shared" si="0"/>
        <v>0</v>
      </c>
      <c r="M48" s="12"/>
    </row>
    <row r="49" customHeight="1" spans="1:13">
      <c r="A49" s="12"/>
      <c r="B49" s="12"/>
      <c r="C49" s="12"/>
      <c r="D49" s="14"/>
      <c r="E49" s="12"/>
      <c r="F49" s="12"/>
      <c r="G49" s="12"/>
      <c r="H49" s="12"/>
      <c r="I49" s="25"/>
      <c r="J49" s="25"/>
      <c r="K49" s="12"/>
      <c r="L49" s="22">
        <f t="shared" si="0"/>
        <v>0</v>
      </c>
      <c r="M49" s="12"/>
    </row>
    <row r="50" customHeight="1" spans="1:13">
      <c r="A50" s="13"/>
      <c r="B50" s="12"/>
      <c r="C50" s="12"/>
      <c r="D50" s="12"/>
      <c r="E50" s="12"/>
      <c r="F50" s="12"/>
      <c r="G50" s="12"/>
      <c r="H50" s="12"/>
      <c r="I50" s="25"/>
      <c r="J50" s="25"/>
      <c r="K50" s="12"/>
      <c r="L50" s="22">
        <f t="shared" si="0"/>
        <v>0</v>
      </c>
      <c r="M50" s="26"/>
    </row>
    <row r="51" customHeight="1" spans="1:13">
      <c r="A51" s="13"/>
      <c r="B51" s="12"/>
      <c r="C51" s="12"/>
      <c r="D51" s="12"/>
      <c r="E51" s="12"/>
      <c r="F51" s="12"/>
      <c r="G51" s="12"/>
      <c r="H51" s="12"/>
      <c r="I51" s="25"/>
      <c r="J51" s="25"/>
      <c r="K51" s="12"/>
      <c r="L51" s="22">
        <f t="shared" si="0"/>
        <v>0</v>
      </c>
      <c r="M51" s="27"/>
    </row>
    <row r="52" customHeight="1" spans="1:13">
      <c r="A52" s="12"/>
      <c r="B52" s="12"/>
      <c r="C52" s="12"/>
      <c r="D52" s="14"/>
      <c r="E52" s="12"/>
      <c r="F52" s="12"/>
      <c r="G52" s="12"/>
      <c r="H52" s="12"/>
      <c r="I52" s="25"/>
      <c r="J52" s="25"/>
      <c r="K52" s="12"/>
      <c r="L52" s="22">
        <f t="shared" si="0"/>
        <v>0</v>
      </c>
      <c r="M52" s="12"/>
    </row>
    <row r="53" customHeight="1" spans="1:13">
      <c r="A53" s="13"/>
      <c r="B53" s="12"/>
      <c r="C53" s="12"/>
      <c r="D53" s="12"/>
      <c r="E53" s="12"/>
      <c r="F53" s="12"/>
      <c r="G53" s="12"/>
      <c r="H53" s="12"/>
      <c r="I53" s="25"/>
      <c r="J53" s="25"/>
      <c r="K53" s="12"/>
      <c r="L53" s="22">
        <f t="shared" si="0"/>
        <v>0</v>
      </c>
      <c r="M53" s="26"/>
    </row>
    <row r="54" customHeight="1" spans="1:13">
      <c r="A54" s="13"/>
      <c r="B54" s="12"/>
      <c r="C54" s="12"/>
      <c r="D54" s="14"/>
      <c r="E54" s="12"/>
      <c r="F54" s="12"/>
      <c r="G54" s="12"/>
      <c r="H54" s="12"/>
      <c r="I54" s="25"/>
      <c r="J54" s="25"/>
      <c r="K54" s="12"/>
      <c r="L54" s="28"/>
      <c r="M54" s="27"/>
    </row>
    <row r="55" customHeight="1" spans="1:13">
      <c r="A55" s="13"/>
      <c r="B55" s="12"/>
      <c r="C55" s="12"/>
      <c r="D55" s="12"/>
      <c r="E55" s="12"/>
      <c r="F55" s="12"/>
      <c r="G55" s="12"/>
      <c r="H55" s="12"/>
      <c r="I55" s="25"/>
      <c r="J55" s="25"/>
      <c r="K55" s="12"/>
      <c r="L55" s="28"/>
      <c r="M55" s="26"/>
    </row>
    <row r="56" customHeight="1" spans="1:13">
      <c r="A56" s="13"/>
      <c r="B56" s="12"/>
      <c r="C56" s="12"/>
      <c r="D56" s="12"/>
      <c r="E56" s="12"/>
      <c r="F56" s="12"/>
      <c r="G56" s="12"/>
      <c r="H56" s="12"/>
      <c r="I56" s="25"/>
      <c r="J56" s="25"/>
      <c r="K56" s="12"/>
      <c r="L56" s="28"/>
      <c r="M56" s="27"/>
    </row>
    <row r="57" customHeight="1" spans="1:13">
      <c r="A57" s="13"/>
      <c r="B57" s="12"/>
      <c r="C57" s="12"/>
      <c r="D57" s="12"/>
      <c r="E57" s="12"/>
      <c r="F57" s="12"/>
      <c r="G57" s="12"/>
      <c r="H57" s="12"/>
      <c r="I57" s="25"/>
      <c r="J57" s="25"/>
      <c r="K57" s="12"/>
      <c r="L57" s="28"/>
      <c r="M57" s="12"/>
    </row>
    <row r="58" customHeight="1" spans="1:13">
      <c r="A58" s="12"/>
      <c r="B58" s="12"/>
      <c r="C58" s="12"/>
      <c r="D58" s="14"/>
      <c r="E58" s="12"/>
      <c r="F58" s="12"/>
      <c r="G58" s="12"/>
      <c r="H58" s="12"/>
      <c r="I58" s="25"/>
      <c r="J58" s="25"/>
      <c r="K58" s="12"/>
      <c r="L58" s="12"/>
      <c r="M58" s="12"/>
    </row>
    <row r="59" customHeight="1" spans="1:13">
      <c r="A59" s="13"/>
      <c r="B59" s="12"/>
      <c r="C59" s="12"/>
      <c r="D59" s="12"/>
      <c r="E59" s="12"/>
      <c r="F59" s="12"/>
      <c r="G59" s="12"/>
      <c r="H59" s="12"/>
      <c r="I59" s="25"/>
      <c r="J59" s="25"/>
      <c r="K59" s="12"/>
      <c r="L59" s="28"/>
      <c r="M59" s="26"/>
    </row>
    <row r="60" customHeight="1" spans="1:13">
      <c r="A60" s="13"/>
      <c r="B60" s="12"/>
      <c r="C60" s="12"/>
      <c r="D60" s="12"/>
      <c r="E60" s="12"/>
      <c r="F60" s="12"/>
      <c r="G60" s="12"/>
      <c r="H60" s="12"/>
      <c r="I60" s="25"/>
      <c r="J60" s="25"/>
      <c r="K60" s="12"/>
      <c r="L60" s="28"/>
      <c r="M60" s="27"/>
    </row>
    <row r="61" customHeight="1" spans="1:13">
      <c r="A61" s="12"/>
      <c r="B61" s="12"/>
      <c r="C61" s="12"/>
      <c r="D61" s="14"/>
      <c r="E61" s="12"/>
      <c r="F61" s="12"/>
      <c r="G61" s="12"/>
      <c r="H61" s="12"/>
      <c r="I61" s="25"/>
      <c r="J61" s="25"/>
      <c r="K61" s="12"/>
      <c r="L61" s="12"/>
      <c r="M61" s="12"/>
    </row>
    <row r="62" customHeight="1" spans="1:13">
      <c r="A62" s="13"/>
      <c r="B62" s="12"/>
      <c r="C62" s="12"/>
      <c r="D62" s="12"/>
      <c r="E62" s="12"/>
      <c r="F62" s="12"/>
      <c r="G62" s="12"/>
      <c r="H62" s="12"/>
      <c r="I62" s="25"/>
      <c r="J62" s="25"/>
      <c r="K62" s="12"/>
      <c r="L62" s="28"/>
      <c r="M62" s="26"/>
    </row>
    <row r="63" customHeight="1" spans="1:13">
      <c r="A63" s="13"/>
      <c r="B63" s="12"/>
      <c r="C63" s="12"/>
      <c r="D63" s="12"/>
      <c r="E63" s="12"/>
      <c r="F63" s="12"/>
      <c r="G63" s="12"/>
      <c r="H63" s="12"/>
      <c r="I63" s="25"/>
      <c r="J63" s="25"/>
      <c r="K63" s="12"/>
      <c r="L63" s="28"/>
      <c r="M63" s="27"/>
    </row>
    <row r="64" customHeight="1" spans="1:13">
      <c r="A64" s="13"/>
      <c r="B64" s="12"/>
      <c r="C64" s="12"/>
      <c r="D64" s="12"/>
      <c r="E64" s="12"/>
      <c r="F64" s="12"/>
      <c r="G64" s="12"/>
      <c r="H64" s="12"/>
      <c r="I64" s="25"/>
      <c r="J64" s="25"/>
      <c r="K64" s="12"/>
      <c r="L64" s="28"/>
      <c r="M64" s="12"/>
    </row>
    <row r="65" customHeight="1" spans="1:13">
      <c r="A65" s="13"/>
      <c r="B65" s="12"/>
      <c r="C65" s="12"/>
      <c r="D65" s="14"/>
      <c r="E65" s="12"/>
      <c r="F65" s="12"/>
      <c r="G65" s="12"/>
      <c r="H65" s="12"/>
      <c r="I65" s="25"/>
      <c r="J65" s="25"/>
      <c r="K65" s="12"/>
      <c r="L65" s="28"/>
      <c r="M65" s="12"/>
    </row>
    <row r="66" customHeight="1" spans="1:13">
      <c r="A66" s="13"/>
      <c r="B66" s="12"/>
      <c r="C66" s="12"/>
      <c r="D66" s="12"/>
      <c r="E66" s="12"/>
      <c r="F66" s="12"/>
      <c r="G66" s="12"/>
      <c r="H66" s="12"/>
      <c r="I66" s="25"/>
      <c r="J66" s="25"/>
      <c r="K66" s="12"/>
      <c r="L66" s="28"/>
      <c r="M66" s="26"/>
    </row>
    <row r="67" customHeight="1" spans="1:13">
      <c r="A67" s="12"/>
      <c r="B67" s="12"/>
      <c r="C67" s="12"/>
      <c r="D67" s="14"/>
      <c r="E67" s="12"/>
      <c r="F67" s="12"/>
      <c r="G67" s="12"/>
      <c r="H67" s="12"/>
      <c r="I67" s="25"/>
      <c r="J67" s="25"/>
      <c r="K67" s="12"/>
      <c r="L67" s="12"/>
      <c r="M67" s="12"/>
    </row>
    <row r="68" customHeight="1" spans="1:13">
      <c r="A68" s="13"/>
      <c r="B68" s="12"/>
      <c r="C68" s="12"/>
      <c r="D68" s="12"/>
      <c r="E68" s="12"/>
      <c r="F68" s="12"/>
      <c r="G68" s="12"/>
      <c r="H68" s="12"/>
      <c r="I68" s="25"/>
      <c r="J68" s="25"/>
      <c r="K68" s="12"/>
      <c r="L68" s="28"/>
      <c r="M68" s="26"/>
    </row>
    <row r="69" customHeight="1" spans="1:13">
      <c r="A69" s="13"/>
      <c r="B69" s="12"/>
      <c r="C69" s="12"/>
      <c r="D69" s="12"/>
      <c r="E69" s="12"/>
      <c r="F69" s="12"/>
      <c r="G69" s="12"/>
      <c r="H69" s="12"/>
      <c r="I69" s="25"/>
      <c r="J69" s="25"/>
      <c r="K69" s="12"/>
      <c r="L69" s="28"/>
      <c r="M69" s="27"/>
    </row>
    <row r="70" customHeight="1" spans="1:13">
      <c r="A70" s="13"/>
      <c r="B70" s="12"/>
      <c r="C70" s="12"/>
      <c r="D70" s="12"/>
      <c r="E70" s="12"/>
      <c r="F70" s="12"/>
      <c r="G70" s="12"/>
      <c r="H70" s="12"/>
      <c r="I70" s="25"/>
      <c r="J70" s="25"/>
      <c r="K70" s="12"/>
      <c r="L70" s="28"/>
      <c r="M70" s="12"/>
    </row>
    <row r="71" customHeight="1" spans="1:13">
      <c r="A71" s="12"/>
      <c r="B71" s="12"/>
      <c r="C71" s="12"/>
      <c r="D71" s="14"/>
      <c r="E71" s="12"/>
      <c r="F71" s="12"/>
      <c r="G71" s="12"/>
      <c r="H71" s="12"/>
      <c r="I71" s="25"/>
      <c r="J71" s="25"/>
      <c r="K71" s="12"/>
      <c r="L71" s="12"/>
      <c r="M71" s="12"/>
    </row>
    <row r="72" customHeight="1" spans="1:13">
      <c r="A72" s="13"/>
      <c r="B72" s="12"/>
      <c r="C72" s="12"/>
      <c r="D72" s="12"/>
      <c r="E72" s="12"/>
      <c r="F72" s="12"/>
      <c r="G72" s="12"/>
      <c r="H72" s="12"/>
      <c r="I72" s="25"/>
      <c r="J72" s="25"/>
      <c r="K72" s="12"/>
      <c r="L72" s="28"/>
      <c r="M72" s="26"/>
    </row>
    <row r="73" customHeight="1" spans="1:13">
      <c r="A73" s="13"/>
      <c r="B73" s="12"/>
      <c r="C73" s="12"/>
      <c r="D73" s="12"/>
      <c r="E73" s="12"/>
      <c r="F73" s="12"/>
      <c r="G73" s="12"/>
      <c r="H73" s="12"/>
      <c r="I73" s="25"/>
      <c r="J73" s="25"/>
      <c r="K73" s="12"/>
      <c r="L73" s="28"/>
      <c r="M73" s="27"/>
    </row>
    <row r="74" customHeight="1" spans="1:13">
      <c r="A74" s="13"/>
      <c r="B74" s="12"/>
      <c r="C74" s="12"/>
      <c r="D74" s="12"/>
      <c r="E74" s="12"/>
      <c r="F74" s="12"/>
      <c r="G74" s="12"/>
      <c r="H74" s="12"/>
      <c r="I74" s="25"/>
      <c r="J74" s="25"/>
      <c r="K74" s="12"/>
      <c r="L74" s="28"/>
      <c r="M74" s="12"/>
    </row>
    <row r="75" customHeight="1" spans="1:13">
      <c r="A75" s="13"/>
      <c r="B75" s="12"/>
      <c r="C75" s="12"/>
      <c r="D75" s="14"/>
      <c r="E75" s="12"/>
      <c r="F75" s="12"/>
      <c r="G75" s="12"/>
      <c r="H75" s="12"/>
      <c r="I75" s="25"/>
      <c r="J75" s="25"/>
      <c r="K75" s="12"/>
      <c r="L75" s="28"/>
      <c r="M75" s="12"/>
    </row>
    <row r="76" customHeight="1" spans="1:13">
      <c r="A76" s="13"/>
      <c r="B76" s="12"/>
      <c r="C76" s="12"/>
      <c r="D76" s="12"/>
      <c r="E76" s="12"/>
      <c r="F76" s="12"/>
      <c r="G76" s="12"/>
      <c r="H76" s="12"/>
      <c r="I76" s="25"/>
      <c r="J76" s="25"/>
      <c r="K76" s="12"/>
      <c r="L76" s="28"/>
      <c r="M76" s="26"/>
    </row>
    <row r="77" customHeight="1" spans="1:13">
      <c r="A77" s="13"/>
      <c r="B77" s="12"/>
      <c r="C77" s="12"/>
      <c r="D77" s="12"/>
      <c r="E77" s="12"/>
      <c r="F77" s="12"/>
      <c r="G77" s="12"/>
      <c r="H77" s="12"/>
      <c r="I77" s="25"/>
      <c r="J77" s="25"/>
      <c r="K77" s="12"/>
      <c r="L77" s="28"/>
      <c r="M77" s="27"/>
    </row>
    <row r="78" customHeight="1" spans="1:13">
      <c r="A78" s="13"/>
      <c r="B78" s="12"/>
      <c r="C78" s="12"/>
      <c r="D78" s="12"/>
      <c r="E78" s="12"/>
      <c r="F78" s="12"/>
      <c r="G78" s="12"/>
      <c r="H78" s="12"/>
      <c r="I78" s="25"/>
      <c r="J78" s="25"/>
      <c r="K78" s="12"/>
      <c r="L78" s="28"/>
      <c r="M78" s="12"/>
    </row>
    <row r="79" customHeight="1" spans="1:13">
      <c r="A79" s="12"/>
      <c r="B79" s="12"/>
      <c r="C79" s="12"/>
      <c r="D79" s="14"/>
      <c r="E79" s="12"/>
      <c r="F79" s="12"/>
      <c r="G79" s="12"/>
      <c r="H79" s="12"/>
      <c r="I79" s="25"/>
      <c r="J79" s="25"/>
      <c r="K79" s="12"/>
      <c r="L79" s="12"/>
      <c r="M79" s="12"/>
    </row>
    <row r="80" customHeight="1" spans="1:13">
      <c r="A80" s="13"/>
      <c r="B80" s="12"/>
      <c r="C80" s="12"/>
      <c r="D80" s="12"/>
      <c r="E80" s="12"/>
      <c r="F80" s="12"/>
      <c r="G80" s="12"/>
      <c r="H80" s="12"/>
      <c r="I80" s="25"/>
      <c r="J80" s="25"/>
      <c r="K80" s="12"/>
      <c r="L80" s="28"/>
      <c r="M80" s="26"/>
    </row>
    <row r="81" customHeight="1" spans="1:13">
      <c r="A81" s="13"/>
      <c r="B81" s="12"/>
      <c r="C81" s="12"/>
      <c r="D81" s="12"/>
      <c r="E81" s="12"/>
      <c r="F81" s="12"/>
      <c r="G81" s="12"/>
      <c r="H81" s="12"/>
      <c r="I81" s="25"/>
      <c r="J81" s="25"/>
      <c r="K81" s="12"/>
      <c r="L81" s="28"/>
      <c r="M81" s="27"/>
    </row>
    <row r="82" customHeight="1" spans="1:13">
      <c r="A82" s="13"/>
      <c r="B82" s="12"/>
      <c r="C82" s="12"/>
      <c r="D82" s="12"/>
      <c r="E82" s="12"/>
      <c r="F82" s="12"/>
      <c r="G82" s="12"/>
      <c r="H82" s="12"/>
      <c r="I82" s="25"/>
      <c r="J82" s="25"/>
      <c r="K82" s="12"/>
      <c r="L82" s="28"/>
      <c r="M82" s="12"/>
    </row>
    <row r="83" customHeight="1" spans="1:13">
      <c r="A83" s="13"/>
      <c r="B83" s="12"/>
      <c r="C83" s="12"/>
      <c r="D83" s="12"/>
      <c r="E83" s="12"/>
      <c r="F83" s="12"/>
      <c r="G83" s="12"/>
      <c r="H83" s="12"/>
      <c r="I83" s="25"/>
      <c r="J83" s="25"/>
      <c r="K83" s="12"/>
      <c r="L83" s="28"/>
      <c r="M83" s="12"/>
    </row>
    <row r="84" customHeight="1" spans="1:13">
      <c r="A84" s="13"/>
      <c r="B84" s="12"/>
      <c r="C84" s="12"/>
      <c r="D84" s="12"/>
      <c r="E84" s="12"/>
      <c r="F84" s="12"/>
      <c r="G84" s="12"/>
      <c r="H84" s="12"/>
      <c r="I84" s="25"/>
      <c r="J84" s="25"/>
      <c r="K84" s="12"/>
      <c r="L84" s="28"/>
      <c r="M84" s="12"/>
    </row>
    <row r="85" customHeight="1" spans="1:13">
      <c r="A85" s="12"/>
      <c r="B85" s="12"/>
      <c r="C85" s="12"/>
      <c r="D85" s="14"/>
      <c r="E85" s="12"/>
      <c r="F85" s="12"/>
      <c r="G85" s="12"/>
      <c r="H85" s="12"/>
      <c r="I85" s="25"/>
      <c r="J85" s="25"/>
      <c r="K85" s="12"/>
      <c r="L85" s="12"/>
      <c r="M85" s="12"/>
    </row>
    <row r="86" customHeight="1" spans="1:13">
      <c r="A86" s="29"/>
      <c r="B86" s="12"/>
      <c r="C86" s="12"/>
      <c r="D86" s="12"/>
      <c r="E86" s="12"/>
      <c r="F86" s="12"/>
      <c r="G86" s="12"/>
      <c r="H86" s="12"/>
      <c r="I86" s="25"/>
      <c r="J86" s="25"/>
      <c r="K86" s="12"/>
      <c r="L86" s="28"/>
      <c r="M86" s="26"/>
    </row>
    <row r="87" customHeight="1" spans="1:13">
      <c r="A87" s="29"/>
      <c r="B87" s="12"/>
      <c r="C87" s="12"/>
      <c r="D87" s="12"/>
      <c r="E87" s="12"/>
      <c r="F87" s="12"/>
      <c r="G87" s="12"/>
      <c r="H87" s="12"/>
      <c r="I87" s="25"/>
      <c r="J87" s="25"/>
      <c r="K87" s="12"/>
      <c r="L87" s="28"/>
      <c r="M87" s="27"/>
    </row>
    <row r="88" customHeight="1" spans="1:13">
      <c r="A88" s="29"/>
      <c r="B88" s="12"/>
      <c r="C88" s="12"/>
      <c r="D88" s="12"/>
      <c r="E88" s="12"/>
      <c r="F88" s="12"/>
      <c r="G88" s="12"/>
      <c r="H88" s="12"/>
      <c r="I88" s="25"/>
      <c r="J88" s="25"/>
      <c r="K88" s="12"/>
      <c r="L88" s="28"/>
      <c r="M88" s="12"/>
    </row>
    <row r="89" customHeight="1" spans="1:13">
      <c r="A89" s="29"/>
      <c r="B89" s="12"/>
      <c r="C89" s="12"/>
      <c r="D89" s="12"/>
      <c r="E89" s="12"/>
      <c r="F89" s="12"/>
      <c r="G89" s="12"/>
      <c r="H89" s="12"/>
      <c r="I89" s="25"/>
      <c r="J89" s="25"/>
      <c r="K89" s="12"/>
      <c r="L89" s="28"/>
      <c r="M89" s="12"/>
    </row>
    <row r="90" customHeight="1" spans="1:13">
      <c r="A90" s="12"/>
      <c r="B90" s="12"/>
      <c r="C90" s="12"/>
      <c r="D90" s="14"/>
      <c r="E90" s="12"/>
      <c r="F90" s="12"/>
      <c r="G90" s="12"/>
      <c r="H90" s="12"/>
      <c r="I90" s="25"/>
      <c r="J90" s="25"/>
      <c r="K90" s="12"/>
      <c r="L90" s="12"/>
      <c r="M90" s="12"/>
    </row>
    <row r="91" customHeight="1" spans="1:13">
      <c r="A91" s="29"/>
      <c r="B91" s="12"/>
      <c r="C91" s="12"/>
      <c r="D91" s="12"/>
      <c r="E91" s="12"/>
      <c r="F91" s="12"/>
      <c r="G91" s="12"/>
      <c r="H91" s="12"/>
      <c r="I91" s="25"/>
      <c r="J91" s="25"/>
      <c r="K91" s="12"/>
      <c r="L91" s="28"/>
      <c r="M91" s="26"/>
    </row>
    <row r="92" customHeight="1" spans="1:13">
      <c r="A92" s="29"/>
      <c r="B92" s="12"/>
      <c r="C92" s="12"/>
      <c r="D92" s="12"/>
      <c r="E92" s="12"/>
      <c r="F92" s="12"/>
      <c r="G92" s="12"/>
      <c r="H92" s="12"/>
      <c r="I92" s="25"/>
      <c r="J92" s="25"/>
      <c r="K92" s="12"/>
      <c r="L92" s="28"/>
      <c r="M92" s="27"/>
    </row>
    <row r="93" customHeight="1" spans="1:13">
      <c r="A93" s="12"/>
      <c r="B93" s="12"/>
      <c r="C93" s="12"/>
      <c r="D93" s="14"/>
      <c r="E93" s="12"/>
      <c r="F93" s="12"/>
      <c r="G93" s="12"/>
      <c r="H93" s="12"/>
      <c r="I93" s="25"/>
      <c r="J93" s="25"/>
      <c r="K93" s="12"/>
      <c r="L93" s="12"/>
      <c r="M93" s="12"/>
    </row>
    <row r="94" customHeight="1" spans="1:13">
      <c r="A94" s="29"/>
      <c r="B94" s="12"/>
      <c r="C94" s="12"/>
      <c r="D94" s="12"/>
      <c r="E94" s="12"/>
      <c r="F94" s="12"/>
      <c r="G94" s="12"/>
      <c r="H94" s="12"/>
      <c r="I94" s="25"/>
      <c r="J94" s="25"/>
      <c r="K94" s="12"/>
      <c r="L94" s="28"/>
      <c r="M94" s="26"/>
    </row>
    <row r="95" customHeight="1" spans="1:13">
      <c r="A95" s="29"/>
      <c r="B95" s="12"/>
      <c r="C95" s="12"/>
      <c r="D95" s="12"/>
      <c r="E95" s="12"/>
      <c r="F95" s="12"/>
      <c r="G95" s="12"/>
      <c r="H95" s="12"/>
      <c r="I95" s="25"/>
      <c r="J95" s="25"/>
      <c r="K95" s="12"/>
      <c r="L95" s="28"/>
      <c r="M95" s="27"/>
    </row>
    <row r="96" customHeight="1" spans="1:13">
      <c r="A96" s="29"/>
      <c r="B96" s="12"/>
      <c r="C96" s="12"/>
      <c r="D96" s="12"/>
      <c r="E96" s="12"/>
      <c r="F96" s="12"/>
      <c r="G96" s="12"/>
      <c r="H96" s="12"/>
      <c r="I96" s="25"/>
      <c r="J96" s="25"/>
      <c r="K96" s="12"/>
      <c r="L96" s="28"/>
      <c r="M96" s="12"/>
    </row>
    <row r="97" customHeight="1" spans="1:13">
      <c r="A97" s="29"/>
      <c r="B97" s="12"/>
      <c r="C97" s="12"/>
      <c r="D97" s="12"/>
      <c r="E97" s="12"/>
      <c r="F97" s="12"/>
      <c r="G97" s="12"/>
      <c r="H97" s="12"/>
      <c r="I97" s="25"/>
      <c r="J97" s="25"/>
      <c r="K97" s="12"/>
      <c r="L97" s="28"/>
      <c r="M97" s="12"/>
    </row>
    <row r="107" customHeight="1" spans="1:13">
      <c r="A107" s="11"/>
      <c r="B107" s="10"/>
      <c r="C107" s="10"/>
      <c r="D107" s="10"/>
      <c r="E107" s="10"/>
      <c r="F107" s="10"/>
      <c r="G107" s="10"/>
      <c r="H107" s="10"/>
      <c r="I107" s="21"/>
      <c r="J107" s="21"/>
      <c r="K107" s="10"/>
      <c r="L107" s="22">
        <f t="shared" ref="L107:L167" si="1">(I107*60*60)+J107*60+K107</f>
        <v>0</v>
      </c>
      <c r="M107" s="10"/>
    </row>
    <row r="108" customHeight="1" spans="1:13">
      <c r="A108" s="11"/>
      <c r="B108" s="10"/>
      <c r="C108" s="10"/>
      <c r="D108" s="10"/>
      <c r="E108" s="10"/>
      <c r="F108" s="10"/>
      <c r="G108" s="10"/>
      <c r="H108" s="10"/>
      <c r="I108" s="21"/>
      <c r="J108" s="21"/>
      <c r="K108" s="10"/>
      <c r="L108" s="22">
        <f t="shared" si="1"/>
        <v>0</v>
      </c>
      <c r="M108" s="10"/>
    </row>
    <row r="109" customHeight="1" spans="1:13">
      <c r="A109" s="10"/>
      <c r="B109" s="10"/>
      <c r="C109" s="10"/>
      <c r="D109" s="10"/>
      <c r="E109" s="10"/>
      <c r="F109" s="10"/>
      <c r="G109" s="10"/>
      <c r="H109" s="10"/>
      <c r="I109" s="21"/>
      <c r="J109" s="21"/>
      <c r="K109" s="10"/>
      <c r="L109" s="22">
        <f t="shared" si="1"/>
        <v>0</v>
      </c>
      <c r="M109" s="10"/>
    </row>
    <row r="110" customHeight="1" spans="1:13">
      <c r="A110" s="10"/>
      <c r="B110" s="10"/>
      <c r="C110" s="10"/>
      <c r="D110" s="10"/>
      <c r="E110" s="10"/>
      <c r="F110" s="10"/>
      <c r="G110" s="10"/>
      <c r="H110" s="10"/>
      <c r="I110" s="21"/>
      <c r="J110" s="21"/>
      <c r="K110" s="10"/>
      <c r="L110" s="22">
        <f t="shared" si="1"/>
        <v>0</v>
      </c>
      <c r="M110" s="10"/>
    </row>
    <row r="111" customHeight="1" spans="1:13">
      <c r="A111" s="10"/>
      <c r="B111" s="10"/>
      <c r="C111" s="10"/>
      <c r="D111" s="10"/>
      <c r="E111" s="10"/>
      <c r="F111" s="10"/>
      <c r="G111" s="10"/>
      <c r="H111" s="10"/>
      <c r="I111" s="21"/>
      <c r="J111" s="21"/>
      <c r="K111" s="10"/>
      <c r="L111" s="22">
        <f t="shared" si="1"/>
        <v>0</v>
      </c>
      <c r="M111" s="10"/>
    </row>
    <row r="112" customHeight="1" spans="1:13">
      <c r="A112" s="10"/>
      <c r="B112" s="10"/>
      <c r="C112" s="10"/>
      <c r="D112" s="10"/>
      <c r="E112" s="10"/>
      <c r="F112" s="10"/>
      <c r="G112" s="10"/>
      <c r="H112" s="10"/>
      <c r="I112" s="21"/>
      <c r="J112" s="21"/>
      <c r="K112" s="10"/>
      <c r="L112" s="22">
        <f t="shared" si="1"/>
        <v>0</v>
      </c>
      <c r="M112" s="10"/>
    </row>
    <row r="113" customHeight="1" spans="1:13">
      <c r="A113" s="10"/>
      <c r="B113" s="10"/>
      <c r="C113" s="10"/>
      <c r="D113" s="10"/>
      <c r="E113" s="10"/>
      <c r="F113" s="10"/>
      <c r="G113" s="10"/>
      <c r="H113" s="10"/>
      <c r="I113" s="21"/>
      <c r="J113" s="21"/>
      <c r="K113" s="10"/>
      <c r="L113" s="22">
        <f t="shared" si="1"/>
        <v>0</v>
      </c>
      <c r="M113" s="10"/>
    </row>
    <row r="114" customHeight="1" spans="1:13">
      <c r="A114" s="10"/>
      <c r="B114" s="10"/>
      <c r="C114" s="10"/>
      <c r="D114" s="10"/>
      <c r="E114" s="10"/>
      <c r="F114" s="10"/>
      <c r="G114" s="10"/>
      <c r="H114" s="10"/>
      <c r="I114" s="21"/>
      <c r="J114" s="21"/>
      <c r="K114" s="10"/>
      <c r="L114" s="22">
        <f t="shared" si="1"/>
        <v>0</v>
      </c>
      <c r="M114" s="10"/>
    </row>
    <row r="115" customHeight="1" spans="1:13">
      <c r="A115" s="10"/>
      <c r="B115" s="10"/>
      <c r="C115" s="10"/>
      <c r="D115" s="10"/>
      <c r="E115" s="10"/>
      <c r="F115" s="10"/>
      <c r="G115" s="10"/>
      <c r="H115" s="10"/>
      <c r="I115" s="21"/>
      <c r="J115" s="21"/>
      <c r="K115" s="10"/>
      <c r="L115" s="22">
        <f t="shared" si="1"/>
        <v>0</v>
      </c>
      <c r="M115" s="10"/>
    </row>
    <row r="116" customHeight="1" spans="1:13">
      <c r="A116" s="10"/>
      <c r="B116" s="10"/>
      <c r="C116" s="10"/>
      <c r="D116" s="10"/>
      <c r="E116" s="10"/>
      <c r="F116" s="10"/>
      <c r="G116" s="10"/>
      <c r="H116" s="10"/>
      <c r="I116" s="21"/>
      <c r="J116" s="21"/>
      <c r="K116" s="10"/>
      <c r="L116" s="22">
        <f t="shared" si="1"/>
        <v>0</v>
      </c>
      <c r="M116" s="10"/>
    </row>
    <row r="117" customHeight="1" spans="1:13">
      <c r="A117" s="10"/>
      <c r="B117" s="10"/>
      <c r="C117" s="10"/>
      <c r="D117" s="10"/>
      <c r="E117" s="10"/>
      <c r="F117" s="10"/>
      <c r="G117" s="10"/>
      <c r="H117" s="10"/>
      <c r="I117" s="21"/>
      <c r="J117" s="21"/>
      <c r="K117" s="10"/>
      <c r="L117" s="22">
        <f t="shared" si="1"/>
        <v>0</v>
      </c>
      <c r="M117" s="10"/>
    </row>
    <row r="118" customHeight="1" spans="1:13">
      <c r="A118" s="10"/>
      <c r="B118" s="10"/>
      <c r="C118" s="10"/>
      <c r="D118" s="10"/>
      <c r="E118" s="10"/>
      <c r="F118" s="10"/>
      <c r="G118" s="10"/>
      <c r="H118" s="10"/>
      <c r="I118" s="21"/>
      <c r="J118" s="21"/>
      <c r="K118" s="10"/>
      <c r="L118" s="22">
        <f t="shared" si="1"/>
        <v>0</v>
      </c>
      <c r="M118" s="10"/>
    </row>
    <row r="119" customHeight="1" spans="1:13">
      <c r="A119" s="10"/>
      <c r="B119" s="10"/>
      <c r="C119" s="10"/>
      <c r="D119" s="10"/>
      <c r="E119" s="10"/>
      <c r="F119" s="10"/>
      <c r="G119" s="10"/>
      <c r="H119" s="10"/>
      <c r="I119" s="21"/>
      <c r="J119" s="21"/>
      <c r="K119" s="10"/>
      <c r="L119" s="22">
        <f t="shared" si="1"/>
        <v>0</v>
      </c>
      <c r="M119" s="10"/>
    </row>
    <row r="120" customHeight="1" spans="1:13">
      <c r="A120" s="10"/>
      <c r="B120" s="10"/>
      <c r="C120" s="10"/>
      <c r="D120" s="10"/>
      <c r="E120" s="10"/>
      <c r="F120" s="10"/>
      <c r="G120" s="10"/>
      <c r="H120" s="10"/>
      <c r="I120" s="21"/>
      <c r="J120" s="21"/>
      <c r="K120" s="10"/>
      <c r="L120" s="22">
        <f t="shared" si="1"/>
        <v>0</v>
      </c>
      <c r="M120" s="10"/>
    </row>
    <row r="121" customHeight="1" spans="1:13">
      <c r="A121" s="10"/>
      <c r="B121" s="10"/>
      <c r="C121" s="10"/>
      <c r="D121" s="10"/>
      <c r="E121" s="10"/>
      <c r="F121" s="10"/>
      <c r="G121" s="10"/>
      <c r="H121" s="10"/>
      <c r="I121" s="21"/>
      <c r="J121" s="21"/>
      <c r="K121" s="10"/>
      <c r="L121" s="22">
        <f t="shared" si="1"/>
        <v>0</v>
      </c>
      <c r="M121" s="10"/>
    </row>
    <row r="122" customHeight="1" spans="1:13">
      <c r="A122" s="10"/>
      <c r="B122" s="10"/>
      <c r="C122" s="10"/>
      <c r="D122" s="10"/>
      <c r="E122" s="10"/>
      <c r="F122" s="10"/>
      <c r="G122" s="10"/>
      <c r="H122" s="10"/>
      <c r="I122" s="21"/>
      <c r="J122" s="21"/>
      <c r="K122" s="10"/>
      <c r="L122" s="22">
        <f t="shared" si="1"/>
        <v>0</v>
      </c>
      <c r="M122" s="10"/>
    </row>
    <row r="123" customHeight="1" spans="1:13">
      <c r="A123" s="10"/>
      <c r="B123" s="10"/>
      <c r="C123" s="10"/>
      <c r="D123" s="10"/>
      <c r="E123" s="10"/>
      <c r="F123" s="10"/>
      <c r="G123" s="10"/>
      <c r="H123" s="10"/>
      <c r="I123" s="21"/>
      <c r="J123" s="21"/>
      <c r="K123" s="10"/>
      <c r="L123" s="22">
        <f t="shared" si="1"/>
        <v>0</v>
      </c>
      <c r="M123" s="10"/>
    </row>
    <row r="124" customHeight="1" spans="1:13">
      <c r="A124" s="10"/>
      <c r="B124" s="10"/>
      <c r="C124" s="10"/>
      <c r="D124" s="10"/>
      <c r="E124" s="10"/>
      <c r="F124" s="10"/>
      <c r="G124" s="10"/>
      <c r="H124" s="10"/>
      <c r="I124" s="21"/>
      <c r="J124" s="21"/>
      <c r="K124" s="10"/>
      <c r="L124" s="22">
        <f t="shared" si="1"/>
        <v>0</v>
      </c>
      <c r="M124" s="10"/>
    </row>
    <row r="125" customHeight="1" spans="1:13">
      <c r="A125" s="10"/>
      <c r="B125" s="10"/>
      <c r="C125" s="10"/>
      <c r="D125" s="10"/>
      <c r="E125" s="10"/>
      <c r="F125" s="10"/>
      <c r="G125" s="10"/>
      <c r="H125" s="10"/>
      <c r="I125" s="21"/>
      <c r="J125" s="21"/>
      <c r="K125" s="10"/>
      <c r="L125" s="22">
        <f t="shared" si="1"/>
        <v>0</v>
      </c>
      <c r="M125" s="10"/>
    </row>
    <row r="126" customHeight="1" spans="1:13">
      <c r="A126" s="10"/>
      <c r="B126" s="10"/>
      <c r="C126" s="10"/>
      <c r="D126" s="10"/>
      <c r="E126" s="10"/>
      <c r="F126" s="10"/>
      <c r="G126" s="10"/>
      <c r="H126" s="10"/>
      <c r="I126" s="21"/>
      <c r="J126" s="21"/>
      <c r="K126" s="10"/>
      <c r="L126" s="22">
        <f t="shared" si="1"/>
        <v>0</v>
      </c>
      <c r="M126" s="10"/>
    </row>
    <row r="127" customHeight="1" spans="1:13">
      <c r="A127" s="10"/>
      <c r="B127" s="10"/>
      <c r="C127" s="10"/>
      <c r="D127" s="10"/>
      <c r="E127" s="10"/>
      <c r="F127" s="10"/>
      <c r="G127" s="10"/>
      <c r="H127" s="10"/>
      <c r="I127" s="21"/>
      <c r="J127" s="21"/>
      <c r="K127" s="10"/>
      <c r="L127" s="22">
        <f t="shared" si="1"/>
        <v>0</v>
      </c>
      <c r="M127" s="10"/>
    </row>
    <row r="128" customHeight="1" spans="1:13">
      <c r="A128" s="10"/>
      <c r="B128" s="10"/>
      <c r="C128" s="10"/>
      <c r="D128" s="10"/>
      <c r="E128" s="10"/>
      <c r="F128" s="10"/>
      <c r="G128" s="10"/>
      <c r="H128" s="10"/>
      <c r="I128" s="21"/>
      <c r="J128" s="21"/>
      <c r="K128" s="10"/>
      <c r="L128" s="22">
        <f t="shared" si="1"/>
        <v>0</v>
      </c>
      <c r="M128" s="10"/>
    </row>
    <row r="129" customHeight="1" spans="1:13">
      <c r="A129" s="10"/>
      <c r="B129" s="10"/>
      <c r="C129" s="10"/>
      <c r="D129" s="10"/>
      <c r="E129" s="10"/>
      <c r="F129" s="10"/>
      <c r="G129" s="10"/>
      <c r="H129" s="10"/>
      <c r="I129" s="21"/>
      <c r="J129" s="21"/>
      <c r="K129" s="10"/>
      <c r="L129" s="22">
        <f t="shared" si="1"/>
        <v>0</v>
      </c>
      <c r="M129" s="10"/>
    </row>
    <row r="130" customHeight="1" spans="1:13">
      <c r="A130" s="10"/>
      <c r="B130" s="10"/>
      <c r="C130" s="10"/>
      <c r="D130" s="10"/>
      <c r="E130" s="10"/>
      <c r="F130" s="10"/>
      <c r="G130" s="10"/>
      <c r="H130" s="10"/>
      <c r="I130" s="21"/>
      <c r="J130" s="21"/>
      <c r="K130" s="10"/>
      <c r="L130" s="22">
        <f t="shared" si="1"/>
        <v>0</v>
      </c>
      <c r="M130" s="10"/>
    </row>
    <row r="131" customHeight="1" spans="1:13">
      <c r="A131" s="10"/>
      <c r="B131" s="10"/>
      <c r="C131" s="10"/>
      <c r="D131" s="10"/>
      <c r="E131" s="10"/>
      <c r="F131" s="10"/>
      <c r="G131" s="10"/>
      <c r="H131" s="10"/>
      <c r="I131" s="21"/>
      <c r="J131" s="21"/>
      <c r="K131" s="10"/>
      <c r="L131" s="22">
        <f t="shared" si="1"/>
        <v>0</v>
      </c>
      <c r="M131" s="10"/>
    </row>
    <row r="132" customHeight="1" spans="1:13">
      <c r="A132" s="10"/>
      <c r="B132" s="10"/>
      <c r="C132" s="10"/>
      <c r="D132" s="10"/>
      <c r="E132" s="10"/>
      <c r="F132" s="10"/>
      <c r="G132" s="10"/>
      <c r="H132" s="10"/>
      <c r="I132" s="21"/>
      <c r="J132" s="21"/>
      <c r="K132" s="10"/>
      <c r="L132" s="22">
        <f t="shared" si="1"/>
        <v>0</v>
      </c>
      <c r="M132" s="10"/>
    </row>
    <row r="133" customHeight="1" spans="1:13">
      <c r="A133" s="10"/>
      <c r="B133" s="10"/>
      <c r="C133" s="10"/>
      <c r="D133" s="10"/>
      <c r="E133" s="10"/>
      <c r="F133" s="10"/>
      <c r="G133" s="10"/>
      <c r="H133" s="10"/>
      <c r="I133" s="21"/>
      <c r="J133" s="21"/>
      <c r="K133" s="10"/>
      <c r="L133" s="22">
        <f t="shared" si="1"/>
        <v>0</v>
      </c>
      <c r="M133" s="10"/>
    </row>
    <row r="134" customHeight="1" spans="1:13">
      <c r="A134" s="10"/>
      <c r="B134" s="10"/>
      <c r="C134" s="10"/>
      <c r="D134" s="10"/>
      <c r="E134" s="10"/>
      <c r="F134" s="10"/>
      <c r="G134" s="10"/>
      <c r="H134" s="10"/>
      <c r="I134" s="21"/>
      <c r="J134" s="21"/>
      <c r="K134" s="10"/>
      <c r="L134" s="22">
        <f t="shared" si="1"/>
        <v>0</v>
      </c>
      <c r="M134" s="10"/>
    </row>
    <row r="135" customHeight="1" spans="1:13">
      <c r="A135" s="10"/>
      <c r="B135" s="10"/>
      <c r="C135" s="10"/>
      <c r="D135" s="10"/>
      <c r="E135" s="10"/>
      <c r="F135" s="10"/>
      <c r="G135" s="10"/>
      <c r="H135" s="10"/>
      <c r="I135" s="21"/>
      <c r="J135" s="21"/>
      <c r="K135" s="10"/>
      <c r="L135" s="22">
        <f t="shared" si="1"/>
        <v>0</v>
      </c>
      <c r="M135" s="10"/>
    </row>
    <row r="136" customHeight="1" spans="1:13">
      <c r="A136" s="10"/>
      <c r="B136" s="10"/>
      <c r="C136" s="10"/>
      <c r="D136" s="10"/>
      <c r="E136" s="10"/>
      <c r="F136" s="10"/>
      <c r="G136" s="10"/>
      <c r="H136" s="10"/>
      <c r="I136" s="21"/>
      <c r="J136" s="21"/>
      <c r="K136" s="10"/>
      <c r="L136" s="22">
        <f t="shared" si="1"/>
        <v>0</v>
      </c>
      <c r="M136" s="10"/>
    </row>
    <row r="137" customHeight="1" spans="1:13">
      <c r="A137" s="10"/>
      <c r="B137" s="10"/>
      <c r="C137" s="10"/>
      <c r="D137" s="10"/>
      <c r="E137" s="10"/>
      <c r="F137" s="10"/>
      <c r="G137" s="10"/>
      <c r="H137" s="10"/>
      <c r="I137" s="21"/>
      <c r="J137" s="21"/>
      <c r="K137" s="10"/>
      <c r="L137" s="22">
        <f t="shared" si="1"/>
        <v>0</v>
      </c>
      <c r="M137" s="10"/>
    </row>
    <row r="138" customHeight="1" spans="1:13">
      <c r="A138" s="10"/>
      <c r="B138" s="10"/>
      <c r="C138" s="10"/>
      <c r="D138" s="10"/>
      <c r="E138" s="10"/>
      <c r="F138" s="10"/>
      <c r="G138" s="10"/>
      <c r="H138" s="10"/>
      <c r="I138" s="21"/>
      <c r="J138" s="21"/>
      <c r="K138" s="10"/>
      <c r="L138" s="22">
        <f t="shared" si="1"/>
        <v>0</v>
      </c>
      <c r="M138" s="10"/>
    </row>
    <row r="139" customHeight="1" spans="1:13">
      <c r="A139" s="10"/>
      <c r="B139" s="10"/>
      <c r="C139" s="10"/>
      <c r="D139" s="10"/>
      <c r="E139" s="10"/>
      <c r="F139" s="10"/>
      <c r="G139" s="10"/>
      <c r="H139" s="10"/>
      <c r="I139" s="21"/>
      <c r="J139" s="21"/>
      <c r="K139" s="10"/>
      <c r="L139" s="22">
        <f t="shared" si="1"/>
        <v>0</v>
      </c>
      <c r="M139" s="10"/>
    </row>
    <row r="140" customHeight="1" spans="1:13">
      <c r="A140" s="10"/>
      <c r="B140" s="10"/>
      <c r="C140" s="10"/>
      <c r="D140" s="10"/>
      <c r="E140" s="10"/>
      <c r="F140" s="10"/>
      <c r="G140" s="10"/>
      <c r="H140" s="10"/>
      <c r="I140" s="21"/>
      <c r="J140" s="21"/>
      <c r="K140" s="10"/>
      <c r="L140" s="22">
        <f t="shared" si="1"/>
        <v>0</v>
      </c>
      <c r="M140" s="10"/>
    </row>
    <row r="141" customHeight="1" spans="1:13">
      <c r="A141" s="10"/>
      <c r="B141" s="10"/>
      <c r="C141" s="10"/>
      <c r="D141" s="10"/>
      <c r="E141" s="10"/>
      <c r="F141" s="10"/>
      <c r="G141" s="10"/>
      <c r="H141" s="10"/>
      <c r="I141" s="21"/>
      <c r="J141" s="21"/>
      <c r="K141" s="10"/>
      <c r="L141" s="22">
        <f t="shared" si="1"/>
        <v>0</v>
      </c>
      <c r="M141" s="10"/>
    </row>
    <row r="142" customHeight="1" spans="1:13">
      <c r="A142" s="10"/>
      <c r="B142" s="10"/>
      <c r="C142" s="10"/>
      <c r="D142" s="10"/>
      <c r="E142" s="10"/>
      <c r="F142" s="10"/>
      <c r="G142" s="10"/>
      <c r="H142" s="10"/>
      <c r="I142" s="21"/>
      <c r="J142" s="21"/>
      <c r="K142" s="10"/>
      <c r="L142" s="22">
        <f t="shared" si="1"/>
        <v>0</v>
      </c>
      <c r="M142" s="10"/>
    </row>
    <row r="143" customHeight="1" spans="1:13">
      <c r="A143" s="10"/>
      <c r="B143" s="10"/>
      <c r="C143" s="10"/>
      <c r="D143" s="10"/>
      <c r="E143" s="10"/>
      <c r="F143" s="10"/>
      <c r="G143" s="10"/>
      <c r="H143" s="10"/>
      <c r="I143" s="21"/>
      <c r="J143" s="21"/>
      <c r="K143" s="10"/>
      <c r="L143" s="22">
        <f t="shared" si="1"/>
        <v>0</v>
      </c>
      <c r="M143" s="10"/>
    </row>
    <row r="144" customHeight="1" spans="1:13">
      <c r="A144" s="10"/>
      <c r="B144" s="10"/>
      <c r="C144" s="10"/>
      <c r="D144" s="10"/>
      <c r="E144" s="10"/>
      <c r="F144" s="10"/>
      <c r="G144" s="10"/>
      <c r="H144" s="10"/>
      <c r="I144" s="21"/>
      <c r="J144" s="21"/>
      <c r="K144" s="10"/>
      <c r="L144" s="22">
        <f t="shared" si="1"/>
        <v>0</v>
      </c>
      <c r="M144" s="10"/>
    </row>
    <row r="145" customHeight="1" spans="1:13">
      <c r="A145" s="10"/>
      <c r="B145" s="10"/>
      <c r="C145" s="10"/>
      <c r="D145" s="10"/>
      <c r="E145" s="10"/>
      <c r="F145" s="10"/>
      <c r="G145" s="10"/>
      <c r="H145" s="10"/>
      <c r="I145" s="21"/>
      <c r="J145" s="21"/>
      <c r="K145" s="10"/>
      <c r="L145" s="22">
        <f t="shared" si="1"/>
        <v>0</v>
      </c>
      <c r="M145" s="10"/>
    </row>
    <row r="146" customHeight="1" spans="1:13">
      <c r="A146" s="10"/>
      <c r="B146" s="10"/>
      <c r="C146" s="10"/>
      <c r="D146" s="10"/>
      <c r="E146" s="10"/>
      <c r="F146" s="10"/>
      <c r="G146" s="10"/>
      <c r="H146" s="10"/>
      <c r="I146" s="21"/>
      <c r="J146" s="21"/>
      <c r="K146" s="10"/>
      <c r="L146" s="22">
        <f t="shared" si="1"/>
        <v>0</v>
      </c>
      <c r="M146" s="10"/>
    </row>
    <row r="147" customHeight="1" spans="1:13">
      <c r="A147" s="10"/>
      <c r="B147" s="10"/>
      <c r="C147" s="10"/>
      <c r="D147" s="10"/>
      <c r="E147" s="10"/>
      <c r="F147" s="10"/>
      <c r="G147" s="10"/>
      <c r="H147" s="10"/>
      <c r="I147" s="21"/>
      <c r="J147" s="21"/>
      <c r="K147" s="10"/>
      <c r="L147" s="22">
        <f t="shared" si="1"/>
        <v>0</v>
      </c>
      <c r="M147" s="10"/>
    </row>
    <row r="148" customHeight="1" spans="1:13">
      <c r="A148" s="10"/>
      <c r="B148" s="10"/>
      <c r="C148" s="10"/>
      <c r="D148" s="10"/>
      <c r="E148" s="10"/>
      <c r="F148" s="10"/>
      <c r="G148" s="10"/>
      <c r="H148" s="10"/>
      <c r="I148" s="21"/>
      <c r="J148" s="21"/>
      <c r="K148" s="10"/>
      <c r="L148" s="22">
        <f t="shared" si="1"/>
        <v>0</v>
      </c>
      <c r="M148" s="10"/>
    </row>
    <row r="149" customHeight="1" spans="1:13">
      <c r="A149" s="10"/>
      <c r="B149" s="10"/>
      <c r="C149" s="10"/>
      <c r="D149" s="10"/>
      <c r="E149" s="10"/>
      <c r="F149" s="10"/>
      <c r="G149" s="10"/>
      <c r="H149" s="10"/>
      <c r="I149" s="21"/>
      <c r="J149" s="21"/>
      <c r="K149" s="10"/>
      <c r="L149" s="22">
        <f t="shared" si="1"/>
        <v>0</v>
      </c>
      <c r="M149" s="10"/>
    </row>
    <row r="150" customHeight="1" spans="1:13">
      <c r="A150" s="10"/>
      <c r="B150" s="10"/>
      <c r="C150" s="10"/>
      <c r="D150" s="10"/>
      <c r="E150" s="10"/>
      <c r="F150" s="10"/>
      <c r="G150" s="10"/>
      <c r="H150" s="10"/>
      <c r="I150" s="21"/>
      <c r="J150" s="21"/>
      <c r="K150" s="10"/>
      <c r="L150" s="22">
        <f t="shared" si="1"/>
        <v>0</v>
      </c>
      <c r="M150" s="10"/>
    </row>
    <row r="151" customHeight="1" spans="1:13">
      <c r="A151" s="10"/>
      <c r="B151" s="10"/>
      <c r="C151" s="10"/>
      <c r="D151" s="10"/>
      <c r="E151" s="10"/>
      <c r="F151" s="10"/>
      <c r="G151" s="10"/>
      <c r="H151" s="10"/>
      <c r="I151" s="21"/>
      <c r="J151" s="21"/>
      <c r="K151" s="10"/>
      <c r="L151" s="22">
        <f t="shared" si="1"/>
        <v>0</v>
      </c>
      <c r="M151" s="10"/>
    </row>
    <row r="152" customHeight="1" spans="1:13">
      <c r="A152" s="10"/>
      <c r="B152" s="10"/>
      <c r="C152" s="10"/>
      <c r="D152" s="10"/>
      <c r="E152" s="10"/>
      <c r="F152" s="10"/>
      <c r="G152" s="10"/>
      <c r="H152" s="10"/>
      <c r="I152" s="21"/>
      <c r="J152" s="21"/>
      <c r="K152" s="10"/>
      <c r="L152" s="22">
        <f t="shared" si="1"/>
        <v>0</v>
      </c>
      <c r="M152" s="10"/>
    </row>
    <row r="153" customHeight="1" spans="1:13">
      <c r="A153" s="10"/>
      <c r="B153" s="10"/>
      <c r="C153" s="10"/>
      <c r="D153" s="10"/>
      <c r="E153" s="10"/>
      <c r="F153" s="10"/>
      <c r="G153" s="10"/>
      <c r="H153" s="10"/>
      <c r="I153" s="21"/>
      <c r="J153" s="21"/>
      <c r="K153" s="10"/>
      <c r="L153" s="22">
        <f t="shared" si="1"/>
        <v>0</v>
      </c>
      <c r="M153" s="10"/>
    </row>
    <row r="154" customHeight="1" spans="1:13">
      <c r="A154" s="10"/>
      <c r="B154" s="10"/>
      <c r="C154" s="10"/>
      <c r="D154" s="10"/>
      <c r="E154" s="10"/>
      <c r="F154" s="10"/>
      <c r="G154" s="10"/>
      <c r="H154" s="10"/>
      <c r="I154" s="21"/>
      <c r="J154" s="21"/>
      <c r="K154" s="10"/>
      <c r="L154" s="22">
        <f t="shared" si="1"/>
        <v>0</v>
      </c>
      <c r="M154" s="10"/>
    </row>
    <row r="155" customHeight="1" spans="1:13">
      <c r="A155" s="10"/>
      <c r="B155" s="10"/>
      <c r="C155" s="10"/>
      <c r="D155" s="10"/>
      <c r="E155" s="10"/>
      <c r="F155" s="10"/>
      <c r="G155" s="10"/>
      <c r="H155" s="10"/>
      <c r="I155" s="21"/>
      <c r="J155" s="21"/>
      <c r="K155" s="10"/>
      <c r="L155" s="22">
        <f t="shared" si="1"/>
        <v>0</v>
      </c>
      <c r="M155" s="10"/>
    </row>
    <row r="156" customHeight="1" spans="1:13">
      <c r="A156" s="10"/>
      <c r="B156" s="10"/>
      <c r="C156" s="10"/>
      <c r="D156" s="10"/>
      <c r="E156" s="10"/>
      <c r="F156" s="10"/>
      <c r="G156" s="10"/>
      <c r="H156" s="10"/>
      <c r="I156" s="21"/>
      <c r="J156" s="21"/>
      <c r="K156" s="10"/>
      <c r="L156" s="22">
        <f t="shared" si="1"/>
        <v>0</v>
      </c>
      <c r="M156" s="10"/>
    </row>
    <row r="157" customHeight="1" spans="1:13">
      <c r="A157" s="10"/>
      <c r="B157" s="10"/>
      <c r="C157" s="10"/>
      <c r="D157" s="10"/>
      <c r="E157" s="10"/>
      <c r="F157" s="10"/>
      <c r="G157" s="10"/>
      <c r="H157" s="10"/>
      <c r="I157" s="21"/>
      <c r="J157" s="21"/>
      <c r="K157" s="10"/>
      <c r="L157" s="22">
        <f t="shared" si="1"/>
        <v>0</v>
      </c>
      <c r="M157" s="10"/>
    </row>
    <row r="158" customHeight="1" spans="1:13">
      <c r="A158" s="10"/>
      <c r="B158" s="10"/>
      <c r="C158" s="10"/>
      <c r="D158" s="10"/>
      <c r="E158" s="10"/>
      <c r="F158" s="10"/>
      <c r="G158" s="10"/>
      <c r="H158" s="10"/>
      <c r="I158" s="21"/>
      <c r="J158" s="21"/>
      <c r="K158" s="10"/>
      <c r="L158" s="22">
        <f t="shared" si="1"/>
        <v>0</v>
      </c>
      <c r="M158" s="10"/>
    </row>
    <row r="159" customHeight="1" spans="1:13">
      <c r="A159" s="10"/>
      <c r="B159" s="10"/>
      <c r="C159" s="10"/>
      <c r="D159" s="10"/>
      <c r="E159" s="10"/>
      <c r="F159" s="10"/>
      <c r="G159" s="10"/>
      <c r="H159" s="10"/>
      <c r="I159" s="21"/>
      <c r="J159" s="21"/>
      <c r="K159" s="10"/>
      <c r="L159" s="22">
        <f t="shared" si="1"/>
        <v>0</v>
      </c>
      <c r="M159" s="10"/>
    </row>
    <row r="160" customHeight="1" spans="1:13">
      <c r="A160" s="10"/>
      <c r="B160" s="10"/>
      <c r="C160" s="10"/>
      <c r="D160" s="10"/>
      <c r="E160" s="10"/>
      <c r="F160" s="10"/>
      <c r="G160" s="10"/>
      <c r="H160" s="10"/>
      <c r="I160" s="21"/>
      <c r="J160" s="21"/>
      <c r="K160" s="10"/>
      <c r="L160" s="22">
        <f t="shared" si="1"/>
        <v>0</v>
      </c>
      <c r="M160" s="10"/>
    </row>
    <row r="161" customHeight="1" spans="1:13">
      <c r="A161" s="10"/>
      <c r="B161" s="10"/>
      <c r="C161" s="10"/>
      <c r="D161" s="10"/>
      <c r="E161" s="10"/>
      <c r="F161" s="10"/>
      <c r="G161" s="10"/>
      <c r="H161" s="10"/>
      <c r="I161" s="21"/>
      <c r="J161" s="21"/>
      <c r="K161" s="10"/>
      <c r="L161" s="22">
        <f t="shared" si="1"/>
        <v>0</v>
      </c>
      <c r="M161" s="10"/>
    </row>
    <row r="162" customHeight="1" spans="1:13">
      <c r="A162" s="10"/>
      <c r="B162" s="10"/>
      <c r="C162" s="10"/>
      <c r="D162" s="10"/>
      <c r="E162" s="10"/>
      <c r="F162" s="10"/>
      <c r="G162" s="10"/>
      <c r="H162" s="10"/>
      <c r="I162" s="21"/>
      <c r="J162" s="21"/>
      <c r="K162" s="10"/>
      <c r="L162" s="22">
        <f t="shared" si="1"/>
        <v>0</v>
      </c>
      <c r="M162" s="10"/>
    </row>
    <row r="163" customHeight="1" spans="1:13">
      <c r="A163" s="10"/>
      <c r="B163" s="10"/>
      <c r="C163" s="10"/>
      <c r="D163" s="10"/>
      <c r="E163" s="10"/>
      <c r="F163" s="10"/>
      <c r="G163" s="10"/>
      <c r="H163" s="10"/>
      <c r="I163" s="21"/>
      <c r="J163" s="21"/>
      <c r="K163" s="10"/>
      <c r="L163" s="22">
        <f t="shared" si="1"/>
        <v>0</v>
      </c>
      <c r="M163" s="10"/>
    </row>
    <row r="164" customHeight="1" spans="1:13">
      <c r="A164" s="10"/>
      <c r="B164" s="10"/>
      <c r="C164" s="10"/>
      <c r="D164" s="10"/>
      <c r="E164" s="10"/>
      <c r="F164" s="10"/>
      <c r="G164" s="10"/>
      <c r="H164" s="10"/>
      <c r="I164" s="21"/>
      <c r="J164" s="21"/>
      <c r="K164" s="10"/>
      <c r="L164" s="22">
        <f t="shared" si="1"/>
        <v>0</v>
      </c>
      <c r="M164" s="10"/>
    </row>
    <row r="165" customHeight="1" spans="1:13">
      <c r="A165" s="10"/>
      <c r="B165" s="10"/>
      <c r="C165" s="10"/>
      <c r="D165" s="10"/>
      <c r="E165" s="10"/>
      <c r="F165" s="10"/>
      <c r="G165" s="10"/>
      <c r="H165" s="10"/>
      <c r="I165" s="21"/>
      <c r="J165" s="21"/>
      <c r="K165" s="10"/>
      <c r="L165" s="22">
        <f t="shared" si="1"/>
        <v>0</v>
      </c>
      <c r="M165" s="10"/>
    </row>
    <row r="166" customHeight="1" spans="1:13">
      <c r="A166" s="10"/>
      <c r="B166" s="10"/>
      <c r="C166" s="10"/>
      <c r="D166" s="10"/>
      <c r="E166" s="10"/>
      <c r="F166" s="10"/>
      <c r="G166" s="10"/>
      <c r="H166" s="10"/>
      <c r="I166" s="21"/>
      <c r="J166" s="21"/>
      <c r="K166" s="10"/>
      <c r="L166" s="22">
        <f t="shared" si="1"/>
        <v>0</v>
      </c>
      <c r="M166" s="10"/>
    </row>
    <row r="167" customHeight="1" spans="1:13">
      <c r="A167" s="10"/>
      <c r="B167" s="10"/>
      <c r="C167" s="10"/>
      <c r="D167" s="10"/>
      <c r="E167" s="10"/>
      <c r="F167" s="10"/>
      <c r="G167" s="10"/>
      <c r="H167" s="10"/>
      <c r="I167" s="21"/>
      <c r="J167" s="21"/>
      <c r="K167" s="10"/>
      <c r="L167" s="22">
        <f t="shared" si="1"/>
        <v>0</v>
      </c>
      <c r="M167" s="10"/>
    </row>
    <row r="168" customHeight="1" spans="1:13">
      <c r="A168" s="10"/>
      <c r="B168" s="10"/>
      <c r="C168" s="10"/>
      <c r="D168" s="10"/>
      <c r="E168" s="10"/>
      <c r="F168" s="10"/>
      <c r="G168" s="10"/>
      <c r="H168" s="10"/>
      <c r="I168" s="21"/>
      <c r="J168" s="21"/>
      <c r="K168" s="10"/>
      <c r="L168" s="22">
        <f t="shared" ref="L168:L231" si="2">(I168*60*60)+J168*60+K168</f>
        <v>0</v>
      </c>
      <c r="M168" s="10"/>
    </row>
    <row r="169" customHeight="1" spans="1:13">
      <c r="A169" s="10"/>
      <c r="B169" s="10"/>
      <c r="C169" s="10"/>
      <c r="D169" s="10"/>
      <c r="E169" s="10"/>
      <c r="F169" s="10"/>
      <c r="G169" s="10"/>
      <c r="H169" s="10"/>
      <c r="I169" s="21"/>
      <c r="J169" s="21"/>
      <c r="K169" s="10"/>
      <c r="L169" s="22">
        <f t="shared" si="2"/>
        <v>0</v>
      </c>
      <c r="M169" s="10"/>
    </row>
    <row r="170" customHeight="1" spans="1:13">
      <c r="A170" s="10"/>
      <c r="B170" s="10"/>
      <c r="C170" s="10"/>
      <c r="D170" s="10"/>
      <c r="E170" s="10"/>
      <c r="F170" s="10"/>
      <c r="G170" s="10"/>
      <c r="H170" s="10"/>
      <c r="I170" s="21"/>
      <c r="J170" s="21"/>
      <c r="K170" s="10"/>
      <c r="L170" s="22">
        <f t="shared" si="2"/>
        <v>0</v>
      </c>
      <c r="M170" s="10"/>
    </row>
    <row r="171" customHeight="1" spans="1:13">
      <c r="A171" s="10"/>
      <c r="B171" s="10"/>
      <c r="C171" s="10"/>
      <c r="D171" s="10"/>
      <c r="E171" s="10"/>
      <c r="F171" s="10"/>
      <c r="G171" s="10"/>
      <c r="H171" s="10"/>
      <c r="I171" s="21"/>
      <c r="J171" s="21"/>
      <c r="K171" s="10"/>
      <c r="L171" s="22">
        <f t="shared" si="2"/>
        <v>0</v>
      </c>
      <c r="M171" s="10"/>
    </row>
    <row r="172" customHeight="1" spans="1:13">
      <c r="A172" s="10"/>
      <c r="B172" s="10"/>
      <c r="C172" s="10"/>
      <c r="D172" s="10"/>
      <c r="E172" s="10"/>
      <c r="F172" s="10"/>
      <c r="G172" s="10"/>
      <c r="H172" s="10"/>
      <c r="I172" s="21"/>
      <c r="J172" s="21"/>
      <c r="K172" s="10"/>
      <c r="L172" s="22">
        <f t="shared" si="2"/>
        <v>0</v>
      </c>
      <c r="M172" s="10"/>
    </row>
    <row r="173" customHeight="1" spans="1:13">
      <c r="A173" s="10"/>
      <c r="B173" s="10"/>
      <c r="C173" s="10"/>
      <c r="D173" s="10"/>
      <c r="E173" s="10"/>
      <c r="F173" s="10"/>
      <c r="G173" s="10"/>
      <c r="H173" s="10"/>
      <c r="I173" s="21"/>
      <c r="J173" s="21"/>
      <c r="K173" s="10"/>
      <c r="L173" s="22">
        <f t="shared" si="2"/>
        <v>0</v>
      </c>
      <c r="M173" s="10"/>
    </row>
    <row r="174" customHeight="1" spans="1:13">
      <c r="A174" s="10"/>
      <c r="B174" s="10"/>
      <c r="C174" s="10"/>
      <c r="D174" s="10"/>
      <c r="E174" s="10"/>
      <c r="F174" s="10"/>
      <c r="G174" s="10"/>
      <c r="H174" s="10"/>
      <c r="I174" s="21"/>
      <c r="J174" s="21"/>
      <c r="K174" s="10"/>
      <c r="L174" s="22">
        <f t="shared" si="2"/>
        <v>0</v>
      </c>
      <c r="M174" s="10"/>
    </row>
    <row r="175" customHeight="1" spans="1:13">
      <c r="A175" s="10"/>
      <c r="B175" s="10"/>
      <c r="C175" s="10"/>
      <c r="D175" s="10"/>
      <c r="E175" s="10"/>
      <c r="F175" s="10"/>
      <c r="G175" s="10"/>
      <c r="H175" s="10"/>
      <c r="I175" s="21"/>
      <c r="J175" s="21"/>
      <c r="K175" s="10"/>
      <c r="L175" s="22">
        <f t="shared" si="2"/>
        <v>0</v>
      </c>
      <c r="M175" s="10"/>
    </row>
    <row r="176" customHeight="1" spans="1:13">
      <c r="A176" s="10"/>
      <c r="B176" s="10"/>
      <c r="C176" s="10"/>
      <c r="D176" s="10"/>
      <c r="E176" s="10"/>
      <c r="F176" s="10"/>
      <c r="G176" s="10"/>
      <c r="H176" s="10"/>
      <c r="I176" s="21"/>
      <c r="J176" s="21"/>
      <c r="K176" s="10"/>
      <c r="L176" s="22">
        <f t="shared" si="2"/>
        <v>0</v>
      </c>
      <c r="M176" s="10"/>
    </row>
    <row r="177" customHeight="1" spans="1:13">
      <c r="A177" s="10"/>
      <c r="B177" s="10"/>
      <c r="C177" s="10"/>
      <c r="D177" s="10"/>
      <c r="E177" s="10"/>
      <c r="F177" s="10"/>
      <c r="G177" s="10"/>
      <c r="H177" s="10"/>
      <c r="I177" s="21"/>
      <c r="J177" s="21"/>
      <c r="K177" s="10"/>
      <c r="L177" s="22">
        <f t="shared" si="2"/>
        <v>0</v>
      </c>
      <c r="M177" s="10"/>
    </row>
    <row r="178" customHeight="1" spans="1:13">
      <c r="A178" s="10"/>
      <c r="B178" s="10"/>
      <c r="C178" s="10"/>
      <c r="D178" s="10"/>
      <c r="E178" s="10"/>
      <c r="F178" s="10"/>
      <c r="G178" s="10"/>
      <c r="H178" s="10"/>
      <c r="I178" s="21"/>
      <c r="J178" s="21"/>
      <c r="K178" s="10"/>
      <c r="L178" s="22">
        <f t="shared" si="2"/>
        <v>0</v>
      </c>
      <c r="M178" s="10"/>
    </row>
    <row r="179" customHeight="1" spans="1:13">
      <c r="A179" s="10"/>
      <c r="B179" s="10"/>
      <c r="C179" s="10"/>
      <c r="D179" s="10"/>
      <c r="E179" s="10"/>
      <c r="F179" s="10"/>
      <c r="G179" s="10"/>
      <c r="H179" s="10"/>
      <c r="I179" s="21"/>
      <c r="J179" s="21"/>
      <c r="K179" s="10"/>
      <c r="L179" s="22">
        <f t="shared" si="2"/>
        <v>0</v>
      </c>
      <c r="M179" s="10"/>
    </row>
    <row r="180" customHeight="1" spans="1:13">
      <c r="A180" s="10"/>
      <c r="B180" s="10"/>
      <c r="C180" s="10"/>
      <c r="D180" s="10"/>
      <c r="E180" s="10"/>
      <c r="F180" s="10"/>
      <c r="G180" s="10"/>
      <c r="H180" s="10"/>
      <c r="I180" s="21"/>
      <c r="J180" s="21"/>
      <c r="K180" s="10"/>
      <c r="L180" s="22">
        <f t="shared" si="2"/>
        <v>0</v>
      </c>
      <c r="M180" s="10"/>
    </row>
    <row r="181" customHeight="1" spans="1:13">
      <c r="A181" s="10"/>
      <c r="B181" s="10"/>
      <c r="C181" s="10"/>
      <c r="D181" s="10"/>
      <c r="E181" s="10"/>
      <c r="F181" s="10"/>
      <c r="G181" s="10"/>
      <c r="H181" s="10"/>
      <c r="I181" s="21"/>
      <c r="J181" s="21"/>
      <c r="K181" s="10"/>
      <c r="L181" s="22">
        <f t="shared" si="2"/>
        <v>0</v>
      </c>
      <c r="M181" s="10"/>
    </row>
    <row r="182" customHeight="1" spans="1:13">
      <c r="A182" s="10"/>
      <c r="B182" s="10"/>
      <c r="C182" s="10"/>
      <c r="D182" s="10"/>
      <c r="E182" s="10"/>
      <c r="F182" s="10"/>
      <c r="G182" s="10"/>
      <c r="H182" s="10"/>
      <c r="I182" s="21"/>
      <c r="J182" s="21"/>
      <c r="K182" s="10"/>
      <c r="L182" s="22">
        <f t="shared" si="2"/>
        <v>0</v>
      </c>
      <c r="M182" s="10"/>
    </row>
    <row r="183" customHeight="1" spans="1:13">
      <c r="A183" s="10"/>
      <c r="B183" s="10"/>
      <c r="C183" s="10"/>
      <c r="D183" s="10"/>
      <c r="E183" s="10"/>
      <c r="F183" s="10"/>
      <c r="G183" s="10"/>
      <c r="H183" s="10"/>
      <c r="I183" s="21"/>
      <c r="J183" s="21"/>
      <c r="K183" s="10"/>
      <c r="L183" s="22">
        <f t="shared" si="2"/>
        <v>0</v>
      </c>
      <c r="M183" s="10"/>
    </row>
    <row r="184" customHeight="1" spans="1:13">
      <c r="A184" s="10"/>
      <c r="B184" s="10"/>
      <c r="C184" s="10"/>
      <c r="D184" s="10"/>
      <c r="E184" s="10"/>
      <c r="F184" s="10"/>
      <c r="G184" s="10"/>
      <c r="H184" s="10"/>
      <c r="I184" s="21"/>
      <c r="J184" s="21"/>
      <c r="K184" s="10"/>
      <c r="L184" s="22">
        <f t="shared" si="2"/>
        <v>0</v>
      </c>
      <c r="M184" s="10"/>
    </row>
    <row r="185" customHeight="1" spans="1:13">
      <c r="A185" s="10"/>
      <c r="B185" s="10"/>
      <c r="C185" s="10"/>
      <c r="D185" s="10"/>
      <c r="E185" s="10"/>
      <c r="F185" s="10"/>
      <c r="G185" s="10"/>
      <c r="H185" s="10"/>
      <c r="I185" s="21"/>
      <c r="J185" s="21"/>
      <c r="K185" s="10"/>
      <c r="L185" s="22">
        <f t="shared" si="2"/>
        <v>0</v>
      </c>
      <c r="M185" s="10"/>
    </row>
    <row r="186" customHeight="1" spans="1:13">
      <c r="A186" s="10"/>
      <c r="B186" s="10"/>
      <c r="C186" s="10"/>
      <c r="D186" s="10"/>
      <c r="E186" s="10"/>
      <c r="F186" s="10"/>
      <c r="G186" s="10"/>
      <c r="H186" s="10"/>
      <c r="I186" s="21"/>
      <c r="J186" s="21"/>
      <c r="K186" s="10"/>
      <c r="L186" s="22">
        <f t="shared" si="2"/>
        <v>0</v>
      </c>
      <c r="M186" s="10"/>
    </row>
    <row r="187" customHeight="1" spans="1:13">
      <c r="A187" s="10"/>
      <c r="B187" s="10"/>
      <c r="C187" s="10"/>
      <c r="D187" s="10"/>
      <c r="E187" s="10"/>
      <c r="F187" s="10"/>
      <c r="G187" s="10"/>
      <c r="H187" s="10"/>
      <c r="I187" s="21"/>
      <c r="J187" s="21"/>
      <c r="K187" s="10"/>
      <c r="L187" s="22">
        <f t="shared" si="2"/>
        <v>0</v>
      </c>
      <c r="M187" s="10"/>
    </row>
    <row r="188" customHeight="1" spans="1:13">
      <c r="A188" s="10"/>
      <c r="B188" s="10"/>
      <c r="C188" s="10"/>
      <c r="D188" s="10"/>
      <c r="E188" s="10"/>
      <c r="F188" s="10"/>
      <c r="G188" s="10"/>
      <c r="H188" s="10"/>
      <c r="I188" s="21"/>
      <c r="J188" s="21"/>
      <c r="K188" s="10"/>
      <c r="L188" s="22">
        <f t="shared" si="2"/>
        <v>0</v>
      </c>
      <c r="M188" s="10"/>
    </row>
    <row r="189" customHeight="1" spans="1:13">
      <c r="A189" s="10"/>
      <c r="B189" s="10"/>
      <c r="C189" s="10"/>
      <c r="D189" s="10"/>
      <c r="E189" s="10"/>
      <c r="F189" s="10"/>
      <c r="G189" s="10"/>
      <c r="H189" s="10"/>
      <c r="I189" s="21"/>
      <c r="J189" s="21"/>
      <c r="K189" s="10"/>
      <c r="L189" s="22">
        <f t="shared" si="2"/>
        <v>0</v>
      </c>
      <c r="M189" s="10"/>
    </row>
    <row r="190" customHeight="1" spans="1:13">
      <c r="A190" s="10"/>
      <c r="B190" s="10"/>
      <c r="C190" s="10"/>
      <c r="D190" s="10"/>
      <c r="E190" s="10"/>
      <c r="F190" s="10"/>
      <c r="G190" s="10"/>
      <c r="H190" s="10"/>
      <c r="I190" s="21"/>
      <c r="J190" s="21"/>
      <c r="K190" s="10"/>
      <c r="L190" s="22">
        <f t="shared" si="2"/>
        <v>0</v>
      </c>
      <c r="M190" s="10"/>
    </row>
    <row r="191" customHeight="1" spans="1:13">
      <c r="A191" s="10"/>
      <c r="B191" s="10"/>
      <c r="C191" s="10"/>
      <c r="D191" s="10"/>
      <c r="E191" s="10"/>
      <c r="F191" s="10"/>
      <c r="G191" s="10"/>
      <c r="H191" s="10"/>
      <c r="I191" s="21"/>
      <c r="J191" s="21"/>
      <c r="K191" s="10"/>
      <c r="L191" s="22">
        <f t="shared" si="2"/>
        <v>0</v>
      </c>
      <c r="M191" s="10"/>
    </row>
    <row r="192" customHeight="1" spans="1:13">
      <c r="A192" s="10"/>
      <c r="B192" s="10"/>
      <c r="C192" s="10"/>
      <c r="D192" s="10"/>
      <c r="E192" s="10"/>
      <c r="F192" s="10"/>
      <c r="G192" s="10"/>
      <c r="H192" s="10"/>
      <c r="I192" s="21"/>
      <c r="J192" s="21"/>
      <c r="K192" s="10"/>
      <c r="L192" s="22">
        <f t="shared" si="2"/>
        <v>0</v>
      </c>
      <c r="M192" s="10"/>
    </row>
    <row r="193" customHeight="1" spans="1:13">
      <c r="A193" s="10"/>
      <c r="B193" s="10"/>
      <c r="C193" s="10"/>
      <c r="D193" s="10"/>
      <c r="E193" s="10"/>
      <c r="F193" s="10"/>
      <c r="G193" s="10"/>
      <c r="H193" s="10"/>
      <c r="I193" s="21"/>
      <c r="J193" s="21"/>
      <c r="K193" s="10"/>
      <c r="L193" s="22">
        <f t="shared" si="2"/>
        <v>0</v>
      </c>
      <c r="M193" s="10"/>
    </row>
    <row r="194" customHeight="1" spans="1:13">
      <c r="A194" s="10"/>
      <c r="B194" s="10"/>
      <c r="C194" s="10"/>
      <c r="D194" s="10"/>
      <c r="E194" s="10"/>
      <c r="F194" s="10"/>
      <c r="G194" s="10"/>
      <c r="H194" s="10"/>
      <c r="I194" s="21"/>
      <c r="J194" s="21"/>
      <c r="K194" s="10"/>
      <c r="L194" s="22">
        <f t="shared" si="2"/>
        <v>0</v>
      </c>
      <c r="M194" s="10"/>
    </row>
    <row r="195" customHeight="1" spans="1:13">
      <c r="A195" s="10"/>
      <c r="B195" s="10"/>
      <c r="C195" s="10"/>
      <c r="D195" s="10"/>
      <c r="E195" s="10"/>
      <c r="F195" s="10"/>
      <c r="G195" s="10"/>
      <c r="H195" s="10"/>
      <c r="I195" s="21"/>
      <c r="J195" s="21"/>
      <c r="K195" s="10"/>
      <c r="L195" s="22">
        <f t="shared" si="2"/>
        <v>0</v>
      </c>
      <c r="M195" s="10"/>
    </row>
    <row r="196" customHeight="1" spans="1:13">
      <c r="A196" s="10"/>
      <c r="B196" s="10"/>
      <c r="C196" s="10"/>
      <c r="D196" s="10"/>
      <c r="E196" s="10"/>
      <c r="F196" s="10"/>
      <c r="G196" s="10"/>
      <c r="H196" s="10"/>
      <c r="I196" s="21"/>
      <c r="J196" s="21"/>
      <c r="K196" s="10"/>
      <c r="L196" s="22">
        <f t="shared" si="2"/>
        <v>0</v>
      </c>
      <c r="M196" s="10"/>
    </row>
    <row r="197" customHeight="1" spans="1:13">
      <c r="A197" s="10"/>
      <c r="B197" s="10"/>
      <c r="C197" s="10"/>
      <c r="D197" s="10"/>
      <c r="E197" s="10"/>
      <c r="F197" s="10"/>
      <c r="G197" s="10"/>
      <c r="H197" s="10"/>
      <c r="I197" s="21"/>
      <c r="J197" s="21"/>
      <c r="K197" s="10"/>
      <c r="L197" s="22">
        <f t="shared" si="2"/>
        <v>0</v>
      </c>
      <c r="M197" s="10"/>
    </row>
    <row r="198" customHeight="1" spans="1:13">
      <c r="A198" s="10"/>
      <c r="B198" s="10"/>
      <c r="C198" s="10"/>
      <c r="D198" s="10"/>
      <c r="E198" s="10"/>
      <c r="F198" s="10"/>
      <c r="G198" s="10"/>
      <c r="H198" s="10"/>
      <c r="I198" s="21"/>
      <c r="J198" s="21"/>
      <c r="K198" s="10"/>
      <c r="L198" s="22">
        <f t="shared" si="2"/>
        <v>0</v>
      </c>
      <c r="M198" s="10"/>
    </row>
    <row r="199" customHeight="1" spans="1:13">
      <c r="A199" s="10"/>
      <c r="B199" s="10"/>
      <c r="C199" s="10"/>
      <c r="D199" s="10"/>
      <c r="E199" s="10"/>
      <c r="F199" s="10"/>
      <c r="G199" s="10"/>
      <c r="H199" s="10"/>
      <c r="I199" s="21"/>
      <c r="J199" s="21"/>
      <c r="K199" s="10"/>
      <c r="L199" s="22">
        <f t="shared" si="2"/>
        <v>0</v>
      </c>
      <c r="M199" s="10"/>
    </row>
    <row r="200" customHeight="1" spans="1:13">
      <c r="A200" s="10"/>
      <c r="B200" s="10"/>
      <c r="C200" s="10"/>
      <c r="D200" s="10"/>
      <c r="E200" s="10"/>
      <c r="F200" s="10"/>
      <c r="G200" s="10"/>
      <c r="H200" s="10"/>
      <c r="I200" s="21"/>
      <c r="J200" s="21"/>
      <c r="K200" s="10"/>
      <c r="L200" s="22">
        <f t="shared" si="2"/>
        <v>0</v>
      </c>
      <c r="M200" s="10"/>
    </row>
    <row r="201" customHeight="1" spans="1:13">
      <c r="A201" s="10"/>
      <c r="B201" s="10"/>
      <c r="C201" s="10"/>
      <c r="D201" s="10"/>
      <c r="E201" s="10"/>
      <c r="F201" s="10"/>
      <c r="G201" s="10"/>
      <c r="H201" s="10"/>
      <c r="I201" s="21"/>
      <c r="J201" s="21"/>
      <c r="K201" s="10"/>
      <c r="L201" s="22">
        <f t="shared" si="2"/>
        <v>0</v>
      </c>
      <c r="M201" s="10"/>
    </row>
    <row r="202" customHeight="1" spans="1:13">
      <c r="A202" s="10"/>
      <c r="B202" s="10"/>
      <c r="C202" s="10"/>
      <c r="D202" s="10"/>
      <c r="E202" s="10"/>
      <c r="F202" s="10"/>
      <c r="G202" s="10"/>
      <c r="H202" s="10"/>
      <c r="I202" s="21"/>
      <c r="J202" s="21"/>
      <c r="K202" s="10"/>
      <c r="L202" s="22">
        <f t="shared" si="2"/>
        <v>0</v>
      </c>
      <c r="M202" s="10"/>
    </row>
    <row r="203" customHeight="1" spans="1:13">
      <c r="A203" s="10"/>
      <c r="B203" s="10"/>
      <c r="C203" s="10"/>
      <c r="D203" s="10"/>
      <c r="E203" s="10"/>
      <c r="F203" s="10"/>
      <c r="G203" s="10"/>
      <c r="H203" s="10"/>
      <c r="I203" s="21"/>
      <c r="J203" s="21"/>
      <c r="K203" s="10"/>
      <c r="L203" s="22">
        <f t="shared" si="2"/>
        <v>0</v>
      </c>
      <c r="M203" s="10"/>
    </row>
    <row r="204" customHeight="1" spans="1:13">
      <c r="A204" s="10"/>
      <c r="B204" s="10"/>
      <c r="C204" s="10"/>
      <c r="D204" s="10"/>
      <c r="E204" s="10"/>
      <c r="F204" s="10"/>
      <c r="G204" s="10"/>
      <c r="H204" s="10"/>
      <c r="I204" s="21"/>
      <c r="J204" s="21"/>
      <c r="K204" s="10"/>
      <c r="L204" s="22">
        <f t="shared" si="2"/>
        <v>0</v>
      </c>
      <c r="M204" s="10"/>
    </row>
    <row r="205" customHeight="1" spans="1:13">
      <c r="A205" s="10"/>
      <c r="B205" s="10"/>
      <c r="C205" s="10"/>
      <c r="D205" s="10"/>
      <c r="E205" s="10"/>
      <c r="F205" s="10"/>
      <c r="G205" s="10"/>
      <c r="H205" s="10"/>
      <c r="I205" s="21"/>
      <c r="J205" s="21"/>
      <c r="K205" s="10"/>
      <c r="L205" s="22">
        <f t="shared" si="2"/>
        <v>0</v>
      </c>
      <c r="M205" s="10"/>
    </row>
    <row r="206" customHeight="1" spans="1:13">
      <c r="A206" s="10"/>
      <c r="B206" s="10"/>
      <c r="C206" s="10"/>
      <c r="D206" s="10"/>
      <c r="E206" s="10"/>
      <c r="F206" s="10"/>
      <c r="G206" s="10"/>
      <c r="H206" s="10"/>
      <c r="I206" s="21"/>
      <c r="J206" s="21"/>
      <c r="K206" s="10"/>
      <c r="L206" s="22">
        <f t="shared" si="2"/>
        <v>0</v>
      </c>
      <c r="M206" s="10"/>
    </row>
    <row r="207" customHeight="1" spans="1:13">
      <c r="A207" s="10"/>
      <c r="B207" s="10"/>
      <c r="C207" s="10"/>
      <c r="D207" s="10"/>
      <c r="E207" s="10"/>
      <c r="F207" s="10"/>
      <c r="G207" s="10"/>
      <c r="H207" s="10"/>
      <c r="I207" s="21"/>
      <c r="J207" s="21"/>
      <c r="K207" s="10"/>
      <c r="L207" s="22">
        <f t="shared" si="2"/>
        <v>0</v>
      </c>
      <c r="M207" s="10"/>
    </row>
    <row r="208" customHeight="1" spans="1:13">
      <c r="A208" s="10"/>
      <c r="B208" s="10"/>
      <c r="C208" s="10"/>
      <c r="D208" s="10"/>
      <c r="E208" s="10"/>
      <c r="F208" s="10"/>
      <c r="G208" s="10"/>
      <c r="H208" s="10"/>
      <c r="I208" s="21"/>
      <c r="J208" s="21"/>
      <c r="K208" s="10"/>
      <c r="L208" s="22">
        <f t="shared" si="2"/>
        <v>0</v>
      </c>
      <c r="M208" s="10"/>
    </row>
    <row r="209" customHeight="1" spans="1:13">
      <c r="A209" s="10"/>
      <c r="B209" s="10"/>
      <c r="C209" s="10"/>
      <c r="D209" s="10"/>
      <c r="E209" s="10"/>
      <c r="F209" s="10"/>
      <c r="G209" s="10"/>
      <c r="H209" s="10"/>
      <c r="I209" s="21"/>
      <c r="J209" s="21"/>
      <c r="K209" s="10"/>
      <c r="L209" s="22">
        <f t="shared" si="2"/>
        <v>0</v>
      </c>
      <c r="M209" s="10"/>
    </row>
    <row r="210" customHeight="1" spans="1:13">
      <c r="A210" s="10"/>
      <c r="B210" s="10"/>
      <c r="C210" s="10"/>
      <c r="D210" s="10"/>
      <c r="E210" s="10"/>
      <c r="F210" s="10"/>
      <c r="G210" s="10"/>
      <c r="H210" s="10"/>
      <c r="I210" s="21"/>
      <c r="J210" s="21"/>
      <c r="K210" s="10"/>
      <c r="L210" s="22">
        <f t="shared" si="2"/>
        <v>0</v>
      </c>
      <c r="M210" s="10"/>
    </row>
    <row r="211" customHeight="1" spans="1:13">
      <c r="A211" s="10"/>
      <c r="B211" s="10"/>
      <c r="C211" s="10"/>
      <c r="D211" s="10"/>
      <c r="E211" s="10"/>
      <c r="F211" s="10"/>
      <c r="G211" s="10"/>
      <c r="H211" s="10"/>
      <c r="I211" s="21"/>
      <c r="J211" s="21"/>
      <c r="K211" s="10"/>
      <c r="L211" s="22">
        <f t="shared" si="2"/>
        <v>0</v>
      </c>
      <c r="M211" s="10"/>
    </row>
    <row r="212" customHeight="1" spans="1:13">
      <c r="A212" s="10"/>
      <c r="B212" s="10"/>
      <c r="C212" s="10"/>
      <c r="D212" s="10"/>
      <c r="E212" s="10"/>
      <c r="F212" s="10"/>
      <c r="G212" s="10"/>
      <c r="H212" s="10"/>
      <c r="I212" s="21"/>
      <c r="J212" s="21"/>
      <c r="K212" s="10"/>
      <c r="L212" s="22">
        <f t="shared" si="2"/>
        <v>0</v>
      </c>
      <c r="M212" s="10"/>
    </row>
    <row r="213" customHeight="1" spans="1:13">
      <c r="A213" s="10"/>
      <c r="B213" s="10"/>
      <c r="C213" s="10"/>
      <c r="D213" s="10"/>
      <c r="E213" s="10"/>
      <c r="F213" s="10"/>
      <c r="G213" s="10"/>
      <c r="H213" s="10"/>
      <c r="I213" s="21"/>
      <c r="J213" s="21"/>
      <c r="K213" s="10"/>
      <c r="L213" s="22">
        <f t="shared" si="2"/>
        <v>0</v>
      </c>
      <c r="M213" s="10"/>
    </row>
    <row r="214" customHeight="1" spans="1:13">
      <c r="A214" s="10"/>
      <c r="B214" s="10"/>
      <c r="C214" s="10"/>
      <c r="D214" s="10"/>
      <c r="E214" s="10"/>
      <c r="F214" s="10"/>
      <c r="G214" s="10"/>
      <c r="H214" s="10"/>
      <c r="I214" s="21"/>
      <c r="J214" s="21"/>
      <c r="K214" s="10"/>
      <c r="L214" s="22">
        <f t="shared" si="2"/>
        <v>0</v>
      </c>
      <c r="M214" s="10"/>
    </row>
    <row r="215" customHeight="1" spans="1:13">
      <c r="A215" s="10"/>
      <c r="B215" s="10"/>
      <c r="C215" s="10"/>
      <c r="D215" s="10"/>
      <c r="E215" s="10"/>
      <c r="F215" s="10"/>
      <c r="G215" s="10"/>
      <c r="H215" s="10"/>
      <c r="I215" s="21"/>
      <c r="J215" s="21"/>
      <c r="K215" s="10"/>
      <c r="L215" s="22">
        <f t="shared" si="2"/>
        <v>0</v>
      </c>
      <c r="M215" s="10"/>
    </row>
    <row r="216" customHeight="1" spans="1:13">
      <c r="A216" s="10"/>
      <c r="B216" s="10"/>
      <c r="C216" s="10"/>
      <c r="D216" s="10"/>
      <c r="E216" s="10"/>
      <c r="F216" s="10"/>
      <c r="G216" s="10"/>
      <c r="H216" s="10"/>
      <c r="I216" s="21"/>
      <c r="J216" s="21"/>
      <c r="K216" s="10"/>
      <c r="L216" s="22">
        <f t="shared" si="2"/>
        <v>0</v>
      </c>
      <c r="M216" s="10"/>
    </row>
    <row r="217" customHeight="1" spans="1:13">
      <c r="A217" s="10"/>
      <c r="B217" s="10"/>
      <c r="C217" s="10"/>
      <c r="D217" s="10"/>
      <c r="E217" s="10"/>
      <c r="F217" s="10"/>
      <c r="G217" s="10"/>
      <c r="H217" s="10"/>
      <c r="I217" s="21"/>
      <c r="J217" s="21"/>
      <c r="K217" s="10"/>
      <c r="L217" s="22">
        <f t="shared" si="2"/>
        <v>0</v>
      </c>
      <c r="M217" s="10"/>
    </row>
    <row r="218" customHeight="1" spans="1:13">
      <c r="A218" s="10"/>
      <c r="B218" s="10"/>
      <c r="C218" s="10"/>
      <c r="D218" s="10"/>
      <c r="E218" s="10"/>
      <c r="F218" s="10"/>
      <c r="G218" s="10"/>
      <c r="H218" s="10"/>
      <c r="I218" s="21"/>
      <c r="J218" s="21"/>
      <c r="K218" s="10"/>
      <c r="L218" s="22">
        <f t="shared" si="2"/>
        <v>0</v>
      </c>
      <c r="M218" s="10"/>
    </row>
    <row r="219" customHeight="1" spans="1:13">
      <c r="A219" s="10"/>
      <c r="B219" s="10"/>
      <c r="C219" s="10"/>
      <c r="D219" s="10"/>
      <c r="E219" s="10"/>
      <c r="F219" s="10"/>
      <c r="G219" s="10"/>
      <c r="H219" s="10"/>
      <c r="I219" s="21"/>
      <c r="J219" s="21"/>
      <c r="K219" s="10"/>
      <c r="L219" s="22">
        <f t="shared" si="2"/>
        <v>0</v>
      </c>
      <c r="M219" s="10"/>
    </row>
    <row r="220" customHeight="1" spans="1:13">
      <c r="A220" s="10"/>
      <c r="B220" s="10"/>
      <c r="C220" s="10"/>
      <c r="D220" s="10"/>
      <c r="E220" s="10"/>
      <c r="F220" s="10"/>
      <c r="G220" s="10"/>
      <c r="H220" s="10"/>
      <c r="I220" s="21"/>
      <c r="J220" s="21"/>
      <c r="K220" s="10"/>
      <c r="L220" s="22">
        <f t="shared" si="2"/>
        <v>0</v>
      </c>
      <c r="M220" s="10"/>
    </row>
    <row r="221" customHeight="1" spans="1:13">
      <c r="A221" s="10"/>
      <c r="B221" s="10"/>
      <c r="C221" s="10"/>
      <c r="D221" s="10"/>
      <c r="E221" s="10"/>
      <c r="F221" s="10"/>
      <c r="G221" s="10"/>
      <c r="H221" s="10"/>
      <c r="I221" s="21"/>
      <c r="J221" s="21"/>
      <c r="K221" s="10"/>
      <c r="L221" s="22">
        <f t="shared" si="2"/>
        <v>0</v>
      </c>
      <c r="M221" s="10"/>
    </row>
    <row r="222" customHeight="1" spans="1:13">
      <c r="A222" s="10"/>
      <c r="B222" s="10"/>
      <c r="C222" s="10"/>
      <c r="D222" s="10"/>
      <c r="E222" s="10"/>
      <c r="F222" s="10"/>
      <c r="G222" s="10"/>
      <c r="H222" s="10"/>
      <c r="I222" s="21"/>
      <c r="J222" s="21"/>
      <c r="K222" s="10"/>
      <c r="L222" s="22">
        <f t="shared" si="2"/>
        <v>0</v>
      </c>
      <c r="M222" s="10"/>
    </row>
    <row r="223" customHeight="1" spans="1:13">
      <c r="A223" s="10"/>
      <c r="B223" s="10"/>
      <c r="C223" s="10"/>
      <c r="D223" s="10"/>
      <c r="E223" s="10"/>
      <c r="F223" s="10"/>
      <c r="G223" s="10"/>
      <c r="H223" s="10"/>
      <c r="I223" s="21"/>
      <c r="J223" s="21"/>
      <c r="K223" s="10"/>
      <c r="L223" s="22">
        <f t="shared" si="2"/>
        <v>0</v>
      </c>
      <c r="M223" s="10"/>
    </row>
    <row r="224" customHeight="1" spans="1:13">
      <c r="A224" s="10"/>
      <c r="B224" s="10"/>
      <c r="C224" s="10"/>
      <c r="D224" s="10"/>
      <c r="E224" s="10"/>
      <c r="F224" s="10"/>
      <c r="G224" s="10"/>
      <c r="H224" s="10"/>
      <c r="I224" s="21"/>
      <c r="J224" s="21"/>
      <c r="K224" s="10"/>
      <c r="L224" s="22">
        <f t="shared" si="2"/>
        <v>0</v>
      </c>
      <c r="M224" s="10"/>
    </row>
    <row r="225" customHeight="1" spans="1:13">
      <c r="A225" s="10"/>
      <c r="B225" s="10"/>
      <c r="C225" s="10"/>
      <c r="D225" s="10"/>
      <c r="E225" s="10"/>
      <c r="F225" s="10"/>
      <c r="G225" s="10"/>
      <c r="H225" s="10"/>
      <c r="I225" s="21"/>
      <c r="J225" s="21"/>
      <c r="K225" s="10"/>
      <c r="L225" s="22">
        <f t="shared" si="2"/>
        <v>0</v>
      </c>
      <c r="M225" s="10"/>
    </row>
    <row r="226" customHeight="1" spans="1:13">
      <c r="A226" s="10"/>
      <c r="B226" s="10"/>
      <c r="C226" s="10"/>
      <c r="D226" s="10"/>
      <c r="E226" s="10"/>
      <c r="F226" s="10"/>
      <c r="G226" s="10"/>
      <c r="H226" s="10"/>
      <c r="I226" s="21"/>
      <c r="J226" s="21"/>
      <c r="K226" s="10"/>
      <c r="L226" s="22">
        <f t="shared" si="2"/>
        <v>0</v>
      </c>
      <c r="M226" s="10"/>
    </row>
    <row r="227" customHeight="1" spans="1:13">
      <c r="A227" s="10"/>
      <c r="B227" s="10"/>
      <c r="C227" s="10"/>
      <c r="D227" s="10"/>
      <c r="E227" s="10"/>
      <c r="F227" s="10"/>
      <c r="G227" s="10"/>
      <c r="H227" s="10"/>
      <c r="I227" s="21"/>
      <c r="J227" s="21"/>
      <c r="K227" s="10"/>
      <c r="L227" s="22">
        <f t="shared" si="2"/>
        <v>0</v>
      </c>
      <c r="M227" s="10"/>
    </row>
    <row r="228" customHeight="1" spans="1:13">
      <c r="A228" s="10"/>
      <c r="B228" s="10"/>
      <c r="C228" s="10"/>
      <c r="D228" s="10"/>
      <c r="E228" s="10"/>
      <c r="F228" s="10"/>
      <c r="G228" s="10"/>
      <c r="H228" s="10"/>
      <c r="I228" s="21"/>
      <c r="J228" s="21"/>
      <c r="K228" s="10"/>
      <c r="L228" s="22">
        <f t="shared" si="2"/>
        <v>0</v>
      </c>
      <c r="M228" s="10"/>
    </row>
    <row r="229" customHeight="1" spans="1:13">
      <c r="A229" s="10"/>
      <c r="B229" s="10"/>
      <c r="C229" s="10"/>
      <c r="D229" s="10"/>
      <c r="E229" s="10"/>
      <c r="F229" s="10"/>
      <c r="G229" s="10"/>
      <c r="H229" s="10"/>
      <c r="I229" s="21"/>
      <c r="J229" s="21"/>
      <c r="K229" s="10"/>
      <c r="L229" s="22">
        <f t="shared" si="2"/>
        <v>0</v>
      </c>
      <c r="M229" s="10"/>
    </row>
    <row r="230" customHeight="1" spans="1:13">
      <c r="A230" s="10"/>
      <c r="B230" s="10"/>
      <c r="C230" s="10"/>
      <c r="D230" s="10"/>
      <c r="E230" s="10"/>
      <c r="F230" s="10"/>
      <c r="G230" s="10"/>
      <c r="H230" s="10"/>
      <c r="I230" s="21"/>
      <c r="J230" s="21"/>
      <c r="K230" s="10"/>
      <c r="L230" s="22">
        <f t="shared" si="2"/>
        <v>0</v>
      </c>
      <c r="M230" s="10"/>
    </row>
    <row r="231" customHeight="1" spans="1:13">
      <c r="A231" s="10"/>
      <c r="B231" s="10"/>
      <c r="C231" s="10"/>
      <c r="D231" s="10"/>
      <c r="E231" s="10"/>
      <c r="F231" s="10"/>
      <c r="G231" s="10"/>
      <c r="H231" s="10"/>
      <c r="I231" s="21"/>
      <c r="J231" s="21"/>
      <c r="K231" s="10"/>
      <c r="L231" s="22">
        <f t="shared" si="2"/>
        <v>0</v>
      </c>
      <c r="M231" s="10"/>
    </row>
    <row r="232" customHeight="1" spans="1:13">
      <c r="A232" s="10"/>
      <c r="B232" s="10"/>
      <c r="C232" s="10"/>
      <c r="D232" s="10"/>
      <c r="E232" s="10"/>
      <c r="F232" s="10"/>
      <c r="G232" s="10"/>
      <c r="H232" s="10"/>
      <c r="I232" s="21"/>
      <c r="J232" s="21"/>
      <c r="K232" s="10"/>
      <c r="L232" s="22">
        <f t="shared" ref="L232:L264" si="3">(I232*60*60)+J232*60+K232</f>
        <v>0</v>
      </c>
      <c r="M232" s="10"/>
    </row>
    <row r="233" customHeight="1" spans="1:13">
      <c r="A233" s="10"/>
      <c r="B233" s="10"/>
      <c r="C233" s="10"/>
      <c r="D233" s="10"/>
      <c r="E233" s="10"/>
      <c r="F233" s="10"/>
      <c r="G233" s="10"/>
      <c r="H233" s="10"/>
      <c r="I233" s="21"/>
      <c r="J233" s="21"/>
      <c r="K233" s="10"/>
      <c r="L233" s="22">
        <f t="shared" si="3"/>
        <v>0</v>
      </c>
      <c r="M233" s="10"/>
    </row>
    <row r="234" customHeight="1" spans="1:13">
      <c r="A234" s="10"/>
      <c r="B234" s="10"/>
      <c r="C234" s="10"/>
      <c r="D234" s="10"/>
      <c r="E234" s="10"/>
      <c r="F234" s="10"/>
      <c r="G234" s="10"/>
      <c r="H234" s="10"/>
      <c r="I234" s="21"/>
      <c r="J234" s="21"/>
      <c r="K234" s="10"/>
      <c r="L234" s="22">
        <f t="shared" si="3"/>
        <v>0</v>
      </c>
      <c r="M234" s="10"/>
    </row>
    <row r="235" customHeight="1" spans="1:13">
      <c r="A235" s="10"/>
      <c r="B235" s="10"/>
      <c r="C235" s="10"/>
      <c r="D235" s="10"/>
      <c r="E235" s="10"/>
      <c r="F235" s="10"/>
      <c r="G235" s="10"/>
      <c r="H235" s="10"/>
      <c r="I235" s="21"/>
      <c r="J235" s="21"/>
      <c r="K235" s="10"/>
      <c r="L235" s="22">
        <f t="shared" si="3"/>
        <v>0</v>
      </c>
      <c r="M235" s="10"/>
    </row>
    <row r="236" customHeight="1" spans="1:13">
      <c r="A236" s="10"/>
      <c r="B236" s="10"/>
      <c r="C236" s="10"/>
      <c r="D236" s="10"/>
      <c r="E236" s="10"/>
      <c r="F236" s="10"/>
      <c r="G236" s="10"/>
      <c r="H236" s="10"/>
      <c r="I236" s="21"/>
      <c r="J236" s="21"/>
      <c r="K236" s="10"/>
      <c r="L236" s="22">
        <f t="shared" si="3"/>
        <v>0</v>
      </c>
      <c r="M236" s="10"/>
    </row>
    <row r="237" customHeight="1" spans="1:13">
      <c r="A237" s="10"/>
      <c r="B237" s="10"/>
      <c r="C237" s="10"/>
      <c r="D237" s="10"/>
      <c r="E237" s="10"/>
      <c r="F237" s="10"/>
      <c r="G237" s="10"/>
      <c r="H237" s="10"/>
      <c r="I237" s="21"/>
      <c r="J237" s="21"/>
      <c r="K237" s="10"/>
      <c r="L237" s="22">
        <f t="shared" si="3"/>
        <v>0</v>
      </c>
      <c r="M237" s="10"/>
    </row>
    <row r="238" customHeight="1" spans="1:13">
      <c r="A238" s="10"/>
      <c r="B238" s="10"/>
      <c r="C238" s="10"/>
      <c r="D238" s="10"/>
      <c r="E238" s="10"/>
      <c r="F238" s="10"/>
      <c r="G238" s="10"/>
      <c r="H238" s="10"/>
      <c r="I238" s="21"/>
      <c r="J238" s="21"/>
      <c r="K238" s="10"/>
      <c r="L238" s="22">
        <f t="shared" si="3"/>
        <v>0</v>
      </c>
      <c r="M238" s="10"/>
    </row>
    <row r="239" customHeight="1" spans="1:13">
      <c r="A239" s="10"/>
      <c r="B239" s="10"/>
      <c r="C239" s="10"/>
      <c r="D239" s="10"/>
      <c r="E239" s="10"/>
      <c r="F239" s="10"/>
      <c r="G239" s="10"/>
      <c r="H239" s="10"/>
      <c r="I239" s="21"/>
      <c r="J239" s="21"/>
      <c r="K239" s="10"/>
      <c r="L239" s="22">
        <f t="shared" si="3"/>
        <v>0</v>
      </c>
      <c r="M239" s="10"/>
    </row>
    <row r="240" customHeight="1" spans="1:13">
      <c r="A240" s="10"/>
      <c r="B240" s="10"/>
      <c r="C240" s="10"/>
      <c r="D240" s="10"/>
      <c r="E240" s="10"/>
      <c r="F240" s="10"/>
      <c r="G240" s="10"/>
      <c r="H240" s="10"/>
      <c r="I240" s="21"/>
      <c r="J240" s="21"/>
      <c r="K240" s="10"/>
      <c r="L240" s="22">
        <f t="shared" si="3"/>
        <v>0</v>
      </c>
      <c r="M240" s="10"/>
    </row>
    <row r="241" customHeight="1" spans="1:13">
      <c r="A241" s="10"/>
      <c r="B241" s="10"/>
      <c r="C241" s="10"/>
      <c r="D241" s="10"/>
      <c r="E241" s="10"/>
      <c r="F241" s="10"/>
      <c r="G241" s="10"/>
      <c r="H241" s="10"/>
      <c r="I241" s="21"/>
      <c r="J241" s="21"/>
      <c r="K241" s="10"/>
      <c r="L241" s="22">
        <f t="shared" si="3"/>
        <v>0</v>
      </c>
      <c r="M241" s="10"/>
    </row>
    <row r="242" customHeight="1" spans="1:13">
      <c r="A242" s="10"/>
      <c r="B242" s="10"/>
      <c r="C242" s="10"/>
      <c r="D242" s="10"/>
      <c r="E242" s="10"/>
      <c r="F242" s="10"/>
      <c r="G242" s="10"/>
      <c r="H242" s="10"/>
      <c r="I242" s="21"/>
      <c r="J242" s="21"/>
      <c r="K242" s="10"/>
      <c r="L242" s="22">
        <f t="shared" si="3"/>
        <v>0</v>
      </c>
      <c r="M242" s="10"/>
    </row>
    <row r="243" customHeight="1" spans="1:13">
      <c r="A243" s="10"/>
      <c r="B243" s="10"/>
      <c r="C243" s="10"/>
      <c r="D243" s="10"/>
      <c r="E243" s="10"/>
      <c r="F243" s="10"/>
      <c r="G243" s="10"/>
      <c r="H243" s="10"/>
      <c r="I243" s="21"/>
      <c r="J243" s="21"/>
      <c r="K243" s="10"/>
      <c r="L243" s="22">
        <f t="shared" si="3"/>
        <v>0</v>
      </c>
      <c r="M243" s="10"/>
    </row>
    <row r="244" customHeight="1" spans="1:13">
      <c r="A244" s="10"/>
      <c r="B244" s="10"/>
      <c r="C244" s="10"/>
      <c r="D244" s="10"/>
      <c r="E244" s="10"/>
      <c r="F244" s="10"/>
      <c r="G244" s="10"/>
      <c r="H244" s="10"/>
      <c r="I244" s="21"/>
      <c r="J244" s="21"/>
      <c r="K244" s="10"/>
      <c r="L244" s="22">
        <f t="shared" si="3"/>
        <v>0</v>
      </c>
      <c r="M244" s="10"/>
    </row>
    <row r="245" customHeight="1" spans="1:13">
      <c r="A245" s="10"/>
      <c r="B245" s="10"/>
      <c r="C245" s="10"/>
      <c r="D245" s="10"/>
      <c r="E245" s="10"/>
      <c r="F245" s="10"/>
      <c r="G245" s="10"/>
      <c r="H245" s="10"/>
      <c r="I245" s="21"/>
      <c r="J245" s="21"/>
      <c r="K245" s="10"/>
      <c r="L245" s="22">
        <f t="shared" si="3"/>
        <v>0</v>
      </c>
      <c r="M245" s="10"/>
    </row>
    <row r="246" customHeight="1" spans="1:13">
      <c r="A246" s="10"/>
      <c r="B246" s="10"/>
      <c r="C246" s="10"/>
      <c r="D246" s="10"/>
      <c r="E246" s="10"/>
      <c r="F246" s="10"/>
      <c r="G246" s="10"/>
      <c r="H246" s="10"/>
      <c r="I246" s="21"/>
      <c r="J246" s="21"/>
      <c r="K246" s="10"/>
      <c r="L246" s="22">
        <f t="shared" si="3"/>
        <v>0</v>
      </c>
      <c r="M246" s="10"/>
    </row>
    <row r="247" customHeight="1" spans="1:13">
      <c r="A247" s="10"/>
      <c r="B247" s="10"/>
      <c r="C247" s="10"/>
      <c r="D247" s="10"/>
      <c r="E247" s="10"/>
      <c r="F247" s="10"/>
      <c r="G247" s="10"/>
      <c r="H247" s="10"/>
      <c r="I247" s="21"/>
      <c r="J247" s="21"/>
      <c r="K247" s="10"/>
      <c r="L247" s="22">
        <f t="shared" si="3"/>
        <v>0</v>
      </c>
      <c r="M247" s="10"/>
    </row>
    <row r="248" customHeight="1" spans="1:13">
      <c r="A248" s="10"/>
      <c r="B248" s="10"/>
      <c r="C248" s="10"/>
      <c r="D248" s="10"/>
      <c r="E248" s="10"/>
      <c r="F248" s="10"/>
      <c r="G248" s="10"/>
      <c r="H248" s="10"/>
      <c r="I248" s="21"/>
      <c r="J248" s="21"/>
      <c r="K248" s="10"/>
      <c r="L248" s="22">
        <f t="shared" si="3"/>
        <v>0</v>
      </c>
      <c r="M248" s="10"/>
    </row>
    <row r="249" customHeight="1" spans="1:13">
      <c r="A249" s="10"/>
      <c r="B249" s="10"/>
      <c r="C249" s="10"/>
      <c r="D249" s="10"/>
      <c r="E249" s="10"/>
      <c r="F249" s="10"/>
      <c r="G249" s="10"/>
      <c r="H249" s="10"/>
      <c r="I249" s="21"/>
      <c r="J249" s="21"/>
      <c r="K249" s="10"/>
      <c r="L249" s="22">
        <f t="shared" si="3"/>
        <v>0</v>
      </c>
      <c r="M249" s="10"/>
    </row>
    <row r="250" customHeight="1" spans="1:13">
      <c r="A250" s="10"/>
      <c r="B250" s="10"/>
      <c r="C250" s="10"/>
      <c r="D250" s="10"/>
      <c r="E250" s="10"/>
      <c r="F250" s="10"/>
      <c r="G250" s="10"/>
      <c r="H250" s="10"/>
      <c r="I250" s="21"/>
      <c r="J250" s="21"/>
      <c r="K250" s="10"/>
      <c r="L250" s="22">
        <f t="shared" si="3"/>
        <v>0</v>
      </c>
      <c r="M250" s="10"/>
    </row>
    <row r="251" customHeight="1" spans="1:13">
      <c r="A251" s="10"/>
      <c r="B251" s="10"/>
      <c r="C251" s="10"/>
      <c r="D251" s="10"/>
      <c r="E251" s="10"/>
      <c r="F251" s="10"/>
      <c r="G251" s="10"/>
      <c r="H251" s="10"/>
      <c r="I251" s="21"/>
      <c r="J251" s="21"/>
      <c r="K251" s="10"/>
      <c r="L251" s="22">
        <f t="shared" si="3"/>
        <v>0</v>
      </c>
      <c r="M251" s="10"/>
    </row>
    <row r="252" customHeight="1" spans="1:13">
      <c r="A252" s="10"/>
      <c r="B252" s="10"/>
      <c r="C252" s="10"/>
      <c r="D252" s="10"/>
      <c r="E252" s="10"/>
      <c r="F252" s="10"/>
      <c r="G252" s="10"/>
      <c r="H252" s="10"/>
      <c r="I252" s="21"/>
      <c r="J252" s="21"/>
      <c r="K252" s="10"/>
      <c r="L252" s="22">
        <f t="shared" si="3"/>
        <v>0</v>
      </c>
      <c r="M252" s="10"/>
    </row>
    <row r="253" customHeight="1" spans="1:13">
      <c r="A253" s="10"/>
      <c r="B253" s="10"/>
      <c r="C253" s="10"/>
      <c r="D253" s="10"/>
      <c r="E253" s="10"/>
      <c r="F253" s="10"/>
      <c r="G253" s="10"/>
      <c r="H253" s="10"/>
      <c r="I253" s="21"/>
      <c r="J253" s="21"/>
      <c r="K253" s="10"/>
      <c r="L253" s="22">
        <f t="shared" si="3"/>
        <v>0</v>
      </c>
      <c r="M253" s="10"/>
    </row>
    <row r="254" customHeight="1" spans="1:13">
      <c r="A254" s="10"/>
      <c r="B254" s="10"/>
      <c r="C254" s="10"/>
      <c r="D254" s="10"/>
      <c r="E254" s="10"/>
      <c r="F254" s="10"/>
      <c r="G254" s="10"/>
      <c r="H254" s="10"/>
      <c r="I254" s="21"/>
      <c r="J254" s="21"/>
      <c r="K254" s="10"/>
      <c r="L254" s="22">
        <f t="shared" si="3"/>
        <v>0</v>
      </c>
      <c r="M254" s="10"/>
    </row>
    <row r="255" customHeight="1" spans="1:13">
      <c r="A255" s="10"/>
      <c r="B255" s="10"/>
      <c r="C255" s="10"/>
      <c r="D255" s="10"/>
      <c r="E255" s="10"/>
      <c r="F255" s="10"/>
      <c r="G255" s="10"/>
      <c r="H255" s="10"/>
      <c r="I255" s="21"/>
      <c r="J255" s="21"/>
      <c r="K255" s="10"/>
      <c r="L255" s="22">
        <f t="shared" si="3"/>
        <v>0</v>
      </c>
      <c r="M255" s="10"/>
    </row>
    <row r="256" customHeight="1" spans="1:13">
      <c r="A256" s="10"/>
      <c r="B256" s="10"/>
      <c r="C256" s="10"/>
      <c r="D256" s="10"/>
      <c r="E256" s="10"/>
      <c r="F256" s="10"/>
      <c r="G256" s="10"/>
      <c r="H256" s="10"/>
      <c r="I256" s="21"/>
      <c r="J256" s="21"/>
      <c r="K256" s="10"/>
      <c r="L256" s="22">
        <f t="shared" si="3"/>
        <v>0</v>
      </c>
      <c r="M256" s="10"/>
    </row>
    <row r="257" customHeight="1" spans="1:13">
      <c r="A257" s="10"/>
      <c r="B257" s="10"/>
      <c r="C257" s="10"/>
      <c r="D257" s="10"/>
      <c r="E257" s="10"/>
      <c r="F257" s="10"/>
      <c r="G257" s="10"/>
      <c r="H257" s="10"/>
      <c r="I257" s="21"/>
      <c r="J257" s="21"/>
      <c r="K257" s="10"/>
      <c r="L257" s="22">
        <f t="shared" si="3"/>
        <v>0</v>
      </c>
      <c r="M257" s="10"/>
    </row>
    <row r="258" customHeight="1" spans="1:13">
      <c r="A258" s="10"/>
      <c r="B258" s="10"/>
      <c r="C258" s="10"/>
      <c r="D258" s="10"/>
      <c r="E258" s="10"/>
      <c r="F258" s="10"/>
      <c r="G258" s="10"/>
      <c r="H258" s="10"/>
      <c r="I258" s="21"/>
      <c r="J258" s="21"/>
      <c r="K258" s="10"/>
      <c r="L258" s="22">
        <f t="shared" si="3"/>
        <v>0</v>
      </c>
      <c r="M258" s="10"/>
    </row>
    <row r="259" customHeight="1" spans="1:13">
      <c r="A259" s="10"/>
      <c r="B259" s="10"/>
      <c r="C259" s="10"/>
      <c r="D259" s="10"/>
      <c r="E259" s="10"/>
      <c r="F259" s="10"/>
      <c r="G259" s="10"/>
      <c r="H259" s="10"/>
      <c r="I259" s="21"/>
      <c r="J259" s="21"/>
      <c r="K259" s="10"/>
      <c r="L259" s="22">
        <f t="shared" si="3"/>
        <v>0</v>
      </c>
      <c r="M259" s="10"/>
    </row>
    <row r="260" customHeight="1" spans="1:13">
      <c r="A260" s="10"/>
      <c r="B260" s="10"/>
      <c r="C260" s="10"/>
      <c r="D260" s="10"/>
      <c r="E260" s="10"/>
      <c r="F260" s="10"/>
      <c r="G260" s="10"/>
      <c r="H260" s="10"/>
      <c r="I260" s="21"/>
      <c r="J260" s="21"/>
      <c r="K260" s="10"/>
      <c r="L260" s="22">
        <f t="shared" si="3"/>
        <v>0</v>
      </c>
      <c r="M260" s="10"/>
    </row>
    <row r="261" customHeight="1" spans="1:13">
      <c r="A261" s="10"/>
      <c r="B261" s="10"/>
      <c r="C261" s="10"/>
      <c r="D261" s="10"/>
      <c r="E261" s="10"/>
      <c r="F261" s="10"/>
      <c r="G261" s="10"/>
      <c r="H261" s="10"/>
      <c r="I261" s="21"/>
      <c r="J261" s="21"/>
      <c r="K261" s="10"/>
      <c r="L261" s="22">
        <f t="shared" si="3"/>
        <v>0</v>
      </c>
      <c r="M261" s="10"/>
    </row>
    <row r="262" customHeight="1" spans="1:13">
      <c r="A262" s="10"/>
      <c r="B262" s="10"/>
      <c r="C262" s="10"/>
      <c r="D262" s="10"/>
      <c r="E262" s="10"/>
      <c r="F262" s="10"/>
      <c r="G262" s="10"/>
      <c r="H262" s="10"/>
      <c r="I262" s="21"/>
      <c r="J262" s="21"/>
      <c r="K262" s="10"/>
      <c r="L262" s="22">
        <f t="shared" si="3"/>
        <v>0</v>
      </c>
      <c r="M262" s="10"/>
    </row>
    <row r="263" customHeight="1" spans="1:13">
      <c r="A263" s="10"/>
      <c r="B263" s="10"/>
      <c r="C263" s="10"/>
      <c r="D263" s="10"/>
      <c r="E263" s="10"/>
      <c r="F263" s="10"/>
      <c r="G263" s="10"/>
      <c r="H263" s="10"/>
      <c r="I263" s="21"/>
      <c r="J263" s="21"/>
      <c r="K263" s="10"/>
      <c r="L263" s="22">
        <f t="shared" si="3"/>
        <v>0</v>
      </c>
      <c r="M263" s="10"/>
    </row>
    <row r="264" customHeight="1" spans="1:13">
      <c r="A264" s="10"/>
      <c r="B264" s="10"/>
      <c r="C264" s="10"/>
      <c r="D264" s="10"/>
      <c r="E264" s="10"/>
      <c r="F264" s="10"/>
      <c r="G264" s="10"/>
      <c r="H264" s="10"/>
      <c r="I264" s="21"/>
      <c r="J264" s="21"/>
      <c r="K264" s="10"/>
      <c r="L264" s="22">
        <f t="shared" si="3"/>
        <v>0</v>
      </c>
      <c r="M264" s="10"/>
    </row>
  </sheetData>
  <autoFilter xmlns:etc="http://www.wps.cn/officeDocument/2017/etCustomData" ref="A3:H3" etc:filterBottomFollowUsedRange="0">
    <extLst/>
  </autoFilter>
  <mergeCells count="1">
    <mergeCell ref="I1:L2"/>
  </mergeCells>
  <conditionalFormatting sqref="E2">
    <cfRule type="expression" dxfId="104" priority="45">
      <formula>$E2&gt;750</formula>
    </cfRule>
    <cfRule type="expression" priority="46">
      <formula>$E2&gt;750</formula>
    </cfRule>
  </conditionalFormatting>
  <conditionalFormatting sqref="G13">
    <cfRule type="expression" dxfId="108" priority="10">
      <formula>G13="yes"</formula>
    </cfRule>
  </conditionalFormatting>
  <conditionalFormatting sqref="H13">
    <cfRule type="expression" dxfId="105" priority="7">
      <formula>$H13="DETRACTOR"</formula>
    </cfRule>
    <cfRule type="expression" dxfId="106" priority="8">
      <formula>$H13="PASSIVE"</formula>
    </cfRule>
    <cfRule type="expression" dxfId="107" priority="9">
      <formula>$H13="PROMOTER"</formula>
    </cfRule>
  </conditionalFormatting>
  <conditionalFormatting sqref="G14">
    <cfRule type="expression" dxfId="108" priority="6">
      <formula>G14="yes"</formula>
    </cfRule>
  </conditionalFormatting>
  <conditionalFormatting sqref="H14">
    <cfRule type="expression" dxfId="105" priority="3">
      <formula>$H14="DETRACTOR"</formula>
    </cfRule>
    <cfRule type="expression" dxfId="106" priority="4">
      <formula>$H14="PASSIVE"</formula>
    </cfRule>
    <cfRule type="expression" dxfId="107" priority="5">
      <formula>$H14="PROMOTER"</formula>
    </cfRule>
  </conditionalFormatting>
  <conditionalFormatting sqref="M15">
    <cfRule type="expression" dxfId="103" priority="1">
      <formula>$M15&gt;750</formula>
    </cfRule>
    <cfRule type="expression" dxfId="102" priority="2">
      <formula>$M15&lt;750</formula>
    </cfRule>
  </conditionalFormatting>
  <conditionalFormatting sqref="M26">
    <cfRule type="expression" dxfId="103" priority="39">
      <formula>$M26&gt;750</formula>
    </cfRule>
    <cfRule type="expression" dxfId="102" priority="40">
      <formula>$M26&lt;750</formula>
    </cfRule>
  </conditionalFormatting>
  <conditionalFormatting sqref="M35">
    <cfRule type="expression" dxfId="103" priority="53">
      <formula>$M35&gt;750</formula>
    </cfRule>
    <cfRule type="expression" dxfId="102" priority="54">
      <formula>$M35&lt;750</formula>
    </cfRule>
  </conditionalFormatting>
  <conditionalFormatting sqref="M40">
    <cfRule type="expression" dxfId="103" priority="37">
      <formula>$M40&gt;750</formula>
    </cfRule>
    <cfRule type="expression" dxfId="102" priority="38">
      <formula>$M40&lt;750</formula>
    </cfRule>
  </conditionalFormatting>
  <conditionalFormatting sqref="M45">
    <cfRule type="expression" dxfId="103" priority="35">
      <formula>$M45&gt;750</formula>
    </cfRule>
    <cfRule type="expression" dxfId="102" priority="36">
      <formula>$M45&lt;750</formula>
    </cfRule>
  </conditionalFormatting>
  <conditionalFormatting sqref="M47">
    <cfRule type="expression" dxfId="103" priority="51">
      <formula>$M47&gt;750</formula>
    </cfRule>
    <cfRule type="expression" dxfId="102" priority="52">
      <formula>$M47&lt;750</formula>
    </cfRule>
  </conditionalFormatting>
  <conditionalFormatting sqref="M51">
    <cfRule type="expression" dxfId="103" priority="33">
      <formula>$M51&gt;750</formula>
    </cfRule>
    <cfRule type="expression" dxfId="102" priority="34">
      <formula>$M51&lt;750</formula>
    </cfRule>
  </conditionalFormatting>
  <conditionalFormatting sqref="M54">
    <cfRule type="expression" dxfId="103" priority="31">
      <formula>$M54&gt;750</formula>
    </cfRule>
    <cfRule type="expression" dxfId="102" priority="32">
      <formula>$M54&lt;750</formula>
    </cfRule>
  </conditionalFormatting>
  <conditionalFormatting sqref="M56">
    <cfRule type="expression" dxfId="103" priority="49">
      <formula>$M56&gt;750</formula>
    </cfRule>
    <cfRule type="expression" dxfId="102" priority="50">
      <formula>$M56&lt;750</formula>
    </cfRule>
  </conditionalFormatting>
  <conditionalFormatting sqref="M60">
    <cfRule type="expression" dxfId="103" priority="29">
      <formula>$M60&gt;750</formula>
    </cfRule>
    <cfRule type="expression" dxfId="102" priority="30">
      <formula>$M60&lt;750</formula>
    </cfRule>
  </conditionalFormatting>
  <conditionalFormatting sqref="M63">
    <cfRule type="expression" dxfId="103" priority="27">
      <formula>$M63&gt;750</formula>
    </cfRule>
    <cfRule type="expression" dxfId="102" priority="28">
      <formula>$M63&lt;750</formula>
    </cfRule>
  </conditionalFormatting>
  <conditionalFormatting sqref="M69">
    <cfRule type="expression" dxfId="103" priority="25">
      <formula>$M69&gt;750</formula>
    </cfRule>
    <cfRule type="expression" dxfId="102" priority="26">
      <formula>$M69&lt;750</formula>
    </cfRule>
  </conditionalFormatting>
  <conditionalFormatting sqref="M73">
    <cfRule type="expression" dxfId="103" priority="23">
      <formula>$M73&gt;750</formula>
    </cfRule>
    <cfRule type="expression" dxfId="102" priority="24">
      <formula>$M73&lt;750</formula>
    </cfRule>
  </conditionalFormatting>
  <conditionalFormatting sqref="M77">
    <cfRule type="expression" dxfId="103" priority="47">
      <formula>$M77&gt;750</formula>
    </cfRule>
    <cfRule type="expression" dxfId="102" priority="48">
      <formula>$M77&lt;750</formula>
    </cfRule>
  </conditionalFormatting>
  <conditionalFormatting sqref="M81">
    <cfRule type="expression" dxfId="103" priority="21">
      <formula>$M81&gt;750</formula>
    </cfRule>
    <cfRule type="expression" dxfId="102" priority="22">
      <formula>$M81&lt;750</formula>
    </cfRule>
  </conditionalFormatting>
  <conditionalFormatting sqref="M87">
    <cfRule type="expression" dxfId="103" priority="19">
      <formula>$M87&gt;750</formula>
    </cfRule>
    <cfRule type="expression" dxfId="102" priority="20">
      <formula>$M87&lt;750</formula>
    </cfRule>
  </conditionalFormatting>
  <conditionalFormatting sqref="M92">
    <cfRule type="expression" dxfId="103" priority="17">
      <formula>$M92&gt;750</formula>
    </cfRule>
    <cfRule type="expression" dxfId="102" priority="18">
      <formula>$M92&lt;750</formula>
    </cfRule>
  </conditionalFormatting>
  <conditionalFormatting sqref="M95">
    <cfRule type="expression" dxfId="103" priority="15">
      <formula>$M95&gt;750</formula>
    </cfRule>
    <cfRule type="expression" dxfId="102" priority="16">
      <formula>$M95&lt;750</formula>
    </cfRule>
  </conditionalFormatting>
  <conditionalFormatting sqref="G4:G12 G17:G18 G36:G97 G107:G264 G15">
    <cfRule type="expression" dxfId="108" priority="62">
      <formula>G4="yes"</formula>
    </cfRule>
  </conditionalFormatting>
  <conditionalFormatting sqref="H4:H12 H17:H32 H34:H97 H107:H264 H15">
    <cfRule type="expression" dxfId="105" priority="59">
      <formula>$H4="DETRACTOR"</formula>
    </cfRule>
    <cfRule type="expression" dxfId="106" priority="60">
      <formula>$H4="PASSIVE"</formula>
    </cfRule>
    <cfRule type="expression" dxfId="107" priority="61">
      <formula>$H4="PROMOTER"</formula>
    </cfRule>
  </conditionalFormatting>
  <conditionalFormatting sqref="L5:L8 L10:L12 L59:L60 L62:L66 L68:L70 L72:L78 L80:L84 L86:L89 L91:L92 L94:L97 L107:L264 L14:L57">
    <cfRule type="expression" dxfId="102" priority="57">
      <formula>$L5&lt;750</formula>
    </cfRule>
    <cfRule type="expression" dxfId="103" priority="58">
      <formula>$L5&gt;750</formula>
    </cfRule>
  </conditionalFormatting>
  <conditionalFormatting sqref="M6 M11 M18">
    <cfRule type="expression" dxfId="103" priority="55">
      <formula>$M6&gt;750</formula>
    </cfRule>
    <cfRule type="expression" dxfId="102" priority="56">
      <formula>$M6&lt;750</formula>
    </cfRule>
  </conditionalFormatting>
  <dataValidations count="4">
    <dataValidation type="list" allowBlank="1" showInputMessage="1" showErrorMessage="1" sqref="F17 F4:F15 F36:F97 F107:F264">
      <formula1>"CA, CX,TRN"</formula1>
    </dataValidation>
    <dataValidation type="list" allowBlank="1" showInputMessage="1" showErrorMessage="1" sqref="G17 G4:G15 G36:G97 G107:G264">
      <formula1>"yes, no"</formula1>
    </dataValidation>
    <dataValidation type="list" allowBlank="1" showInputMessage="1" showErrorMessage="1" sqref="D4:D1048576">
      <formula1>"IHD/BAM, Benefits/Accums, Claims, Application, Preuth/Referral, Rx/Prescription, Elegibility, Reinstatement, Billing/Payment, Cancelation, COB, Find PCP/ Change PCP, Appeal,"</formula1>
    </dataValidation>
    <dataValidation type="list" allowBlank="1" showInputMessage="1" showErrorMessage="1" sqref="H4:H15 H17:H32 H34:H97 H107:H264">
      <formula1>"PASSIVE, PROMOTER, DETRACTOR, NA"</formula1>
    </dataValidation>
  </dataValidation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44E6B37-E755-49DD-9232-2C809793218E}">
  <ds:schemaRefs/>
</ds:datastoreItem>
</file>

<file path=customXml/itemProps2.xml><?xml version="1.0" encoding="utf-8"?>
<ds:datastoreItem xmlns:ds="http://schemas.openxmlformats.org/officeDocument/2006/customXml" ds:itemID="{2F9ACFED-F765-4900-888A-8899B92F78D2}">
  <ds:schemaRefs/>
</ds:datastoreItem>
</file>

<file path=customXml/itemProps3.xml><?xml version="1.0" encoding="utf-8"?>
<ds:datastoreItem xmlns:ds="http://schemas.openxmlformats.org/officeDocument/2006/customXml" ds:itemID="{7C6BE514-0DB7-4A7C-BFDB-F6CB8F97B8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_October</vt:lpstr>
      <vt:lpstr>_November</vt:lpstr>
      <vt:lpstr>AUGUST</vt:lpstr>
      <vt:lpstr>SEPTEMBER</vt:lpstr>
      <vt:lpstr>Sheet7</vt:lpstr>
      <vt:lpstr>OCTOBER</vt:lpstr>
      <vt:lpstr>NOVEMBER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Janrey Cyril Faderanga</dc:creator>
  <cp:lastModifiedBy>User1</cp:lastModifiedBy>
  <dcterms:created xsi:type="dcterms:W3CDTF">2024-08-26T14:48:00Z</dcterms:created>
  <dcterms:modified xsi:type="dcterms:W3CDTF">2024-11-06T12:41:27Z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0x0101004CF4DA08B404274092EA727661AF6EF6</vt:lpwstr>
  </property>
  <property fmtid="{D5CDD505-2E9C-101B-9397-08002B2CF9AE}" pid="3" name="ICV">
    <vt:lpwstr>4BBDA37F2A214E63B9F153F2178408AB_12</vt:lpwstr>
  </property>
  <property fmtid="{D5CDD505-2E9C-101B-9397-08002B2CF9AE}" pid="4" name="KSOProductBuildVer">
    <vt:lpwstr>1033-12.2.0.18607</vt:lpwstr>
  </property>
</Properties>
</file>