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36799\Documents\"/>
    </mc:Choice>
  </mc:AlternateContent>
  <xr:revisionPtr revIDLastSave="0" documentId="8_{FA4C1CF8-E64B-4865-8656-28C26CAE1E01}" xr6:coauthVersionLast="47" xr6:coauthVersionMax="47" xr10:uidLastSave="{00000000-0000-0000-0000-000000000000}"/>
  <bookViews>
    <workbookView xWindow="-120" yWindow="-120" windowWidth="29040" windowHeight="15840" activeTab="2" xr2:uid="{15895C4E-E159-455E-94A6-7ACBA9D360D4}"/>
  </bookViews>
  <sheets>
    <sheet name="AUGUST" sheetId="1" r:id="rId1"/>
    <sheet name="SEPTEMBER" sheetId="2" r:id="rId2"/>
    <sheet name="OCTOBER" sheetId="3" r:id="rId3"/>
  </sheets>
  <definedNames>
    <definedName name="_xlnm._FilterDatabase" localSheetId="0" hidden="1">AUGUST!$F$3:$H$3</definedName>
    <definedName name="_xlnm._FilterDatabase" localSheetId="2" hidden="1">OCTOBER!$A$1:$M$264</definedName>
    <definedName name="_xlnm._FilterDatabase" localSheetId="1" hidden="1">SEPTEMBER!$F$3:$H$3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3" i="3" l="1"/>
  <c r="A98" i="3"/>
  <c r="A93" i="3"/>
  <c r="H2" i="3"/>
  <c r="G2" i="3"/>
  <c r="F2" i="3"/>
  <c r="A85" i="3"/>
  <c r="A90" i="3"/>
  <c r="A61" i="3"/>
  <c r="A67" i="3"/>
  <c r="A71" i="3"/>
  <c r="A79" i="3"/>
  <c r="L78" i="3" l="1"/>
  <c r="A58" i="3" l="1"/>
  <c r="A52" i="3"/>
  <c r="A2" i="3"/>
  <c r="A43" i="3"/>
  <c r="A49" i="3"/>
  <c r="A38" i="3"/>
  <c r="A24" i="3"/>
  <c r="A4" i="3"/>
  <c r="A12" i="3"/>
  <c r="L40" i="3"/>
  <c r="L41" i="3"/>
  <c r="L42" i="3"/>
  <c r="L44" i="3"/>
  <c r="L45" i="3"/>
  <c r="L46" i="3"/>
  <c r="L47" i="3"/>
  <c r="L48" i="3"/>
  <c r="L50" i="3"/>
  <c r="L51" i="3"/>
  <c r="L53" i="3"/>
  <c r="L54" i="3"/>
  <c r="L55" i="3"/>
  <c r="L56" i="3"/>
  <c r="L57" i="3"/>
  <c r="L59" i="3"/>
  <c r="L60" i="3"/>
  <c r="L62" i="3"/>
  <c r="L63" i="3"/>
  <c r="L64" i="3"/>
  <c r="L65" i="3"/>
  <c r="L66" i="3"/>
  <c r="L68" i="3"/>
  <c r="L69" i="3"/>
  <c r="L70" i="3"/>
  <c r="L72" i="3"/>
  <c r="L73" i="3"/>
  <c r="L74" i="3"/>
  <c r="L75" i="3"/>
  <c r="L76" i="3"/>
  <c r="L77" i="3"/>
  <c r="L80" i="3"/>
  <c r="L81" i="3"/>
  <c r="L82" i="3"/>
  <c r="L83" i="3"/>
  <c r="L84" i="3"/>
  <c r="L86" i="3"/>
  <c r="L87" i="3"/>
  <c r="L88" i="3"/>
  <c r="L89" i="3"/>
  <c r="L91" i="3"/>
  <c r="L92" i="3"/>
  <c r="L94" i="3"/>
  <c r="L95" i="3"/>
  <c r="L96" i="3"/>
  <c r="L97" i="3"/>
  <c r="L99" i="3"/>
  <c r="L100" i="3"/>
  <c r="L101" i="3"/>
  <c r="L102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39" i="3"/>
  <c r="L37" i="3"/>
  <c r="L34" i="3"/>
  <c r="L35" i="3"/>
  <c r="L36" i="3"/>
  <c r="M40" i="3" l="1"/>
  <c r="M92" i="3"/>
  <c r="M69" i="3"/>
  <c r="M54" i="3"/>
  <c r="M51" i="3"/>
  <c r="M45" i="3"/>
  <c r="M105" i="3"/>
  <c r="M87" i="3"/>
  <c r="M60" i="3"/>
  <c r="M63" i="3"/>
  <c r="M81" i="3"/>
  <c r="M73" i="3"/>
  <c r="M100" i="3"/>
  <c r="M95" i="3"/>
  <c r="L26" i="3"/>
  <c r="L27" i="3"/>
  <c r="L28" i="3"/>
  <c r="L29" i="3"/>
  <c r="L30" i="3"/>
  <c r="L31" i="3"/>
  <c r="L32" i="3"/>
  <c r="L33" i="3"/>
  <c r="L25" i="3"/>
  <c r="L19" i="3"/>
  <c r="L18" i="3"/>
  <c r="L6" i="3"/>
  <c r="L23" i="3"/>
  <c r="L22" i="3"/>
  <c r="L21" i="3"/>
  <c r="L20" i="3"/>
  <c r="L14" i="3"/>
  <c r="L15" i="3"/>
  <c r="L16" i="3"/>
  <c r="L17" i="3"/>
  <c r="L13" i="3"/>
  <c r="C2" i="3"/>
  <c r="M14" i="3" l="1"/>
  <c r="M26" i="3"/>
  <c r="L7" i="3"/>
  <c r="L8" i="3"/>
  <c r="L9" i="3"/>
  <c r="L10" i="3"/>
  <c r="L11" i="3"/>
  <c r="L5" i="3"/>
  <c r="L264" i="3"/>
  <c r="L263" i="3"/>
  <c r="L262" i="3"/>
  <c r="L261" i="3"/>
  <c r="L260" i="3"/>
  <c r="L259" i="3"/>
  <c r="B2" i="3"/>
  <c r="L87" i="2"/>
  <c r="M6" i="3" l="1"/>
  <c r="E2" i="3"/>
  <c r="M2" i="3"/>
  <c r="D2" i="3"/>
  <c r="L74" i="2"/>
  <c r="A2" i="2" l="1"/>
  <c r="H2" i="2"/>
  <c r="G2" i="2"/>
  <c r="F2" i="2"/>
  <c r="C2" i="2"/>
  <c r="B2" i="2"/>
  <c r="A75" i="2"/>
  <c r="A65" i="2"/>
  <c r="A51" i="2"/>
  <c r="A54" i="2"/>
  <c r="L55" i="2"/>
  <c r="A45" i="2"/>
  <c r="A33" i="2"/>
  <c r="A16" i="2"/>
  <c r="D2" i="2" l="1"/>
  <c r="L43" i="2"/>
  <c r="L41" i="2"/>
  <c r="H2" i="1"/>
  <c r="A4" i="2"/>
  <c r="L24" i="2"/>
  <c r="M49" i="1" l="1"/>
  <c r="L48" i="1"/>
  <c r="E2" i="1" s="1"/>
  <c r="L18" i="2"/>
  <c r="L8" i="2"/>
  <c r="L6" i="2"/>
  <c r="L7" i="2"/>
  <c r="L9" i="2"/>
  <c r="L10" i="2"/>
  <c r="L11" i="2"/>
  <c r="L12" i="2"/>
  <c r="L13" i="2"/>
  <c r="L14" i="2"/>
  <c r="L15" i="2"/>
  <c r="L17" i="2"/>
  <c r="L19" i="2"/>
  <c r="L20" i="2"/>
  <c r="L21" i="2"/>
  <c r="L22" i="2"/>
  <c r="L23" i="2"/>
  <c r="L25" i="2"/>
  <c r="L26" i="2"/>
  <c r="L27" i="2"/>
  <c r="L28" i="2"/>
  <c r="L29" i="2"/>
  <c r="L30" i="2"/>
  <c r="L31" i="2"/>
  <c r="L32" i="2"/>
  <c r="L34" i="2"/>
  <c r="L35" i="2"/>
  <c r="L36" i="2"/>
  <c r="L37" i="2"/>
  <c r="L38" i="2"/>
  <c r="L39" i="2"/>
  <c r="L40" i="2"/>
  <c r="L42" i="2"/>
  <c r="L44" i="2"/>
  <c r="L46" i="2"/>
  <c r="L47" i="2"/>
  <c r="L48" i="2"/>
  <c r="L49" i="2"/>
  <c r="L50" i="2"/>
  <c r="L52" i="2"/>
  <c r="L53" i="2"/>
  <c r="L56" i="2"/>
  <c r="L57" i="2"/>
  <c r="L58" i="2"/>
  <c r="L59" i="2"/>
  <c r="L60" i="2"/>
  <c r="L61" i="2"/>
  <c r="L62" i="2"/>
  <c r="L63" i="2"/>
  <c r="L64" i="2"/>
  <c r="L66" i="2"/>
  <c r="L67" i="2"/>
  <c r="L68" i="2"/>
  <c r="L69" i="2"/>
  <c r="L70" i="2"/>
  <c r="L71" i="2"/>
  <c r="L72" i="2"/>
  <c r="L73" i="2"/>
  <c r="L76" i="2"/>
  <c r="L77" i="2"/>
  <c r="L78" i="2"/>
  <c r="L79" i="2"/>
  <c r="L80" i="2"/>
  <c r="L81" i="2"/>
  <c r="L82" i="2"/>
  <c r="L83" i="2"/>
  <c r="L84" i="2"/>
  <c r="L85" i="2"/>
  <c r="L86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5" i="2"/>
  <c r="L16" i="1"/>
  <c r="G2" i="1"/>
  <c r="M2" i="2" l="1"/>
  <c r="E2" i="2"/>
  <c r="M77" i="2"/>
  <c r="M67" i="2"/>
  <c r="M56" i="2"/>
  <c r="M53" i="2"/>
  <c r="M18" i="2"/>
  <c r="M6" i="2"/>
  <c r="L49" i="1"/>
  <c r="L50" i="1"/>
  <c r="L51" i="1"/>
  <c r="L52" i="1"/>
  <c r="L53" i="1"/>
  <c r="L54" i="1"/>
  <c r="L46" i="1"/>
  <c r="C2" i="1" l="1"/>
  <c r="D2" i="1" s="1"/>
  <c r="F2" i="1"/>
  <c r="A47" i="1"/>
  <c r="A37" i="1"/>
  <c r="B2" i="1"/>
  <c r="M39" i="1"/>
  <c r="L45" i="1"/>
  <c r="A2" i="1"/>
  <c r="M31" i="1"/>
  <c r="L38" i="1"/>
  <c r="L39" i="1"/>
  <c r="L40" i="1"/>
  <c r="L41" i="1"/>
  <c r="L42" i="1"/>
  <c r="L43" i="1"/>
  <c r="L44" i="1"/>
  <c r="A29" i="1"/>
  <c r="M2" i="1"/>
  <c r="L30" i="1"/>
  <c r="L31" i="1"/>
  <c r="L32" i="1"/>
  <c r="L33" i="1"/>
  <c r="L34" i="1"/>
  <c r="L35" i="1"/>
  <c r="L36" i="1"/>
  <c r="L28" i="1"/>
  <c r="L27" i="1"/>
  <c r="L25" i="1" l="1"/>
  <c r="L26" i="1"/>
  <c r="L17" i="1"/>
  <c r="L18" i="1"/>
  <c r="L19" i="1"/>
  <c r="L20" i="1"/>
  <c r="L21" i="1"/>
  <c r="L22" i="1"/>
  <c r="L23" i="1"/>
  <c r="L24" i="1"/>
  <c r="L15" i="1"/>
  <c r="C4" i="1"/>
  <c r="A4" i="1"/>
  <c r="B4" i="1"/>
  <c r="M16" i="1" l="1"/>
  <c r="M47" i="2" l="1"/>
  <c r="M35" i="2"/>
</calcChain>
</file>

<file path=xl/sharedStrings.xml><?xml version="1.0" encoding="utf-8"?>
<sst xmlns="http://schemas.openxmlformats.org/spreadsheetml/2006/main" count="1189" uniqueCount="161">
  <si>
    <t>DATE</t>
  </si>
  <si>
    <t>POLICY ID</t>
  </si>
  <si>
    <t>CASE NUMBER</t>
  </si>
  <si>
    <t>CALL DEMAND</t>
  </si>
  <si>
    <t>MOCK NPS</t>
  </si>
  <si>
    <t>PASSIVE</t>
  </si>
  <si>
    <t>ROUTED TO SURVEY</t>
  </si>
  <si>
    <t>YES</t>
  </si>
  <si>
    <t>cancellation</t>
  </si>
  <si>
    <t>OFFER SURVEY</t>
  </si>
  <si>
    <t>NO</t>
  </si>
  <si>
    <t>WHO END THE CALL</t>
  </si>
  <si>
    <t>CA</t>
  </si>
  <si>
    <t>TOTAL CALL</t>
  </si>
  <si>
    <t>TOTAL ROUTED</t>
  </si>
  <si>
    <t>pcp change</t>
  </si>
  <si>
    <t>PROMOTER</t>
  </si>
  <si>
    <t>CX</t>
  </si>
  <si>
    <t>no</t>
  </si>
  <si>
    <t>ID card</t>
  </si>
  <si>
    <t>NA</t>
  </si>
  <si>
    <t>trn</t>
  </si>
  <si>
    <t>subrogation</t>
  </si>
  <si>
    <t>TRN</t>
  </si>
  <si>
    <t>Claim</t>
  </si>
  <si>
    <t>claim</t>
  </si>
  <si>
    <t>TOTAL TRANSFER</t>
  </si>
  <si>
    <t>ROUTE TO SURVEY %</t>
  </si>
  <si>
    <t>find a doctor</t>
  </si>
  <si>
    <t>yes</t>
  </si>
  <si>
    <t>benefits</t>
  </si>
  <si>
    <t>billing</t>
  </si>
  <si>
    <t>benfits</t>
  </si>
  <si>
    <t>dental</t>
  </si>
  <si>
    <t>AHT</t>
  </si>
  <si>
    <t>HH</t>
  </si>
  <si>
    <t>MM</t>
  </si>
  <si>
    <t>SS</t>
  </si>
  <si>
    <t>policy information</t>
  </si>
  <si>
    <t>accumulation</t>
  </si>
  <si>
    <t>dental claim</t>
  </si>
  <si>
    <t>TRN MP</t>
  </si>
  <si>
    <t>TRN GROUP</t>
  </si>
  <si>
    <t>CALL TODAY</t>
  </si>
  <si>
    <t>CURRENT TRANSFERS</t>
  </si>
  <si>
    <t>CALL DURATION</t>
  </si>
  <si>
    <t>call starting 8/27</t>
  </si>
  <si>
    <t>MRI benefits</t>
  </si>
  <si>
    <t>AHT PER DAY</t>
  </si>
  <si>
    <t>TRN RX</t>
  </si>
  <si>
    <t>prescription</t>
  </si>
  <si>
    <t>claims</t>
  </si>
  <si>
    <t>preauth</t>
  </si>
  <si>
    <t>0BF7WB6RK</t>
  </si>
  <si>
    <t>trn pharmacy</t>
  </si>
  <si>
    <t>trn group</t>
  </si>
  <si>
    <t>grace period</t>
  </si>
  <si>
    <t>claim itemazation</t>
  </si>
  <si>
    <t>id card</t>
  </si>
  <si>
    <t>DETRACTOR</t>
  </si>
  <si>
    <t>call got disco</t>
  </si>
  <si>
    <t>claim status</t>
  </si>
  <si>
    <t>reinstatement</t>
  </si>
  <si>
    <t>enrollement</t>
  </si>
  <si>
    <t>elegibilty</t>
  </si>
  <si>
    <t>pharmacy</t>
  </si>
  <si>
    <t>make a payment</t>
  </si>
  <si>
    <t>TRN pharmacy</t>
  </si>
  <si>
    <t>activating pharmacy</t>
  </si>
  <si>
    <t>Yes</t>
  </si>
  <si>
    <t xml:space="preserve">racist </t>
  </si>
  <si>
    <t>No</t>
  </si>
  <si>
    <t>removing dependant</t>
  </si>
  <si>
    <t>eligibility</t>
  </si>
  <si>
    <t>proof of coverage</t>
  </si>
  <si>
    <t>pcpc change</t>
  </si>
  <si>
    <t>pcp appointment</t>
  </si>
  <si>
    <t>home health care</t>
  </si>
  <si>
    <t>payment list</t>
  </si>
  <si>
    <t>ghost call</t>
  </si>
  <si>
    <t>Provider Line</t>
  </si>
  <si>
    <t>appeal</t>
  </si>
  <si>
    <t>provider line</t>
  </si>
  <si>
    <t>payment</t>
  </si>
  <si>
    <t>group</t>
  </si>
  <si>
    <t>refund</t>
  </si>
  <si>
    <t xml:space="preserve">claims itemize </t>
  </si>
  <si>
    <t>Sys80</t>
  </si>
  <si>
    <t>medical</t>
  </si>
  <si>
    <t>cancelation</t>
  </si>
  <si>
    <t>Application</t>
  </si>
  <si>
    <t>referral</t>
  </si>
  <si>
    <t>vision benefits</t>
  </si>
  <si>
    <t>TRN group</t>
  </si>
  <si>
    <t>member ID number</t>
  </si>
  <si>
    <t>colonoscopy</t>
  </si>
  <si>
    <t>general question SAF</t>
  </si>
  <si>
    <t xml:space="preserve">benefits for lab </t>
  </si>
  <si>
    <t>referral / pcp change</t>
  </si>
  <si>
    <t>find a doctor / ID card</t>
  </si>
  <si>
    <t>app for a plan</t>
  </si>
  <si>
    <t>RX</t>
  </si>
  <si>
    <t>INN Pharmacy</t>
  </si>
  <si>
    <t>general question referral</t>
  </si>
  <si>
    <t>TOTAL TALK TIME</t>
  </si>
  <si>
    <t>COB</t>
  </si>
  <si>
    <t xml:space="preserve"> CX</t>
  </si>
  <si>
    <t xml:space="preserve"> CA</t>
  </si>
  <si>
    <t xml:space="preserve">pcp change </t>
  </si>
  <si>
    <t>TRN Rx</t>
  </si>
  <si>
    <t>short term disability(STD)</t>
  </si>
  <si>
    <t xml:space="preserve"> NA</t>
  </si>
  <si>
    <t>TRN rx</t>
  </si>
  <si>
    <t>appeal for a medication</t>
  </si>
  <si>
    <t>R58898663</t>
  </si>
  <si>
    <t>trn provider line</t>
  </si>
  <si>
    <t>copay</t>
  </si>
  <si>
    <t>find provider</t>
  </si>
  <si>
    <t>BHU</t>
  </si>
  <si>
    <t>Claims</t>
  </si>
  <si>
    <t>LongTermCare</t>
  </si>
  <si>
    <t>TRN wellOnTraget</t>
  </si>
  <si>
    <t>Finess Benefits</t>
  </si>
  <si>
    <t>list of doctor</t>
  </si>
  <si>
    <t xml:space="preserve">secured </t>
  </si>
  <si>
    <t>find a clinic / id card</t>
  </si>
  <si>
    <t>eligibilty</t>
  </si>
  <si>
    <t xml:space="preserve">vision </t>
  </si>
  <si>
    <t>application</t>
  </si>
  <si>
    <t xml:space="preserve">no </t>
  </si>
  <si>
    <t>medication</t>
  </si>
  <si>
    <t>trn RX</t>
  </si>
  <si>
    <t xml:space="preserve">update last name </t>
  </si>
  <si>
    <t>insuline</t>
  </si>
  <si>
    <t>Auto pay</t>
  </si>
  <si>
    <t>Pre-auth / Claim</t>
  </si>
  <si>
    <t>PCP change</t>
  </si>
  <si>
    <t>Benefits MRI</t>
  </si>
  <si>
    <t>PCP change / benefits</t>
  </si>
  <si>
    <t xml:space="preserve">billing </t>
  </si>
  <si>
    <t>list and PCP change</t>
  </si>
  <si>
    <t>referral status</t>
  </si>
  <si>
    <t>member ID</t>
  </si>
  <si>
    <t>TRN Group</t>
  </si>
  <si>
    <t>TRN Employer</t>
  </si>
  <si>
    <t>claim address</t>
  </si>
  <si>
    <t>BAM</t>
  </si>
  <si>
    <t>BAM reset pass</t>
  </si>
  <si>
    <t>Plan Benefits</t>
  </si>
  <si>
    <t>IHD / reset username</t>
  </si>
  <si>
    <t>TRN sys80</t>
  </si>
  <si>
    <t>denied claim</t>
  </si>
  <si>
    <t>contract</t>
  </si>
  <si>
    <t>provider</t>
  </si>
  <si>
    <t>TRN provider line</t>
  </si>
  <si>
    <t xml:space="preserve">subrogation </t>
  </si>
  <si>
    <t>TRN subrogation</t>
  </si>
  <si>
    <t>temelemedecine copay</t>
  </si>
  <si>
    <t>prea auth</t>
  </si>
  <si>
    <t>acumms</t>
  </si>
  <si>
    <t>MG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</si>
</sst>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0" fontId="0" fillId="6" borderId="0" xfId="0" applyNumberFormat="1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1" fillId="6" borderId="0" xfId="0" applyNumberFormat="1" applyFont="1" applyFill="1" applyAlignment="1">
      <alignment horizontal="center" vertical="center"/>
    </xf>
    <xf numFmtId="0" fontId="1" fillId="7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NumberFormat="1" applyFill="1" applyAlignment="1">
      <alignment horizontal="center" vertical="center"/>
    </xf>
    <xf numFmtId="0" fontId="1" fillId="9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10" fontId="2" fillId="10" borderId="0" xfId="0" applyNumberFormat="1" applyFont="1" applyFill="1" applyAlignment="1">
      <alignment horizontal="center" vertical="center"/>
    </xf>
    <xf numFmtId="2" fontId="3" fillId="1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NumberFormat="1" applyFill="1" applyAlignment="1">
      <alignment horizontal="center" vertical="center"/>
    </xf>
    <xf numFmtId="0" fontId="1" fillId="11" borderId="0" xfId="0" applyNumberFormat="1" applyFont="1" applyFill="1" applyAlignment="1">
      <alignment horizontal="center" vertical="center"/>
    </xf>
    <xf numFmtId="0" fontId="0" fillId="6" borderId="0" xfId="0" applyNumberFormat="1" applyFill="1"/>
    <xf numFmtId="2" fontId="1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1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1" fillId="5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01"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C0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5C5"/>
        </patternFill>
      </fill>
    </dxf>
    <dxf>
      <fill>
        <patternFill>
          <bgColor theme="9" tint="0.59996337778862885"/>
        </patternFill>
      </fill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C00000"/>
      </font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5C5"/>
        </patternFill>
      </fill>
    </dxf>
    <dxf>
      <fill>
        <patternFill>
          <bgColor theme="9" tint="0.59996337778862885"/>
        </patternFill>
      </fill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C00000"/>
      </font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5C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DEFE7"/>
      <color rgb="FFEDF1F9"/>
      <color rgb="FFD9E1F2"/>
      <color rgb="FFD5F1FF"/>
      <color rgb="FFFF9F9F"/>
      <color rgb="FFFF8989"/>
      <color rgb="FFFF9797"/>
      <color rgb="FFFFC5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A6765-2193-4152-B699-04843B5BBCFB}">
  <dimension ref="A1:N59"/>
  <sheetViews>
    <sheetView zoomScaleNormal="100" workbookViewId="0">
      <pane ySplit="3" topLeftCell="A4" activePane="bottomLeft" state="frozen"/>
      <selection pane="bottomLeft" activeCell="C52" sqref="C52"/>
    </sheetView>
  </sheetViews>
  <sheetFormatPr defaultColWidth="20.7109375" defaultRowHeight="20.100000000000001" customHeight="1" x14ac:dyDescent="0.25"/>
  <cols>
    <col min="1" max="4" width="20.7109375" style="1"/>
    <col min="5" max="5" width="20.7109375" style="1" customWidth="1"/>
    <col min="6" max="8" width="20.7109375" style="1"/>
    <col min="9" max="10" width="3.7109375" style="6" customWidth="1"/>
    <col min="11" max="11" width="3.7109375" style="1" customWidth="1"/>
    <col min="12" max="12" width="6.140625" style="10" customWidth="1"/>
    <col min="13" max="16384" width="20.7109375" style="1"/>
  </cols>
  <sheetData>
    <row r="1" spans="1:13" ht="20.100000000000001" customHeight="1" x14ac:dyDescent="0.25">
      <c r="A1" s="2" t="s">
        <v>13</v>
      </c>
      <c r="B1" s="2" t="s">
        <v>26</v>
      </c>
      <c r="C1" s="2" t="s">
        <v>14</v>
      </c>
      <c r="D1" s="2" t="s">
        <v>27</v>
      </c>
      <c r="E1" s="2" t="s">
        <v>34</v>
      </c>
      <c r="F1" s="9" t="s">
        <v>43</v>
      </c>
      <c r="G1" s="9" t="s">
        <v>44</v>
      </c>
      <c r="H1" s="9" t="s">
        <v>6</v>
      </c>
      <c r="I1" s="40" t="s">
        <v>45</v>
      </c>
      <c r="J1" s="40"/>
      <c r="K1" s="40"/>
      <c r="L1" s="40"/>
      <c r="M1" s="1" t="s">
        <v>46</v>
      </c>
    </row>
    <row r="2" spans="1:13" s="8" customFormat="1" ht="20.100000000000001" customHeight="1" x14ac:dyDescent="0.25">
      <c r="A2" s="25">
        <f>COUNTA(G$5:G$1048576)</f>
        <v>46</v>
      </c>
      <c r="B2" s="25">
        <f>COUNTIF(F:F, "TRN")</f>
        <v>17</v>
      </c>
      <c r="C2" s="25">
        <f>COUNTIF(G:G, "YES")</f>
        <v>10</v>
      </c>
      <c r="D2" s="26">
        <f>C2/A2</f>
        <v>0.21739130434782608</v>
      </c>
      <c r="E2" s="27">
        <f>SUM(L$5:L$1048576)/M2</f>
        <v>923.43243243243239</v>
      </c>
      <c r="F2" s="19">
        <f>COUNTA(B48:B348)</f>
        <v>7</v>
      </c>
      <c r="G2" s="19">
        <f>COUNTIF(F48:F59, "TRN")</f>
        <v>2</v>
      </c>
      <c r="H2" s="19">
        <f>COUNTIF(G48:G59, "YES")</f>
        <v>2</v>
      </c>
      <c r="I2" s="40"/>
      <c r="J2" s="40"/>
      <c r="K2" s="40"/>
      <c r="L2" s="40"/>
      <c r="M2" s="8">
        <f>COUNTA(G$15:G$1048576)</f>
        <v>37</v>
      </c>
    </row>
    <row r="3" spans="1:13" s="5" customFormat="1" ht="20.100000000000001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9</v>
      </c>
      <c r="F3" s="2" t="s">
        <v>11</v>
      </c>
      <c r="G3" s="2" t="s">
        <v>6</v>
      </c>
      <c r="H3" s="2" t="s">
        <v>4</v>
      </c>
      <c r="I3" s="17" t="s">
        <v>35</v>
      </c>
      <c r="J3" s="17" t="s">
        <v>36</v>
      </c>
      <c r="K3" s="18" t="s">
        <v>37</v>
      </c>
      <c r="L3" s="17" t="s">
        <v>34</v>
      </c>
      <c r="M3" s="5" t="s">
        <v>48</v>
      </c>
    </row>
    <row r="4" spans="1:13" s="5" customFormat="1" ht="20.100000000000001" customHeight="1" x14ac:dyDescent="0.25">
      <c r="A4" s="12">
        <f>COUNTA(B5:B13)</f>
        <v>9</v>
      </c>
      <c r="B4" s="13">
        <f>COUNTIF(F5:F13, "TRN")</f>
        <v>2</v>
      </c>
      <c r="C4" s="13">
        <f>COUNTIF(G5:G13, "YES")</f>
        <v>2</v>
      </c>
      <c r="D4" s="14"/>
      <c r="E4" s="12"/>
      <c r="F4" s="12"/>
      <c r="G4" s="12"/>
      <c r="H4" s="12"/>
      <c r="I4" s="15"/>
      <c r="J4" s="15"/>
      <c r="K4" s="12"/>
      <c r="L4" s="16"/>
    </row>
    <row r="5" spans="1:13" ht="20.100000000000001" customHeight="1" x14ac:dyDescent="0.25">
      <c r="A5" s="4">
        <v>45530</v>
      </c>
      <c r="B5" s="1">
        <v>943705335</v>
      </c>
      <c r="C5" s="1">
        <v>155783485</v>
      </c>
      <c r="D5" s="1" t="s">
        <v>8</v>
      </c>
      <c r="E5" s="1" t="s">
        <v>10</v>
      </c>
      <c r="F5" s="1" t="s">
        <v>23</v>
      </c>
      <c r="G5" s="1" t="s">
        <v>29</v>
      </c>
      <c r="H5" s="1" t="s">
        <v>5</v>
      </c>
      <c r="I5" s="6">
        <v>0</v>
      </c>
      <c r="J5" s="6">
        <v>0</v>
      </c>
      <c r="K5" s="6">
        <v>0</v>
      </c>
      <c r="L5" s="10">
        <v>0</v>
      </c>
    </row>
    <row r="6" spans="1:13" ht="20.100000000000001" customHeight="1" x14ac:dyDescent="0.25">
      <c r="A6" s="4">
        <v>45530</v>
      </c>
      <c r="B6" s="1">
        <v>943464687</v>
      </c>
      <c r="C6" s="1">
        <v>943464687</v>
      </c>
      <c r="D6" s="1" t="s">
        <v>15</v>
      </c>
      <c r="E6" s="1" t="s">
        <v>7</v>
      </c>
      <c r="F6" s="1" t="s">
        <v>12</v>
      </c>
      <c r="G6" s="1" t="s">
        <v>29</v>
      </c>
      <c r="H6" s="1" t="s">
        <v>16</v>
      </c>
      <c r="I6" s="6">
        <v>0</v>
      </c>
      <c r="J6" s="6">
        <v>0</v>
      </c>
      <c r="K6" s="6">
        <v>0</v>
      </c>
      <c r="L6" s="10">
        <v>0</v>
      </c>
    </row>
    <row r="7" spans="1:13" ht="20.100000000000001" customHeight="1" x14ac:dyDescent="0.25">
      <c r="A7" s="4">
        <v>45530</v>
      </c>
      <c r="B7" s="1">
        <v>943677587</v>
      </c>
      <c r="C7" s="1">
        <v>155781000</v>
      </c>
      <c r="D7" s="1" t="s">
        <v>19</v>
      </c>
      <c r="E7" s="1" t="s">
        <v>7</v>
      </c>
      <c r="F7" s="1" t="s">
        <v>17</v>
      </c>
      <c r="G7" s="1" t="s">
        <v>18</v>
      </c>
      <c r="H7" s="1" t="s">
        <v>20</v>
      </c>
      <c r="I7" s="6">
        <v>0</v>
      </c>
      <c r="J7" s="6">
        <v>0</v>
      </c>
      <c r="K7" s="6">
        <v>0</v>
      </c>
      <c r="L7" s="10">
        <v>0</v>
      </c>
    </row>
    <row r="8" spans="1:13" ht="20.100000000000001" customHeight="1" x14ac:dyDescent="0.25">
      <c r="A8" s="4">
        <v>45530</v>
      </c>
      <c r="B8" s="1" t="s">
        <v>21</v>
      </c>
      <c r="C8" s="1" t="s">
        <v>20</v>
      </c>
      <c r="D8" s="1" t="s">
        <v>22</v>
      </c>
      <c r="E8" s="1" t="s">
        <v>10</v>
      </c>
      <c r="F8" s="1" t="s">
        <v>23</v>
      </c>
      <c r="G8" s="1" t="s">
        <v>18</v>
      </c>
      <c r="H8" s="1" t="s">
        <v>20</v>
      </c>
      <c r="I8" s="6">
        <v>0</v>
      </c>
      <c r="J8" s="6">
        <v>0</v>
      </c>
      <c r="K8" s="6">
        <v>0</v>
      </c>
      <c r="L8" s="10">
        <v>0</v>
      </c>
    </row>
    <row r="9" spans="1:13" ht="20.100000000000001" customHeight="1" x14ac:dyDescent="0.25">
      <c r="A9" s="4">
        <v>45530</v>
      </c>
      <c r="B9" s="1" t="s">
        <v>20</v>
      </c>
      <c r="C9" s="1" t="s">
        <v>20</v>
      </c>
      <c r="D9" s="1" t="s">
        <v>24</v>
      </c>
      <c r="E9" s="1" t="s">
        <v>10</v>
      </c>
      <c r="F9" s="1" t="s">
        <v>17</v>
      </c>
      <c r="G9" s="1" t="s">
        <v>18</v>
      </c>
      <c r="H9" s="1" t="s">
        <v>20</v>
      </c>
      <c r="I9" s="6">
        <v>0</v>
      </c>
      <c r="J9" s="6">
        <v>0</v>
      </c>
      <c r="K9" s="6">
        <v>0</v>
      </c>
      <c r="L9" s="10">
        <v>0</v>
      </c>
    </row>
    <row r="10" spans="1:13" ht="20.100000000000001" customHeight="1" x14ac:dyDescent="0.25">
      <c r="A10" s="4">
        <v>45530</v>
      </c>
      <c r="B10" s="1">
        <v>921351084</v>
      </c>
      <c r="C10" s="1">
        <v>155843020</v>
      </c>
      <c r="D10" s="1" t="s">
        <v>28</v>
      </c>
      <c r="E10" s="1" t="s">
        <v>10</v>
      </c>
      <c r="F10" s="1" t="s">
        <v>17</v>
      </c>
      <c r="G10" s="1" t="s">
        <v>18</v>
      </c>
      <c r="H10" s="1" t="s">
        <v>20</v>
      </c>
      <c r="I10" s="6">
        <v>0</v>
      </c>
      <c r="J10" s="6">
        <v>0</v>
      </c>
      <c r="K10" s="6">
        <v>0</v>
      </c>
      <c r="L10" s="10">
        <v>0</v>
      </c>
    </row>
    <row r="11" spans="1:13" ht="20.100000000000001" customHeight="1" x14ac:dyDescent="0.25">
      <c r="A11" s="4">
        <v>45530</v>
      </c>
      <c r="B11" s="1">
        <v>925848511</v>
      </c>
      <c r="C11" s="1">
        <v>155873308</v>
      </c>
      <c r="D11" s="1" t="s">
        <v>25</v>
      </c>
      <c r="E11" s="1" t="s">
        <v>10</v>
      </c>
      <c r="F11" s="1" t="s">
        <v>17</v>
      </c>
      <c r="G11" s="1" t="s">
        <v>18</v>
      </c>
      <c r="H11" s="1" t="s">
        <v>20</v>
      </c>
      <c r="I11" s="6">
        <v>0</v>
      </c>
      <c r="J11" s="6">
        <v>0</v>
      </c>
      <c r="K11" s="6">
        <v>0</v>
      </c>
      <c r="L11" s="10">
        <v>0</v>
      </c>
    </row>
    <row r="12" spans="1:13" ht="20.100000000000001" customHeight="1" x14ac:dyDescent="0.25">
      <c r="A12" s="4">
        <v>45530</v>
      </c>
      <c r="B12" s="1">
        <v>925955305</v>
      </c>
      <c r="C12" s="1">
        <v>155936990</v>
      </c>
      <c r="D12" s="1" t="s">
        <v>30</v>
      </c>
      <c r="E12" s="1" t="s">
        <v>10</v>
      </c>
      <c r="F12" s="1" t="s">
        <v>17</v>
      </c>
      <c r="G12" s="1" t="s">
        <v>18</v>
      </c>
      <c r="H12" s="1" t="s">
        <v>20</v>
      </c>
      <c r="I12" s="6">
        <v>0</v>
      </c>
      <c r="J12" s="6">
        <v>0</v>
      </c>
      <c r="K12" s="6">
        <v>0</v>
      </c>
      <c r="L12" s="10">
        <v>0</v>
      </c>
    </row>
    <row r="13" spans="1:13" ht="20.100000000000001" customHeight="1" x14ac:dyDescent="0.25">
      <c r="A13" s="4">
        <v>45530</v>
      </c>
      <c r="B13" s="1">
        <v>921683336</v>
      </c>
      <c r="C13" s="1">
        <v>155943367</v>
      </c>
      <c r="D13" s="1" t="s">
        <v>30</v>
      </c>
      <c r="E13" s="1" t="s">
        <v>10</v>
      </c>
      <c r="F13" s="1" t="s">
        <v>17</v>
      </c>
      <c r="G13" s="1" t="s">
        <v>18</v>
      </c>
      <c r="H13" s="1" t="s">
        <v>20</v>
      </c>
      <c r="I13" s="6">
        <v>0</v>
      </c>
      <c r="J13" s="6">
        <v>0</v>
      </c>
      <c r="K13" s="6">
        <v>0</v>
      </c>
      <c r="L13" s="10">
        <v>0</v>
      </c>
    </row>
    <row r="14" spans="1:13" ht="20.100000000000001" customHeight="1" x14ac:dyDescent="0.25">
      <c r="A14" s="20">
        <v>14</v>
      </c>
      <c r="B14" s="20">
        <v>4</v>
      </c>
      <c r="C14" s="20">
        <v>4</v>
      </c>
      <c r="D14" s="20"/>
      <c r="E14" s="20"/>
      <c r="F14" s="20"/>
      <c r="G14" s="20"/>
      <c r="H14" s="20"/>
      <c r="I14" s="21"/>
      <c r="J14" s="21"/>
      <c r="K14" s="20"/>
      <c r="L14" s="22"/>
    </row>
    <row r="15" spans="1:13" ht="20.100000000000001" customHeight="1" x14ac:dyDescent="0.25">
      <c r="A15" s="4">
        <v>45531</v>
      </c>
      <c r="B15" s="1">
        <v>925607269</v>
      </c>
      <c r="C15" s="1">
        <v>155986603</v>
      </c>
      <c r="D15" s="3" t="s">
        <v>32</v>
      </c>
      <c r="E15" s="1" t="s">
        <v>10</v>
      </c>
      <c r="F15" s="1" t="s">
        <v>17</v>
      </c>
      <c r="G15" s="1" t="s">
        <v>18</v>
      </c>
      <c r="H15" s="1" t="s">
        <v>20</v>
      </c>
      <c r="I15" s="6">
        <v>0</v>
      </c>
      <c r="J15" s="6">
        <v>11</v>
      </c>
      <c r="K15" s="1">
        <v>31</v>
      </c>
      <c r="L15" s="10">
        <f>J15*60+K15</f>
        <v>691</v>
      </c>
      <c r="M15" s="23">
        <v>45531</v>
      </c>
    </row>
    <row r="16" spans="1:13" ht="20.100000000000001" customHeight="1" x14ac:dyDescent="0.25">
      <c r="A16" s="4">
        <v>45531</v>
      </c>
      <c r="B16" s="1">
        <v>925965253</v>
      </c>
      <c r="C16" s="1">
        <v>155995820</v>
      </c>
      <c r="D16" s="1" t="s">
        <v>31</v>
      </c>
      <c r="E16" s="1" t="s">
        <v>7</v>
      </c>
      <c r="F16" s="1" t="s">
        <v>12</v>
      </c>
      <c r="G16" s="1" t="s">
        <v>29</v>
      </c>
      <c r="H16" s="1" t="s">
        <v>16</v>
      </c>
      <c r="I16" s="6">
        <v>0</v>
      </c>
      <c r="J16" s="6">
        <v>20</v>
      </c>
      <c r="K16" s="1">
        <v>45</v>
      </c>
      <c r="L16" s="10">
        <f>J16*60+K16</f>
        <v>1245</v>
      </c>
      <c r="M16" s="24">
        <f>SUM(L15:L28)/A14</f>
        <v>1065.8571428571429</v>
      </c>
    </row>
    <row r="17" spans="1:13" ht="20.100000000000001" customHeight="1" x14ac:dyDescent="0.25">
      <c r="A17" s="4">
        <v>45531</v>
      </c>
      <c r="B17" s="1">
        <v>943477441</v>
      </c>
      <c r="C17" s="1" t="s">
        <v>20</v>
      </c>
      <c r="D17" s="1" t="s">
        <v>33</v>
      </c>
      <c r="E17" s="1" t="s">
        <v>10</v>
      </c>
      <c r="F17" s="1" t="s">
        <v>17</v>
      </c>
      <c r="G17" s="1" t="s">
        <v>18</v>
      </c>
      <c r="H17" s="1" t="s">
        <v>20</v>
      </c>
      <c r="I17" s="6">
        <v>0</v>
      </c>
      <c r="J17" s="6">
        <v>8</v>
      </c>
      <c r="K17" s="1">
        <v>9</v>
      </c>
      <c r="L17" s="10">
        <f t="shared" ref="L17:L45" si="0">J17*60+K17</f>
        <v>489</v>
      </c>
    </row>
    <row r="18" spans="1:13" ht="20.100000000000001" customHeight="1" x14ac:dyDescent="0.25">
      <c r="A18" s="4">
        <v>45531</v>
      </c>
      <c r="B18" s="1">
        <v>943795483</v>
      </c>
      <c r="C18" s="1">
        <v>156020336</v>
      </c>
      <c r="D18" s="1" t="s">
        <v>30</v>
      </c>
      <c r="E18" s="1" t="s">
        <v>10</v>
      </c>
      <c r="F18" s="1" t="s">
        <v>23</v>
      </c>
      <c r="G18" s="1" t="s">
        <v>18</v>
      </c>
      <c r="H18" s="1" t="s">
        <v>20</v>
      </c>
      <c r="I18" s="6">
        <v>0</v>
      </c>
      <c r="J18" s="6">
        <v>45</v>
      </c>
      <c r="K18" s="1">
        <v>24</v>
      </c>
      <c r="L18" s="10">
        <f t="shared" si="0"/>
        <v>2724</v>
      </c>
    </row>
    <row r="19" spans="1:13" ht="20.100000000000001" customHeight="1" x14ac:dyDescent="0.25">
      <c r="A19" s="4">
        <v>45531</v>
      </c>
      <c r="B19" s="1">
        <v>943665810</v>
      </c>
      <c r="C19" s="1">
        <v>156053527</v>
      </c>
      <c r="D19" s="1" t="s">
        <v>38</v>
      </c>
      <c r="E19" s="1" t="s">
        <v>10</v>
      </c>
      <c r="F19" s="1" t="s">
        <v>17</v>
      </c>
      <c r="G19" s="1" t="s">
        <v>18</v>
      </c>
      <c r="H19" s="1" t="s">
        <v>20</v>
      </c>
      <c r="I19" s="6">
        <v>0</v>
      </c>
      <c r="J19" s="6">
        <v>12</v>
      </c>
      <c r="K19" s="1">
        <v>47</v>
      </c>
      <c r="L19" s="10">
        <f t="shared" si="0"/>
        <v>767</v>
      </c>
    </row>
    <row r="20" spans="1:13" ht="20.100000000000001" customHeight="1" x14ac:dyDescent="0.25">
      <c r="A20" s="4">
        <v>45531</v>
      </c>
      <c r="B20" s="1">
        <v>943951546</v>
      </c>
      <c r="C20" s="1">
        <v>156063065</v>
      </c>
      <c r="D20" s="1" t="s">
        <v>39</v>
      </c>
      <c r="E20" s="1" t="s">
        <v>7</v>
      </c>
      <c r="F20" s="1" t="s">
        <v>12</v>
      </c>
      <c r="G20" s="1" t="s">
        <v>29</v>
      </c>
      <c r="H20" s="1" t="s">
        <v>16</v>
      </c>
      <c r="I20" s="6">
        <v>0</v>
      </c>
      <c r="J20" s="6">
        <v>22</v>
      </c>
      <c r="K20" s="1">
        <v>10</v>
      </c>
      <c r="L20" s="10">
        <f t="shared" si="0"/>
        <v>1330</v>
      </c>
    </row>
    <row r="21" spans="1:13" ht="20.100000000000001" customHeight="1" x14ac:dyDescent="0.25">
      <c r="A21" s="4">
        <v>45531</v>
      </c>
      <c r="B21" s="1">
        <v>921158245</v>
      </c>
      <c r="C21" s="1">
        <v>156093209</v>
      </c>
      <c r="D21" s="1" t="s">
        <v>28</v>
      </c>
      <c r="E21" s="1" t="s">
        <v>7</v>
      </c>
      <c r="F21" s="1" t="s">
        <v>12</v>
      </c>
      <c r="G21" s="1" t="s">
        <v>29</v>
      </c>
      <c r="H21" s="1" t="s">
        <v>16</v>
      </c>
      <c r="I21" s="6">
        <v>0</v>
      </c>
      <c r="J21" s="6">
        <v>19</v>
      </c>
      <c r="K21" s="1">
        <v>50</v>
      </c>
      <c r="L21" s="10">
        <f t="shared" si="0"/>
        <v>1190</v>
      </c>
    </row>
    <row r="22" spans="1:13" ht="20.100000000000001" customHeight="1" x14ac:dyDescent="0.25">
      <c r="A22" s="4">
        <v>45531</v>
      </c>
      <c r="B22" s="1">
        <v>921334234</v>
      </c>
      <c r="C22" s="1" t="s">
        <v>20</v>
      </c>
      <c r="D22" s="1" t="s">
        <v>40</v>
      </c>
      <c r="E22" s="1" t="s">
        <v>20</v>
      </c>
      <c r="F22" s="1" t="s">
        <v>23</v>
      </c>
      <c r="G22" s="1" t="s">
        <v>18</v>
      </c>
      <c r="H22" s="1" t="s">
        <v>20</v>
      </c>
      <c r="I22" s="6">
        <v>0</v>
      </c>
      <c r="J22" s="6">
        <v>32</v>
      </c>
      <c r="K22" s="1">
        <v>28</v>
      </c>
      <c r="L22" s="10">
        <f t="shared" si="0"/>
        <v>1948</v>
      </c>
    </row>
    <row r="23" spans="1:13" ht="20.100000000000001" customHeight="1" x14ac:dyDescent="0.25">
      <c r="A23" s="4">
        <v>45531</v>
      </c>
      <c r="B23" s="1">
        <v>923817559</v>
      </c>
      <c r="C23" s="1">
        <v>156113439</v>
      </c>
      <c r="D23" s="1" t="s">
        <v>25</v>
      </c>
      <c r="E23" s="1" t="s">
        <v>10</v>
      </c>
      <c r="F23" s="1" t="s">
        <v>17</v>
      </c>
      <c r="G23" s="1" t="s">
        <v>18</v>
      </c>
      <c r="H23" s="1" t="s">
        <v>20</v>
      </c>
      <c r="I23" s="6">
        <v>0</v>
      </c>
      <c r="J23" s="6">
        <v>10</v>
      </c>
      <c r="K23" s="1">
        <v>40</v>
      </c>
      <c r="L23" s="10">
        <f t="shared" si="0"/>
        <v>640</v>
      </c>
    </row>
    <row r="24" spans="1:13" ht="20.100000000000001" customHeight="1" x14ac:dyDescent="0.25">
      <c r="A24" s="4">
        <v>45531</v>
      </c>
      <c r="B24" s="1">
        <v>921186263</v>
      </c>
      <c r="C24" s="1" t="s">
        <v>41</v>
      </c>
      <c r="D24" s="1" t="s">
        <v>8</v>
      </c>
      <c r="E24" s="1" t="s">
        <v>10</v>
      </c>
      <c r="F24" s="1" t="s">
        <v>23</v>
      </c>
      <c r="G24" s="1" t="s">
        <v>18</v>
      </c>
      <c r="H24" s="1" t="s">
        <v>20</v>
      </c>
      <c r="I24" s="6">
        <v>0</v>
      </c>
      <c r="J24" s="6">
        <v>13</v>
      </c>
      <c r="K24" s="1">
        <v>26</v>
      </c>
      <c r="L24" s="10">
        <f t="shared" si="0"/>
        <v>806</v>
      </c>
    </row>
    <row r="25" spans="1:13" ht="20.100000000000001" customHeight="1" x14ac:dyDescent="0.25">
      <c r="A25" s="4">
        <v>45531</v>
      </c>
      <c r="B25" s="1">
        <v>823157286</v>
      </c>
      <c r="C25" s="1" t="s">
        <v>42</v>
      </c>
      <c r="D25" s="1" t="s">
        <v>30</v>
      </c>
      <c r="E25" s="1" t="s">
        <v>10</v>
      </c>
      <c r="F25" s="1" t="s">
        <v>23</v>
      </c>
      <c r="G25" s="1" t="s">
        <v>18</v>
      </c>
      <c r="H25" s="1" t="s">
        <v>20</v>
      </c>
      <c r="I25" s="6">
        <v>0</v>
      </c>
      <c r="J25" s="6">
        <v>4</v>
      </c>
      <c r="K25" s="1">
        <v>42</v>
      </c>
      <c r="L25" s="10">
        <f t="shared" si="0"/>
        <v>282</v>
      </c>
    </row>
    <row r="26" spans="1:13" ht="20.100000000000001" customHeight="1" x14ac:dyDescent="0.25">
      <c r="A26" s="4">
        <v>45531</v>
      </c>
      <c r="B26" s="1">
        <v>947130204</v>
      </c>
      <c r="C26" s="1">
        <v>156133049</v>
      </c>
      <c r="D26" s="1" t="s">
        <v>25</v>
      </c>
      <c r="E26" s="1" t="s">
        <v>7</v>
      </c>
      <c r="F26" s="1" t="s">
        <v>12</v>
      </c>
      <c r="G26" s="1" t="s">
        <v>29</v>
      </c>
      <c r="H26" s="1" t="s">
        <v>16</v>
      </c>
      <c r="I26" s="6">
        <v>0</v>
      </c>
      <c r="J26" s="6">
        <v>20</v>
      </c>
      <c r="K26" s="1">
        <v>46</v>
      </c>
      <c r="L26" s="10">
        <f t="shared" si="0"/>
        <v>1246</v>
      </c>
    </row>
    <row r="27" spans="1:13" ht="20.100000000000001" customHeight="1" x14ac:dyDescent="0.25">
      <c r="A27" s="4">
        <v>45531</v>
      </c>
      <c r="B27" s="1">
        <v>943531157</v>
      </c>
      <c r="C27" s="1">
        <v>156138365</v>
      </c>
      <c r="D27" s="1" t="s">
        <v>28</v>
      </c>
      <c r="E27" s="1" t="s">
        <v>10</v>
      </c>
      <c r="F27" s="1" t="s">
        <v>17</v>
      </c>
      <c r="G27" s="1" t="s">
        <v>18</v>
      </c>
      <c r="H27" s="1" t="s">
        <v>20</v>
      </c>
      <c r="I27" s="6">
        <v>0</v>
      </c>
      <c r="J27" s="6">
        <v>12</v>
      </c>
      <c r="K27" s="1">
        <v>48</v>
      </c>
      <c r="L27" s="10">
        <f t="shared" si="0"/>
        <v>768</v>
      </c>
    </row>
    <row r="28" spans="1:13" ht="20.100000000000001" customHeight="1" x14ac:dyDescent="0.25">
      <c r="A28" s="4">
        <v>45531</v>
      </c>
      <c r="B28" s="1">
        <v>943467124</v>
      </c>
      <c r="C28" s="1">
        <v>156142033</v>
      </c>
      <c r="D28" s="1" t="s">
        <v>38</v>
      </c>
      <c r="E28" s="1" t="s">
        <v>10</v>
      </c>
      <c r="F28" s="1" t="s">
        <v>17</v>
      </c>
      <c r="G28" s="1" t="s">
        <v>18</v>
      </c>
      <c r="H28" s="1" t="s">
        <v>20</v>
      </c>
      <c r="I28" s="6">
        <v>0</v>
      </c>
      <c r="J28" s="6">
        <v>13</v>
      </c>
      <c r="K28" s="1">
        <v>16</v>
      </c>
      <c r="L28" s="10">
        <f t="shared" si="0"/>
        <v>796</v>
      </c>
    </row>
    <row r="29" spans="1:13" ht="20.100000000000001" customHeight="1" x14ac:dyDescent="0.25">
      <c r="A29" s="20">
        <f>COUNTA(B30:B36)</f>
        <v>7</v>
      </c>
      <c r="B29" s="20"/>
      <c r="C29" s="20"/>
      <c r="D29" s="20"/>
      <c r="E29" s="20"/>
      <c r="F29" s="20"/>
      <c r="G29" s="20"/>
      <c r="H29" s="20"/>
      <c r="I29" s="21"/>
      <c r="J29" s="21"/>
      <c r="K29" s="20"/>
      <c r="L29" s="22"/>
    </row>
    <row r="30" spans="1:13" ht="20.100000000000001" customHeight="1" x14ac:dyDescent="0.25">
      <c r="A30" s="4">
        <v>45532</v>
      </c>
      <c r="B30" s="1">
        <v>921727441</v>
      </c>
      <c r="C30" s="1">
        <v>156191223</v>
      </c>
      <c r="D30" s="1" t="s">
        <v>47</v>
      </c>
      <c r="E30" s="1" t="s">
        <v>7</v>
      </c>
      <c r="F30" s="1" t="s">
        <v>12</v>
      </c>
      <c r="G30" s="1" t="s">
        <v>29</v>
      </c>
      <c r="H30" s="1" t="s">
        <v>16</v>
      </c>
      <c r="I30" s="6">
        <v>0</v>
      </c>
      <c r="J30" s="6">
        <v>21</v>
      </c>
      <c r="K30" s="1">
        <v>33</v>
      </c>
      <c r="L30" s="10">
        <f t="shared" si="0"/>
        <v>1293</v>
      </c>
      <c r="M30" s="23">
        <v>45532</v>
      </c>
    </row>
    <row r="31" spans="1:13" ht="20.100000000000001" customHeight="1" x14ac:dyDescent="0.25">
      <c r="A31" s="4">
        <v>45532</v>
      </c>
      <c r="B31" s="1">
        <v>905176001</v>
      </c>
      <c r="C31" s="1" t="s">
        <v>20</v>
      </c>
      <c r="D31" s="1" t="s">
        <v>25</v>
      </c>
      <c r="E31" s="1" t="s">
        <v>10</v>
      </c>
      <c r="F31" s="1" t="s">
        <v>23</v>
      </c>
      <c r="G31" s="1" t="s">
        <v>18</v>
      </c>
      <c r="H31" s="1" t="s">
        <v>20</v>
      </c>
      <c r="I31" s="6">
        <v>0</v>
      </c>
      <c r="J31" s="6">
        <v>8</v>
      </c>
      <c r="K31" s="1">
        <v>41</v>
      </c>
      <c r="L31" s="10">
        <f t="shared" si="0"/>
        <v>521</v>
      </c>
      <c r="M31" s="28">
        <f>SUM(L30:L36)/A29</f>
        <v>1009.1428571428571</v>
      </c>
    </row>
    <row r="32" spans="1:13" ht="20.100000000000001" customHeight="1" x14ac:dyDescent="0.25">
      <c r="A32" s="4">
        <v>45532</v>
      </c>
      <c r="B32" s="1">
        <v>806212304</v>
      </c>
      <c r="C32" s="1" t="s">
        <v>42</v>
      </c>
      <c r="D32" s="1" t="s">
        <v>25</v>
      </c>
      <c r="E32" s="1" t="s">
        <v>10</v>
      </c>
      <c r="F32" s="1" t="s">
        <v>23</v>
      </c>
      <c r="G32" s="1" t="s">
        <v>18</v>
      </c>
      <c r="H32" s="1" t="s">
        <v>20</v>
      </c>
      <c r="I32" s="6">
        <v>0</v>
      </c>
      <c r="J32" s="6">
        <v>10</v>
      </c>
      <c r="K32" s="1">
        <v>35</v>
      </c>
      <c r="L32" s="10">
        <f t="shared" si="0"/>
        <v>635</v>
      </c>
    </row>
    <row r="33" spans="1:13" ht="20.100000000000001" customHeight="1" x14ac:dyDescent="0.25">
      <c r="A33" s="4">
        <v>45532</v>
      </c>
      <c r="B33" s="1">
        <v>947175794</v>
      </c>
      <c r="C33" s="1" t="s">
        <v>49</v>
      </c>
      <c r="D33" s="1" t="s">
        <v>50</v>
      </c>
      <c r="E33" s="1" t="s">
        <v>10</v>
      </c>
      <c r="F33" s="1" t="s">
        <v>23</v>
      </c>
      <c r="G33" s="1" t="s">
        <v>18</v>
      </c>
      <c r="H33" s="1" t="s">
        <v>20</v>
      </c>
      <c r="I33" s="6">
        <v>0</v>
      </c>
      <c r="J33" s="6">
        <v>6</v>
      </c>
      <c r="K33" s="1">
        <v>17</v>
      </c>
      <c r="L33" s="10">
        <f t="shared" si="0"/>
        <v>377</v>
      </c>
    </row>
    <row r="34" spans="1:13" ht="20.100000000000001" customHeight="1" x14ac:dyDescent="0.25">
      <c r="A34" s="4">
        <v>45532</v>
      </c>
      <c r="B34" s="1">
        <v>921619008</v>
      </c>
      <c r="C34" s="1">
        <v>156296495</v>
      </c>
      <c r="D34" s="1" t="s">
        <v>25</v>
      </c>
      <c r="E34" s="1" t="s">
        <v>10</v>
      </c>
      <c r="F34" s="1" t="s">
        <v>17</v>
      </c>
      <c r="G34" s="1" t="s">
        <v>18</v>
      </c>
      <c r="H34" s="1" t="s">
        <v>20</v>
      </c>
      <c r="I34" s="6">
        <v>0</v>
      </c>
      <c r="J34" s="6">
        <v>38</v>
      </c>
      <c r="K34" s="1">
        <v>41</v>
      </c>
      <c r="L34" s="10">
        <f t="shared" si="0"/>
        <v>2321</v>
      </c>
    </row>
    <row r="35" spans="1:13" ht="20.100000000000001" customHeight="1" x14ac:dyDescent="0.25">
      <c r="A35" s="4">
        <v>45532</v>
      </c>
      <c r="B35" s="1">
        <v>924496118</v>
      </c>
      <c r="C35" s="1">
        <v>156326740</v>
      </c>
      <c r="D35" s="1" t="s">
        <v>30</v>
      </c>
      <c r="E35" s="1" t="s">
        <v>10</v>
      </c>
      <c r="F35" s="1" t="s">
        <v>17</v>
      </c>
      <c r="G35" s="1" t="s">
        <v>18</v>
      </c>
      <c r="H35" s="1" t="s">
        <v>20</v>
      </c>
      <c r="I35" s="6">
        <v>0</v>
      </c>
      <c r="J35" s="6">
        <v>18</v>
      </c>
      <c r="K35" s="1">
        <v>41</v>
      </c>
      <c r="L35" s="10">
        <f t="shared" si="0"/>
        <v>1121</v>
      </c>
    </row>
    <row r="36" spans="1:13" ht="20.100000000000001" customHeight="1" x14ac:dyDescent="0.25">
      <c r="A36" s="4">
        <v>45532</v>
      </c>
      <c r="B36" s="1">
        <v>808118126</v>
      </c>
      <c r="C36" s="1">
        <v>156330952</v>
      </c>
      <c r="D36" s="1" t="s">
        <v>15</v>
      </c>
      <c r="E36" s="1" t="s">
        <v>10</v>
      </c>
      <c r="F36" s="1" t="s">
        <v>17</v>
      </c>
      <c r="G36" s="1" t="s">
        <v>18</v>
      </c>
      <c r="H36" s="1" t="s">
        <v>20</v>
      </c>
      <c r="I36" s="6">
        <v>0</v>
      </c>
      <c r="J36" s="6">
        <v>13</v>
      </c>
      <c r="K36" s="1">
        <v>16</v>
      </c>
      <c r="L36" s="10">
        <f t="shared" si="0"/>
        <v>796</v>
      </c>
    </row>
    <row r="37" spans="1:13" ht="20.100000000000001" customHeight="1" x14ac:dyDescent="0.25">
      <c r="A37" s="29">
        <f>COUNTA(B38:B46)</f>
        <v>9</v>
      </c>
      <c r="B37" s="29"/>
      <c r="C37" s="29"/>
      <c r="D37" s="29"/>
      <c r="E37" s="29"/>
      <c r="F37" s="29"/>
      <c r="G37" s="29"/>
      <c r="H37" s="29"/>
      <c r="I37" s="30"/>
      <c r="J37" s="30"/>
      <c r="K37" s="29"/>
      <c r="L37" s="30"/>
    </row>
    <row r="38" spans="1:13" ht="20.100000000000001" customHeight="1" x14ac:dyDescent="0.25">
      <c r="A38" s="4">
        <v>45533</v>
      </c>
      <c r="B38" s="1">
        <v>834351415</v>
      </c>
      <c r="C38" s="1" t="s">
        <v>42</v>
      </c>
      <c r="D38" s="1" t="s">
        <v>51</v>
      </c>
      <c r="E38" s="1" t="s">
        <v>10</v>
      </c>
      <c r="F38" s="1" t="s">
        <v>23</v>
      </c>
      <c r="G38" s="1" t="s">
        <v>18</v>
      </c>
      <c r="H38" s="1" t="s">
        <v>20</v>
      </c>
      <c r="I38" s="6">
        <v>0</v>
      </c>
      <c r="J38" s="6">
        <v>7</v>
      </c>
      <c r="K38" s="1">
        <v>16</v>
      </c>
      <c r="L38" s="10">
        <f t="shared" si="0"/>
        <v>436</v>
      </c>
      <c r="M38" s="23">
        <v>45533</v>
      </c>
    </row>
    <row r="39" spans="1:13" ht="20.100000000000001" customHeight="1" x14ac:dyDescent="0.25">
      <c r="A39" s="4">
        <v>45533</v>
      </c>
      <c r="B39" s="1">
        <v>925014832</v>
      </c>
      <c r="C39" s="1">
        <v>156377391</v>
      </c>
      <c r="D39" s="1" t="s">
        <v>52</v>
      </c>
      <c r="E39" s="1" t="s">
        <v>18</v>
      </c>
      <c r="F39" s="1" t="s">
        <v>23</v>
      </c>
      <c r="G39" s="1" t="s">
        <v>18</v>
      </c>
      <c r="H39" s="1" t="s">
        <v>20</v>
      </c>
      <c r="I39" s="6">
        <v>0</v>
      </c>
      <c r="J39" s="6">
        <v>46</v>
      </c>
      <c r="K39" s="1">
        <v>32</v>
      </c>
      <c r="L39" s="10">
        <f t="shared" si="0"/>
        <v>2792</v>
      </c>
      <c r="M39" s="28">
        <f>SUM(L38:L46)/A37</f>
        <v>851.44444444444446</v>
      </c>
    </row>
    <row r="40" spans="1:13" ht="20.100000000000001" customHeight="1" x14ac:dyDescent="0.25">
      <c r="A40" s="4">
        <v>45533</v>
      </c>
      <c r="B40" s="1">
        <v>921366584</v>
      </c>
      <c r="C40" s="1">
        <v>156392995</v>
      </c>
      <c r="D40" s="1" t="s">
        <v>28</v>
      </c>
      <c r="E40" s="1" t="s">
        <v>7</v>
      </c>
      <c r="F40" s="1" t="s">
        <v>12</v>
      </c>
      <c r="G40" s="1" t="s">
        <v>29</v>
      </c>
      <c r="H40" s="1" t="s">
        <v>16</v>
      </c>
      <c r="I40" s="6">
        <v>0</v>
      </c>
      <c r="J40" s="6">
        <v>8</v>
      </c>
      <c r="K40" s="1">
        <v>29</v>
      </c>
      <c r="L40" s="10">
        <f t="shared" si="0"/>
        <v>509</v>
      </c>
    </row>
    <row r="41" spans="1:13" ht="20.100000000000001" customHeight="1" x14ac:dyDescent="0.25">
      <c r="A41" s="4">
        <v>45533</v>
      </c>
      <c r="B41" s="1" t="s">
        <v>53</v>
      </c>
      <c r="C41" s="1" t="s">
        <v>20</v>
      </c>
      <c r="D41" s="1" t="s">
        <v>25</v>
      </c>
      <c r="E41" s="1" t="s">
        <v>10</v>
      </c>
      <c r="F41" s="1" t="s">
        <v>23</v>
      </c>
      <c r="G41" s="1" t="s">
        <v>18</v>
      </c>
      <c r="H41" s="1" t="s">
        <v>20</v>
      </c>
      <c r="I41" s="6">
        <v>0</v>
      </c>
      <c r="J41" s="6">
        <v>8</v>
      </c>
      <c r="K41" s="1">
        <v>5</v>
      </c>
      <c r="L41" s="10">
        <f t="shared" si="0"/>
        <v>485</v>
      </c>
    </row>
    <row r="42" spans="1:13" ht="20.100000000000001" customHeight="1" x14ac:dyDescent="0.25">
      <c r="A42" s="4">
        <v>45533</v>
      </c>
      <c r="B42" s="1">
        <v>924469254</v>
      </c>
      <c r="C42" s="1" t="s">
        <v>54</v>
      </c>
      <c r="D42" s="1" t="s">
        <v>50</v>
      </c>
      <c r="E42" s="1" t="s">
        <v>10</v>
      </c>
      <c r="F42" s="1" t="s">
        <v>23</v>
      </c>
      <c r="G42" s="1" t="s">
        <v>18</v>
      </c>
      <c r="H42" s="1" t="s">
        <v>20</v>
      </c>
      <c r="I42" s="6">
        <v>0</v>
      </c>
      <c r="J42" s="6">
        <v>4</v>
      </c>
      <c r="K42" s="1">
        <v>39</v>
      </c>
      <c r="L42" s="10">
        <f t="shared" si="0"/>
        <v>279</v>
      </c>
    </row>
    <row r="43" spans="1:13" ht="20.100000000000001" customHeight="1" x14ac:dyDescent="0.25">
      <c r="A43" s="4">
        <v>45533</v>
      </c>
      <c r="B43" s="1">
        <v>839447920</v>
      </c>
      <c r="C43" s="1" t="s">
        <v>55</v>
      </c>
      <c r="D43" s="1" t="s">
        <v>56</v>
      </c>
      <c r="E43" s="1" t="s">
        <v>10</v>
      </c>
      <c r="F43" s="1" t="s">
        <v>23</v>
      </c>
      <c r="G43" s="1" t="s">
        <v>18</v>
      </c>
      <c r="H43" s="1" t="s">
        <v>20</v>
      </c>
      <c r="I43" s="1">
        <v>0</v>
      </c>
      <c r="J43" s="1">
        <v>8</v>
      </c>
      <c r="K43" s="1">
        <v>13</v>
      </c>
      <c r="L43" s="10">
        <f t="shared" si="0"/>
        <v>493</v>
      </c>
    </row>
    <row r="44" spans="1:13" ht="20.100000000000001" customHeight="1" x14ac:dyDescent="0.25">
      <c r="A44" s="4">
        <v>45533</v>
      </c>
      <c r="B44" s="1">
        <v>921708637</v>
      </c>
      <c r="C44" s="1">
        <v>156444412</v>
      </c>
      <c r="D44" s="1" t="s">
        <v>38</v>
      </c>
      <c r="E44" s="1" t="s">
        <v>18</v>
      </c>
      <c r="F44" s="1" t="s">
        <v>12</v>
      </c>
      <c r="G44" s="1" t="s">
        <v>18</v>
      </c>
      <c r="H44" s="1" t="s">
        <v>20</v>
      </c>
      <c r="I44" s="6">
        <v>0</v>
      </c>
      <c r="J44" s="6">
        <v>6</v>
      </c>
      <c r="K44" s="1">
        <v>58</v>
      </c>
      <c r="L44" s="10">
        <f t="shared" si="0"/>
        <v>418</v>
      </c>
    </row>
    <row r="45" spans="1:13" ht="20.100000000000001" customHeight="1" x14ac:dyDescent="0.25">
      <c r="A45" s="4">
        <v>45533</v>
      </c>
      <c r="B45" s="1">
        <v>925997221</v>
      </c>
      <c r="C45" s="1">
        <v>156517473</v>
      </c>
      <c r="D45" s="1" t="s">
        <v>8</v>
      </c>
      <c r="E45" s="1" t="s">
        <v>18</v>
      </c>
      <c r="F45" s="1" t="s">
        <v>23</v>
      </c>
      <c r="G45" s="1" t="s">
        <v>18</v>
      </c>
      <c r="H45" s="1" t="s">
        <v>20</v>
      </c>
      <c r="I45" s="6">
        <v>0</v>
      </c>
      <c r="J45" s="6">
        <v>17</v>
      </c>
      <c r="K45" s="1">
        <v>43</v>
      </c>
      <c r="L45" s="10">
        <f t="shared" si="0"/>
        <v>1063</v>
      </c>
    </row>
    <row r="46" spans="1:13" ht="20.100000000000001" customHeight="1" x14ac:dyDescent="0.25">
      <c r="A46" s="4">
        <v>45533</v>
      </c>
      <c r="B46" s="1">
        <v>893391521</v>
      </c>
      <c r="C46" s="1">
        <v>156521196</v>
      </c>
      <c r="D46" s="1" t="s">
        <v>57</v>
      </c>
      <c r="E46" s="1" t="s">
        <v>18</v>
      </c>
      <c r="F46" s="1" t="s">
        <v>17</v>
      </c>
      <c r="G46" s="1" t="s">
        <v>18</v>
      </c>
      <c r="H46" s="1" t="s">
        <v>20</v>
      </c>
      <c r="I46" s="6">
        <v>0</v>
      </c>
      <c r="J46" s="6">
        <v>19</v>
      </c>
      <c r="K46" s="1">
        <v>48</v>
      </c>
      <c r="L46" s="10">
        <f>J46*60+K46</f>
        <v>1188</v>
      </c>
    </row>
    <row r="47" spans="1:13" ht="20.100000000000001" customHeight="1" x14ac:dyDescent="0.25">
      <c r="A47" s="29">
        <f>COUNTA(B48:B56)</f>
        <v>7</v>
      </c>
      <c r="B47" s="29"/>
      <c r="C47" s="29"/>
      <c r="D47" s="29"/>
      <c r="E47" s="29"/>
      <c r="F47" s="29"/>
      <c r="G47" s="29"/>
      <c r="H47" s="29"/>
      <c r="I47" s="30"/>
      <c r="J47" s="30"/>
      <c r="K47" s="29"/>
      <c r="L47" s="31"/>
    </row>
    <row r="48" spans="1:13" ht="20.100000000000001" customHeight="1" x14ac:dyDescent="0.25">
      <c r="A48" s="4">
        <v>45534</v>
      </c>
      <c r="B48" s="1">
        <v>925981808</v>
      </c>
      <c r="C48" s="1">
        <v>156559457</v>
      </c>
      <c r="D48" s="1" t="s">
        <v>58</v>
      </c>
      <c r="E48" s="1" t="s">
        <v>18</v>
      </c>
      <c r="F48" s="1" t="s">
        <v>17</v>
      </c>
      <c r="G48" s="1" t="s">
        <v>18</v>
      </c>
      <c r="H48" s="1" t="s">
        <v>20</v>
      </c>
      <c r="I48" s="6">
        <v>0</v>
      </c>
      <c r="J48" s="6">
        <v>4</v>
      </c>
      <c r="K48" s="1">
        <v>13</v>
      </c>
      <c r="L48" s="10">
        <f t="shared" ref="L48:L54" si="1">J48*60+K48</f>
        <v>253</v>
      </c>
      <c r="M48" s="23">
        <v>45534</v>
      </c>
    </row>
    <row r="49" spans="1:14" ht="20.100000000000001" customHeight="1" x14ac:dyDescent="0.25">
      <c r="A49" s="4">
        <v>45534</v>
      </c>
      <c r="B49" s="1" t="s">
        <v>20</v>
      </c>
      <c r="C49" s="1" t="s">
        <v>20</v>
      </c>
      <c r="D49" s="1" t="s">
        <v>20</v>
      </c>
      <c r="E49" s="1" t="s">
        <v>20</v>
      </c>
      <c r="F49" s="1" t="s">
        <v>17</v>
      </c>
      <c r="G49" s="1" t="s">
        <v>18</v>
      </c>
      <c r="H49" s="1" t="s">
        <v>20</v>
      </c>
      <c r="I49" s="6">
        <v>0</v>
      </c>
      <c r="J49" s="6">
        <v>0</v>
      </c>
      <c r="K49" s="1">
        <v>18</v>
      </c>
      <c r="L49" s="10">
        <f t="shared" si="1"/>
        <v>18</v>
      </c>
      <c r="M49" s="28">
        <f>SUM(L48:L59)/A47</f>
        <v>645.42857142857144</v>
      </c>
    </row>
    <row r="50" spans="1:14" ht="20.100000000000001" customHeight="1" x14ac:dyDescent="0.25">
      <c r="A50" s="4">
        <v>45534</v>
      </c>
      <c r="B50" s="1">
        <v>921548736</v>
      </c>
      <c r="C50" s="1">
        <v>156574883</v>
      </c>
      <c r="D50" s="1" t="s">
        <v>28</v>
      </c>
      <c r="E50" s="1" t="s">
        <v>10</v>
      </c>
      <c r="F50" s="1" t="s">
        <v>12</v>
      </c>
      <c r="G50" s="1" t="s">
        <v>29</v>
      </c>
      <c r="H50" s="1" t="s">
        <v>59</v>
      </c>
      <c r="I50" s="6">
        <v>0</v>
      </c>
      <c r="J50" s="6">
        <v>25</v>
      </c>
      <c r="K50" s="1">
        <v>57</v>
      </c>
      <c r="L50" s="10">
        <f t="shared" si="1"/>
        <v>1557</v>
      </c>
      <c r="N50" s="1" t="s">
        <v>60</v>
      </c>
    </row>
    <row r="51" spans="1:14" ht="20.100000000000001" customHeight="1" x14ac:dyDescent="0.25">
      <c r="A51" s="4">
        <v>45534</v>
      </c>
      <c r="B51" s="1">
        <v>921526622</v>
      </c>
      <c r="C51" s="1">
        <v>156658539</v>
      </c>
      <c r="D51" s="1" t="s">
        <v>61</v>
      </c>
      <c r="E51" s="1" t="s">
        <v>10</v>
      </c>
      <c r="F51" s="1" t="s">
        <v>12</v>
      </c>
      <c r="G51" s="1" t="s">
        <v>29</v>
      </c>
      <c r="H51" s="1" t="s">
        <v>5</v>
      </c>
      <c r="I51" s="6">
        <v>0</v>
      </c>
      <c r="J51" s="6">
        <v>19</v>
      </c>
      <c r="K51" s="1">
        <v>14</v>
      </c>
      <c r="L51" s="10">
        <f t="shared" si="1"/>
        <v>1154</v>
      </c>
    </row>
    <row r="52" spans="1:14" ht="20.100000000000001" customHeight="1" x14ac:dyDescent="0.25">
      <c r="A52" s="4">
        <v>45534</v>
      </c>
      <c r="B52" s="1">
        <v>921659051</v>
      </c>
      <c r="C52" s="1">
        <v>156671141</v>
      </c>
      <c r="D52" s="1" t="s">
        <v>62</v>
      </c>
      <c r="E52" s="1" t="s">
        <v>18</v>
      </c>
      <c r="F52" s="1" t="s">
        <v>17</v>
      </c>
      <c r="G52" s="1" t="s">
        <v>18</v>
      </c>
      <c r="H52" s="1" t="s">
        <v>20</v>
      </c>
      <c r="I52" s="6">
        <v>0</v>
      </c>
      <c r="J52" s="6">
        <v>12</v>
      </c>
      <c r="K52" s="1">
        <v>27</v>
      </c>
      <c r="L52" s="10">
        <f t="shared" si="1"/>
        <v>747</v>
      </c>
    </row>
    <row r="53" spans="1:14" ht="20.100000000000001" customHeight="1" x14ac:dyDescent="0.25">
      <c r="A53" s="4">
        <v>45534</v>
      </c>
      <c r="B53" s="1">
        <v>943607230</v>
      </c>
      <c r="C53" s="1" t="s">
        <v>49</v>
      </c>
      <c r="D53" s="1" t="s">
        <v>50</v>
      </c>
      <c r="E53" s="1" t="s">
        <v>18</v>
      </c>
      <c r="F53" s="1" t="s">
        <v>23</v>
      </c>
      <c r="G53" s="1" t="s">
        <v>18</v>
      </c>
      <c r="H53" s="1" t="s">
        <v>20</v>
      </c>
      <c r="I53" s="6">
        <v>0</v>
      </c>
      <c r="J53" s="6">
        <v>8</v>
      </c>
      <c r="K53" s="1">
        <v>26</v>
      </c>
      <c r="L53" s="10">
        <f t="shared" si="1"/>
        <v>506</v>
      </c>
    </row>
    <row r="54" spans="1:14" ht="20.100000000000001" customHeight="1" x14ac:dyDescent="0.25">
      <c r="A54" s="4">
        <v>45534</v>
      </c>
      <c r="B54" s="1">
        <v>943584812</v>
      </c>
      <c r="C54" s="1" t="s">
        <v>49</v>
      </c>
      <c r="D54" s="1" t="s">
        <v>50</v>
      </c>
      <c r="E54" s="1" t="s">
        <v>18</v>
      </c>
      <c r="F54" s="1" t="s">
        <v>23</v>
      </c>
      <c r="G54" s="1" t="s">
        <v>18</v>
      </c>
      <c r="H54" s="1" t="s">
        <v>20</v>
      </c>
      <c r="I54" s="6">
        <v>0</v>
      </c>
      <c r="J54" s="6">
        <v>4</v>
      </c>
      <c r="K54" s="1">
        <v>43</v>
      </c>
      <c r="L54" s="10">
        <f t="shared" si="1"/>
        <v>283</v>
      </c>
    </row>
    <row r="55" spans="1:14" ht="20.100000000000001" customHeight="1" x14ac:dyDescent="0.25">
      <c r="A55" s="4"/>
    </row>
    <row r="56" spans="1:14" ht="20.100000000000001" customHeight="1" x14ac:dyDescent="0.25">
      <c r="A56" s="4"/>
    </row>
    <row r="57" spans="1:14" ht="20.100000000000001" customHeight="1" x14ac:dyDescent="0.25">
      <c r="A57" s="4"/>
    </row>
    <row r="58" spans="1:14" ht="20.100000000000001" customHeight="1" x14ac:dyDescent="0.25">
      <c r="A58" s="4"/>
    </row>
    <row r="59" spans="1:14" ht="20.100000000000001" customHeight="1" x14ac:dyDescent="0.25">
      <c r="A59" s="4"/>
    </row>
  </sheetData>
  <mergeCells count="1">
    <mergeCell ref="I1:L2"/>
  </mergeCells>
  <conditionalFormatting sqref="G5:G13 G15:G42 G44:G1048576">
    <cfRule type="expression" dxfId="100" priority="24">
      <formula>G5="yes"</formula>
    </cfRule>
  </conditionalFormatting>
  <conditionalFormatting sqref="I18 H4:H42 H44:H1048576">
    <cfRule type="expression" dxfId="99" priority="19">
      <formula>$H4="DETRACTOR"</formula>
    </cfRule>
    <cfRule type="expression" dxfId="98" priority="20">
      <formula>$H4="PASSIVE"</formula>
    </cfRule>
    <cfRule type="expression" dxfId="97" priority="21">
      <formula>$H4="PROMOTER"</formula>
    </cfRule>
  </conditionalFormatting>
  <conditionalFormatting sqref="E2">
    <cfRule type="expression" dxfId="96" priority="13">
      <formula>$E2&gt;750</formula>
    </cfRule>
    <cfRule type="expression" priority="14">
      <formula>$E2&gt;750</formula>
    </cfRule>
  </conditionalFormatting>
  <conditionalFormatting sqref="L4:L13 L15:L36 L38:L1048576">
    <cfRule type="expression" dxfId="95" priority="9">
      <formula>$L4&gt;750</formula>
    </cfRule>
  </conditionalFormatting>
  <conditionalFormatting sqref="L3:L13 L15:L36 L38:L1048576">
    <cfRule type="expression" dxfId="94" priority="8">
      <formula>$L3&lt;750</formula>
    </cfRule>
  </conditionalFormatting>
  <conditionalFormatting sqref="M31">
    <cfRule type="expression" dxfId="93" priority="5">
      <formula>$M31&lt;750</formula>
    </cfRule>
    <cfRule type="expression" dxfId="92" priority="7">
      <formula>$M31&gt;750</formula>
    </cfRule>
  </conditionalFormatting>
  <conditionalFormatting sqref="G30">
    <cfRule type="expression" priority="6">
      <formula>$M31&lt;750</formula>
    </cfRule>
  </conditionalFormatting>
  <conditionalFormatting sqref="M39">
    <cfRule type="expression" dxfId="91" priority="3">
      <formula>$M39&lt;750</formula>
    </cfRule>
    <cfRule type="expression" dxfId="90" priority="4">
      <formula>$M39&gt;750</formula>
    </cfRule>
  </conditionalFormatting>
  <conditionalFormatting sqref="M49">
    <cfRule type="expression" dxfId="89" priority="1">
      <formula>$M49&lt;750</formula>
    </cfRule>
    <cfRule type="expression" dxfId="88" priority="2">
      <formula>$M49&gt;750</formula>
    </cfRule>
  </conditionalFormatting>
  <dataValidations count="3">
    <dataValidation type="list" allowBlank="1" showInputMessage="1" showErrorMessage="1" sqref="F4:F11 F13:F42 F44:F1048576" xr:uid="{9E5FB26D-36E5-4308-AABB-6487B44901A0}">
      <formula1>"CA, CX,TRN"</formula1>
    </dataValidation>
    <dataValidation type="list" allowBlank="1" showInputMessage="1" showErrorMessage="1" sqref="H4:H11 H13:H42 H44:H1048576" xr:uid="{1741D071-DE4B-4E63-BEEF-D93DF6386A29}">
      <formula1>"PASSIVE, PROMOTER, DETRACTOR, NA"</formula1>
    </dataValidation>
    <dataValidation type="list" allowBlank="1" showInputMessage="1" showErrorMessage="1" sqref="G4:G11 G13:G42 G44:G1048576" xr:uid="{4ECBE812-048B-4FBB-8C0A-D622250463DE}">
      <formula1>"yes, no"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8F33-E8A1-4C8E-8C72-D52E4142A03C}">
  <dimension ref="A1:M264"/>
  <sheetViews>
    <sheetView zoomScaleNormal="100" workbookViewId="0">
      <pane ySplit="3" topLeftCell="A73" activePane="bottomLeft" state="frozen"/>
      <selection pane="bottomLeft" activeCell="C37" sqref="C37"/>
    </sheetView>
  </sheetViews>
  <sheetFormatPr defaultColWidth="20.7109375" defaultRowHeight="20.100000000000001" customHeight="1" x14ac:dyDescent="0.25"/>
  <cols>
    <col min="1" max="4" width="20.7109375" style="1"/>
    <col min="5" max="5" width="20.7109375" style="1" customWidth="1"/>
    <col min="6" max="8" width="20.7109375" style="1"/>
    <col min="9" max="9" width="4.5703125" style="6" customWidth="1"/>
    <col min="10" max="10" width="4.28515625" style="6" customWidth="1"/>
    <col min="11" max="11" width="4.7109375" style="1" customWidth="1"/>
    <col min="12" max="12" width="6.140625" style="6" customWidth="1"/>
    <col min="13" max="16384" width="20.7109375" style="1"/>
  </cols>
  <sheetData>
    <row r="1" spans="1:13" ht="20.100000000000001" customHeight="1" x14ac:dyDescent="0.25">
      <c r="A1" s="2" t="s">
        <v>13</v>
      </c>
      <c r="B1" s="2" t="s">
        <v>26</v>
      </c>
      <c r="C1" s="2" t="s">
        <v>14</v>
      </c>
      <c r="D1" s="2" t="s">
        <v>27</v>
      </c>
      <c r="E1" s="2" t="s">
        <v>34</v>
      </c>
      <c r="F1" s="9" t="s">
        <v>13</v>
      </c>
      <c r="G1" s="9" t="s">
        <v>26</v>
      </c>
      <c r="H1" s="9" t="s">
        <v>14</v>
      </c>
      <c r="I1" s="40" t="s">
        <v>45</v>
      </c>
      <c r="J1" s="40"/>
      <c r="K1" s="40"/>
      <c r="L1" s="40"/>
      <c r="M1" s="8" t="s">
        <v>104</v>
      </c>
    </row>
    <row r="2" spans="1:13" s="8" customFormat="1" ht="20.100000000000001" customHeight="1" x14ac:dyDescent="0.25">
      <c r="A2" s="8">
        <f>COUNTA(B$5:B$1048576)</f>
        <v>76</v>
      </c>
      <c r="B2" s="8">
        <f>COUNTIF(F$4:F$1048576, "TRN")</f>
        <v>24</v>
      </c>
      <c r="C2" s="8">
        <f>COUNTIF(G$4:G$1048576, "YES")</f>
        <v>11</v>
      </c>
      <c r="D2" s="34">
        <f>C2/A2</f>
        <v>0.14473684210526316</v>
      </c>
      <c r="E2" s="33">
        <f>SUM(L$4:L$1048576)/A2</f>
        <v>1098.8684210526317</v>
      </c>
      <c r="F2" s="11">
        <f>COUNTA(B76:B1000000)</f>
        <v>12</v>
      </c>
      <c r="G2" s="11">
        <f>COUNTIF(F76:F45090, "TRN")</f>
        <v>4</v>
      </c>
      <c r="H2" s="11">
        <f>COUNTIF(G76:G4577, "YES")</f>
        <v>1</v>
      </c>
      <c r="I2" s="40"/>
      <c r="J2" s="40"/>
      <c r="K2" s="40"/>
      <c r="L2" s="40"/>
      <c r="M2" s="35" t="str">
        <f>TEXT(SUM(L$4:L$1048576)/60/60, "0.00") &amp; "HRS"</f>
        <v>23.20HRS</v>
      </c>
    </row>
    <row r="3" spans="1:13" s="5" customFormat="1" ht="20.100000000000001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9</v>
      </c>
      <c r="F3" s="2" t="s">
        <v>11</v>
      </c>
      <c r="G3" s="2" t="s">
        <v>6</v>
      </c>
      <c r="H3" s="2" t="s">
        <v>4</v>
      </c>
      <c r="I3" s="17" t="s">
        <v>35</v>
      </c>
      <c r="J3" s="17" t="s">
        <v>36</v>
      </c>
      <c r="K3" s="18" t="s">
        <v>37</v>
      </c>
      <c r="L3" s="17" t="s">
        <v>34</v>
      </c>
    </row>
    <row r="4" spans="1:13" ht="20.100000000000001" customHeight="1" x14ac:dyDescent="0.25">
      <c r="A4" s="12">
        <f>COUNTA(B$5:B$15)</f>
        <v>11</v>
      </c>
      <c r="B4" s="12"/>
      <c r="C4" s="12"/>
      <c r="D4" s="14"/>
      <c r="E4" s="12"/>
      <c r="F4" s="12"/>
      <c r="G4" s="12"/>
      <c r="H4" s="12"/>
      <c r="I4" s="15"/>
      <c r="J4" s="15"/>
      <c r="K4" s="12"/>
      <c r="L4" s="32"/>
    </row>
    <row r="5" spans="1:13" ht="20.100000000000001" customHeight="1" x14ac:dyDescent="0.25">
      <c r="A5" s="4">
        <v>45538</v>
      </c>
      <c r="B5" s="1">
        <v>925878410</v>
      </c>
      <c r="C5" s="1">
        <v>156757625</v>
      </c>
      <c r="D5" s="1" t="s">
        <v>51</v>
      </c>
      <c r="E5" s="1" t="s">
        <v>10</v>
      </c>
      <c r="F5" s="1" t="s">
        <v>17</v>
      </c>
      <c r="G5" s="1" t="s">
        <v>18</v>
      </c>
      <c r="H5" s="1" t="s">
        <v>20</v>
      </c>
      <c r="I5" s="6">
        <v>1</v>
      </c>
      <c r="J5" s="6">
        <v>8</v>
      </c>
      <c r="K5" s="1">
        <v>39</v>
      </c>
      <c r="L5" s="7">
        <f>(I5*60*60)+J5*60+K5</f>
        <v>4119</v>
      </c>
      <c r="M5" s="23">
        <v>45538</v>
      </c>
    </row>
    <row r="6" spans="1:13" ht="20.100000000000001" customHeight="1" x14ac:dyDescent="0.25">
      <c r="A6" s="4">
        <v>45538</v>
      </c>
      <c r="B6" s="1">
        <v>924284942</v>
      </c>
      <c r="C6" s="1">
        <v>156803629</v>
      </c>
      <c r="D6" s="1" t="s">
        <v>28</v>
      </c>
      <c r="E6" s="1" t="s">
        <v>10</v>
      </c>
      <c r="F6" s="1" t="s">
        <v>17</v>
      </c>
      <c r="G6" s="1" t="s">
        <v>18</v>
      </c>
      <c r="H6" s="1" t="s">
        <v>20</v>
      </c>
      <c r="I6" s="6">
        <v>0</v>
      </c>
      <c r="J6" s="6">
        <v>28</v>
      </c>
      <c r="K6" s="1">
        <v>30</v>
      </c>
      <c r="L6" s="7">
        <f t="shared" ref="L6:L69" si="0">(I6*60*60)+J6*60+K6</f>
        <v>1710</v>
      </c>
      <c r="M6" s="24">
        <f>SUM(L5:L18)/A4</f>
        <v>1762.4545454545455</v>
      </c>
    </row>
    <row r="7" spans="1:13" ht="20.100000000000001" customHeight="1" x14ac:dyDescent="0.25">
      <c r="A7" s="4">
        <v>45538</v>
      </c>
      <c r="B7" s="1">
        <v>943987357</v>
      </c>
      <c r="C7" s="1">
        <v>156812308</v>
      </c>
      <c r="D7" s="1" t="s">
        <v>63</v>
      </c>
      <c r="E7" s="1" t="s">
        <v>10</v>
      </c>
      <c r="F7" s="1" t="s">
        <v>23</v>
      </c>
      <c r="G7" s="1" t="s">
        <v>18</v>
      </c>
      <c r="H7" s="1" t="s">
        <v>20</v>
      </c>
      <c r="I7" s="6">
        <v>0</v>
      </c>
      <c r="J7" s="6">
        <v>28</v>
      </c>
      <c r="K7" s="1">
        <v>17</v>
      </c>
      <c r="L7" s="7">
        <f t="shared" si="0"/>
        <v>1697</v>
      </c>
    </row>
    <row r="8" spans="1:13" ht="20.100000000000001" customHeight="1" x14ac:dyDescent="0.25">
      <c r="A8" s="4">
        <v>45538</v>
      </c>
      <c r="B8" s="1">
        <v>900650966</v>
      </c>
      <c r="C8" s="1" t="s">
        <v>20</v>
      </c>
      <c r="D8" s="1" t="s">
        <v>64</v>
      </c>
      <c r="E8" s="1" t="s">
        <v>10</v>
      </c>
      <c r="F8" s="1" t="s">
        <v>23</v>
      </c>
      <c r="G8" s="1" t="s">
        <v>18</v>
      </c>
      <c r="H8" s="1" t="s">
        <v>20</v>
      </c>
      <c r="I8" s="6">
        <v>0</v>
      </c>
      <c r="J8" s="6">
        <v>5</v>
      </c>
      <c r="K8" s="1">
        <v>4</v>
      </c>
      <c r="L8" s="7">
        <f>(I8*60*60)+J8*60+K8</f>
        <v>304</v>
      </c>
    </row>
    <row r="9" spans="1:13" ht="20.100000000000001" customHeight="1" x14ac:dyDescent="0.25">
      <c r="A9" s="4">
        <v>45538</v>
      </c>
      <c r="B9" s="1">
        <v>925562392</v>
      </c>
      <c r="C9" s="1" t="s">
        <v>20</v>
      </c>
      <c r="D9" s="1" t="s">
        <v>65</v>
      </c>
      <c r="E9" s="1" t="s">
        <v>10</v>
      </c>
      <c r="F9" s="1" t="s">
        <v>23</v>
      </c>
      <c r="G9" s="1" t="s">
        <v>18</v>
      </c>
      <c r="H9" s="1" t="s">
        <v>20</v>
      </c>
      <c r="I9" s="6">
        <v>0</v>
      </c>
      <c r="J9" s="6">
        <v>10</v>
      </c>
      <c r="K9" s="1">
        <v>2</v>
      </c>
      <c r="L9" s="7">
        <f t="shared" si="0"/>
        <v>602</v>
      </c>
    </row>
    <row r="10" spans="1:13" ht="20.100000000000001" customHeight="1" x14ac:dyDescent="0.25">
      <c r="A10" s="4">
        <v>45538</v>
      </c>
      <c r="B10" s="1">
        <v>928127273</v>
      </c>
      <c r="C10" s="1">
        <v>156837799</v>
      </c>
      <c r="D10" s="1" t="s">
        <v>51</v>
      </c>
      <c r="E10" s="1" t="s">
        <v>10</v>
      </c>
      <c r="F10" s="1" t="s">
        <v>17</v>
      </c>
      <c r="G10" s="1" t="s">
        <v>18</v>
      </c>
      <c r="H10" s="1" t="s">
        <v>20</v>
      </c>
      <c r="I10" s="6">
        <v>0</v>
      </c>
      <c r="J10" s="6">
        <v>33</v>
      </c>
      <c r="K10" s="1">
        <v>57</v>
      </c>
      <c r="L10" s="7">
        <f t="shared" si="0"/>
        <v>2037</v>
      </c>
    </row>
    <row r="11" spans="1:13" ht="20.100000000000001" customHeight="1" x14ac:dyDescent="0.25">
      <c r="A11" s="4">
        <v>45538</v>
      </c>
      <c r="B11" s="1">
        <v>943281894</v>
      </c>
      <c r="C11" s="1">
        <v>156884472</v>
      </c>
      <c r="D11" s="1" t="s">
        <v>66</v>
      </c>
      <c r="E11" s="1" t="s">
        <v>10</v>
      </c>
      <c r="F11" s="1" t="s">
        <v>17</v>
      </c>
      <c r="G11" s="1" t="s">
        <v>18</v>
      </c>
      <c r="H11" s="1" t="s">
        <v>20</v>
      </c>
      <c r="I11" s="6">
        <v>0</v>
      </c>
      <c r="J11" s="6">
        <v>29</v>
      </c>
      <c r="K11" s="1">
        <v>37</v>
      </c>
      <c r="L11" s="7">
        <f t="shared" si="0"/>
        <v>1777</v>
      </c>
    </row>
    <row r="12" spans="1:13" ht="20.100000000000001" customHeight="1" x14ac:dyDescent="0.25">
      <c r="A12" s="4">
        <v>45538</v>
      </c>
      <c r="B12" s="1">
        <v>893791019</v>
      </c>
      <c r="C12" s="1" t="s">
        <v>20</v>
      </c>
      <c r="D12" s="1" t="s">
        <v>38</v>
      </c>
      <c r="E12" s="1" t="s">
        <v>10</v>
      </c>
      <c r="F12" s="1" t="s">
        <v>17</v>
      </c>
      <c r="G12" s="1" t="s">
        <v>18</v>
      </c>
      <c r="H12" s="1" t="s">
        <v>20</v>
      </c>
      <c r="I12" s="6">
        <v>0</v>
      </c>
      <c r="J12" s="6">
        <v>9</v>
      </c>
      <c r="K12" s="1">
        <v>36</v>
      </c>
      <c r="L12" s="7">
        <f t="shared" si="0"/>
        <v>576</v>
      </c>
    </row>
    <row r="13" spans="1:13" ht="20.100000000000001" customHeight="1" x14ac:dyDescent="0.25">
      <c r="A13" s="4">
        <v>45538</v>
      </c>
      <c r="B13" s="1">
        <v>943590906</v>
      </c>
      <c r="C13" s="1" t="s">
        <v>20</v>
      </c>
      <c r="D13" s="1" t="s">
        <v>38</v>
      </c>
      <c r="E13" s="1" t="s">
        <v>10</v>
      </c>
      <c r="F13" s="1" t="s">
        <v>17</v>
      </c>
      <c r="G13" s="1" t="s">
        <v>18</v>
      </c>
      <c r="H13" s="1" t="s">
        <v>20</v>
      </c>
      <c r="I13" s="6">
        <v>0</v>
      </c>
      <c r="J13" s="6">
        <v>25</v>
      </c>
      <c r="K13" s="1">
        <v>13</v>
      </c>
      <c r="L13" s="7">
        <f t="shared" si="0"/>
        <v>1513</v>
      </c>
    </row>
    <row r="14" spans="1:13" ht="20.100000000000001" customHeight="1" x14ac:dyDescent="0.25">
      <c r="A14" s="4">
        <v>45538</v>
      </c>
      <c r="B14" s="1">
        <v>921737564</v>
      </c>
      <c r="C14" s="1" t="s">
        <v>67</v>
      </c>
      <c r="D14" s="1" t="s">
        <v>68</v>
      </c>
      <c r="E14" s="1" t="s">
        <v>10</v>
      </c>
      <c r="F14" s="1" t="s">
        <v>23</v>
      </c>
      <c r="G14" s="1" t="s">
        <v>18</v>
      </c>
      <c r="H14" s="1" t="s">
        <v>20</v>
      </c>
      <c r="I14" s="6">
        <v>0</v>
      </c>
      <c r="J14" s="6">
        <v>9</v>
      </c>
      <c r="K14" s="1">
        <v>30</v>
      </c>
      <c r="L14" s="7">
        <f t="shared" si="0"/>
        <v>570</v>
      </c>
    </row>
    <row r="15" spans="1:13" ht="20.100000000000001" customHeight="1" x14ac:dyDescent="0.25">
      <c r="A15" s="4">
        <v>45538</v>
      </c>
      <c r="B15" s="1">
        <v>943963439</v>
      </c>
      <c r="C15" s="1">
        <v>156934859</v>
      </c>
      <c r="D15" s="1" t="s">
        <v>30</v>
      </c>
      <c r="E15" s="1" t="s">
        <v>69</v>
      </c>
      <c r="F15" s="1" t="s">
        <v>12</v>
      </c>
      <c r="G15" s="1" t="s">
        <v>29</v>
      </c>
      <c r="H15" s="1" t="s">
        <v>16</v>
      </c>
      <c r="I15" s="6">
        <v>1</v>
      </c>
      <c r="J15" s="6">
        <v>2</v>
      </c>
      <c r="K15" s="1">
        <v>56</v>
      </c>
      <c r="L15" s="7">
        <f t="shared" si="0"/>
        <v>3776</v>
      </c>
    </row>
    <row r="16" spans="1:13" ht="20.100000000000001" customHeight="1" x14ac:dyDescent="0.25">
      <c r="A16" s="12">
        <f>COUNTA(B$17:B$32)</f>
        <v>16</v>
      </c>
      <c r="B16" s="12"/>
      <c r="C16" s="12"/>
      <c r="D16" s="14"/>
      <c r="E16" s="12"/>
      <c r="F16" s="12"/>
      <c r="G16" s="12"/>
      <c r="H16" s="12"/>
      <c r="I16" s="15"/>
      <c r="J16" s="15"/>
      <c r="K16" s="12"/>
      <c r="L16" s="32"/>
    </row>
    <row r="17" spans="1:13" ht="20.100000000000001" customHeight="1" x14ac:dyDescent="0.25">
      <c r="A17" s="4">
        <v>45539</v>
      </c>
      <c r="B17" s="1">
        <v>845878518</v>
      </c>
      <c r="C17" s="1" t="s">
        <v>20</v>
      </c>
      <c r="D17" s="1" t="s">
        <v>30</v>
      </c>
      <c r="E17" s="1" t="s">
        <v>10</v>
      </c>
      <c r="F17" s="1" t="s">
        <v>23</v>
      </c>
      <c r="G17" s="1" t="s">
        <v>18</v>
      </c>
      <c r="H17" s="1" t="s">
        <v>20</v>
      </c>
      <c r="I17" s="6">
        <v>0</v>
      </c>
      <c r="J17" s="6">
        <v>8</v>
      </c>
      <c r="K17" s="1">
        <v>15</v>
      </c>
      <c r="L17" s="7">
        <f t="shared" si="0"/>
        <v>495</v>
      </c>
      <c r="M17" s="23">
        <v>45538</v>
      </c>
    </row>
    <row r="18" spans="1:13" ht="20.100000000000001" customHeight="1" x14ac:dyDescent="0.25">
      <c r="A18" s="4">
        <v>45539</v>
      </c>
      <c r="B18" s="1" t="s">
        <v>20</v>
      </c>
      <c r="C18" s="1" t="s">
        <v>20</v>
      </c>
      <c r="D18" s="1" t="s">
        <v>70</v>
      </c>
      <c r="E18" s="1" t="s">
        <v>71</v>
      </c>
      <c r="F18" s="1" t="s">
        <v>23</v>
      </c>
      <c r="G18" s="1" t="s">
        <v>18</v>
      </c>
      <c r="H18" s="1" t="s">
        <v>20</v>
      </c>
      <c r="I18" s="6">
        <v>0</v>
      </c>
      <c r="J18" s="6">
        <v>3</v>
      </c>
      <c r="K18" s="1">
        <v>31</v>
      </c>
      <c r="L18" s="7">
        <f>(I18*60*60)+J18*60+K18</f>
        <v>211</v>
      </c>
      <c r="M18" s="24">
        <f>SUM(L17:L30)/A16</f>
        <v>784.5625</v>
      </c>
    </row>
    <row r="19" spans="1:13" ht="20.100000000000001" customHeight="1" x14ac:dyDescent="0.25">
      <c r="A19" s="4">
        <v>45539</v>
      </c>
      <c r="B19" s="1">
        <v>947083767</v>
      </c>
      <c r="C19" s="1">
        <v>156984161</v>
      </c>
      <c r="D19" s="1" t="s">
        <v>72</v>
      </c>
      <c r="E19" s="1" t="s">
        <v>18</v>
      </c>
      <c r="F19" s="1" t="s">
        <v>23</v>
      </c>
      <c r="G19" s="1" t="s">
        <v>18</v>
      </c>
      <c r="H19" s="1" t="s">
        <v>20</v>
      </c>
      <c r="I19" s="6">
        <v>0</v>
      </c>
      <c r="J19" s="6">
        <v>20</v>
      </c>
      <c r="K19" s="1">
        <v>49</v>
      </c>
      <c r="L19" s="7">
        <f t="shared" si="0"/>
        <v>1249</v>
      </c>
    </row>
    <row r="20" spans="1:13" ht="20.100000000000001" customHeight="1" x14ac:dyDescent="0.25">
      <c r="A20" s="4">
        <v>45539</v>
      </c>
      <c r="B20" s="1">
        <v>831703909</v>
      </c>
      <c r="C20" s="1" t="s">
        <v>20</v>
      </c>
      <c r="D20" s="1" t="s">
        <v>25</v>
      </c>
      <c r="E20" s="1" t="s">
        <v>18</v>
      </c>
      <c r="F20" s="1" t="s">
        <v>23</v>
      </c>
      <c r="G20" s="1" t="s">
        <v>18</v>
      </c>
      <c r="H20" s="1" t="s">
        <v>20</v>
      </c>
      <c r="I20" s="6">
        <v>0</v>
      </c>
      <c r="J20" s="6">
        <v>5</v>
      </c>
      <c r="K20" s="1">
        <v>35</v>
      </c>
      <c r="L20" s="7">
        <f t="shared" si="0"/>
        <v>335</v>
      </c>
    </row>
    <row r="21" spans="1:13" ht="20.100000000000001" customHeight="1" x14ac:dyDescent="0.25">
      <c r="A21" s="4">
        <v>45539</v>
      </c>
      <c r="B21" s="1">
        <v>947177436</v>
      </c>
      <c r="C21" s="1">
        <v>157008823</v>
      </c>
      <c r="D21" s="1" t="s">
        <v>30</v>
      </c>
      <c r="E21" s="1" t="s">
        <v>18</v>
      </c>
      <c r="F21" s="1" t="s">
        <v>17</v>
      </c>
      <c r="G21" s="1" t="s">
        <v>18</v>
      </c>
      <c r="H21" s="1" t="s">
        <v>20</v>
      </c>
      <c r="I21" s="6">
        <v>0</v>
      </c>
      <c r="J21" s="6">
        <v>25</v>
      </c>
      <c r="K21" s="1">
        <v>43</v>
      </c>
      <c r="L21" s="7">
        <f t="shared" si="0"/>
        <v>1543</v>
      </c>
    </row>
    <row r="22" spans="1:13" ht="20.100000000000001" customHeight="1" x14ac:dyDescent="0.25">
      <c r="A22" s="4">
        <v>45539</v>
      </c>
      <c r="B22" s="1">
        <v>808800697</v>
      </c>
      <c r="C22" s="1">
        <v>157028129</v>
      </c>
      <c r="D22" s="1" t="s">
        <v>73</v>
      </c>
      <c r="E22" s="1" t="s">
        <v>18</v>
      </c>
      <c r="F22" s="1" t="s">
        <v>17</v>
      </c>
      <c r="G22" s="1" t="s">
        <v>18</v>
      </c>
      <c r="H22" s="1" t="s">
        <v>20</v>
      </c>
      <c r="I22" s="6">
        <v>0</v>
      </c>
      <c r="J22" s="6">
        <v>14</v>
      </c>
      <c r="K22" s="1">
        <v>24</v>
      </c>
      <c r="L22" s="7">
        <f t="shared" si="0"/>
        <v>864</v>
      </c>
    </row>
    <row r="23" spans="1:13" ht="20.100000000000001" customHeight="1" x14ac:dyDescent="0.25">
      <c r="A23" s="4">
        <v>45539</v>
      </c>
      <c r="B23" s="1">
        <v>925652469</v>
      </c>
      <c r="C23" s="1">
        <v>157032351</v>
      </c>
      <c r="D23" s="1" t="s">
        <v>64</v>
      </c>
      <c r="E23" s="1" t="s">
        <v>18</v>
      </c>
      <c r="F23" s="1" t="s">
        <v>17</v>
      </c>
      <c r="G23" s="1" t="s">
        <v>18</v>
      </c>
      <c r="H23" s="1" t="s">
        <v>20</v>
      </c>
      <c r="I23" s="6">
        <v>0</v>
      </c>
      <c r="J23" s="6">
        <v>11</v>
      </c>
      <c r="K23" s="1">
        <v>58</v>
      </c>
      <c r="L23" s="7">
        <f>(I23*60*60)+J23*60+K23</f>
        <v>718</v>
      </c>
    </row>
    <row r="24" spans="1:13" ht="20.100000000000001" customHeight="1" x14ac:dyDescent="0.25">
      <c r="A24" s="4">
        <v>45539</v>
      </c>
      <c r="B24" s="1">
        <v>943980514</v>
      </c>
      <c r="C24" s="1">
        <v>157036363</v>
      </c>
      <c r="D24" s="1" t="s">
        <v>74</v>
      </c>
      <c r="E24" s="1" t="s">
        <v>18</v>
      </c>
      <c r="F24" s="1" t="s">
        <v>12</v>
      </c>
      <c r="G24" s="1" t="s">
        <v>29</v>
      </c>
      <c r="H24" s="1" t="s">
        <v>5</v>
      </c>
      <c r="I24" s="6">
        <v>0</v>
      </c>
      <c r="J24" s="6">
        <v>30</v>
      </c>
      <c r="K24" s="1">
        <v>0</v>
      </c>
      <c r="L24" s="7">
        <f t="shared" si="0"/>
        <v>1800</v>
      </c>
    </row>
    <row r="25" spans="1:13" ht="20.100000000000001" customHeight="1" x14ac:dyDescent="0.25">
      <c r="A25" s="4">
        <v>45539</v>
      </c>
      <c r="B25" s="1">
        <v>943985075</v>
      </c>
      <c r="C25" s="1">
        <v>157093342</v>
      </c>
      <c r="D25" s="1" t="s">
        <v>38</v>
      </c>
      <c r="E25" s="1" t="s">
        <v>29</v>
      </c>
      <c r="F25" s="1" t="s">
        <v>12</v>
      </c>
      <c r="G25" s="1" t="s">
        <v>29</v>
      </c>
      <c r="H25" s="1" t="s">
        <v>16</v>
      </c>
      <c r="I25" s="6">
        <v>0</v>
      </c>
      <c r="J25" s="6">
        <v>6</v>
      </c>
      <c r="K25" s="1">
        <v>29</v>
      </c>
      <c r="L25" s="7">
        <f>(I25*60*60)+J25*60+K25</f>
        <v>389</v>
      </c>
    </row>
    <row r="26" spans="1:13" ht="20.100000000000001" customHeight="1" x14ac:dyDescent="0.25">
      <c r="A26" s="4">
        <v>45539</v>
      </c>
      <c r="B26" s="1">
        <v>943864099</v>
      </c>
      <c r="C26" s="1">
        <v>157097793</v>
      </c>
      <c r="D26" s="1" t="s">
        <v>75</v>
      </c>
      <c r="E26" s="1" t="s">
        <v>29</v>
      </c>
      <c r="F26" s="1" t="s">
        <v>12</v>
      </c>
      <c r="G26" s="1" t="s">
        <v>29</v>
      </c>
      <c r="H26" s="1" t="s">
        <v>16</v>
      </c>
      <c r="I26" s="6">
        <v>0</v>
      </c>
      <c r="J26" s="6">
        <v>17</v>
      </c>
      <c r="K26" s="1">
        <v>23</v>
      </c>
      <c r="L26" s="7">
        <f t="shared" si="0"/>
        <v>1043</v>
      </c>
    </row>
    <row r="27" spans="1:13" ht="20.100000000000001" customHeight="1" x14ac:dyDescent="0.25">
      <c r="A27" s="4">
        <v>45539</v>
      </c>
      <c r="B27" s="1">
        <v>943288559</v>
      </c>
      <c r="C27" s="1">
        <v>157106809</v>
      </c>
      <c r="D27" s="1" t="s">
        <v>61</v>
      </c>
      <c r="E27" s="1" t="s">
        <v>18</v>
      </c>
      <c r="F27" s="1" t="s">
        <v>17</v>
      </c>
      <c r="G27" s="1" t="s">
        <v>18</v>
      </c>
      <c r="H27" s="1" t="s">
        <v>20</v>
      </c>
      <c r="I27" s="6">
        <v>0</v>
      </c>
      <c r="J27" s="6">
        <v>14</v>
      </c>
      <c r="K27" s="1">
        <v>8</v>
      </c>
      <c r="L27" s="7">
        <f t="shared" si="0"/>
        <v>848</v>
      </c>
    </row>
    <row r="28" spans="1:13" ht="20.100000000000001" customHeight="1" x14ac:dyDescent="0.25">
      <c r="A28" s="4">
        <v>45539</v>
      </c>
      <c r="B28" s="1">
        <v>943260709</v>
      </c>
      <c r="C28" s="1">
        <v>157112711</v>
      </c>
      <c r="D28" s="1" t="s">
        <v>76</v>
      </c>
      <c r="E28" s="1" t="s">
        <v>18</v>
      </c>
      <c r="F28" s="1" t="s">
        <v>23</v>
      </c>
      <c r="G28" s="1" t="s">
        <v>18</v>
      </c>
      <c r="H28" s="1" t="s">
        <v>20</v>
      </c>
      <c r="I28" s="6">
        <v>0</v>
      </c>
      <c r="J28" s="6">
        <v>12</v>
      </c>
      <c r="K28" s="1">
        <v>0</v>
      </c>
      <c r="L28" s="7">
        <f t="shared" si="0"/>
        <v>720</v>
      </c>
    </row>
    <row r="29" spans="1:13" ht="20.100000000000001" customHeight="1" x14ac:dyDescent="0.25">
      <c r="A29" s="4">
        <v>45539</v>
      </c>
      <c r="B29" s="1">
        <v>943967754</v>
      </c>
      <c r="C29" s="1">
        <v>157124160</v>
      </c>
      <c r="D29" s="1" t="s">
        <v>77</v>
      </c>
      <c r="E29" s="1" t="s">
        <v>18</v>
      </c>
      <c r="F29" s="1" t="s">
        <v>17</v>
      </c>
      <c r="G29" s="1" t="s">
        <v>18</v>
      </c>
      <c r="H29" s="1" t="s">
        <v>20</v>
      </c>
      <c r="I29" s="6">
        <v>0</v>
      </c>
      <c r="J29" s="6">
        <v>29</v>
      </c>
      <c r="K29" s="1">
        <v>48</v>
      </c>
      <c r="L29" s="7">
        <f t="shared" si="0"/>
        <v>1788</v>
      </c>
    </row>
    <row r="30" spans="1:13" ht="20.100000000000001" customHeight="1" x14ac:dyDescent="0.25">
      <c r="A30" s="4">
        <v>45539</v>
      </c>
      <c r="B30" s="1">
        <v>807980277</v>
      </c>
      <c r="C30" s="1" t="s">
        <v>20</v>
      </c>
      <c r="D30" s="1" t="s">
        <v>78</v>
      </c>
      <c r="E30" s="1" t="s">
        <v>18</v>
      </c>
      <c r="F30" s="1" t="s">
        <v>23</v>
      </c>
      <c r="G30" s="1" t="s">
        <v>18</v>
      </c>
      <c r="H30" s="1" t="s">
        <v>20</v>
      </c>
      <c r="I30" s="6">
        <v>0</v>
      </c>
      <c r="J30" s="6">
        <v>9</v>
      </c>
      <c r="K30" s="1">
        <v>10</v>
      </c>
      <c r="L30" s="7">
        <f t="shared" si="0"/>
        <v>550</v>
      </c>
    </row>
    <row r="31" spans="1:13" ht="20.100000000000001" customHeight="1" x14ac:dyDescent="0.25">
      <c r="A31" s="4">
        <v>45539</v>
      </c>
      <c r="B31" s="1">
        <v>0</v>
      </c>
      <c r="C31" s="1">
        <v>0</v>
      </c>
      <c r="D31" s="1" t="s">
        <v>79</v>
      </c>
      <c r="E31" s="1" t="s">
        <v>18</v>
      </c>
      <c r="F31" s="1" t="s">
        <v>12</v>
      </c>
      <c r="G31" s="1" t="s">
        <v>18</v>
      </c>
      <c r="H31" s="1" t="s">
        <v>20</v>
      </c>
      <c r="I31" s="6">
        <v>0</v>
      </c>
      <c r="J31" s="6">
        <v>3</v>
      </c>
      <c r="K31" s="1">
        <v>28</v>
      </c>
      <c r="L31" s="7">
        <f t="shared" si="0"/>
        <v>208</v>
      </c>
    </row>
    <row r="32" spans="1:13" ht="20.100000000000001" customHeight="1" x14ac:dyDescent="0.25">
      <c r="A32" s="4">
        <v>45539</v>
      </c>
      <c r="B32" s="1">
        <v>943077253</v>
      </c>
      <c r="C32" s="1">
        <v>157148595</v>
      </c>
      <c r="D32" s="1" t="s">
        <v>32</v>
      </c>
      <c r="E32" s="1" t="s">
        <v>18</v>
      </c>
      <c r="F32" s="1" t="s">
        <v>17</v>
      </c>
      <c r="G32" s="1" t="s">
        <v>18</v>
      </c>
      <c r="H32" s="1" t="s">
        <v>20</v>
      </c>
      <c r="I32" s="6">
        <v>0</v>
      </c>
      <c r="J32" s="6">
        <v>17</v>
      </c>
      <c r="K32" s="1">
        <v>57</v>
      </c>
      <c r="L32" s="7">
        <f t="shared" si="0"/>
        <v>1077</v>
      </c>
    </row>
    <row r="33" spans="1:13" ht="20.100000000000001" customHeight="1" x14ac:dyDescent="0.25">
      <c r="A33" s="12">
        <f>COUNTA(B$34:B$44)</f>
        <v>11</v>
      </c>
      <c r="B33" s="12"/>
      <c r="C33" s="12"/>
      <c r="D33" s="14"/>
      <c r="E33" s="12"/>
      <c r="F33" s="12"/>
      <c r="G33" s="12"/>
      <c r="H33" s="12"/>
      <c r="I33" s="15"/>
      <c r="J33" s="15"/>
      <c r="K33" s="12"/>
      <c r="L33" s="32"/>
    </row>
    <row r="34" spans="1:13" ht="20.100000000000001" customHeight="1" x14ac:dyDescent="0.25">
      <c r="A34" s="4">
        <v>45540</v>
      </c>
      <c r="B34" s="1">
        <v>923835128</v>
      </c>
      <c r="C34" s="1">
        <v>157187374</v>
      </c>
      <c r="D34" s="1" t="s">
        <v>58</v>
      </c>
      <c r="E34" s="1" t="s">
        <v>18</v>
      </c>
      <c r="F34" s="1" t="s">
        <v>12</v>
      </c>
      <c r="G34" s="1" t="s">
        <v>29</v>
      </c>
      <c r="H34" s="1" t="s">
        <v>5</v>
      </c>
      <c r="I34" s="6">
        <v>0</v>
      </c>
      <c r="J34" s="6">
        <v>15</v>
      </c>
      <c r="K34" s="1">
        <v>17</v>
      </c>
      <c r="L34" s="7">
        <f t="shared" si="0"/>
        <v>917</v>
      </c>
      <c r="M34" s="23">
        <v>45538</v>
      </c>
    </row>
    <row r="35" spans="1:13" ht="20.100000000000001" customHeight="1" x14ac:dyDescent="0.25">
      <c r="A35" s="4">
        <v>45540</v>
      </c>
      <c r="B35" s="1" t="s">
        <v>23</v>
      </c>
      <c r="C35" s="1" t="s">
        <v>80</v>
      </c>
      <c r="D35" s="1" t="s">
        <v>23</v>
      </c>
      <c r="E35" s="1" t="s">
        <v>18</v>
      </c>
      <c r="F35" s="1" t="s">
        <v>23</v>
      </c>
      <c r="G35" s="1" t="s">
        <v>18</v>
      </c>
      <c r="H35" s="1" t="s">
        <v>20</v>
      </c>
      <c r="I35" s="6">
        <v>0</v>
      </c>
      <c r="J35" s="6">
        <v>4</v>
      </c>
      <c r="K35" s="1">
        <v>56</v>
      </c>
      <c r="L35" s="7">
        <f t="shared" si="0"/>
        <v>296</v>
      </c>
      <c r="M35" s="24">
        <f>SUM(L34:L47)/A33</f>
        <v>1416.6363636363637</v>
      </c>
    </row>
    <row r="36" spans="1:13" ht="20.100000000000001" customHeight="1" x14ac:dyDescent="0.25">
      <c r="A36" s="4">
        <v>45540</v>
      </c>
      <c r="B36" s="1">
        <v>947012019</v>
      </c>
      <c r="C36" s="1">
        <v>157231910</v>
      </c>
      <c r="D36" s="1" t="s">
        <v>25</v>
      </c>
      <c r="E36" s="1" t="s">
        <v>18</v>
      </c>
      <c r="F36" s="1" t="s">
        <v>17</v>
      </c>
      <c r="G36" s="1" t="s">
        <v>18</v>
      </c>
      <c r="H36" s="1" t="s">
        <v>20</v>
      </c>
      <c r="I36" s="6">
        <v>0</v>
      </c>
      <c r="J36" s="6">
        <v>40</v>
      </c>
      <c r="K36" s="1">
        <v>36</v>
      </c>
      <c r="L36" s="7">
        <f t="shared" si="0"/>
        <v>2436</v>
      </c>
    </row>
    <row r="37" spans="1:13" ht="20.100000000000001" customHeight="1" x14ac:dyDescent="0.25">
      <c r="A37" s="4">
        <v>45540</v>
      </c>
      <c r="B37" s="1">
        <v>947210914</v>
      </c>
      <c r="C37" s="1">
        <v>157264654</v>
      </c>
      <c r="D37" s="1" t="s">
        <v>81</v>
      </c>
      <c r="E37" s="1" t="s">
        <v>18</v>
      </c>
      <c r="F37" s="1" t="s">
        <v>17</v>
      </c>
      <c r="G37" s="1" t="s">
        <v>18</v>
      </c>
      <c r="H37" s="1" t="s">
        <v>20</v>
      </c>
      <c r="I37" s="6">
        <v>0</v>
      </c>
      <c r="J37" s="6">
        <v>37</v>
      </c>
      <c r="K37" s="1">
        <v>22</v>
      </c>
      <c r="L37" s="7">
        <f t="shared" si="0"/>
        <v>2242</v>
      </c>
    </row>
    <row r="38" spans="1:13" ht="20.100000000000001" customHeight="1" x14ac:dyDescent="0.25">
      <c r="A38" s="4">
        <v>45540</v>
      </c>
      <c r="B38" s="1">
        <v>925212051</v>
      </c>
      <c r="C38" s="1" t="s">
        <v>20</v>
      </c>
      <c r="D38" s="1" t="s">
        <v>82</v>
      </c>
      <c r="E38" s="1" t="s">
        <v>18</v>
      </c>
      <c r="F38" s="1" t="s">
        <v>23</v>
      </c>
      <c r="G38" s="1" t="s">
        <v>18</v>
      </c>
      <c r="H38" s="1" t="s">
        <v>20</v>
      </c>
      <c r="I38" s="6">
        <v>0</v>
      </c>
      <c r="J38" s="6">
        <v>3</v>
      </c>
      <c r="K38" s="1">
        <v>35</v>
      </c>
      <c r="L38" s="7">
        <f t="shared" si="0"/>
        <v>215</v>
      </c>
    </row>
    <row r="39" spans="1:13" ht="20.100000000000001" customHeight="1" x14ac:dyDescent="0.25">
      <c r="A39" s="4">
        <v>45540</v>
      </c>
      <c r="B39" s="1">
        <v>925469318</v>
      </c>
      <c r="C39" s="1">
        <v>157324574</v>
      </c>
      <c r="D39" s="1" t="s">
        <v>32</v>
      </c>
      <c r="E39" s="1" t="s">
        <v>18</v>
      </c>
      <c r="F39" s="1" t="s">
        <v>17</v>
      </c>
      <c r="G39" s="1" t="s">
        <v>18</v>
      </c>
      <c r="H39" s="1" t="s">
        <v>20</v>
      </c>
      <c r="I39" s="6">
        <v>0</v>
      </c>
      <c r="J39" s="6">
        <v>28</v>
      </c>
      <c r="K39" s="1">
        <v>41</v>
      </c>
      <c r="L39" s="7">
        <f t="shared" si="0"/>
        <v>1721</v>
      </c>
    </row>
    <row r="40" spans="1:13" ht="20.100000000000001" customHeight="1" x14ac:dyDescent="0.25">
      <c r="A40" s="4">
        <v>45540</v>
      </c>
      <c r="B40" s="1">
        <v>925231276</v>
      </c>
      <c r="C40" s="1">
        <v>157332507</v>
      </c>
      <c r="D40" s="1" t="s">
        <v>83</v>
      </c>
      <c r="E40" s="1" t="s">
        <v>18</v>
      </c>
      <c r="F40" s="1" t="s">
        <v>17</v>
      </c>
      <c r="G40" s="1" t="s">
        <v>18</v>
      </c>
      <c r="H40" s="1" t="s">
        <v>20</v>
      </c>
      <c r="I40" s="6">
        <v>0</v>
      </c>
      <c r="J40" s="6">
        <v>16</v>
      </c>
      <c r="K40" s="1">
        <v>19</v>
      </c>
      <c r="L40" s="7">
        <f t="shared" si="0"/>
        <v>979</v>
      </c>
    </row>
    <row r="41" spans="1:13" ht="20.100000000000001" customHeight="1" x14ac:dyDescent="0.25">
      <c r="A41" s="4">
        <v>45540</v>
      </c>
      <c r="B41" s="1">
        <v>809121058</v>
      </c>
      <c r="C41" s="1" t="s">
        <v>84</v>
      </c>
      <c r="D41" s="1" t="s">
        <v>25</v>
      </c>
      <c r="E41" s="1" t="s">
        <v>18</v>
      </c>
      <c r="F41" s="1" t="s">
        <v>23</v>
      </c>
      <c r="G41" s="1" t="s">
        <v>18</v>
      </c>
      <c r="H41" s="1" t="s">
        <v>20</v>
      </c>
      <c r="I41" s="6">
        <v>0</v>
      </c>
      <c r="J41" s="6">
        <v>8</v>
      </c>
      <c r="K41" s="1">
        <v>3</v>
      </c>
      <c r="L41" s="7">
        <f t="shared" si="0"/>
        <v>483</v>
      </c>
    </row>
    <row r="42" spans="1:13" ht="20.100000000000001" customHeight="1" x14ac:dyDescent="0.25">
      <c r="A42" s="4">
        <v>45540</v>
      </c>
      <c r="B42" s="1">
        <v>943253656</v>
      </c>
      <c r="C42" s="1">
        <v>157346705</v>
      </c>
      <c r="D42" s="1" t="s">
        <v>32</v>
      </c>
      <c r="E42" s="1" t="s">
        <v>18</v>
      </c>
      <c r="F42" s="1" t="s">
        <v>17</v>
      </c>
      <c r="G42" s="1" t="s">
        <v>18</v>
      </c>
      <c r="H42" s="1" t="s">
        <v>20</v>
      </c>
      <c r="I42" s="6">
        <v>0</v>
      </c>
      <c r="J42" s="6">
        <v>19</v>
      </c>
      <c r="K42" s="1">
        <v>2</v>
      </c>
      <c r="L42" s="7">
        <f t="shared" si="0"/>
        <v>1142</v>
      </c>
    </row>
    <row r="43" spans="1:13" ht="20.100000000000001" customHeight="1" x14ac:dyDescent="0.25">
      <c r="A43" s="4">
        <v>45540</v>
      </c>
      <c r="B43" s="1">
        <v>943993253</v>
      </c>
      <c r="C43" s="1">
        <v>157349383</v>
      </c>
      <c r="D43" s="1" t="s">
        <v>38</v>
      </c>
      <c r="E43" s="1" t="s">
        <v>29</v>
      </c>
      <c r="F43" s="1" t="s">
        <v>12</v>
      </c>
      <c r="G43" s="1" t="s">
        <v>29</v>
      </c>
      <c r="H43" s="1" t="s">
        <v>16</v>
      </c>
      <c r="I43" s="6">
        <v>0</v>
      </c>
      <c r="J43" s="6">
        <v>6</v>
      </c>
      <c r="K43" s="1">
        <v>30</v>
      </c>
      <c r="L43" s="7">
        <f>(I43*60*60)+J43*60+K43</f>
        <v>390</v>
      </c>
    </row>
    <row r="44" spans="1:13" ht="20.100000000000001" customHeight="1" x14ac:dyDescent="0.25">
      <c r="A44" s="4">
        <v>45540</v>
      </c>
      <c r="B44" s="1">
        <v>947074212</v>
      </c>
      <c r="C44" s="1">
        <v>157352934</v>
      </c>
      <c r="D44" s="1" t="s">
        <v>85</v>
      </c>
      <c r="E44" s="1" t="s">
        <v>29</v>
      </c>
      <c r="F44" s="1" t="s">
        <v>12</v>
      </c>
      <c r="G44" s="1" t="s">
        <v>29</v>
      </c>
      <c r="H44" s="1" t="s">
        <v>16</v>
      </c>
      <c r="I44" s="6">
        <v>0</v>
      </c>
      <c r="J44" s="6">
        <v>20</v>
      </c>
      <c r="K44" s="1">
        <v>16</v>
      </c>
      <c r="L44" s="7">
        <f t="shared" si="0"/>
        <v>1216</v>
      </c>
    </row>
    <row r="45" spans="1:13" ht="20.100000000000001" customHeight="1" x14ac:dyDescent="0.25">
      <c r="A45" s="12">
        <f>COUNTA(B$46:B$50)</f>
        <v>5</v>
      </c>
      <c r="B45" s="12"/>
      <c r="C45" s="12"/>
      <c r="D45" s="14"/>
      <c r="E45" s="12"/>
      <c r="F45" s="12"/>
      <c r="G45" s="12"/>
      <c r="H45" s="12"/>
      <c r="I45" s="15"/>
      <c r="J45" s="15"/>
      <c r="K45" s="12"/>
      <c r="L45" s="32"/>
    </row>
    <row r="46" spans="1:13" ht="20.100000000000001" customHeight="1" x14ac:dyDescent="0.25">
      <c r="A46" s="4">
        <v>45541</v>
      </c>
      <c r="B46" s="1">
        <v>943472179</v>
      </c>
      <c r="C46" s="1">
        <v>157400619</v>
      </c>
      <c r="D46" s="1" t="s">
        <v>62</v>
      </c>
      <c r="E46" s="1" t="s">
        <v>18</v>
      </c>
      <c r="F46" s="1" t="s">
        <v>17</v>
      </c>
      <c r="G46" s="1" t="s">
        <v>18</v>
      </c>
      <c r="H46" s="1" t="s">
        <v>20</v>
      </c>
      <c r="I46" s="6">
        <v>0</v>
      </c>
      <c r="J46" s="6">
        <v>16</v>
      </c>
      <c r="K46" s="1">
        <v>26</v>
      </c>
      <c r="L46" s="7">
        <f t="shared" si="0"/>
        <v>986</v>
      </c>
      <c r="M46" s="23">
        <v>45539</v>
      </c>
    </row>
    <row r="47" spans="1:13" ht="20.100000000000001" customHeight="1" x14ac:dyDescent="0.25">
      <c r="A47" s="4">
        <v>45541</v>
      </c>
      <c r="B47" s="1">
        <v>943527336</v>
      </c>
      <c r="C47" s="1">
        <v>157432642</v>
      </c>
      <c r="D47" s="1" t="s">
        <v>86</v>
      </c>
      <c r="E47" s="1" t="s">
        <v>18</v>
      </c>
      <c r="F47" s="1" t="s">
        <v>17</v>
      </c>
      <c r="G47" s="1" t="s">
        <v>18</v>
      </c>
      <c r="H47" s="1" t="s">
        <v>20</v>
      </c>
      <c r="I47" s="6">
        <v>0</v>
      </c>
      <c r="J47" s="6">
        <v>42</v>
      </c>
      <c r="K47" s="1">
        <v>40</v>
      </c>
      <c r="L47" s="7">
        <f t="shared" si="0"/>
        <v>2560</v>
      </c>
      <c r="M47" s="24">
        <f>SUM(L46:L59)/A45</f>
        <v>2359.4</v>
      </c>
    </row>
    <row r="48" spans="1:13" ht="20.100000000000001" customHeight="1" x14ac:dyDescent="0.25">
      <c r="A48" s="4">
        <v>45541</v>
      </c>
      <c r="B48" s="1">
        <v>890064461</v>
      </c>
      <c r="C48" s="1" t="s">
        <v>87</v>
      </c>
      <c r="D48" s="1" t="s">
        <v>88</v>
      </c>
      <c r="E48" s="1" t="s">
        <v>18</v>
      </c>
      <c r="F48" s="1" t="s">
        <v>23</v>
      </c>
      <c r="G48" s="1" t="s">
        <v>18</v>
      </c>
      <c r="H48" s="1" t="s">
        <v>20</v>
      </c>
      <c r="I48" s="6">
        <v>0</v>
      </c>
      <c r="J48" s="6">
        <v>4</v>
      </c>
      <c r="K48" s="1">
        <v>13</v>
      </c>
      <c r="L48" s="7">
        <f t="shared" si="0"/>
        <v>253</v>
      </c>
    </row>
    <row r="49" spans="1:13" ht="20.100000000000001" customHeight="1" x14ac:dyDescent="0.25">
      <c r="A49" s="4">
        <v>45541</v>
      </c>
      <c r="B49" s="1">
        <v>893095537</v>
      </c>
      <c r="C49" s="1" t="s">
        <v>87</v>
      </c>
      <c r="D49" s="1" t="s">
        <v>65</v>
      </c>
      <c r="E49" s="1" t="s">
        <v>18</v>
      </c>
      <c r="F49" s="1" t="s">
        <v>23</v>
      </c>
      <c r="G49" s="1" t="s">
        <v>18</v>
      </c>
      <c r="H49" s="1" t="s">
        <v>20</v>
      </c>
      <c r="I49" s="6">
        <v>0</v>
      </c>
      <c r="J49" s="6">
        <v>5</v>
      </c>
      <c r="K49" s="1">
        <v>54</v>
      </c>
      <c r="L49" s="7">
        <f t="shared" si="0"/>
        <v>354</v>
      </c>
    </row>
    <row r="50" spans="1:13" ht="20.100000000000001" customHeight="1" x14ac:dyDescent="0.25">
      <c r="A50" s="4">
        <v>45541</v>
      </c>
      <c r="B50" s="1">
        <v>925677371</v>
      </c>
      <c r="C50" s="1">
        <v>157537420</v>
      </c>
      <c r="D50" s="1" t="s">
        <v>89</v>
      </c>
      <c r="E50" s="1" t="s">
        <v>18</v>
      </c>
      <c r="F50" s="1" t="s">
        <v>23</v>
      </c>
      <c r="G50" s="1" t="s">
        <v>18</v>
      </c>
      <c r="H50" s="1" t="s">
        <v>20</v>
      </c>
      <c r="I50" s="6">
        <v>0</v>
      </c>
      <c r="J50" s="6">
        <v>29</v>
      </c>
      <c r="K50" s="1">
        <v>15</v>
      </c>
      <c r="L50" s="7">
        <f t="shared" si="0"/>
        <v>1755</v>
      </c>
    </row>
    <row r="51" spans="1:13" ht="20.100000000000001" customHeight="1" x14ac:dyDescent="0.25">
      <c r="A51" s="12">
        <f>COUNTA(B$52:B$53)</f>
        <v>2</v>
      </c>
      <c r="B51" s="12"/>
      <c r="C51" s="12"/>
      <c r="D51" s="14"/>
      <c r="E51" s="12"/>
      <c r="F51" s="12"/>
      <c r="G51" s="12"/>
      <c r="H51" s="12"/>
      <c r="I51" s="15"/>
      <c r="J51" s="15"/>
      <c r="K51" s="12"/>
      <c r="L51" s="32"/>
    </row>
    <row r="52" spans="1:13" ht="20.100000000000001" customHeight="1" x14ac:dyDescent="0.25">
      <c r="A52" s="4">
        <v>45548</v>
      </c>
      <c r="B52" s="1">
        <v>943196917</v>
      </c>
      <c r="C52" s="1">
        <v>158471703</v>
      </c>
      <c r="D52" s="1" t="s">
        <v>38</v>
      </c>
      <c r="E52" s="1" t="s">
        <v>18</v>
      </c>
      <c r="F52" s="1" t="s">
        <v>23</v>
      </c>
      <c r="G52" s="1" t="s">
        <v>18</v>
      </c>
      <c r="H52" s="1" t="s">
        <v>20</v>
      </c>
      <c r="I52" s="6">
        <v>0</v>
      </c>
      <c r="J52" s="6">
        <v>24</v>
      </c>
      <c r="K52" s="1">
        <v>43</v>
      </c>
      <c r="L52" s="7">
        <f t="shared" si="0"/>
        <v>1483</v>
      </c>
      <c r="M52" s="23">
        <v>45539</v>
      </c>
    </row>
    <row r="53" spans="1:13" ht="20.100000000000001" customHeight="1" x14ac:dyDescent="0.25">
      <c r="A53" s="4">
        <v>45548</v>
      </c>
      <c r="B53" s="1">
        <v>943957484</v>
      </c>
      <c r="C53" s="1">
        <v>158485472</v>
      </c>
      <c r="D53" s="1" t="s">
        <v>15</v>
      </c>
      <c r="E53" s="1" t="s">
        <v>18</v>
      </c>
      <c r="F53" s="1" t="s">
        <v>12</v>
      </c>
      <c r="G53" s="1" t="s">
        <v>18</v>
      </c>
      <c r="H53" s="1" t="s">
        <v>20</v>
      </c>
      <c r="I53" s="6">
        <v>0</v>
      </c>
      <c r="J53" s="6">
        <v>14</v>
      </c>
      <c r="K53" s="1">
        <v>30</v>
      </c>
      <c r="L53" s="7">
        <f t="shared" si="0"/>
        <v>870</v>
      </c>
      <c r="M53" s="24">
        <f>SUM(L52:L65)/A51</f>
        <v>5315.5</v>
      </c>
    </row>
    <row r="54" spans="1:13" ht="20.100000000000001" customHeight="1" x14ac:dyDescent="0.25">
      <c r="A54" s="12">
        <f>COUNTA(B$55:B$64)</f>
        <v>10</v>
      </c>
      <c r="B54" s="12"/>
      <c r="C54" s="12"/>
      <c r="D54" s="14"/>
      <c r="E54" s="12"/>
      <c r="F54" s="12"/>
      <c r="G54" s="12"/>
      <c r="H54" s="12"/>
      <c r="I54" s="15"/>
      <c r="J54" s="15"/>
      <c r="K54" s="12"/>
      <c r="L54" s="32">
        <v>0</v>
      </c>
    </row>
    <row r="55" spans="1:13" ht="20.100000000000001" customHeight="1" x14ac:dyDescent="0.25">
      <c r="A55" s="4">
        <v>45558</v>
      </c>
      <c r="B55" s="1" t="s">
        <v>20</v>
      </c>
      <c r="C55" s="1">
        <v>159688321</v>
      </c>
      <c r="D55" s="1" t="s">
        <v>90</v>
      </c>
      <c r="E55" s="1" t="s">
        <v>18</v>
      </c>
      <c r="F55" s="1" t="s">
        <v>17</v>
      </c>
      <c r="G55" s="1" t="s">
        <v>18</v>
      </c>
      <c r="H55" s="1" t="s">
        <v>20</v>
      </c>
      <c r="I55" s="6">
        <v>0</v>
      </c>
      <c r="J55" s="6">
        <v>17</v>
      </c>
      <c r="K55" s="1">
        <v>31</v>
      </c>
      <c r="L55" s="7">
        <f t="shared" si="0"/>
        <v>1051</v>
      </c>
      <c r="M55" s="23">
        <v>45558</v>
      </c>
    </row>
    <row r="56" spans="1:13" ht="20.100000000000001" customHeight="1" x14ac:dyDescent="0.25">
      <c r="A56" s="4">
        <v>45558</v>
      </c>
      <c r="B56" s="1">
        <v>943542597</v>
      </c>
      <c r="C56" s="1">
        <v>159694419</v>
      </c>
      <c r="D56" s="1" t="s">
        <v>91</v>
      </c>
      <c r="E56" s="1" t="s">
        <v>29</v>
      </c>
      <c r="F56" s="1" t="s">
        <v>12</v>
      </c>
      <c r="G56" s="1" t="s">
        <v>29</v>
      </c>
      <c r="H56" s="1" t="s">
        <v>16</v>
      </c>
      <c r="I56" s="6">
        <v>0</v>
      </c>
      <c r="J56" s="6">
        <v>11</v>
      </c>
      <c r="K56" s="1">
        <v>40</v>
      </c>
      <c r="L56" s="7">
        <f t="shared" si="0"/>
        <v>700</v>
      </c>
      <c r="M56" s="24">
        <f>SUM(L55:L68)/A54</f>
        <v>1262.3</v>
      </c>
    </row>
    <row r="57" spans="1:13" ht="20.100000000000001" customHeight="1" x14ac:dyDescent="0.25">
      <c r="A57" s="4">
        <v>45558</v>
      </c>
      <c r="B57" s="1">
        <v>928131502</v>
      </c>
      <c r="C57" s="1">
        <v>159710347</v>
      </c>
      <c r="D57" s="1" t="s">
        <v>92</v>
      </c>
      <c r="E57" s="1" t="s">
        <v>18</v>
      </c>
      <c r="F57" s="1" t="s">
        <v>17</v>
      </c>
      <c r="G57" s="1" t="s">
        <v>18</v>
      </c>
      <c r="H57" s="1" t="s">
        <v>20</v>
      </c>
      <c r="I57" s="6">
        <v>0</v>
      </c>
      <c r="J57" s="6">
        <v>15</v>
      </c>
      <c r="K57" s="1">
        <v>0</v>
      </c>
      <c r="L57" s="7">
        <f t="shared" si="0"/>
        <v>900</v>
      </c>
    </row>
    <row r="58" spans="1:13" ht="20.100000000000001" customHeight="1" x14ac:dyDescent="0.25">
      <c r="A58" s="4">
        <v>45558</v>
      </c>
      <c r="B58" s="1">
        <v>838274786</v>
      </c>
      <c r="C58" s="1" t="s">
        <v>93</v>
      </c>
      <c r="D58" s="1" t="s">
        <v>25</v>
      </c>
      <c r="E58" s="1" t="s">
        <v>18</v>
      </c>
      <c r="F58" s="1" t="s">
        <v>23</v>
      </c>
      <c r="G58" s="1" t="s">
        <v>18</v>
      </c>
      <c r="H58" s="1" t="s">
        <v>20</v>
      </c>
      <c r="I58" s="6">
        <v>0</v>
      </c>
      <c r="J58" s="6">
        <v>10</v>
      </c>
      <c r="K58" s="1">
        <v>57</v>
      </c>
      <c r="L58" s="7">
        <f t="shared" si="0"/>
        <v>657</v>
      </c>
    </row>
    <row r="59" spans="1:13" ht="20.100000000000001" customHeight="1" x14ac:dyDescent="0.25">
      <c r="A59" s="4">
        <v>45558</v>
      </c>
      <c r="B59" s="1">
        <v>809238506</v>
      </c>
      <c r="C59" s="1">
        <v>159771586</v>
      </c>
      <c r="D59" s="1" t="s">
        <v>94</v>
      </c>
      <c r="E59" s="1" t="s">
        <v>18</v>
      </c>
      <c r="F59" s="1" t="s">
        <v>12</v>
      </c>
      <c r="G59" s="1" t="s">
        <v>18</v>
      </c>
      <c r="H59" s="1" t="s">
        <v>20</v>
      </c>
      <c r="I59" s="6">
        <v>0</v>
      </c>
      <c r="J59" s="6">
        <v>3</v>
      </c>
      <c r="K59" s="1">
        <v>48</v>
      </c>
      <c r="L59" s="7">
        <f t="shared" si="0"/>
        <v>228</v>
      </c>
    </row>
    <row r="60" spans="1:13" ht="20.100000000000001" customHeight="1" x14ac:dyDescent="0.25">
      <c r="A60" s="4">
        <v>45558</v>
      </c>
      <c r="B60" s="1">
        <v>921733534</v>
      </c>
      <c r="C60" s="1">
        <v>159779876</v>
      </c>
      <c r="D60" s="1" t="s">
        <v>92</v>
      </c>
      <c r="E60" s="1" t="s">
        <v>18</v>
      </c>
      <c r="F60" s="1" t="s">
        <v>23</v>
      </c>
      <c r="G60" s="1" t="s">
        <v>18</v>
      </c>
      <c r="H60" s="1" t="s">
        <v>20</v>
      </c>
      <c r="I60" s="6">
        <v>0</v>
      </c>
      <c r="J60" s="6">
        <v>17</v>
      </c>
      <c r="K60" s="1">
        <v>29</v>
      </c>
      <c r="L60" s="7">
        <f t="shared" si="0"/>
        <v>1049</v>
      </c>
    </row>
    <row r="61" spans="1:13" ht="20.100000000000001" customHeight="1" x14ac:dyDescent="0.25">
      <c r="A61" s="4">
        <v>45558</v>
      </c>
      <c r="B61" s="1" t="s">
        <v>20</v>
      </c>
      <c r="C61" s="1">
        <v>0</v>
      </c>
      <c r="D61" s="1" t="s">
        <v>20</v>
      </c>
      <c r="E61" s="1" t="s">
        <v>18</v>
      </c>
      <c r="F61" s="1" t="s">
        <v>12</v>
      </c>
      <c r="G61" s="1" t="s">
        <v>18</v>
      </c>
      <c r="H61" s="1" t="s">
        <v>20</v>
      </c>
      <c r="I61" s="6">
        <v>0</v>
      </c>
      <c r="J61" s="6">
        <v>2</v>
      </c>
      <c r="K61" s="1">
        <v>6</v>
      </c>
      <c r="L61" s="7">
        <f t="shared" si="0"/>
        <v>126</v>
      </c>
    </row>
    <row r="62" spans="1:13" ht="20.100000000000001" customHeight="1" x14ac:dyDescent="0.25">
      <c r="A62" s="4">
        <v>45558</v>
      </c>
      <c r="B62" s="1">
        <v>926783935</v>
      </c>
      <c r="C62" s="1">
        <v>159796086</v>
      </c>
      <c r="D62" s="1" t="s">
        <v>95</v>
      </c>
      <c r="E62" s="1" t="s">
        <v>18</v>
      </c>
      <c r="F62" s="1" t="s">
        <v>12</v>
      </c>
      <c r="G62" s="1" t="s">
        <v>18</v>
      </c>
      <c r="H62" s="1" t="s">
        <v>20</v>
      </c>
      <c r="I62" s="6">
        <v>0</v>
      </c>
      <c r="J62" s="6">
        <v>32</v>
      </c>
      <c r="K62" s="1">
        <v>18</v>
      </c>
      <c r="L62" s="7">
        <f t="shared" si="0"/>
        <v>1938</v>
      </c>
    </row>
    <row r="63" spans="1:13" ht="20.100000000000001" customHeight="1" x14ac:dyDescent="0.25">
      <c r="A63" s="4">
        <v>45558</v>
      </c>
      <c r="B63" s="1" t="s">
        <v>20</v>
      </c>
      <c r="C63" s="1" t="s">
        <v>20</v>
      </c>
      <c r="D63" s="1" t="s">
        <v>96</v>
      </c>
      <c r="E63" s="1" t="s">
        <v>18</v>
      </c>
      <c r="F63" s="1" t="s">
        <v>17</v>
      </c>
      <c r="G63" s="1" t="s">
        <v>18</v>
      </c>
      <c r="H63" s="1" t="s">
        <v>20</v>
      </c>
      <c r="I63" s="6">
        <v>0</v>
      </c>
      <c r="J63" s="6">
        <v>7</v>
      </c>
      <c r="K63" s="1">
        <v>23</v>
      </c>
      <c r="L63" s="7">
        <f t="shared" si="0"/>
        <v>443</v>
      </c>
    </row>
    <row r="64" spans="1:13" ht="20.100000000000001" customHeight="1" x14ac:dyDescent="0.25">
      <c r="A64" s="4">
        <v>45558</v>
      </c>
      <c r="B64" s="1">
        <v>921391048</v>
      </c>
      <c r="C64" s="1">
        <v>159816726</v>
      </c>
      <c r="D64" s="1" t="s">
        <v>97</v>
      </c>
      <c r="E64" s="1" t="s">
        <v>18</v>
      </c>
      <c r="F64" s="1" t="s">
        <v>17</v>
      </c>
      <c r="G64" s="1" t="s">
        <v>18</v>
      </c>
      <c r="H64" s="1" t="s">
        <v>20</v>
      </c>
      <c r="I64" s="6">
        <v>0</v>
      </c>
      <c r="J64" s="6">
        <v>19</v>
      </c>
      <c r="K64" s="1">
        <v>46</v>
      </c>
      <c r="L64" s="7">
        <f t="shared" si="0"/>
        <v>1186</v>
      </c>
    </row>
    <row r="65" spans="1:13" ht="20.100000000000001" customHeight="1" x14ac:dyDescent="0.25">
      <c r="A65" s="12">
        <f>COUNTA(B$66:B$74)</f>
        <v>9</v>
      </c>
      <c r="B65" s="12"/>
      <c r="C65" s="12"/>
      <c r="D65" s="14"/>
      <c r="E65" s="12"/>
      <c r="F65" s="12"/>
      <c r="G65" s="12"/>
      <c r="H65" s="12"/>
      <c r="I65" s="15"/>
      <c r="J65" s="15"/>
      <c r="K65" s="12"/>
      <c r="L65" s="32">
        <v>0</v>
      </c>
    </row>
    <row r="66" spans="1:13" ht="20.100000000000001" customHeight="1" x14ac:dyDescent="0.25">
      <c r="A66" s="4">
        <v>45559</v>
      </c>
      <c r="B66" s="1">
        <v>943556165</v>
      </c>
      <c r="C66" s="1">
        <v>159884060</v>
      </c>
      <c r="D66" s="1" t="s">
        <v>98</v>
      </c>
      <c r="E66" s="1" t="s">
        <v>18</v>
      </c>
      <c r="F66" s="1" t="s">
        <v>17</v>
      </c>
      <c r="G66" s="1" t="s">
        <v>18</v>
      </c>
      <c r="H66" s="1" t="s">
        <v>20</v>
      </c>
      <c r="I66" s="6">
        <v>0</v>
      </c>
      <c r="J66" s="6">
        <v>40</v>
      </c>
      <c r="K66" s="1">
        <v>50</v>
      </c>
      <c r="L66" s="7">
        <f t="shared" si="0"/>
        <v>2450</v>
      </c>
      <c r="M66" s="23">
        <v>45559</v>
      </c>
    </row>
    <row r="67" spans="1:13" ht="20.100000000000001" customHeight="1" x14ac:dyDescent="0.25">
      <c r="A67" s="4">
        <v>45559</v>
      </c>
      <c r="B67" s="1">
        <v>925688417</v>
      </c>
      <c r="C67" s="1">
        <v>159912412</v>
      </c>
      <c r="D67" s="1" t="s">
        <v>58</v>
      </c>
      <c r="E67" s="1" t="s">
        <v>18</v>
      </c>
      <c r="F67" s="1" t="s">
        <v>12</v>
      </c>
      <c r="G67" s="1" t="s">
        <v>29</v>
      </c>
      <c r="H67" s="1" t="s">
        <v>20</v>
      </c>
      <c r="I67" s="6">
        <v>0</v>
      </c>
      <c r="J67" s="6">
        <v>11</v>
      </c>
      <c r="K67" s="1">
        <v>40</v>
      </c>
      <c r="L67" s="7">
        <f t="shared" si="0"/>
        <v>700</v>
      </c>
      <c r="M67" s="24">
        <f>SUM(L66:L79)/A65</f>
        <v>1606.2222222222222</v>
      </c>
    </row>
    <row r="68" spans="1:13" ht="20.100000000000001" customHeight="1" x14ac:dyDescent="0.25">
      <c r="A68" s="4">
        <v>45559</v>
      </c>
      <c r="B68" s="1">
        <v>925796632</v>
      </c>
      <c r="C68" s="1">
        <v>159919639</v>
      </c>
      <c r="D68" s="1" t="s">
        <v>99</v>
      </c>
      <c r="E68" s="1" t="s">
        <v>18</v>
      </c>
      <c r="F68" s="1" t="s">
        <v>17</v>
      </c>
      <c r="G68" s="1" t="s">
        <v>18</v>
      </c>
      <c r="H68" s="1" t="s">
        <v>20</v>
      </c>
      <c r="I68" s="6">
        <v>0</v>
      </c>
      <c r="J68" s="6">
        <v>19</v>
      </c>
      <c r="K68" s="1">
        <v>55</v>
      </c>
      <c r="L68" s="7">
        <f t="shared" si="0"/>
        <v>1195</v>
      </c>
    </row>
    <row r="69" spans="1:13" ht="20.100000000000001" customHeight="1" x14ac:dyDescent="0.25">
      <c r="A69" s="4">
        <v>45559</v>
      </c>
      <c r="B69" s="1">
        <v>920842862</v>
      </c>
      <c r="C69" s="1">
        <v>159929436</v>
      </c>
      <c r="D69" s="1" t="s">
        <v>31</v>
      </c>
      <c r="E69" s="1" t="s">
        <v>18</v>
      </c>
      <c r="F69" s="1" t="s">
        <v>12</v>
      </c>
      <c r="G69" s="1" t="s">
        <v>29</v>
      </c>
      <c r="H69" s="1" t="s">
        <v>16</v>
      </c>
      <c r="I69" s="6">
        <v>0</v>
      </c>
      <c r="J69" s="6">
        <v>11</v>
      </c>
      <c r="K69" s="1">
        <v>9</v>
      </c>
      <c r="L69" s="7">
        <f t="shared" si="0"/>
        <v>669</v>
      </c>
    </row>
    <row r="70" spans="1:13" ht="20.100000000000001" customHeight="1" x14ac:dyDescent="0.25">
      <c r="A70" s="4">
        <v>45559</v>
      </c>
      <c r="B70" s="1">
        <v>923753079</v>
      </c>
      <c r="C70" s="1">
        <v>159971298</v>
      </c>
      <c r="D70" s="1" t="s">
        <v>15</v>
      </c>
      <c r="E70" s="1" t="s">
        <v>18</v>
      </c>
      <c r="F70" s="1" t="s">
        <v>17</v>
      </c>
      <c r="G70" s="1" t="s">
        <v>18</v>
      </c>
      <c r="H70" s="1" t="s">
        <v>20</v>
      </c>
      <c r="I70" s="6">
        <v>0</v>
      </c>
      <c r="J70" s="6">
        <v>21</v>
      </c>
      <c r="K70" s="1">
        <v>49</v>
      </c>
      <c r="L70" s="7">
        <f t="shared" ref="L70:L133" si="1">(I70*60*60)+J70*60+K70</f>
        <v>1309</v>
      </c>
    </row>
    <row r="71" spans="1:13" ht="20.100000000000001" customHeight="1" x14ac:dyDescent="0.25">
      <c r="A71" s="4">
        <v>45559</v>
      </c>
      <c r="B71" s="1">
        <v>947148742</v>
      </c>
      <c r="C71" s="1">
        <v>159981657</v>
      </c>
      <c r="D71" s="1" t="s">
        <v>25</v>
      </c>
      <c r="E71" s="1" t="s">
        <v>18</v>
      </c>
      <c r="F71" s="1" t="s">
        <v>17</v>
      </c>
      <c r="G71" s="1" t="s">
        <v>18</v>
      </c>
      <c r="H71" s="1" t="s">
        <v>20</v>
      </c>
      <c r="I71" s="6">
        <v>0</v>
      </c>
      <c r="J71" s="6">
        <v>15</v>
      </c>
      <c r="K71" s="1">
        <v>0</v>
      </c>
      <c r="L71" s="7">
        <f t="shared" si="1"/>
        <v>900</v>
      </c>
    </row>
    <row r="72" spans="1:13" ht="20.100000000000001" customHeight="1" x14ac:dyDescent="0.25">
      <c r="A72" s="4">
        <v>45559</v>
      </c>
      <c r="B72" s="1">
        <v>925698331</v>
      </c>
      <c r="C72" s="1">
        <v>159987330</v>
      </c>
      <c r="D72" s="1" t="s">
        <v>100</v>
      </c>
      <c r="E72" s="1" t="s">
        <v>18</v>
      </c>
      <c r="F72" s="1" t="s">
        <v>23</v>
      </c>
      <c r="G72" s="1" t="s">
        <v>18</v>
      </c>
      <c r="H72" s="1" t="s">
        <v>20</v>
      </c>
      <c r="I72" s="6">
        <v>0</v>
      </c>
      <c r="J72" s="6">
        <v>12</v>
      </c>
      <c r="K72" s="1">
        <v>33</v>
      </c>
      <c r="L72" s="7">
        <f t="shared" si="1"/>
        <v>753</v>
      </c>
    </row>
    <row r="73" spans="1:13" ht="20.100000000000001" customHeight="1" x14ac:dyDescent="0.25">
      <c r="A73" s="4">
        <v>45559</v>
      </c>
      <c r="B73" s="1">
        <v>947137510</v>
      </c>
      <c r="C73" s="1">
        <v>159992797</v>
      </c>
      <c r="D73" s="1" t="s">
        <v>25</v>
      </c>
      <c r="E73" s="1" t="s">
        <v>18</v>
      </c>
      <c r="F73" s="1" t="s">
        <v>12</v>
      </c>
      <c r="G73" s="1" t="s">
        <v>18</v>
      </c>
      <c r="H73" s="1" t="s">
        <v>20</v>
      </c>
      <c r="I73" s="6">
        <v>0</v>
      </c>
      <c r="J73" s="6">
        <v>56</v>
      </c>
      <c r="K73" s="1">
        <v>50</v>
      </c>
      <c r="L73" s="7">
        <f t="shared" si="1"/>
        <v>3410</v>
      </c>
    </row>
    <row r="74" spans="1:13" ht="20.100000000000001" customHeight="1" x14ac:dyDescent="0.25">
      <c r="A74" s="4">
        <v>45559</v>
      </c>
      <c r="B74" s="1" t="s">
        <v>20</v>
      </c>
      <c r="C74" s="1" t="s">
        <v>20</v>
      </c>
      <c r="D74" s="1" t="s">
        <v>101</v>
      </c>
      <c r="E74" s="1" t="s">
        <v>18</v>
      </c>
      <c r="F74" s="1" t="s">
        <v>17</v>
      </c>
      <c r="G74" s="1" t="s">
        <v>18</v>
      </c>
      <c r="H74" s="1" t="s">
        <v>20</v>
      </c>
      <c r="I74" s="6">
        <v>0</v>
      </c>
      <c r="J74" s="6">
        <v>3</v>
      </c>
      <c r="K74" s="1">
        <v>10</v>
      </c>
      <c r="L74" s="7">
        <f t="shared" si="1"/>
        <v>190</v>
      </c>
    </row>
    <row r="75" spans="1:13" ht="20.100000000000001" customHeight="1" x14ac:dyDescent="0.25">
      <c r="A75" s="12">
        <f>COUNTA(B$76:B$1048576)</f>
        <v>12</v>
      </c>
      <c r="B75" s="12"/>
      <c r="C75" s="12"/>
      <c r="D75" s="14"/>
      <c r="E75" s="12"/>
      <c r="F75" s="12"/>
      <c r="G75" s="12"/>
      <c r="H75" s="12"/>
      <c r="I75" s="15"/>
      <c r="J75" s="15"/>
      <c r="K75" s="12"/>
      <c r="L75" s="32">
        <v>0</v>
      </c>
    </row>
    <row r="76" spans="1:13" ht="20.100000000000001" customHeight="1" x14ac:dyDescent="0.25">
      <c r="A76" s="4">
        <v>45560</v>
      </c>
      <c r="B76" s="1">
        <v>920932739</v>
      </c>
      <c r="C76" s="1">
        <v>160072132</v>
      </c>
      <c r="D76" s="1" t="s">
        <v>30</v>
      </c>
      <c r="E76" s="1" t="s">
        <v>18</v>
      </c>
      <c r="F76" s="1" t="s">
        <v>17</v>
      </c>
      <c r="G76" s="1" t="s">
        <v>18</v>
      </c>
      <c r="H76" s="1" t="s">
        <v>20</v>
      </c>
      <c r="I76" s="6">
        <v>0</v>
      </c>
      <c r="J76" s="6">
        <v>13</v>
      </c>
      <c r="K76" s="1">
        <v>17</v>
      </c>
      <c r="L76" s="7">
        <f t="shared" si="1"/>
        <v>797</v>
      </c>
      <c r="M76" s="23">
        <v>45560</v>
      </c>
    </row>
    <row r="77" spans="1:13" ht="20.100000000000001" customHeight="1" x14ac:dyDescent="0.25">
      <c r="A77" s="4">
        <v>45560</v>
      </c>
      <c r="B77" s="1">
        <v>928130751</v>
      </c>
      <c r="C77" s="1" t="s">
        <v>49</v>
      </c>
      <c r="D77" s="1" t="s">
        <v>102</v>
      </c>
      <c r="E77" s="1" t="s">
        <v>18</v>
      </c>
      <c r="F77" s="1" t="s">
        <v>23</v>
      </c>
      <c r="G77" s="1" t="s">
        <v>18</v>
      </c>
      <c r="H77" s="1" t="s">
        <v>20</v>
      </c>
      <c r="I77" s="6">
        <v>0</v>
      </c>
      <c r="J77" s="6">
        <v>8</v>
      </c>
      <c r="K77" s="1">
        <v>11</v>
      </c>
      <c r="L77" s="7">
        <f t="shared" si="1"/>
        <v>491</v>
      </c>
      <c r="M77" s="24">
        <f>SUM(L76:L89)/A75</f>
        <v>903.58333333333337</v>
      </c>
    </row>
    <row r="78" spans="1:13" ht="20.100000000000001" customHeight="1" x14ac:dyDescent="0.25">
      <c r="A78" s="4">
        <v>45560</v>
      </c>
      <c r="B78" s="1" t="s">
        <v>20</v>
      </c>
      <c r="C78" s="1" t="s">
        <v>20</v>
      </c>
      <c r="D78" s="1" t="s">
        <v>103</v>
      </c>
      <c r="E78" s="1" t="s">
        <v>18</v>
      </c>
      <c r="F78" s="1" t="s">
        <v>12</v>
      </c>
      <c r="G78" s="1" t="s">
        <v>18</v>
      </c>
      <c r="H78" s="1" t="s">
        <v>20</v>
      </c>
      <c r="I78" s="6">
        <v>0</v>
      </c>
      <c r="J78" s="6">
        <v>6</v>
      </c>
      <c r="K78" s="1">
        <v>4</v>
      </c>
      <c r="L78" s="7">
        <f t="shared" si="1"/>
        <v>364</v>
      </c>
    </row>
    <row r="79" spans="1:13" ht="20.100000000000001" customHeight="1" x14ac:dyDescent="0.25">
      <c r="A79" s="4">
        <v>45560</v>
      </c>
      <c r="B79" s="1">
        <v>944008398</v>
      </c>
      <c r="C79" s="1">
        <v>160093246</v>
      </c>
      <c r="D79" s="1" t="s">
        <v>105</v>
      </c>
      <c r="E79" s="1" t="s">
        <v>18</v>
      </c>
      <c r="F79" s="1" t="s">
        <v>106</v>
      </c>
      <c r="G79" s="1" t="s">
        <v>18</v>
      </c>
      <c r="H79" s="1" t="s">
        <v>20</v>
      </c>
      <c r="I79" s="6">
        <v>0</v>
      </c>
      <c r="J79" s="6">
        <v>20</v>
      </c>
      <c r="K79" s="1">
        <v>28</v>
      </c>
      <c r="L79" s="7">
        <f t="shared" si="1"/>
        <v>1228</v>
      </c>
    </row>
    <row r="80" spans="1:13" ht="20.100000000000001" customHeight="1" x14ac:dyDescent="0.25">
      <c r="A80" s="4">
        <v>45560</v>
      </c>
      <c r="B80" s="1">
        <v>921643414</v>
      </c>
      <c r="C80" s="1">
        <v>160133367</v>
      </c>
      <c r="D80" s="1" t="s">
        <v>47</v>
      </c>
      <c r="E80" s="1" t="s">
        <v>18</v>
      </c>
      <c r="F80" s="1" t="s">
        <v>107</v>
      </c>
      <c r="G80" s="1" t="s">
        <v>18</v>
      </c>
      <c r="H80" s="1" t="s">
        <v>20</v>
      </c>
      <c r="I80" s="6">
        <v>0</v>
      </c>
      <c r="J80" s="6">
        <v>20</v>
      </c>
      <c r="K80" s="1">
        <v>4</v>
      </c>
      <c r="L80" s="7">
        <f t="shared" si="1"/>
        <v>1204</v>
      </c>
    </row>
    <row r="81" spans="1:12" ht="20.100000000000001" customHeight="1" x14ac:dyDescent="0.25">
      <c r="A81" s="4">
        <v>45560</v>
      </c>
      <c r="B81" s="1">
        <v>943412967</v>
      </c>
      <c r="C81" s="1">
        <v>160172839</v>
      </c>
      <c r="D81" s="1" t="s">
        <v>108</v>
      </c>
      <c r="E81" s="1" t="s">
        <v>18</v>
      </c>
      <c r="F81" s="1" t="s">
        <v>12</v>
      </c>
      <c r="G81" s="1" t="s">
        <v>18</v>
      </c>
      <c r="H81" s="1" t="s">
        <v>20</v>
      </c>
      <c r="I81" s="6">
        <v>0</v>
      </c>
      <c r="J81" s="6">
        <v>10</v>
      </c>
      <c r="K81" s="1">
        <v>51</v>
      </c>
      <c r="L81" s="7">
        <f t="shared" si="1"/>
        <v>651</v>
      </c>
    </row>
    <row r="82" spans="1:12" ht="20.100000000000001" customHeight="1" x14ac:dyDescent="0.25">
      <c r="A82" s="4">
        <v>45560</v>
      </c>
      <c r="B82" s="1">
        <v>943076303</v>
      </c>
      <c r="C82" s="1" t="s">
        <v>109</v>
      </c>
      <c r="D82" s="1" t="s">
        <v>50</v>
      </c>
      <c r="E82" s="1" t="s">
        <v>18</v>
      </c>
      <c r="F82" s="1" t="s">
        <v>23</v>
      </c>
      <c r="G82" s="1" t="s">
        <v>18</v>
      </c>
      <c r="H82" s="1" t="s">
        <v>20</v>
      </c>
      <c r="I82" s="6">
        <v>0</v>
      </c>
      <c r="J82" s="6">
        <v>8</v>
      </c>
      <c r="K82" s="1">
        <v>45</v>
      </c>
      <c r="L82" s="7">
        <f t="shared" si="1"/>
        <v>525</v>
      </c>
    </row>
    <row r="83" spans="1:12" ht="20.100000000000001" customHeight="1" x14ac:dyDescent="0.25">
      <c r="A83" s="4">
        <v>45560</v>
      </c>
      <c r="B83" s="1">
        <v>943199643</v>
      </c>
      <c r="C83" s="1">
        <v>160182622</v>
      </c>
      <c r="D83" s="1" t="s">
        <v>110</v>
      </c>
      <c r="E83" s="1" t="s">
        <v>18</v>
      </c>
      <c r="F83" s="1" t="s">
        <v>17</v>
      </c>
      <c r="G83" s="1" t="s">
        <v>18</v>
      </c>
      <c r="H83" s="1" t="s">
        <v>111</v>
      </c>
      <c r="I83" s="6">
        <v>0</v>
      </c>
      <c r="J83" s="6">
        <v>12</v>
      </c>
      <c r="K83" s="1">
        <v>34</v>
      </c>
      <c r="L83" s="7">
        <f t="shared" si="1"/>
        <v>754</v>
      </c>
    </row>
    <row r="84" spans="1:12" ht="20.100000000000001" customHeight="1" x14ac:dyDescent="0.25">
      <c r="A84" s="4">
        <v>45560</v>
      </c>
      <c r="B84" s="1">
        <v>920768149</v>
      </c>
      <c r="C84" s="1" t="s">
        <v>112</v>
      </c>
      <c r="D84" s="1" t="s">
        <v>113</v>
      </c>
      <c r="E84" s="1" t="s">
        <v>18</v>
      </c>
      <c r="F84" s="1" t="s">
        <v>23</v>
      </c>
      <c r="G84" s="1" t="s">
        <v>18</v>
      </c>
      <c r="H84" s="1" t="s">
        <v>20</v>
      </c>
      <c r="I84" s="6">
        <v>0</v>
      </c>
      <c r="J84" s="6">
        <v>9</v>
      </c>
      <c r="K84" s="1">
        <v>14</v>
      </c>
      <c r="L84" s="7">
        <f t="shared" si="1"/>
        <v>554</v>
      </c>
    </row>
    <row r="85" spans="1:12" ht="20.100000000000001" customHeight="1" x14ac:dyDescent="0.25">
      <c r="A85" s="4">
        <v>45560</v>
      </c>
      <c r="B85" s="1" t="s">
        <v>114</v>
      </c>
      <c r="C85" s="1" t="s">
        <v>31</v>
      </c>
      <c r="D85" s="1" t="s">
        <v>20</v>
      </c>
      <c r="E85" s="1" t="s">
        <v>18</v>
      </c>
      <c r="F85" s="1" t="s">
        <v>12</v>
      </c>
      <c r="G85" s="1" t="s">
        <v>18</v>
      </c>
      <c r="H85" s="1" t="s">
        <v>20</v>
      </c>
      <c r="I85" s="6">
        <v>0</v>
      </c>
      <c r="J85" s="6">
        <v>7</v>
      </c>
      <c r="K85" s="1">
        <v>58</v>
      </c>
      <c r="L85" s="7">
        <f t="shared" si="1"/>
        <v>478</v>
      </c>
    </row>
    <row r="86" spans="1:12" ht="20.100000000000001" customHeight="1" x14ac:dyDescent="0.25">
      <c r="A86" s="4">
        <v>45560</v>
      </c>
      <c r="B86" s="1" t="s">
        <v>20</v>
      </c>
      <c r="C86" s="1" t="s">
        <v>115</v>
      </c>
      <c r="D86" s="1" t="s">
        <v>20</v>
      </c>
      <c r="E86" s="1" t="s">
        <v>18</v>
      </c>
      <c r="F86" s="1" t="s">
        <v>23</v>
      </c>
      <c r="G86" s="1" t="s">
        <v>18</v>
      </c>
      <c r="H86" s="1" t="s">
        <v>20</v>
      </c>
      <c r="I86" s="6">
        <v>0</v>
      </c>
      <c r="J86" s="6">
        <v>2</v>
      </c>
      <c r="K86" s="1">
        <v>17</v>
      </c>
      <c r="L86" s="7">
        <f t="shared" si="1"/>
        <v>137</v>
      </c>
    </row>
    <row r="87" spans="1:12" ht="20.100000000000001" customHeight="1" x14ac:dyDescent="0.25">
      <c r="A87" s="4">
        <v>45560</v>
      </c>
      <c r="B87" s="1">
        <v>927831287</v>
      </c>
      <c r="C87" s="1">
        <v>160216186</v>
      </c>
      <c r="D87" s="1" t="s">
        <v>25</v>
      </c>
      <c r="E87" s="1" t="s">
        <v>18</v>
      </c>
      <c r="F87" s="1" t="s">
        <v>12</v>
      </c>
      <c r="G87" s="1" t="s">
        <v>29</v>
      </c>
      <c r="H87" s="1" t="s">
        <v>59</v>
      </c>
      <c r="I87" s="6">
        <v>1</v>
      </c>
      <c r="J87" s="6">
        <v>1</v>
      </c>
      <c r="K87" s="1">
        <v>0</v>
      </c>
      <c r="L87" s="7">
        <f>(I87*60*60)+J87*60+K87</f>
        <v>3660</v>
      </c>
    </row>
    <row r="88" spans="1:12" ht="20.100000000000001" customHeight="1" x14ac:dyDescent="0.25">
      <c r="A88" s="4">
        <v>45560</v>
      </c>
      <c r="L88" s="7">
        <f t="shared" si="1"/>
        <v>0</v>
      </c>
    </row>
    <row r="89" spans="1:12" ht="20.100000000000001" customHeight="1" x14ac:dyDescent="0.25">
      <c r="A89" s="4">
        <v>45560</v>
      </c>
      <c r="L89" s="7">
        <f t="shared" si="1"/>
        <v>0</v>
      </c>
    </row>
    <row r="90" spans="1:12" ht="20.100000000000001" customHeight="1" x14ac:dyDescent="0.25">
      <c r="A90" s="4"/>
      <c r="L90" s="7">
        <f t="shared" si="1"/>
        <v>0</v>
      </c>
    </row>
    <row r="91" spans="1:12" ht="20.100000000000001" customHeight="1" x14ac:dyDescent="0.25">
      <c r="A91" s="4"/>
      <c r="L91" s="7">
        <f t="shared" si="1"/>
        <v>0</v>
      </c>
    </row>
    <row r="92" spans="1:12" ht="20.100000000000001" customHeight="1" x14ac:dyDescent="0.25">
      <c r="L92" s="7">
        <f t="shared" si="1"/>
        <v>0</v>
      </c>
    </row>
    <row r="93" spans="1:12" ht="20.100000000000001" customHeight="1" x14ac:dyDescent="0.25">
      <c r="L93" s="7">
        <f t="shared" si="1"/>
        <v>0</v>
      </c>
    </row>
    <row r="94" spans="1:12" ht="20.100000000000001" customHeight="1" x14ac:dyDescent="0.25">
      <c r="L94" s="7">
        <f t="shared" si="1"/>
        <v>0</v>
      </c>
    </row>
    <row r="95" spans="1:12" ht="20.100000000000001" customHeight="1" x14ac:dyDescent="0.25">
      <c r="L95" s="7">
        <f t="shared" si="1"/>
        <v>0</v>
      </c>
    </row>
    <row r="96" spans="1:12" ht="20.100000000000001" customHeight="1" x14ac:dyDescent="0.25">
      <c r="L96" s="7">
        <f t="shared" si="1"/>
        <v>0</v>
      </c>
    </row>
    <row r="97" spans="12:12" ht="20.100000000000001" customHeight="1" x14ac:dyDescent="0.25">
      <c r="L97" s="7">
        <f t="shared" si="1"/>
        <v>0</v>
      </c>
    </row>
    <row r="98" spans="12:12" ht="20.100000000000001" customHeight="1" x14ac:dyDescent="0.25">
      <c r="L98" s="7">
        <f t="shared" si="1"/>
        <v>0</v>
      </c>
    </row>
    <row r="99" spans="12:12" ht="20.100000000000001" customHeight="1" x14ac:dyDescent="0.25">
      <c r="L99" s="7">
        <f t="shared" si="1"/>
        <v>0</v>
      </c>
    </row>
    <row r="100" spans="12:12" ht="20.100000000000001" customHeight="1" x14ac:dyDescent="0.25">
      <c r="L100" s="7">
        <f t="shared" si="1"/>
        <v>0</v>
      </c>
    </row>
    <row r="101" spans="12:12" ht="20.100000000000001" customHeight="1" x14ac:dyDescent="0.25">
      <c r="L101" s="7">
        <f t="shared" si="1"/>
        <v>0</v>
      </c>
    </row>
    <row r="102" spans="12:12" ht="20.100000000000001" customHeight="1" x14ac:dyDescent="0.25">
      <c r="L102" s="7">
        <f t="shared" si="1"/>
        <v>0</v>
      </c>
    </row>
    <row r="103" spans="12:12" ht="20.100000000000001" customHeight="1" x14ac:dyDescent="0.25">
      <c r="L103" s="7">
        <f t="shared" si="1"/>
        <v>0</v>
      </c>
    </row>
    <row r="104" spans="12:12" ht="20.100000000000001" customHeight="1" x14ac:dyDescent="0.25">
      <c r="L104" s="7">
        <f t="shared" si="1"/>
        <v>0</v>
      </c>
    </row>
    <row r="105" spans="12:12" ht="20.100000000000001" customHeight="1" x14ac:dyDescent="0.25">
      <c r="L105" s="7">
        <f t="shared" si="1"/>
        <v>0</v>
      </c>
    </row>
    <row r="106" spans="12:12" ht="20.100000000000001" customHeight="1" x14ac:dyDescent="0.25">
      <c r="L106" s="7">
        <f t="shared" si="1"/>
        <v>0</v>
      </c>
    </row>
    <row r="107" spans="12:12" ht="20.100000000000001" customHeight="1" x14ac:dyDescent="0.25">
      <c r="L107" s="7">
        <f t="shared" si="1"/>
        <v>0</v>
      </c>
    </row>
    <row r="108" spans="12:12" ht="20.100000000000001" customHeight="1" x14ac:dyDescent="0.25">
      <c r="L108" s="7">
        <f t="shared" si="1"/>
        <v>0</v>
      </c>
    </row>
    <row r="109" spans="12:12" ht="20.100000000000001" customHeight="1" x14ac:dyDescent="0.25">
      <c r="L109" s="7">
        <f t="shared" si="1"/>
        <v>0</v>
      </c>
    </row>
    <row r="110" spans="12:12" ht="20.100000000000001" customHeight="1" x14ac:dyDescent="0.25">
      <c r="L110" s="7">
        <f t="shared" si="1"/>
        <v>0</v>
      </c>
    </row>
    <row r="111" spans="12:12" ht="20.100000000000001" customHeight="1" x14ac:dyDescent="0.25">
      <c r="L111" s="7">
        <f t="shared" si="1"/>
        <v>0</v>
      </c>
    </row>
    <row r="112" spans="12:12" ht="20.100000000000001" customHeight="1" x14ac:dyDescent="0.25">
      <c r="L112" s="7">
        <f t="shared" si="1"/>
        <v>0</v>
      </c>
    </row>
    <row r="113" spans="12:12" ht="20.100000000000001" customHeight="1" x14ac:dyDescent="0.25">
      <c r="L113" s="7">
        <f t="shared" si="1"/>
        <v>0</v>
      </c>
    </row>
    <row r="114" spans="12:12" ht="20.100000000000001" customHeight="1" x14ac:dyDescent="0.25">
      <c r="L114" s="7">
        <f t="shared" si="1"/>
        <v>0</v>
      </c>
    </row>
    <row r="115" spans="12:12" ht="20.100000000000001" customHeight="1" x14ac:dyDescent="0.25">
      <c r="L115" s="7">
        <f t="shared" si="1"/>
        <v>0</v>
      </c>
    </row>
    <row r="116" spans="12:12" ht="20.100000000000001" customHeight="1" x14ac:dyDescent="0.25">
      <c r="L116" s="7">
        <f t="shared" si="1"/>
        <v>0</v>
      </c>
    </row>
    <row r="117" spans="12:12" ht="20.100000000000001" customHeight="1" x14ac:dyDescent="0.25">
      <c r="L117" s="7">
        <f t="shared" si="1"/>
        <v>0</v>
      </c>
    </row>
    <row r="118" spans="12:12" ht="20.100000000000001" customHeight="1" x14ac:dyDescent="0.25">
      <c r="L118" s="7">
        <f t="shared" si="1"/>
        <v>0</v>
      </c>
    </row>
    <row r="119" spans="12:12" ht="20.100000000000001" customHeight="1" x14ac:dyDescent="0.25">
      <c r="L119" s="7">
        <f t="shared" si="1"/>
        <v>0</v>
      </c>
    </row>
    <row r="120" spans="12:12" ht="20.100000000000001" customHeight="1" x14ac:dyDescent="0.25">
      <c r="L120" s="7">
        <f t="shared" si="1"/>
        <v>0</v>
      </c>
    </row>
    <row r="121" spans="12:12" ht="20.100000000000001" customHeight="1" x14ac:dyDescent="0.25">
      <c r="L121" s="7">
        <f t="shared" si="1"/>
        <v>0</v>
      </c>
    </row>
    <row r="122" spans="12:12" ht="20.100000000000001" customHeight="1" x14ac:dyDescent="0.25">
      <c r="L122" s="7">
        <f t="shared" si="1"/>
        <v>0</v>
      </c>
    </row>
    <row r="123" spans="12:12" ht="20.100000000000001" customHeight="1" x14ac:dyDescent="0.25">
      <c r="L123" s="7">
        <f t="shared" si="1"/>
        <v>0</v>
      </c>
    </row>
    <row r="124" spans="12:12" ht="20.100000000000001" customHeight="1" x14ac:dyDescent="0.25">
      <c r="L124" s="7">
        <f t="shared" si="1"/>
        <v>0</v>
      </c>
    </row>
    <row r="125" spans="12:12" ht="20.100000000000001" customHeight="1" x14ac:dyDescent="0.25">
      <c r="L125" s="7">
        <f t="shared" si="1"/>
        <v>0</v>
      </c>
    </row>
    <row r="126" spans="12:12" ht="20.100000000000001" customHeight="1" x14ac:dyDescent="0.25">
      <c r="L126" s="7">
        <f t="shared" si="1"/>
        <v>0</v>
      </c>
    </row>
    <row r="127" spans="12:12" ht="20.100000000000001" customHeight="1" x14ac:dyDescent="0.25">
      <c r="L127" s="7">
        <f t="shared" si="1"/>
        <v>0</v>
      </c>
    </row>
    <row r="128" spans="12:12" ht="20.100000000000001" customHeight="1" x14ac:dyDescent="0.25">
      <c r="L128" s="7">
        <f t="shared" si="1"/>
        <v>0</v>
      </c>
    </row>
    <row r="129" spans="12:12" ht="20.100000000000001" customHeight="1" x14ac:dyDescent="0.25">
      <c r="L129" s="7">
        <f t="shared" si="1"/>
        <v>0</v>
      </c>
    </row>
    <row r="130" spans="12:12" ht="20.100000000000001" customHeight="1" x14ac:dyDescent="0.25">
      <c r="L130" s="7">
        <f t="shared" si="1"/>
        <v>0</v>
      </c>
    </row>
    <row r="131" spans="12:12" ht="20.100000000000001" customHeight="1" x14ac:dyDescent="0.25">
      <c r="L131" s="7">
        <f t="shared" si="1"/>
        <v>0</v>
      </c>
    </row>
    <row r="132" spans="12:12" ht="20.100000000000001" customHeight="1" x14ac:dyDescent="0.25">
      <c r="L132" s="7">
        <f t="shared" si="1"/>
        <v>0</v>
      </c>
    </row>
    <row r="133" spans="12:12" ht="20.100000000000001" customHeight="1" x14ac:dyDescent="0.25">
      <c r="L133" s="7">
        <f t="shared" si="1"/>
        <v>0</v>
      </c>
    </row>
    <row r="134" spans="12:12" ht="20.100000000000001" customHeight="1" x14ac:dyDescent="0.25">
      <c r="L134" s="7">
        <f t="shared" ref="L134:L197" si="2">(I134*60*60)+J134*60+K134</f>
        <v>0</v>
      </c>
    </row>
    <row r="135" spans="12:12" ht="20.100000000000001" customHeight="1" x14ac:dyDescent="0.25">
      <c r="L135" s="7">
        <f t="shared" si="2"/>
        <v>0</v>
      </c>
    </row>
    <row r="136" spans="12:12" ht="20.100000000000001" customHeight="1" x14ac:dyDescent="0.25">
      <c r="L136" s="7">
        <f t="shared" si="2"/>
        <v>0</v>
      </c>
    </row>
    <row r="137" spans="12:12" ht="20.100000000000001" customHeight="1" x14ac:dyDescent="0.25">
      <c r="L137" s="7">
        <f t="shared" si="2"/>
        <v>0</v>
      </c>
    </row>
    <row r="138" spans="12:12" ht="20.100000000000001" customHeight="1" x14ac:dyDescent="0.25">
      <c r="L138" s="7">
        <f t="shared" si="2"/>
        <v>0</v>
      </c>
    </row>
    <row r="139" spans="12:12" ht="20.100000000000001" customHeight="1" x14ac:dyDescent="0.25">
      <c r="L139" s="7">
        <f t="shared" si="2"/>
        <v>0</v>
      </c>
    </row>
    <row r="140" spans="12:12" ht="20.100000000000001" customHeight="1" x14ac:dyDescent="0.25">
      <c r="L140" s="7">
        <f t="shared" si="2"/>
        <v>0</v>
      </c>
    </row>
    <row r="141" spans="12:12" ht="20.100000000000001" customHeight="1" x14ac:dyDescent="0.25">
      <c r="L141" s="7">
        <f t="shared" si="2"/>
        <v>0</v>
      </c>
    </row>
    <row r="142" spans="12:12" ht="20.100000000000001" customHeight="1" x14ac:dyDescent="0.25">
      <c r="L142" s="7">
        <f t="shared" si="2"/>
        <v>0</v>
      </c>
    </row>
    <row r="143" spans="12:12" ht="20.100000000000001" customHeight="1" x14ac:dyDescent="0.25">
      <c r="L143" s="7">
        <f t="shared" si="2"/>
        <v>0</v>
      </c>
    </row>
    <row r="144" spans="12:12" ht="20.100000000000001" customHeight="1" x14ac:dyDescent="0.25">
      <c r="L144" s="7">
        <f t="shared" si="2"/>
        <v>0</v>
      </c>
    </row>
    <row r="145" spans="12:12" ht="20.100000000000001" customHeight="1" x14ac:dyDescent="0.25">
      <c r="L145" s="7">
        <f t="shared" si="2"/>
        <v>0</v>
      </c>
    </row>
    <row r="146" spans="12:12" ht="20.100000000000001" customHeight="1" x14ac:dyDescent="0.25">
      <c r="L146" s="7">
        <f t="shared" si="2"/>
        <v>0</v>
      </c>
    </row>
    <row r="147" spans="12:12" ht="20.100000000000001" customHeight="1" x14ac:dyDescent="0.25">
      <c r="L147" s="7">
        <f t="shared" si="2"/>
        <v>0</v>
      </c>
    </row>
    <row r="148" spans="12:12" ht="20.100000000000001" customHeight="1" x14ac:dyDescent="0.25">
      <c r="L148" s="7">
        <f t="shared" si="2"/>
        <v>0</v>
      </c>
    </row>
    <row r="149" spans="12:12" ht="20.100000000000001" customHeight="1" x14ac:dyDescent="0.25">
      <c r="L149" s="7">
        <f t="shared" si="2"/>
        <v>0</v>
      </c>
    </row>
    <row r="150" spans="12:12" ht="20.100000000000001" customHeight="1" x14ac:dyDescent="0.25">
      <c r="L150" s="7">
        <f t="shared" si="2"/>
        <v>0</v>
      </c>
    </row>
    <row r="151" spans="12:12" ht="20.100000000000001" customHeight="1" x14ac:dyDescent="0.25">
      <c r="L151" s="7">
        <f t="shared" si="2"/>
        <v>0</v>
      </c>
    </row>
    <row r="152" spans="12:12" ht="20.100000000000001" customHeight="1" x14ac:dyDescent="0.25">
      <c r="L152" s="7">
        <f t="shared" si="2"/>
        <v>0</v>
      </c>
    </row>
    <row r="153" spans="12:12" ht="20.100000000000001" customHeight="1" x14ac:dyDescent="0.25">
      <c r="L153" s="7">
        <f t="shared" si="2"/>
        <v>0</v>
      </c>
    </row>
    <row r="154" spans="12:12" ht="20.100000000000001" customHeight="1" x14ac:dyDescent="0.25">
      <c r="L154" s="7">
        <f t="shared" si="2"/>
        <v>0</v>
      </c>
    </row>
    <row r="155" spans="12:12" ht="20.100000000000001" customHeight="1" x14ac:dyDescent="0.25">
      <c r="L155" s="7">
        <f t="shared" si="2"/>
        <v>0</v>
      </c>
    </row>
    <row r="156" spans="12:12" ht="20.100000000000001" customHeight="1" x14ac:dyDescent="0.25">
      <c r="L156" s="7">
        <f t="shared" si="2"/>
        <v>0</v>
      </c>
    </row>
    <row r="157" spans="12:12" ht="20.100000000000001" customHeight="1" x14ac:dyDescent="0.25">
      <c r="L157" s="7">
        <f t="shared" si="2"/>
        <v>0</v>
      </c>
    </row>
    <row r="158" spans="12:12" ht="20.100000000000001" customHeight="1" x14ac:dyDescent="0.25">
      <c r="L158" s="7">
        <f t="shared" si="2"/>
        <v>0</v>
      </c>
    </row>
    <row r="159" spans="12:12" ht="20.100000000000001" customHeight="1" x14ac:dyDescent="0.25">
      <c r="L159" s="7">
        <f t="shared" si="2"/>
        <v>0</v>
      </c>
    </row>
    <row r="160" spans="12:12" ht="20.100000000000001" customHeight="1" x14ac:dyDescent="0.25">
      <c r="L160" s="7">
        <f t="shared" si="2"/>
        <v>0</v>
      </c>
    </row>
    <row r="161" spans="12:12" ht="20.100000000000001" customHeight="1" x14ac:dyDescent="0.25">
      <c r="L161" s="7">
        <f t="shared" si="2"/>
        <v>0</v>
      </c>
    </row>
    <row r="162" spans="12:12" ht="20.100000000000001" customHeight="1" x14ac:dyDescent="0.25">
      <c r="L162" s="7">
        <f t="shared" si="2"/>
        <v>0</v>
      </c>
    </row>
    <row r="163" spans="12:12" ht="20.100000000000001" customHeight="1" x14ac:dyDescent="0.25">
      <c r="L163" s="7">
        <f t="shared" si="2"/>
        <v>0</v>
      </c>
    </row>
    <row r="164" spans="12:12" ht="20.100000000000001" customHeight="1" x14ac:dyDescent="0.25">
      <c r="L164" s="7">
        <f t="shared" si="2"/>
        <v>0</v>
      </c>
    </row>
    <row r="165" spans="12:12" ht="20.100000000000001" customHeight="1" x14ac:dyDescent="0.25">
      <c r="L165" s="7">
        <f t="shared" si="2"/>
        <v>0</v>
      </c>
    </row>
    <row r="166" spans="12:12" ht="20.100000000000001" customHeight="1" x14ac:dyDescent="0.25">
      <c r="L166" s="7">
        <f t="shared" si="2"/>
        <v>0</v>
      </c>
    </row>
    <row r="167" spans="12:12" ht="20.100000000000001" customHeight="1" x14ac:dyDescent="0.25">
      <c r="L167" s="7">
        <f t="shared" si="2"/>
        <v>0</v>
      </c>
    </row>
    <row r="168" spans="12:12" ht="20.100000000000001" customHeight="1" x14ac:dyDescent="0.25">
      <c r="L168" s="7">
        <f t="shared" si="2"/>
        <v>0</v>
      </c>
    </row>
    <row r="169" spans="12:12" ht="20.100000000000001" customHeight="1" x14ac:dyDescent="0.25">
      <c r="L169" s="7">
        <f t="shared" si="2"/>
        <v>0</v>
      </c>
    </row>
    <row r="170" spans="12:12" ht="20.100000000000001" customHeight="1" x14ac:dyDescent="0.25">
      <c r="L170" s="7">
        <f t="shared" si="2"/>
        <v>0</v>
      </c>
    </row>
    <row r="171" spans="12:12" ht="20.100000000000001" customHeight="1" x14ac:dyDescent="0.25">
      <c r="L171" s="7">
        <f t="shared" si="2"/>
        <v>0</v>
      </c>
    </row>
    <row r="172" spans="12:12" ht="20.100000000000001" customHeight="1" x14ac:dyDescent="0.25">
      <c r="L172" s="7">
        <f t="shared" si="2"/>
        <v>0</v>
      </c>
    </row>
    <row r="173" spans="12:12" ht="20.100000000000001" customHeight="1" x14ac:dyDescent="0.25">
      <c r="L173" s="7">
        <f t="shared" si="2"/>
        <v>0</v>
      </c>
    </row>
    <row r="174" spans="12:12" ht="20.100000000000001" customHeight="1" x14ac:dyDescent="0.25">
      <c r="L174" s="7">
        <f t="shared" si="2"/>
        <v>0</v>
      </c>
    </row>
    <row r="175" spans="12:12" ht="20.100000000000001" customHeight="1" x14ac:dyDescent="0.25">
      <c r="L175" s="7">
        <f t="shared" si="2"/>
        <v>0</v>
      </c>
    </row>
    <row r="176" spans="12:12" ht="20.100000000000001" customHeight="1" x14ac:dyDescent="0.25">
      <c r="L176" s="7">
        <f t="shared" si="2"/>
        <v>0</v>
      </c>
    </row>
    <row r="177" spans="12:12" ht="20.100000000000001" customHeight="1" x14ac:dyDescent="0.25">
      <c r="L177" s="7">
        <f t="shared" si="2"/>
        <v>0</v>
      </c>
    </row>
    <row r="178" spans="12:12" ht="20.100000000000001" customHeight="1" x14ac:dyDescent="0.25">
      <c r="L178" s="7">
        <f t="shared" si="2"/>
        <v>0</v>
      </c>
    </row>
    <row r="179" spans="12:12" ht="20.100000000000001" customHeight="1" x14ac:dyDescent="0.25">
      <c r="L179" s="7">
        <f t="shared" si="2"/>
        <v>0</v>
      </c>
    </row>
    <row r="180" spans="12:12" ht="20.100000000000001" customHeight="1" x14ac:dyDescent="0.25">
      <c r="L180" s="7">
        <f t="shared" si="2"/>
        <v>0</v>
      </c>
    </row>
    <row r="181" spans="12:12" ht="20.100000000000001" customHeight="1" x14ac:dyDescent="0.25">
      <c r="L181" s="7">
        <f t="shared" si="2"/>
        <v>0</v>
      </c>
    </row>
    <row r="182" spans="12:12" ht="20.100000000000001" customHeight="1" x14ac:dyDescent="0.25">
      <c r="L182" s="7">
        <f t="shared" si="2"/>
        <v>0</v>
      </c>
    </row>
    <row r="183" spans="12:12" ht="20.100000000000001" customHeight="1" x14ac:dyDescent="0.25">
      <c r="L183" s="7">
        <f t="shared" si="2"/>
        <v>0</v>
      </c>
    </row>
    <row r="184" spans="12:12" ht="20.100000000000001" customHeight="1" x14ac:dyDescent="0.25">
      <c r="L184" s="7">
        <f t="shared" si="2"/>
        <v>0</v>
      </c>
    </row>
    <row r="185" spans="12:12" ht="20.100000000000001" customHeight="1" x14ac:dyDescent="0.25">
      <c r="L185" s="7">
        <f t="shared" si="2"/>
        <v>0</v>
      </c>
    </row>
    <row r="186" spans="12:12" ht="20.100000000000001" customHeight="1" x14ac:dyDescent="0.25">
      <c r="L186" s="7">
        <f t="shared" si="2"/>
        <v>0</v>
      </c>
    </row>
    <row r="187" spans="12:12" ht="20.100000000000001" customHeight="1" x14ac:dyDescent="0.25">
      <c r="L187" s="7">
        <f t="shared" si="2"/>
        <v>0</v>
      </c>
    </row>
    <row r="188" spans="12:12" ht="20.100000000000001" customHeight="1" x14ac:dyDescent="0.25">
      <c r="L188" s="7">
        <f t="shared" si="2"/>
        <v>0</v>
      </c>
    </row>
    <row r="189" spans="12:12" ht="20.100000000000001" customHeight="1" x14ac:dyDescent="0.25">
      <c r="L189" s="7">
        <f t="shared" si="2"/>
        <v>0</v>
      </c>
    </row>
    <row r="190" spans="12:12" ht="20.100000000000001" customHeight="1" x14ac:dyDescent="0.25">
      <c r="L190" s="7">
        <f t="shared" si="2"/>
        <v>0</v>
      </c>
    </row>
    <row r="191" spans="12:12" ht="20.100000000000001" customHeight="1" x14ac:dyDescent="0.25">
      <c r="L191" s="7">
        <f t="shared" si="2"/>
        <v>0</v>
      </c>
    </row>
    <row r="192" spans="12:12" ht="20.100000000000001" customHeight="1" x14ac:dyDescent="0.25">
      <c r="L192" s="7">
        <f t="shared" si="2"/>
        <v>0</v>
      </c>
    </row>
    <row r="193" spans="12:12" ht="20.100000000000001" customHeight="1" x14ac:dyDescent="0.25">
      <c r="L193" s="7">
        <f t="shared" si="2"/>
        <v>0</v>
      </c>
    </row>
    <row r="194" spans="12:12" ht="20.100000000000001" customHeight="1" x14ac:dyDescent="0.25">
      <c r="L194" s="7">
        <f t="shared" si="2"/>
        <v>0</v>
      </c>
    </row>
    <row r="195" spans="12:12" ht="20.100000000000001" customHeight="1" x14ac:dyDescent="0.25">
      <c r="L195" s="7">
        <f t="shared" si="2"/>
        <v>0</v>
      </c>
    </row>
    <row r="196" spans="12:12" ht="20.100000000000001" customHeight="1" x14ac:dyDescent="0.25">
      <c r="L196" s="7">
        <f t="shared" si="2"/>
        <v>0</v>
      </c>
    </row>
    <row r="197" spans="12:12" ht="20.100000000000001" customHeight="1" x14ac:dyDescent="0.25">
      <c r="L197" s="7">
        <f t="shared" si="2"/>
        <v>0</v>
      </c>
    </row>
    <row r="198" spans="12:12" ht="20.100000000000001" customHeight="1" x14ac:dyDescent="0.25">
      <c r="L198" s="7">
        <f t="shared" ref="L198:L261" si="3">(I198*60*60)+J198*60+K198</f>
        <v>0</v>
      </c>
    </row>
    <row r="199" spans="12:12" ht="20.100000000000001" customHeight="1" x14ac:dyDescent="0.25">
      <c r="L199" s="7">
        <f t="shared" si="3"/>
        <v>0</v>
      </c>
    </row>
    <row r="200" spans="12:12" ht="20.100000000000001" customHeight="1" x14ac:dyDescent="0.25">
      <c r="L200" s="7">
        <f t="shared" si="3"/>
        <v>0</v>
      </c>
    </row>
    <row r="201" spans="12:12" ht="20.100000000000001" customHeight="1" x14ac:dyDescent="0.25">
      <c r="L201" s="7">
        <f t="shared" si="3"/>
        <v>0</v>
      </c>
    </row>
    <row r="202" spans="12:12" ht="20.100000000000001" customHeight="1" x14ac:dyDescent="0.25">
      <c r="L202" s="7">
        <f t="shared" si="3"/>
        <v>0</v>
      </c>
    </row>
    <row r="203" spans="12:12" ht="20.100000000000001" customHeight="1" x14ac:dyDescent="0.25">
      <c r="L203" s="7">
        <f t="shared" si="3"/>
        <v>0</v>
      </c>
    </row>
    <row r="204" spans="12:12" ht="20.100000000000001" customHeight="1" x14ac:dyDescent="0.25">
      <c r="L204" s="7">
        <f t="shared" si="3"/>
        <v>0</v>
      </c>
    </row>
    <row r="205" spans="12:12" ht="20.100000000000001" customHeight="1" x14ac:dyDescent="0.25">
      <c r="L205" s="7">
        <f t="shared" si="3"/>
        <v>0</v>
      </c>
    </row>
    <row r="206" spans="12:12" ht="20.100000000000001" customHeight="1" x14ac:dyDescent="0.25">
      <c r="L206" s="7">
        <f t="shared" si="3"/>
        <v>0</v>
      </c>
    </row>
    <row r="207" spans="12:12" ht="20.100000000000001" customHeight="1" x14ac:dyDescent="0.25">
      <c r="L207" s="7">
        <f t="shared" si="3"/>
        <v>0</v>
      </c>
    </row>
    <row r="208" spans="12:12" ht="20.100000000000001" customHeight="1" x14ac:dyDescent="0.25">
      <c r="L208" s="7">
        <f t="shared" si="3"/>
        <v>0</v>
      </c>
    </row>
    <row r="209" spans="12:12" ht="20.100000000000001" customHeight="1" x14ac:dyDescent="0.25">
      <c r="L209" s="7">
        <f t="shared" si="3"/>
        <v>0</v>
      </c>
    </row>
    <row r="210" spans="12:12" ht="20.100000000000001" customHeight="1" x14ac:dyDescent="0.25">
      <c r="L210" s="7">
        <f t="shared" si="3"/>
        <v>0</v>
      </c>
    </row>
    <row r="211" spans="12:12" ht="20.100000000000001" customHeight="1" x14ac:dyDescent="0.25">
      <c r="L211" s="7">
        <f t="shared" si="3"/>
        <v>0</v>
      </c>
    </row>
    <row r="212" spans="12:12" ht="20.100000000000001" customHeight="1" x14ac:dyDescent="0.25">
      <c r="L212" s="7">
        <f t="shared" si="3"/>
        <v>0</v>
      </c>
    </row>
    <row r="213" spans="12:12" ht="20.100000000000001" customHeight="1" x14ac:dyDescent="0.25">
      <c r="L213" s="7">
        <f t="shared" si="3"/>
        <v>0</v>
      </c>
    </row>
    <row r="214" spans="12:12" ht="20.100000000000001" customHeight="1" x14ac:dyDescent="0.25">
      <c r="L214" s="7">
        <f t="shared" si="3"/>
        <v>0</v>
      </c>
    </row>
    <row r="215" spans="12:12" ht="20.100000000000001" customHeight="1" x14ac:dyDescent="0.25">
      <c r="L215" s="7">
        <f t="shared" si="3"/>
        <v>0</v>
      </c>
    </row>
    <row r="216" spans="12:12" ht="20.100000000000001" customHeight="1" x14ac:dyDescent="0.25">
      <c r="L216" s="7">
        <f t="shared" si="3"/>
        <v>0</v>
      </c>
    </row>
    <row r="217" spans="12:12" ht="20.100000000000001" customHeight="1" x14ac:dyDescent="0.25">
      <c r="L217" s="7">
        <f t="shared" si="3"/>
        <v>0</v>
      </c>
    </row>
    <row r="218" spans="12:12" ht="20.100000000000001" customHeight="1" x14ac:dyDescent="0.25">
      <c r="L218" s="7">
        <f t="shared" si="3"/>
        <v>0</v>
      </c>
    </row>
    <row r="219" spans="12:12" ht="20.100000000000001" customHeight="1" x14ac:dyDescent="0.25">
      <c r="L219" s="7">
        <f t="shared" si="3"/>
        <v>0</v>
      </c>
    </row>
    <row r="220" spans="12:12" ht="20.100000000000001" customHeight="1" x14ac:dyDescent="0.25">
      <c r="L220" s="7">
        <f t="shared" si="3"/>
        <v>0</v>
      </c>
    </row>
    <row r="221" spans="12:12" ht="20.100000000000001" customHeight="1" x14ac:dyDescent="0.25">
      <c r="L221" s="7">
        <f t="shared" si="3"/>
        <v>0</v>
      </c>
    </row>
    <row r="222" spans="12:12" ht="20.100000000000001" customHeight="1" x14ac:dyDescent="0.25">
      <c r="L222" s="7">
        <f t="shared" si="3"/>
        <v>0</v>
      </c>
    </row>
    <row r="223" spans="12:12" ht="20.100000000000001" customHeight="1" x14ac:dyDescent="0.25">
      <c r="L223" s="7">
        <f t="shared" si="3"/>
        <v>0</v>
      </c>
    </row>
    <row r="224" spans="12:12" ht="20.100000000000001" customHeight="1" x14ac:dyDescent="0.25">
      <c r="L224" s="7">
        <f t="shared" si="3"/>
        <v>0</v>
      </c>
    </row>
    <row r="225" spans="12:12" ht="20.100000000000001" customHeight="1" x14ac:dyDescent="0.25">
      <c r="L225" s="7">
        <f t="shared" si="3"/>
        <v>0</v>
      </c>
    </row>
    <row r="226" spans="12:12" ht="20.100000000000001" customHeight="1" x14ac:dyDescent="0.25">
      <c r="L226" s="7">
        <f t="shared" si="3"/>
        <v>0</v>
      </c>
    </row>
    <row r="227" spans="12:12" ht="20.100000000000001" customHeight="1" x14ac:dyDescent="0.25">
      <c r="L227" s="7">
        <f t="shared" si="3"/>
        <v>0</v>
      </c>
    </row>
    <row r="228" spans="12:12" ht="20.100000000000001" customHeight="1" x14ac:dyDescent="0.25">
      <c r="L228" s="7">
        <f t="shared" si="3"/>
        <v>0</v>
      </c>
    </row>
    <row r="229" spans="12:12" ht="20.100000000000001" customHeight="1" x14ac:dyDescent="0.25">
      <c r="L229" s="7">
        <f t="shared" si="3"/>
        <v>0</v>
      </c>
    </row>
    <row r="230" spans="12:12" ht="20.100000000000001" customHeight="1" x14ac:dyDescent="0.25">
      <c r="L230" s="7">
        <f t="shared" si="3"/>
        <v>0</v>
      </c>
    </row>
    <row r="231" spans="12:12" ht="20.100000000000001" customHeight="1" x14ac:dyDescent="0.25">
      <c r="L231" s="7">
        <f t="shared" si="3"/>
        <v>0</v>
      </c>
    </row>
    <row r="232" spans="12:12" ht="20.100000000000001" customHeight="1" x14ac:dyDescent="0.25">
      <c r="L232" s="7">
        <f t="shared" si="3"/>
        <v>0</v>
      </c>
    </row>
    <row r="233" spans="12:12" ht="20.100000000000001" customHeight="1" x14ac:dyDescent="0.25">
      <c r="L233" s="7">
        <f t="shared" si="3"/>
        <v>0</v>
      </c>
    </row>
    <row r="234" spans="12:12" ht="20.100000000000001" customHeight="1" x14ac:dyDescent="0.25">
      <c r="L234" s="7">
        <f t="shared" si="3"/>
        <v>0</v>
      </c>
    </row>
    <row r="235" spans="12:12" ht="20.100000000000001" customHeight="1" x14ac:dyDescent="0.25">
      <c r="L235" s="7">
        <f t="shared" si="3"/>
        <v>0</v>
      </c>
    </row>
    <row r="236" spans="12:12" ht="20.100000000000001" customHeight="1" x14ac:dyDescent="0.25">
      <c r="L236" s="7">
        <f t="shared" si="3"/>
        <v>0</v>
      </c>
    </row>
    <row r="237" spans="12:12" ht="20.100000000000001" customHeight="1" x14ac:dyDescent="0.25">
      <c r="L237" s="7">
        <f t="shared" si="3"/>
        <v>0</v>
      </c>
    </row>
    <row r="238" spans="12:12" ht="20.100000000000001" customHeight="1" x14ac:dyDescent="0.25">
      <c r="L238" s="7">
        <f t="shared" si="3"/>
        <v>0</v>
      </c>
    </row>
    <row r="239" spans="12:12" ht="20.100000000000001" customHeight="1" x14ac:dyDescent="0.25">
      <c r="L239" s="7">
        <f t="shared" si="3"/>
        <v>0</v>
      </c>
    </row>
    <row r="240" spans="12:12" ht="20.100000000000001" customHeight="1" x14ac:dyDescent="0.25">
      <c r="L240" s="7">
        <f t="shared" si="3"/>
        <v>0</v>
      </c>
    </row>
    <row r="241" spans="12:12" ht="20.100000000000001" customHeight="1" x14ac:dyDescent="0.25">
      <c r="L241" s="7">
        <f t="shared" si="3"/>
        <v>0</v>
      </c>
    </row>
    <row r="242" spans="12:12" ht="20.100000000000001" customHeight="1" x14ac:dyDescent="0.25">
      <c r="L242" s="7">
        <f t="shared" si="3"/>
        <v>0</v>
      </c>
    </row>
    <row r="243" spans="12:12" ht="20.100000000000001" customHeight="1" x14ac:dyDescent="0.25">
      <c r="L243" s="7">
        <f t="shared" si="3"/>
        <v>0</v>
      </c>
    </row>
    <row r="244" spans="12:12" ht="20.100000000000001" customHeight="1" x14ac:dyDescent="0.25">
      <c r="L244" s="7">
        <f t="shared" si="3"/>
        <v>0</v>
      </c>
    </row>
    <row r="245" spans="12:12" ht="20.100000000000001" customHeight="1" x14ac:dyDescent="0.25">
      <c r="L245" s="7">
        <f t="shared" si="3"/>
        <v>0</v>
      </c>
    </row>
    <row r="246" spans="12:12" ht="20.100000000000001" customHeight="1" x14ac:dyDescent="0.25">
      <c r="L246" s="7">
        <f t="shared" si="3"/>
        <v>0</v>
      </c>
    </row>
    <row r="247" spans="12:12" ht="20.100000000000001" customHeight="1" x14ac:dyDescent="0.25">
      <c r="L247" s="7">
        <f t="shared" si="3"/>
        <v>0</v>
      </c>
    </row>
    <row r="248" spans="12:12" ht="20.100000000000001" customHeight="1" x14ac:dyDescent="0.25">
      <c r="L248" s="7">
        <f t="shared" si="3"/>
        <v>0</v>
      </c>
    </row>
    <row r="249" spans="12:12" ht="20.100000000000001" customHeight="1" x14ac:dyDescent="0.25">
      <c r="L249" s="7">
        <f t="shared" si="3"/>
        <v>0</v>
      </c>
    </row>
    <row r="250" spans="12:12" ht="20.100000000000001" customHeight="1" x14ac:dyDescent="0.25">
      <c r="L250" s="7">
        <f t="shared" si="3"/>
        <v>0</v>
      </c>
    </row>
    <row r="251" spans="12:12" ht="20.100000000000001" customHeight="1" x14ac:dyDescent="0.25">
      <c r="L251" s="7">
        <f t="shared" si="3"/>
        <v>0</v>
      </c>
    </row>
    <row r="252" spans="12:12" ht="20.100000000000001" customHeight="1" x14ac:dyDescent="0.25">
      <c r="L252" s="7">
        <f t="shared" si="3"/>
        <v>0</v>
      </c>
    </row>
    <row r="253" spans="12:12" ht="20.100000000000001" customHeight="1" x14ac:dyDescent="0.25">
      <c r="L253" s="7">
        <f t="shared" si="3"/>
        <v>0</v>
      </c>
    </row>
    <row r="254" spans="12:12" ht="20.100000000000001" customHeight="1" x14ac:dyDescent="0.25">
      <c r="L254" s="7">
        <f t="shared" si="3"/>
        <v>0</v>
      </c>
    </row>
    <row r="255" spans="12:12" ht="20.100000000000001" customHeight="1" x14ac:dyDescent="0.25">
      <c r="L255" s="7">
        <f t="shared" si="3"/>
        <v>0</v>
      </c>
    </row>
    <row r="256" spans="12:12" ht="20.100000000000001" customHeight="1" x14ac:dyDescent="0.25">
      <c r="L256" s="7">
        <f t="shared" si="3"/>
        <v>0</v>
      </c>
    </row>
    <row r="257" spans="12:12" ht="20.100000000000001" customHeight="1" x14ac:dyDescent="0.25">
      <c r="L257" s="7">
        <f t="shared" si="3"/>
        <v>0</v>
      </c>
    </row>
    <row r="258" spans="12:12" ht="20.100000000000001" customHeight="1" x14ac:dyDescent="0.25">
      <c r="L258" s="7">
        <f t="shared" si="3"/>
        <v>0</v>
      </c>
    </row>
    <row r="259" spans="12:12" ht="20.100000000000001" customHeight="1" x14ac:dyDescent="0.25">
      <c r="L259" s="7">
        <f t="shared" si="3"/>
        <v>0</v>
      </c>
    </row>
    <row r="260" spans="12:12" ht="20.100000000000001" customHeight="1" x14ac:dyDescent="0.25">
      <c r="L260" s="7">
        <f t="shared" si="3"/>
        <v>0</v>
      </c>
    </row>
    <row r="261" spans="12:12" ht="20.100000000000001" customHeight="1" x14ac:dyDescent="0.25">
      <c r="L261" s="7">
        <f t="shared" si="3"/>
        <v>0</v>
      </c>
    </row>
    <row r="262" spans="12:12" ht="20.100000000000001" customHeight="1" x14ac:dyDescent="0.25">
      <c r="L262" s="7">
        <f t="shared" ref="L262:L264" si="4">(I262*60*60)+J262*60+K262</f>
        <v>0</v>
      </c>
    </row>
    <row r="263" spans="12:12" ht="20.100000000000001" customHeight="1" x14ac:dyDescent="0.25">
      <c r="L263" s="7">
        <f t="shared" si="4"/>
        <v>0</v>
      </c>
    </row>
    <row r="264" spans="12:12" ht="20.100000000000001" customHeight="1" x14ac:dyDescent="0.25">
      <c r="L264" s="7">
        <f t="shared" si="4"/>
        <v>0</v>
      </c>
    </row>
  </sheetData>
  <mergeCells count="1">
    <mergeCell ref="I1:L2"/>
  </mergeCells>
  <conditionalFormatting sqref="G4:G1048576">
    <cfRule type="expression" dxfId="87" priority="46">
      <formula>G4="yes"</formula>
    </cfRule>
  </conditionalFormatting>
  <conditionalFormatting sqref="H4:H1048576">
    <cfRule type="expression" dxfId="86" priority="43">
      <formula>$H4="DETRACTOR"</formula>
    </cfRule>
    <cfRule type="expression" dxfId="85" priority="44">
      <formula>$H4="PASSIVE"</formula>
    </cfRule>
    <cfRule type="expression" dxfId="84" priority="45">
      <formula>$H4="PROMOTER"</formula>
    </cfRule>
  </conditionalFormatting>
  <conditionalFormatting sqref="E2">
    <cfRule type="expression" dxfId="83" priority="41">
      <formula>$E2&gt;750</formula>
    </cfRule>
    <cfRule type="expression" priority="42">
      <formula>$E2&gt;750</formula>
    </cfRule>
  </conditionalFormatting>
  <conditionalFormatting sqref="L4">
    <cfRule type="expression" dxfId="82" priority="31">
      <formula>$L4&lt;750</formula>
    </cfRule>
    <cfRule type="expression" dxfId="81" priority="32">
      <formula>$L4&gt;750</formula>
    </cfRule>
  </conditionalFormatting>
  <conditionalFormatting sqref="L5:L15 L17:L32 L34:L44 L46:L50 L52:L53 L55:L64 L66:L74 L76:L264">
    <cfRule type="expression" dxfId="80" priority="29">
      <formula>$L5&lt;750</formula>
    </cfRule>
    <cfRule type="expression" dxfId="79" priority="30">
      <formula>$L5&gt;750</formula>
    </cfRule>
  </conditionalFormatting>
  <conditionalFormatting sqref="L16">
    <cfRule type="expression" dxfId="78" priority="27">
      <formula>$L16&lt;750</formula>
    </cfRule>
    <cfRule type="expression" dxfId="77" priority="28">
      <formula>$L16&gt;750</formula>
    </cfRule>
  </conditionalFormatting>
  <conditionalFormatting sqref="M18">
    <cfRule type="expression" dxfId="76" priority="25">
      <formula>$M18&gt;750</formula>
    </cfRule>
    <cfRule type="expression" dxfId="75" priority="26">
      <formula>$M18&lt;750</formula>
    </cfRule>
  </conditionalFormatting>
  <conditionalFormatting sqref="L33">
    <cfRule type="expression" dxfId="74" priority="23">
      <formula>$L33&lt;750</formula>
    </cfRule>
    <cfRule type="expression" dxfId="73" priority="24">
      <formula>$L33&gt;750</formula>
    </cfRule>
  </conditionalFormatting>
  <conditionalFormatting sqref="M35">
    <cfRule type="expression" dxfId="72" priority="21">
      <formula>$M35&gt;750</formula>
    </cfRule>
    <cfRule type="expression" dxfId="71" priority="22">
      <formula>$M35&lt;750</formula>
    </cfRule>
  </conditionalFormatting>
  <conditionalFormatting sqref="L45">
    <cfRule type="expression" dxfId="70" priority="19">
      <formula>$L45&lt;750</formula>
    </cfRule>
    <cfRule type="expression" dxfId="69" priority="20">
      <formula>$L45&gt;750</formula>
    </cfRule>
  </conditionalFormatting>
  <conditionalFormatting sqref="M47">
    <cfRule type="expression" dxfId="68" priority="17">
      <formula>$M47&gt;750</formula>
    </cfRule>
    <cfRule type="expression" dxfId="67" priority="18">
      <formula>$M47&lt;750</formula>
    </cfRule>
  </conditionalFormatting>
  <conditionalFormatting sqref="L51">
    <cfRule type="expression" dxfId="66" priority="15">
      <formula>$L51&lt;750</formula>
    </cfRule>
    <cfRule type="expression" dxfId="65" priority="16">
      <formula>$L51&gt;750</formula>
    </cfRule>
  </conditionalFormatting>
  <conditionalFormatting sqref="M53">
    <cfRule type="expression" dxfId="64" priority="13">
      <formula>$M53&gt;750</formula>
    </cfRule>
    <cfRule type="expression" dxfId="63" priority="14">
      <formula>$M53&lt;750</formula>
    </cfRule>
  </conditionalFormatting>
  <conditionalFormatting sqref="L54">
    <cfRule type="expression" dxfId="62" priority="11">
      <formula>$L54&lt;750</formula>
    </cfRule>
    <cfRule type="expression" dxfId="61" priority="12">
      <formula>$L54&gt;750</formula>
    </cfRule>
  </conditionalFormatting>
  <conditionalFormatting sqref="M56">
    <cfRule type="expression" dxfId="60" priority="9">
      <formula>$M56&gt;750</formula>
    </cfRule>
    <cfRule type="expression" dxfId="59" priority="10">
      <formula>$M56&lt;750</formula>
    </cfRule>
  </conditionalFormatting>
  <conditionalFormatting sqref="L65">
    <cfRule type="expression" dxfId="58" priority="7">
      <formula>$L65&lt;750</formula>
    </cfRule>
    <cfRule type="expression" dxfId="57" priority="8">
      <formula>$L65&gt;750</formula>
    </cfRule>
  </conditionalFormatting>
  <conditionalFormatting sqref="M67">
    <cfRule type="expression" dxfId="56" priority="5">
      <formula>$M67&gt;750</formula>
    </cfRule>
    <cfRule type="expression" dxfId="55" priority="6">
      <formula>$M67&lt;750</formula>
    </cfRule>
  </conditionalFormatting>
  <conditionalFormatting sqref="L75">
    <cfRule type="expression" dxfId="54" priority="3">
      <formula>$L75&lt;750</formula>
    </cfRule>
    <cfRule type="expression" dxfId="53" priority="4">
      <formula>$L75&gt;750</formula>
    </cfRule>
  </conditionalFormatting>
  <conditionalFormatting sqref="M77">
    <cfRule type="expression" dxfId="52" priority="1">
      <formula>$M77&gt;750</formula>
    </cfRule>
    <cfRule type="expression" dxfId="51" priority="2">
      <formula>$M77&lt;750</formula>
    </cfRule>
  </conditionalFormatting>
  <dataValidations count="3">
    <dataValidation type="list" allowBlank="1" showInputMessage="1" showErrorMessage="1" sqref="G4:G1048576" xr:uid="{33946509-C655-4E74-B206-232915159C98}">
      <formula1>"yes, no"</formula1>
    </dataValidation>
    <dataValidation type="list" allowBlank="1" showInputMessage="1" showErrorMessage="1" sqref="H4:H1048576" xr:uid="{210DF9C2-DF70-411A-9052-9A3DDF7EAF77}">
      <formula1>"PASSIVE, PROMOTER, DETRACTOR, NA"</formula1>
    </dataValidation>
    <dataValidation type="list" allowBlank="1" showInputMessage="1" showErrorMessage="1" sqref="F4:F1048576" xr:uid="{29E9BF03-3C2D-4C4D-AFD7-2E1C3833E19E}">
      <formula1>"CA, CX,TRN"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C7A7-6478-4E47-9E63-455ECB4FE224}">
  <dimension ref="A1:M264"/>
  <sheetViews>
    <sheetView tabSelected="1" workbookViewId="0">
      <pane ySplit="3" topLeftCell="A73" activePane="bottomLeft" state="frozen"/>
      <selection pane="bottomLeft" activeCell="C91" sqref="C91"/>
    </sheetView>
  </sheetViews>
  <sheetFormatPr defaultColWidth="20.7109375" defaultRowHeight="15" x14ac:dyDescent="0.25"/>
  <cols>
    <col min="1" max="8" width="20.7109375" style="1"/>
    <col min="9" max="9" width="4.5703125" style="6" customWidth="1"/>
    <col min="10" max="10" width="4.28515625" style="6" customWidth="1"/>
    <col min="11" max="11" width="4.7109375" style="1" customWidth="1"/>
    <col min="12" max="12" width="6.140625" style="6" customWidth="1"/>
    <col min="13" max="16384" width="20.7109375" style="1"/>
  </cols>
  <sheetData>
    <row r="1" spans="1:13" ht="20.100000000000001" customHeight="1" x14ac:dyDescent="0.25">
      <c r="A1" s="2" t="s">
        <v>13</v>
      </c>
      <c r="B1" s="2" t="s">
        <v>26</v>
      </c>
      <c r="C1" s="2" t="s">
        <v>14</v>
      </c>
      <c r="D1" s="2" t="s">
        <v>27</v>
      </c>
      <c r="E1" s="2" t="s">
        <v>34</v>
      </c>
      <c r="F1" s="9" t="s">
        <v>13</v>
      </c>
      <c r="G1" s="9" t="s">
        <v>26</v>
      </c>
      <c r="H1" s="9" t="s">
        <v>14</v>
      </c>
      <c r="I1" s="40" t="s">
        <v>45</v>
      </c>
      <c r="J1" s="40"/>
      <c r="K1" s="40"/>
      <c r="L1" s="40"/>
      <c r="M1" s="8" t="s">
        <v>104</v>
      </c>
    </row>
    <row r="2" spans="1:13" s="8" customFormat="1" ht="20.100000000000001" customHeight="1" x14ac:dyDescent="0.25">
      <c r="A2" s="8">
        <f>COUNTA(B$5:B$1048576)</f>
        <v>85</v>
      </c>
      <c r="B2" s="8">
        <f>COUNTIF(F$4:F$1048576, "TRN")</f>
        <v>31</v>
      </c>
      <c r="C2" s="8">
        <f>COUNTIF(G$4:G$1048576, "YES")</f>
        <v>17</v>
      </c>
      <c r="D2" s="34">
        <f>C2/A2</f>
        <v>0.2</v>
      </c>
      <c r="E2" s="33">
        <f>SUM(L$4:L$1048576)/A2</f>
        <v>1038.2235294117647</v>
      </c>
      <c r="F2" s="11">
        <f>COUNTA(B94:B1000000)</f>
        <v>11</v>
      </c>
      <c r="G2" s="11">
        <f>COUNTIF(F94:F45098, "TRN")</f>
        <v>7</v>
      </c>
      <c r="H2" s="11">
        <f>COUNTIF(G94:G4577, "YES")</f>
        <v>2</v>
      </c>
      <c r="I2" s="40"/>
      <c r="J2" s="40"/>
      <c r="K2" s="40"/>
      <c r="L2" s="40"/>
      <c r="M2" s="35" t="str">
        <f>TEXT(SUM(L$4:L$1048576)/60/60, "0.00") &amp; "HRS"</f>
        <v>24.51HRS</v>
      </c>
    </row>
    <row r="3" spans="1:13" s="5" customFormat="1" ht="20.100000000000001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9</v>
      </c>
      <c r="F3" s="2" t="s">
        <v>11</v>
      </c>
      <c r="G3" s="2" t="s">
        <v>6</v>
      </c>
      <c r="H3" s="2" t="s">
        <v>4</v>
      </c>
      <c r="I3" s="17" t="s">
        <v>35</v>
      </c>
      <c r="J3" s="17" t="s">
        <v>36</v>
      </c>
      <c r="K3" s="18" t="s">
        <v>37</v>
      </c>
      <c r="L3" s="17" t="s">
        <v>34</v>
      </c>
    </row>
    <row r="4" spans="1:13" ht="20.100000000000001" customHeight="1" x14ac:dyDescent="0.25">
      <c r="A4" s="12">
        <f>COUNTA(B$5:B$11)</f>
        <v>7</v>
      </c>
      <c r="B4" s="12"/>
      <c r="C4" s="12"/>
      <c r="D4" s="14"/>
      <c r="E4" s="12"/>
      <c r="F4" s="12"/>
      <c r="G4" s="12"/>
      <c r="H4" s="12"/>
      <c r="I4" s="15"/>
      <c r="J4" s="15"/>
      <c r="K4" s="12"/>
      <c r="L4" s="32"/>
    </row>
    <row r="5" spans="1:13" ht="20.100000000000001" customHeight="1" x14ac:dyDescent="0.25">
      <c r="A5" s="4">
        <v>45566</v>
      </c>
      <c r="B5" s="1">
        <v>924907668</v>
      </c>
      <c r="C5" s="1">
        <v>160863487</v>
      </c>
      <c r="D5" s="1" t="s">
        <v>116</v>
      </c>
      <c r="E5" s="1" t="s">
        <v>18</v>
      </c>
      <c r="F5" s="1" t="s">
        <v>12</v>
      </c>
      <c r="G5" s="1" t="s">
        <v>18</v>
      </c>
      <c r="H5" s="1" t="s">
        <v>20</v>
      </c>
      <c r="I5" s="6">
        <v>0</v>
      </c>
      <c r="J5" s="6">
        <v>12</v>
      </c>
      <c r="K5" s="1">
        <v>7</v>
      </c>
      <c r="L5" s="7">
        <f>(I5*60*60)+J5*60+K5</f>
        <v>727</v>
      </c>
      <c r="M5" s="23">
        <v>45566</v>
      </c>
    </row>
    <row r="6" spans="1:13" ht="20.100000000000001" customHeight="1" x14ac:dyDescent="0.25">
      <c r="A6" s="4">
        <v>45566</v>
      </c>
      <c r="B6" s="1">
        <v>921726924</v>
      </c>
      <c r="C6" s="1">
        <v>160873893</v>
      </c>
      <c r="D6" s="1" t="s">
        <v>30</v>
      </c>
      <c r="E6" s="1" t="s">
        <v>18</v>
      </c>
      <c r="F6" s="1" t="s">
        <v>23</v>
      </c>
      <c r="G6" s="1" t="s">
        <v>18</v>
      </c>
      <c r="H6" s="1" t="s">
        <v>20</v>
      </c>
      <c r="I6" s="6">
        <v>0</v>
      </c>
      <c r="J6" s="6">
        <v>44</v>
      </c>
      <c r="K6" s="1">
        <v>57</v>
      </c>
      <c r="L6" s="7">
        <f>(I6*60*60)+J6*60+K6</f>
        <v>2697</v>
      </c>
      <c r="M6" s="24">
        <f>SUM(L5:L11)/A4</f>
        <v>1533.8571428571429</v>
      </c>
    </row>
    <row r="7" spans="1:13" ht="20.100000000000001" customHeight="1" x14ac:dyDescent="0.25">
      <c r="A7" s="4">
        <v>45566</v>
      </c>
      <c r="B7" s="1">
        <v>921054696</v>
      </c>
      <c r="C7" s="1">
        <v>160915487</v>
      </c>
      <c r="D7" s="1" t="s">
        <v>31</v>
      </c>
      <c r="E7" s="1" t="s">
        <v>18</v>
      </c>
      <c r="F7" s="1" t="s">
        <v>12</v>
      </c>
      <c r="G7" s="1" t="s">
        <v>18</v>
      </c>
      <c r="H7" s="1" t="s">
        <v>20</v>
      </c>
      <c r="I7" s="6">
        <v>0</v>
      </c>
      <c r="J7" s="6">
        <v>12</v>
      </c>
      <c r="K7" s="1">
        <v>43</v>
      </c>
      <c r="L7" s="7">
        <f t="shared" ref="L7:L11" si="0">(I7*60*60)+J7*60+K7</f>
        <v>763</v>
      </c>
    </row>
    <row r="8" spans="1:13" ht="20.100000000000001" customHeight="1" x14ac:dyDescent="0.25">
      <c r="A8" s="4">
        <v>45566</v>
      </c>
      <c r="B8" s="1">
        <v>925509487</v>
      </c>
      <c r="C8" s="1">
        <v>160946410</v>
      </c>
      <c r="D8" s="1" t="s">
        <v>25</v>
      </c>
      <c r="E8" s="1" t="s">
        <v>18</v>
      </c>
      <c r="F8" s="1" t="s">
        <v>17</v>
      </c>
      <c r="G8" s="1" t="s">
        <v>18</v>
      </c>
      <c r="H8" s="1" t="s">
        <v>20</v>
      </c>
      <c r="I8" s="6">
        <v>0</v>
      </c>
      <c r="J8" s="6">
        <v>22</v>
      </c>
      <c r="K8" s="1">
        <v>51</v>
      </c>
      <c r="L8" s="7">
        <f t="shared" si="0"/>
        <v>1371</v>
      </c>
    </row>
    <row r="9" spans="1:13" ht="20.100000000000001" customHeight="1" x14ac:dyDescent="0.25">
      <c r="A9" s="4">
        <v>45566</v>
      </c>
      <c r="B9" s="1">
        <v>832396817</v>
      </c>
      <c r="C9" s="1" t="s">
        <v>23</v>
      </c>
      <c r="D9" s="1" t="s">
        <v>24</v>
      </c>
      <c r="E9" s="1" t="s">
        <v>18</v>
      </c>
      <c r="F9" s="1" t="s">
        <v>23</v>
      </c>
      <c r="G9" s="1" t="s">
        <v>18</v>
      </c>
      <c r="H9" s="1" t="s">
        <v>111</v>
      </c>
      <c r="I9" s="6">
        <v>0</v>
      </c>
      <c r="J9" s="6">
        <v>11</v>
      </c>
      <c r="K9" s="1">
        <v>28</v>
      </c>
      <c r="L9" s="7">
        <f t="shared" si="0"/>
        <v>688</v>
      </c>
    </row>
    <row r="10" spans="1:13" ht="20.100000000000001" customHeight="1" x14ac:dyDescent="0.25">
      <c r="A10" s="4">
        <v>45566</v>
      </c>
      <c r="B10" s="1">
        <v>923933029</v>
      </c>
      <c r="C10" s="1">
        <v>161001858</v>
      </c>
      <c r="D10" s="1" t="s">
        <v>117</v>
      </c>
      <c r="E10" s="1" t="s">
        <v>29</v>
      </c>
      <c r="F10" s="1" t="s">
        <v>12</v>
      </c>
      <c r="G10" s="1" t="s">
        <v>29</v>
      </c>
      <c r="H10" s="1" t="s">
        <v>16</v>
      </c>
      <c r="I10" s="6">
        <v>0</v>
      </c>
      <c r="J10" s="6">
        <v>34</v>
      </c>
      <c r="K10" s="1">
        <v>5</v>
      </c>
      <c r="L10" s="7">
        <f t="shared" si="0"/>
        <v>2045</v>
      </c>
    </row>
    <row r="11" spans="1:13" ht="20.100000000000001" customHeight="1" x14ac:dyDescent="0.25">
      <c r="A11" s="4">
        <v>45566</v>
      </c>
      <c r="B11" s="1">
        <v>925134036</v>
      </c>
      <c r="C11" s="1">
        <v>161005114</v>
      </c>
      <c r="D11" s="1" t="s">
        <v>118</v>
      </c>
      <c r="E11" s="1" t="s">
        <v>18</v>
      </c>
      <c r="F11" s="1" t="s">
        <v>17</v>
      </c>
      <c r="G11" s="1" t="s">
        <v>18</v>
      </c>
      <c r="H11" s="1" t="s">
        <v>20</v>
      </c>
      <c r="I11" s="6">
        <v>0</v>
      </c>
      <c r="J11" s="6">
        <v>40</v>
      </c>
      <c r="K11" s="1">
        <v>46</v>
      </c>
      <c r="L11" s="7">
        <f t="shared" si="0"/>
        <v>2446</v>
      </c>
    </row>
    <row r="12" spans="1:13" ht="20.100000000000001" customHeight="1" x14ac:dyDescent="0.25">
      <c r="A12" s="12">
        <f>COUNTA(B$13:B$23)</f>
        <v>11</v>
      </c>
      <c r="B12" s="12"/>
      <c r="C12" s="12"/>
      <c r="D12" s="14"/>
      <c r="E12" s="12"/>
      <c r="F12" s="12"/>
      <c r="G12" s="12"/>
      <c r="H12" s="12"/>
      <c r="I12" s="15"/>
      <c r="J12" s="15"/>
      <c r="K12" s="12"/>
      <c r="L12" s="32"/>
    </row>
    <row r="13" spans="1:13" ht="20.100000000000001" customHeight="1" x14ac:dyDescent="0.25">
      <c r="A13" s="4">
        <v>45567</v>
      </c>
      <c r="B13" s="1">
        <v>925448435</v>
      </c>
      <c r="C13" s="1">
        <v>161048653</v>
      </c>
      <c r="D13" s="1" t="s">
        <v>105</v>
      </c>
      <c r="E13" s="1" t="s">
        <v>18</v>
      </c>
      <c r="F13" s="1" t="s">
        <v>12</v>
      </c>
      <c r="G13" s="1" t="s">
        <v>18</v>
      </c>
      <c r="H13" s="1" t="s">
        <v>20</v>
      </c>
      <c r="I13" s="6">
        <v>0</v>
      </c>
      <c r="J13" s="6">
        <v>7</v>
      </c>
      <c r="K13" s="1">
        <v>52</v>
      </c>
      <c r="L13" s="7">
        <f>(I13*60*60)+J13*60+K13</f>
        <v>472</v>
      </c>
      <c r="M13" s="23">
        <v>45567</v>
      </c>
    </row>
    <row r="14" spans="1:13" ht="20.100000000000001" customHeight="1" x14ac:dyDescent="0.25">
      <c r="A14" s="4">
        <v>45567</v>
      </c>
      <c r="B14" s="1">
        <v>809784829</v>
      </c>
      <c r="C14" s="1" t="s">
        <v>42</v>
      </c>
      <c r="D14" s="1" t="s">
        <v>119</v>
      </c>
      <c r="E14" s="1" t="s">
        <v>18</v>
      </c>
      <c r="F14" s="1" t="s">
        <v>23</v>
      </c>
      <c r="G14" s="1" t="s">
        <v>18</v>
      </c>
      <c r="H14" s="1" t="s">
        <v>20</v>
      </c>
      <c r="I14" s="6">
        <v>0</v>
      </c>
      <c r="J14" s="6">
        <v>13</v>
      </c>
      <c r="K14" s="1">
        <v>12</v>
      </c>
      <c r="L14" s="7">
        <f>(I14*60*60)+J14*60+K14</f>
        <v>792</v>
      </c>
      <c r="M14" s="24">
        <f>SUM(L13:L23)/A12</f>
        <v>834.90909090909088</v>
      </c>
    </row>
    <row r="15" spans="1:13" ht="20.100000000000001" customHeight="1" x14ac:dyDescent="0.25">
      <c r="A15" s="4">
        <v>45567</v>
      </c>
      <c r="B15" s="1">
        <v>839055287</v>
      </c>
      <c r="C15" s="1" t="s">
        <v>42</v>
      </c>
      <c r="D15" s="1" t="s">
        <v>120</v>
      </c>
      <c r="E15" s="1" t="s">
        <v>18</v>
      </c>
      <c r="F15" s="1" t="s">
        <v>23</v>
      </c>
      <c r="G15" s="1" t="s">
        <v>18</v>
      </c>
      <c r="H15" s="1" t="s">
        <v>20</v>
      </c>
      <c r="I15" s="6">
        <v>0</v>
      </c>
      <c r="J15" s="6">
        <v>10</v>
      </c>
      <c r="K15" s="1">
        <v>32</v>
      </c>
      <c r="L15" s="7">
        <f t="shared" ref="L15:L19" si="1">(I15*60*60)+J15*60+K15</f>
        <v>632</v>
      </c>
    </row>
    <row r="16" spans="1:13" ht="20.100000000000001" customHeight="1" x14ac:dyDescent="0.25">
      <c r="A16" s="4">
        <v>45567</v>
      </c>
      <c r="B16" s="1">
        <v>920843061</v>
      </c>
      <c r="C16" s="1" t="s">
        <v>121</v>
      </c>
      <c r="D16" s="1" t="s">
        <v>122</v>
      </c>
      <c r="E16" s="1" t="s">
        <v>18</v>
      </c>
      <c r="F16" s="1" t="s">
        <v>23</v>
      </c>
      <c r="G16" s="1" t="s">
        <v>18</v>
      </c>
      <c r="H16" s="1" t="s">
        <v>20</v>
      </c>
      <c r="I16" s="6">
        <v>0</v>
      </c>
      <c r="J16" s="6">
        <v>8</v>
      </c>
      <c r="K16" s="1">
        <v>28</v>
      </c>
      <c r="L16" s="7">
        <f t="shared" si="1"/>
        <v>508</v>
      </c>
    </row>
    <row r="17" spans="1:13" ht="20.100000000000001" customHeight="1" x14ac:dyDescent="0.25">
      <c r="A17" s="4">
        <v>45567</v>
      </c>
      <c r="B17" s="1">
        <v>925792893</v>
      </c>
      <c r="C17" s="1">
        <v>161117800</v>
      </c>
      <c r="D17" s="1" t="s">
        <v>123</v>
      </c>
      <c r="E17" s="1" t="s">
        <v>18</v>
      </c>
      <c r="F17" s="1" t="s">
        <v>12</v>
      </c>
      <c r="G17" s="1" t="s">
        <v>29</v>
      </c>
      <c r="H17" s="1" t="s">
        <v>16</v>
      </c>
      <c r="I17" s="6">
        <v>0</v>
      </c>
      <c r="J17" s="6">
        <v>15</v>
      </c>
      <c r="K17" s="1">
        <v>50</v>
      </c>
      <c r="L17" s="7">
        <f t="shared" si="1"/>
        <v>950</v>
      </c>
      <c r="M17" s="23"/>
    </row>
    <row r="18" spans="1:13" ht="20.100000000000001" customHeight="1" x14ac:dyDescent="0.25">
      <c r="A18" s="4">
        <v>45567</v>
      </c>
      <c r="B18" s="1">
        <v>947092106</v>
      </c>
      <c r="C18" s="1">
        <v>161161957</v>
      </c>
      <c r="D18" s="1" t="s">
        <v>51</v>
      </c>
      <c r="E18" s="1" t="s">
        <v>18</v>
      </c>
      <c r="F18" s="1" t="s">
        <v>12</v>
      </c>
      <c r="G18" s="1" t="s">
        <v>18</v>
      </c>
      <c r="H18" s="1" t="s">
        <v>20</v>
      </c>
      <c r="I18" s="6">
        <v>0</v>
      </c>
      <c r="J18" s="1">
        <v>51</v>
      </c>
      <c r="K18" s="1">
        <v>28</v>
      </c>
      <c r="L18" s="7">
        <f>(I18*60*60)+J18*60+K18</f>
        <v>3088</v>
      </c>
      <c r="M18" s="24"/>
    </row>
    <row r="19" spans="1:13" ht="20.100000000000001" customHeight="1" x14ac:dyDescent="0.25">
      <c r="A19" s="4">
        <v>45567</v>
      </c>
      <c r="B19" s="1">
        <v>806612330</v>
      </c>
      <c r="C19" s="1" t="s">
        <v>124</v>
      </c>
      <c r="D19" s="1" t="s">
        <v>64</v>
      </c>
      <c r="E19" s="1" t="s">
        <v>18</v>
      </c>
      <c r="F19" s="1" t="s">
        <v>17</v>
      </c>
      <c r="G19" s="1" t="s">
        <v>18</v>
      </c>
      <c r="H19" s="1" t="s">
        <v>20</v>
      </c>
      <c r="I19" s="6">
        <v>0</v>
      </c>
      <c r="J19" s="6">
        <v>2</v>
      </c>
      <c r="K19" s="1">
        <v>31</v>
      </c>
      <c r="L19" s="7">
        <f t="shared" si="1"/>
        <v>151</v>
      </c>
    </row>
    <row r="20" spans="1:13" ht="20.100000000000001" customHeight="1" x14ac:dyDescent="0.25">
      <c r="A20" s="4">
        <v>45567</v>
      </c>
      <c r="B20" s="1">
        <v>943374152</v>
      </c>
      <c r="C20" s="1">
        <v>161199686</v>
      </c>
      <c r="D20" s="1" t="s">
        <v>125</v>
      </c>
      <c r="E20" s="1" t="s">
        <v>18</v>
      </c>
      <c r="F20" s="1" t="s">
        <v>17</v>
      </c>
      <c r="G20" s="1" t="s">
        <v>18</v>
      </c>
      <c r="H20" s="1" t="s">
        <v>111</v>
      </c>
      <c r="I20" s="6">
        <v>0</v>
      </c>
      <c r="J20" s="6">
        <v>12</v>
      </c>
      <c r="K20" s="1">
        <v>20</v>
      </c>
      <c r="L20" s="7">
        <f>(I20*60*60)+J20*60+K20</f>
        <v>740</v>
      </c>
    </row>
    <row r="21" spans="1:13" ht="20.100000000000001" customHeight="1" x14ac:dyDescent="0.25">
      <c r="A21" s="4">
        <v>45567</v>
      </c>
      <c r="B21" s="1">
        <v>924207720</v>
      </c>
      <c r="C21" s="1">
        <v>161199046</v>
      </c>
      <c r="D21" s="1" t="s">
        <v>66</v>
      </c>
      <c r="E21" s="1" t="s">
        <v>18</v>
      </c>
      <c r="F21" s="1" t="s">
        <v>12</v>
      </c>
      <c r="G21" s="1" t="s">
        <v>29</v>
      </c>
      <c r="H21" s="1" t="s">
        <v>16</v>
      </c>
      <c r="I21" s="6">
        <v>0</v>
      </c>
      <c r="J21" s="6">
        <v>6</v>
      </c>
      <c r="K21" s="1">
        <v>28</v>
      </c>
      <c r="L21" s="7">
        <f>(I21*60*60)+J21*60+K21</f>
        <v>388</v>
      </c>
    </row>
    <row r="22" spans="1:13" ht="20.100000000000001" customHeight="1" x14ac:dyDescent="0.25">
      <c r="A22" s="4">
        <v>45567</v>
      </c>
      <c r="B22" s="1">
        <v>805774943</v>
      </c>
      <c r="C22" s="1" t="s">
        <v>23</v>
      </c>
      <c r="D22" s="1" t="s">
        <v>30</v>
      </c>
      <c r="E22" s="1" t="s">
        <v>18</v>
      </c>
      <c r="F22" s="1" t="s">
        <v>23</v>
      </c>
      <c r="G22" s="1" t="s">
        <v>18</v>
      </c>
      <c r="H22" s="1" t="s">
        <v>20</v>
      </c>
      <c r="I22" s="6">
        <v>0</v>
      </c>
      <c r="J22" s="6">
        <v>12</v>
      </c>
      <c r="K22" s="1">
        <v>12</v>
      </c>
      <c r="L22" s="7">
        <f>(I22*60*60)+J22*60+K22</f>
        <v>732</v>
      </c>
    </row>
    <row r="23" spans="1:13" ht="20.100000000000001" customHeight="1" x14ac:dyDescent="0.25">
      <c r="A23" s="4">
        <v>45567</v>
      </c>
      <c r="B23" s="1">
        <v>947058998</v>
      </c>
      <c r="C23" s="1">
        <v>161207503</v>
      </c>
      <c r="D23" s="1" t="s">
        <v>83</v>
      </c>
      <c r="E23" s="1" t="s">
        <v>18</v>
      </c>
      <c r="F23" s="1" t="s">
        <v>17</v>
      </c>
      <c r="G23" s="1" t="s">
        <v>18</v>
      </c>
      <c r="H23" s="1" t="s">
        <v>20</v>
      </c>
      <c r="J23" s="6">
        <v>12</v>
      </c>
      <c r="K23" s="1">
        <v>11</v>
      </c>
      <c r="L23" s="7">
        <f>(I23*60*60)+J23*60+K23</f>
        <v>731</v>
      </c>
    </row>
    <row r="24" spans="1:13" ht="20.100000000000001" customHeight="1" x14ac:dyDescent="0.25">
      <c r="A24" s="12">
        <f>COUNTA(B$25:B$37)</f>
        <v>13</v>
      </c>
      <c r="B24" s="12"/>
      <c r="C24" s="12"/>
      <c r="D24" s="14"/>
      <c r="E24" s="12"/>
      <c r="F24" s="12"/>
      <c r="G24" s="12"/>
      <c r="H24" s="12"/>
      <c r="I24" s="15"/>
      <c r="J24" s="15"/>
      <c r="K24" s="12"/>
      <c r="L24" s="12"/>
    </row>
    <row r="25" spans="1:13" ht="20.100000000000001" customHeight="1" x14ac:dyDescent="0.25">
      <c r="A25" s="4">
        <v>45568</v>
      </c>
      <c r="B25" s="1">
        <v>943929537</v>
      </c>
      <c r="C25" s="1">
        <v>161258161</v>
      </c>
      <c r="D25" s="1" t="s">
        <v>77</v>
      </c>
      <c r="E25" s="1" t="s">
        <v>18</v>
      </c>
      <c r="F25" s="1" t="s">
        <v>17</v>
      </c>
      <c r="G25" s="1" t="s">
        <v>18</v>
      </c>
      <c r="H25" s="1" t="s">
        <v>20</v>
      </c>
      <c r="I25" s="6">
        <v>0</v>
      </c>
      <c r="J25" s="6">
        <v>26</v>
      </c>
      <c r="K25" s="1">
        <v>42</v>
      </c>
      <c r="L25" s="7">
        <f>(I25*60*60)+J25*60+K25</f>
        <v>1602</v>
      </c>
      <c r="M25" s="23">
        <v>45568</v>
      </c>
    </row>
    <row r="26" spans="1:13" ht="20.100000000000001" customHeight="1" x14ac:dyDescent="0.25">
      <c r="A26" s="4">
        <v>45568</v>
      </c>
      <c r="B26" s="1">
        <v>925984875</v>
      </c>
      <c r="C26" s="1">
        <v>161279265</v>
      </c>
      <c r="D26" s="1" t="s">
        <v>126</v>
      </c>
      <c r="E26" s="1" t="s">
        <v>18</v>
      </c>
      <c r="F26" s="1" t="s">
        <v>17</v>
      </c>
      <c r="G26" s="1" t="s">
        <v>18</v>
      </c>
      <c r="H26" s="1" t="s">
        <v>20</v>
      </c>
      <c r="I26" s="6">
        <v>0</v>
      </c>
      <c r="J26" s="6">
        <v>14</v>
      </c>
      <c r="K26" s="1">
        <v>24</v>
      </c>
      <c r="L26" s="7">
        <f>(I26*60*60)+J26*60+K26</f>
        <v>864</v>
      </c>
      <c r="M26" s="24">
        <f>SUM(L25:L37)/A24</f>
        <v>1028.3846153846155</v>
      </c>
    </row>
    <row r="27" spans="1:13" ht="20.100000000000001" customHeight="1" x14ac:dyDescent="0.25">
      <c r="A27" s="4">
        <v>45568</v>
      </c>
      <c r="B27" s="1">
        <v>927999013</v>
      </c>
      <c r="C27" s="1">
        <v>161296194</v>
      </c>
      <c r="D27" s="1" t="s">
        <v>25</v>
      </c>
      <c r="E27" s="1" t="s">
        <v>18</v>
      </c>
      <c r="F27" s="1" t="s">
        <v>23</v>
      </c>
      <c r="G27" s="1" t="s">
        <v>18</v>
      </c>
      <c r="H27" s="1" t="s">
        <v>20</v>
      </c>
      <c r="I27" s="6">
        <v>0</v>
      </c>
      <c r="J27" s="6">
        <v>58</v>
      </c>
      <c r="K27" s="1">
        <v>44</v>
      </c>
      <c r="L27" s="7">
        <f t="shared" ref="L27:L36" si="2">(I27*60*60)+J27*60+K27</f>
        <v>3524</v>
      </c>
    </row>
    <row r="28" spans="1:13" ht="20.100000000000001" customHeight="1" x14ac:dyDescent="0.25">
      <c r="A28" s="4">
        <v>45568</v>
      </c>
      <c r="B28" s="1">
        <v>943563416</v>
      </c>
      <c r="C28" s="1">
        <v>161355701</v>
      </c>
      <c r="D28" s="1" t="s">
        <v>127</v>
      </c>
      <c r="E28" s="1" t="s">
        <v>18</v>
      </c>
      <c r="F28" s="1" t="s">
        <v>12</v>
      </c>
      <c r="G28" s="1" t="s">
        <v>18</v>
      </c>
      <c r="H28" s="1" t="s">
        <v>20</v>
      </c>
      <c r="I28" s="6">
        <v>0</v>
      </c>
      <c r="J28" s="6">
        <v>18</v>
      </c>
      <c r="K28" s="1">
        <v>17</v>
      </c>
      <c r="L28" s="7">
        <f t="shared" si="2"/>
        <v>1097</v>
      </c>
    </row>
    <row r="29" spans="1:13" ht="20.100000000000001" customHeight="1" x14ac:dyDescent="0.25">
      <c r="A29" s="4">
        <v>45568</v>
      </c>
      <c r="B29" s="1">
        <v>944024138</v>
      </c>
      <c r="C29" s="1">
        <v>161357083</v>
      </c>
      <c r="D29" s="1" t="s">
        <v>128</v>
      </c>
      <c r="E29" s="1" t="s">
        <v>129</v>
      </c>
      <c r="F29" s="1" t="s">
        <v>17</v>
      </c>
      <c r="G29" s="1" t="s">
        <v>18</v>
      </c>
      <c r="H29" s="1" t="s">
        <v>20</v>
      </c>
      <c r="I29" s="6">
        <v>0</v>
      </c>
      <c r="J29" s="6">
        <v>12</v>
      </c>
      <c r="K29" s="1">
        <v>7</v>
      </c>
      <c r="L29" s="7">
        <f t="shared" si="2"/>
        <v>727</v>
      </c>
    </row>
    <row r="30" spans="1:13" ht="20.100000000000001" customHeight="1" x14ac:dyDescent="0.25">
      <c r="A30" s="4">
        <v>45568</v>
      </c>
      <c r="B30" s="1">
        <v>943522256</v>
      </c>
      <c r="C30" s="1">
        <v>161363176</v>
      </c>
      <c r="D30" s="1" t="s">
        <v>25</v>
      </c>
      <c r="E30" s="1" t="s">
        <v>18</v>
      </c>
      <c r="F30" s="1" t="s">
        <v>12</v>
      </c>
      <c r="G30" s="1" t="s">
        <v>29</v>
      </c>
      <c r="H30" s="1" t="s">
        <v>16</v>
      </c>
      <c r="I30" s="6">
        <v>0</v>
      </c>
      <c r="J30" s="6">
        <v>15</v>
      </c>
      <c r="K30" s="1">
        <v>44</v>
      </c>
      <c r="L30" s="7">
        <f t="shared" si="2"/>
        <v>944</v>
      </c>
    </row>
    <row r="31" spans="1:13" ht="20.100000000000001" customHeight="1" x14ac:dyDescent="0.25">
      <c r="A31" s="4">
        <v>45568</v>
      </c>
      <c r="B31" s="1">
        <v>805125821</v>
      </c>
      <c r="C31" s="1" t="s">
        <v>82</v>
      </c>
      <c r="D31" s="1" t="s">
        <v>30</v>
      </c>
      <c r="E31" s="1" t="s">
        <v>18</v>
      </c>
      <c r="F31" s="1" t="s">
        <v>23</v>
      </c>
      <c r="G31" s="1" t="s">
        <v>18</v>
      </c>
      <c r="H31" s="1" t="s">
        <v>20</v>
      </c>
      <c r="I31" s="6">
        <v>0</v>
      </c>
      <c r="J31" s="6">
        <v>5</v>
      </c>
      <c r="K31" s="1">
        <v>53</v>
      </c>
      <c r="L31" s="7">
        <f t="shared" si="2"/>
        <v>353</v>
      </c>
    </row>
    <row r="32" spans="1:13" ht="20.100000000000001" customHeight="1" x14ac:dyDescent="0.25">
      <c r="A32" s="4">
        <v>45568</v>
      </c>
      <c r="B32" s="1">
        <v>927823013</v>
      </c>
      <c r="C32" s="1" t="s">
        <v>131</v>
      </c>
      <c r="D32" s="1" t="s">
        <v>130</v>
      </c>
      <c r="E32" s="1" t="s">
        <v>18</v>
      </c>
      <c r="F32" s="1" t="s">
        <v>23</v>
      </c>
      <c r="G32" s="1" t="s">
        <v>18</v>
      </c>
      <c r="H32" s="1" t="s">
        <v>20</v>
      </c>
      <c r="I32" s="6">
        <v>0</v>
      </c>
      <c r="J32" s="6">
        <v>4</v>
      </c>
      <c r="K32" s="1">
        <v>5</v>
      </c>
      <c r="L32" s="7">
        <f t="shared" si="2"/>
        <v>245</v>
      </c>
    </row>
    <row r="33" spans="1:13" x14ac:dyDescent="0.25">
      <c r="A33" s="4">
        <v>45568</v>
      </c>
      <c r="B33" s="1" t="s">
        <v>20</v>
      </c>
      <c r="C33" s="1" t="s">
        <v>58</v>
      </c>
      <c r="D33" s="1" t="s">
        <v>58</v>
      </c>
      <c r="E33" s="1" t="s">
        <v>18</v>
      </c>
      <c r="F33" s="1" t="s">
        <v>106</v>
      </c>
      <c r="G33" s="1" t="s">
        <v>18</v>
      </c>
      <c r="H33" s="1" t="s">
        <v>20</v>
      </c>
      <c r="I33" s="6">
        <v>0</v>
      </c>
      <c r="J33" s="6">
        <v>4</v>
      </c>
      <c r="K33" s="1">
        <v>0</v>
      </c>
      <c r="L33" s="7">
        <f>(I33*60*60)+J33*60+K33</f>
        <v>240</v>
      </c>
    </row>
    <row r="34" spans="1:13" ht="20.100000000000001" customHeight="1" x14ac:dyDescent="0.25">
      <c r="A34" s="4">
        <v>45568</v>
      </c>
      <c r="B34" s="1">
        <v>924949953</v>
      </c>
      <c r="C34" s="1">
        <v>161378601</v>
      </c>
      <c r="D34" s="1" t="s">
        <v>132</v>
      </c>
      <c r="E34" s="1" t="s">
        <v>18</v>
      </c>
      <c r="F34" s="1" t="s">
        <v>23</v>
      </c>
      <c r="G34" s="1" t="s">
        <v>18</v>
      </c>
      <c r="H34" s="1" t="s">
        <v>20</v>
      </c>
      <c r="I34" s="6">
        <v>0</v>
      </c>
      <c r="J34" s="6">
        <v>17</v>
      </c>
      <c r="K34" s="1">
        <v>18</v>
      </c>
      <c r="L34" s="7">
        <f t="shared" si="2"/>
        <v>1038</v>
      </c>
      <c r="M34" s="23"/>
    </row>
    <row r="35" spans="1:13" ht="20.100000000000001" customHeight="1" x14ac:dyDescent="0.25">
      <c r="A35" s="4">
        <v>45568</v>
      </c>
      <c r="B35" s="1">
        <v>924165974</v>
      </c>
      <c r="C35" s="1">
        <v>161391981</v>
      </c>
      <c r="D35" s="1" t="s">
        <v>52</v>
      </c>
      <c r="E35" s="1" t="s">
        <v>18</v>
      </c>
      <c r="F35" s="1" t="s">
        <v>17</v>
      </c>
      <c r="G35" s="1" t="s">
        <v>18</v>
      </c>
      <c r="H35" s="1" t="s">
        <v>20</v>
      </c>
      <c r="I35" s="6">
        <v>0</v>
      </c>
      <c r="J35" s="6">
        <v>17</v>
      </c>
      <c r="K35" s="1">
        <v>21</v>
      </c>
      <c r="L35" s="7">
        <f t="shared" si="2"/>
        <v>1041</v>
      </c>
      <c r="M35" s="24"/>
    </row>
    <row r="36" spans="1:13" ht="20.100000000000001" customHeight="1" x14ac:dyDescent="0.25">
      <c r="A36" s="4">
        <v>45568</v>
      </c>
      <c r="B36" s="1">
        <v>921649865</v>
      </c>
      <c r="C36" s="1">
        <v>161393470</v>
      </c>
      <c r="D36" s="1" t="s">
        <v>105</v>
      </c>
      <c r="E36" s="1" t="s">
        <v>18</v>
      </c>
      <c r="F36" s="1" t="s">
        <v>17</v>
      </c>
      <c r="G36" s="1" t="s">
        <v>18</v>
      </c>
      <c r="H36" s="1" t="s">
        <v>20</v>
      </c>
      <c r="I36" s="6">
        <v>0</v>
      </c>
      <c r="J36" s="6">
        <v>7</v>
      </c>
      <c r="K36" s="1">
        <v>48</v>
      </c>
      <c r="L36" s="7">
        <f t="shared" si="2"/>
        <v>468</v>
      </c>
    </row>
    <row r="37" spans="1:13" ht="20.100000000000001" customHeight="1" x14ac:dyDescent="0.25">
      <c r="A37" s="4">
        <v>45568</v>
      </c>
      <c r="B37" s="1">
        <v>947197776</v>
      </c>
      <c r="C37" s="1">
        <v>161398190</v>
      </c>
      <c r="D37" s="1" t="s">
        <v>64</v>
      </c>
      <c r="E37" s="1" t="s">
        <v>18</v>
      </c>
      <c r="F37" s="1" t="s">
        <v>17</v>
      </c>
      <c r="G37" s="1" t="s">
        <v>18</v>
      </c>
      <c r="H37" s="1" t="s">
        <v>20</v>
      </c>
      <c r="I37" s="6">
        <v>0</v>
      </c>
      <c r="J37" s="6">
        <v>20</v>
      </c>
      <c r="K37" s="1">
        <v>26</v>
      </c>
      <c r="L37" s="7">
        <f>(I37*60*60)+J37*60+K37</f>
        <v>1226</v>
      </c>
    </row>
    <row r="38" spans="1:13" ht="20.100000000000001" customHeight="1" x14ac:dyDescent="0.25">
      <c r="A38" s="12">
        <f>COUNTA(B$39:B$42)</f>
        <v>4</v>
      </c>
      <c r="B38" s="12"/>
      <c r="C38" s="12"/>
      <c r="D38" s="14"/>
      <c r="E38" s="12"/>
      <c r="F38" s="12"/>
      <c r="G38" s="12"/>
      <c r="H38" s="12"/>
      <c r="I38" s="15"/>
      <c r="J38" s="15"/>
      <c r="K38" s="12"/>
      <c r="L38" s="12"/>
    </row>
    <row r="39" spans="1:13" ht="20.100000000000001" customHeight="1" x14ac:dyDescent="0.25">
      <c r="A39" s="4">
        <v>45569</v>
      </c>
      <c r="B39" s="1">
        <v>925777353</v>
      </c>
      <c r="C39" s="1">
        <v>161443381</v>
      </c>
      <c r="D39" s="1" t="s">
        <v>123</v>
      </c>
      <c r="E39" s="1" t="s">
        <v>18</v>
      </c>
      <c r="F39" s="1" t="s">
        <v>12</v>
      </c>
      <c r="G39" s="1" t="s">
        <v>29</v>
      </c>
      <c r="H39" s="1" t="s">
        <v>5</v>
      </c>
      <c r="I39" s="6">
        <v>0</v>
      </c>
      <c r="J39" s="6">
        <v>15</v>
      </c>
      <c r="K39" s="1">
        <v>53</v>
      </c>
      <c r="L39" s="7">
        <f t="shared" ref="L39:L101" si="3">(I39*60*60)+J39*60+K39</f>
        <v>953</v>
      </c>
      <c r="M39" s="23">
        <v>45569</v>
      </c>
    </row>
    <row r="40" spans="1:13" ht="20.100000000000001" customHeight="1" x14ac:dyDescent="0.25">
      <c r="A40" s="4">
        <v>45569</v>
      </c>
      <c r="B40" s="1">
        <v>925403667</v>
      </c>
      <c r="C40" s="1" t="s">
        <v>49</v>
      </c>
      <c r="D40" s="1" t="s">
        <v>133</v>
      </c>
      <c r="E40" s="1" t="s">
        <v>18</v>
      </c>
      <c r="F40" s="1" t="s">
        <v>23</v>
      </c>
      <c r="G40" s="1" t="s">
        <v>18</v>
      </c>
      <c r="H40" s="1" t="s">
        <v>20</v>
      </c>
      <c r="I40" s="6">
        <v>0</v>
      </c>
      <c r="J40" s="6">
        <v>5</v>
      </c>
      <c r="K40" s="1">
        <v>56</v>
      </c>
      <c r="L40" s="7">
        <f t="shared" si="3"/>
        <v>356</v>
      </c>
      <c r="M40" s="24">
        <f>SUM(L39:L42)/A38</f>
        <v>1445</v>
      </c>
    </row>
    <row r="41" spans="1:13" ht="20.100000000000001" customHeight="1" x14ac:dyDescent="0.25">
      <c r="A41" s="4">
        <v>45569</v>
      </c>
      <c r="B41" s="1">
        <v>921668464</v>
      </c>
      <c r="C41" s="1">
        <v>161491347</v>
      </c>
      <c r="D41" s="1" t="s">
        <v>83</v>
      </c>
      <c r="E41" s="1" t="s">
        <v>18</v>
      </c>
      <c r="F41" s="1" t="s">
        <v>17</v>
      </c>
      <c r="G41" s="1" t="s">
        <v>18</v>
      </c>
      <c r="H41" s="1" t="s">
        <v>20</v>
      </c>
      <c r="I41" s="6">
        <v>0</v>
      </c>
      <c r="J41" s="6">
        <v>42</v>
      </c>
      <c r="K41" s="1">
        <v>42</v>
      </c>
      <c r="L41" s="7">
        <f t="shared" si="3"/>
        <v>2562</v>
      </c>
    </row>
    <row r="42" spans="1:13" ht="20.100000000000001" customHeight="1" x14ac:dyDescent="0.25">
      <c r="A42" s="4">
        <v>45569</v>
      </c>
      <c r="B42" s="1">
        <v>925979671</v>
      </c>
      <c r="C42" s="1">
        <v>161570478</v>
      </c>
      <c r="D42" s="1" t="s">
        <v>123</v>
      </c>
      <c r="E42" s="1" t="s">
        <v>18</v>
      </c>
      <c r="F42" s="1" t="s">
        <v>17</v>
      </c>
      <c r="G42" s="1" t="s">
        <v>18</v>
      </c>
      <c r="H42" s="1" t="s">
        <v>20</v>
      </c>
      <c r="I42" s="6">
        <v>0</v>
      </c>
      <c r="J42" s="6">
        <v>31</v>
      </c>
      <c r="K42" s="1">
        <v>49</v>
      </c>
      <c r="L42" s="7">
        <f t="shared" si="3"/>
        <v>1909</v>
      </c>
    </row>
    <row r="43" spans="1:13" ht="20.100000000000001" customHeight="1" x14ac:dyDescent="0.25">
      <c r="A43" s="12">
        <f>COUNTA(B$44:B$48)</f>
        <v>5</v>
      </c>
      <c r="B43" s="12"/>
      <c r="C43" s="12"/>
      <c r="D43" s="14"/>
      <c r="E43" s="12"/>
      <c r="F43" s="12"/>
      <c r="G43" s="12"/>
      <c r="H43" s="12"/>
      <c r="I43" s="15"/>
      <c r="J43" s="15"/>
      <c r="K43" s="12"/>
      <c r="L43" s="12"/>
    </row>
    <row r="44" spans="1:13" ht="20.100000000000001" customHeight="1" x14ac:dyDescent="0.25">
      <c r="A44" s="4">
        <v>45574</v>
      </c>
      <c r="B44" s="1">
        <v>943491263</v>
      </c>
      <c r="C44" s="1">
        <v>162040946</v>
      </c>
      <c r="D44" s="1" t="s">
        <v>89</v>
      </c>
      <c r="E44" s="1" t="s">
        <v>129</v>
      </c>
      <c r="F44" s="1" t="s">
        <v>23</v>
      </c>
      <c r="G44" s="1" t="s">
        <v>18</v>
      </c>
      <c r="H44" s="1" t="s">
        <v>20</v>
      </c>
      <c r="I44" s="6">
        <v>0</v>
      </c>
      <c r="J44" s="6">
        <v>9</v>
      </c>
      <c r="K44" s="1">
        <v>16</v>
      </c>
      <c r="L44" s="7">
        <f t="shared" si="3"/>
        <v>556</v>
      </c>
      <c r="M44" s="23">
        <v>45574</v>
      </c>
    </row>
    <row r="45" spans="1:13" s="36" customFormat="1" ht="20.100000000000001" customHeight="1" x14ac:dyDescent="0.25">
      <c r="A45" s="4">
        <v>45574</v>
      </c>
      <c r="B45" s="36">
        <v>1219007</v>
      </c>
      <c r="C45" s="36" t="s">
        <v>93</v>
      </c>
      <c r="D45" s="37" t="s">
        <v>23</v>
      </c>
      <c r="E45" s="36" t="s">
        <v>18</v>
      </c>
      <c r="F45" s="36" t="s">
        <v>23</v>
      </c>
      <c r="G45" s="36" t="s">
        <v>18</v>
      </c>
      <c r="H45" s="36" t="s">
        <v>20</v>
      </c>
      <c r="I45" s="6">
        <v>0</v>
      </c>
      <c r="J45" s="38">
        <v>9</v>
      </c>
      <c r="K45" s="36">
        <v>17</v>
      </c>
      <c r="L45" s="7">
        <f t="shared" si="3"/>
        <v>557</v>
      </c>
      <c r="M45" s="24">
        <f>SUM(L44:L48)/A43</f>
        <v>981.6</v>
      </c>
    </row>
    <row r="46" spans="1:13" ht="20.100000000000001" customHeight="1" x14ac:dyDescent="0.25">
      <c r="A46" s="4">
        <v>45574</v>
      </c>
      <c r="B46" s="1">
        <v>927719842</v>
      </c>
      <c r="C46" s="1">
        <v>162057746</v>
      </c>
      <c r="D46" s="1" t="s">
        <v>134</v>
      </c>
      <c r="E46" s="1" t="s">
        <v>18</v>
      </c>
      <c r="F46" s="1" t="s">
        <v>12</v>
      </c>
      <c r="G46" s="1" t="s">
        <v>18</v>
      </c>
      <c r="H46" s="1" t="s">
        <v>20</v>
      </c>
      <c r="I46" s="6">
        <v>0</v>
      </c>
      <c r="J46" s="6">
        <v>9</v>
      </c>
      <c r="K46" s="1">
        <v>42</v>
      </c>
      <c r="L46" s="7">
        <f t="shared" si="3"/>
        <v>582</v>
      </c>
      <c r="M46" s="23"/>
    </row>
    <row r="47" spans="1:13" ht="20.100000000000001" customHeight="1" x14ac:dyDescent="0.25">
      <c r="A47" s="4">
        <v>45574</v>
      </c>
      <c r="B47" s="1">
        <v>921697480</v>
      </c>
      <c r="C47" s="1">
        <v>162068775</v>
      </c>
      <c r="D47" s="1" t="s">
        <v>30</v>
      </c>
      <c r="E47" s="1" t="s">
        <v>18</v>
      </c>
      <c r="F47" s="1" t="s">
        <v>17</v>
      </c>
      <c r="G47" s="1" t="s">
        <v>18</v>
      </c>
      <c r="H47" s="1" t="s">
        <v>20</v>
      </c>
      <c r="I47" s="6">
        <v>0</v>
      </c>
      <c r="J47" s="6">
        <v>23</v>
      </c>
      <c r="K47" s="1">
        <v>36</v>
      </c>
      <c r="L47" s="7">
        <f t="shared" si="3"/>
        <v>1416</v>
      </c>
      <c r="M47" s="24"/>
    </row>
    <row r="48" spans="1:13" ht="20.100000000000001" customHeight="1" x14ac:dyDescent="0.25">
      <c r="A48" s="4">
        <v>45574</v>
      </c>
      <c r="B48" s="1">
        <v>925670977</v>
      </c>
      <c r="C48" s="1">
        <v>162099086</v>
      </c>
      <c r="D48" s="1" t="s">
        <v>135</v>
      </c>
      <c r="E48" s="1" t="s">
        <v>18</v>
      </c>
      <c r="F48" s="1" t="s">
        <v>17</v>
      </c>
      <c r="G48" s="1" t="s">
        <v>18</v>
      </c>
      <c r="H48" s="1" t="s">
        <v>20</v>
      </c>
      <c r="I48" s="6">
        <v>0</v>
      </c>
      <c r="J48" s="6">
        <v>29</v>
      </c>
      <c r="K48" s="1">
        <v>57</v>
      </c>
      <c r="L48" s="7">
        <f t="shared" si="3"/>
        <v>1797</v>
      </c>
    </row>
    <row r="49" spans="1:13" ht="20.100000000000001" customHeight="1" x14ac:dyDescent="0.25">
      <c r="A49" s="12">
        <f>COUNTA(B$50:B$51)</f>
        <v>2</v>
      </c>
      <c r="B49" s="12"/>
      <c r="C49" s="12"/>
      <c r="D49" s="14"/>
      <c r="E49" s="12"/>
      <c r="F49" s="12"/>
      <c r="G49" s="12"/>
      <c r="H49" s="12"/>
      <c r="I49" s="15"/>
      <c r="J49" s="15"/>
      <c r="K49" s="12"/>
      <c r="L49" s="12"/>
    </row>
    <row r="50" spans="1:13" ht="20.100000000000001" customHeight="1" x14ac:dyDescent="0.25">
      <c r="A50" s="4">
        <v>45575</v>
      </c>
      <c r="B50" s="1">
        <v>925843752</v>
      </c>
      <c r="C50" s="1" t="s">
        <v>82</v>
      </c>
      <c r="D50" s="1" t="s">
        <v>126</v>
      </c>
      <c r="E50" s="1" t="s">
        <v>18</v>
      </c>
      <c r="F50" s="1" t="s">
        <v>23</v>
      </c>
      <c r="G50" s="1" t="s">
        <v>18</v>
      </c>
      <c r="H50" s="1" t="s">
        <v>20</v>
      </c>
      <c r="I50" s="6">
        <v>0</v>
      </c>
      <c r="J50" s="6">
        <v>8</v>
      </c>
      <c r="K50" s="1">
        <v>47</v>
      </c>
      <c r="L50" s="7">
        <f t="shared" si="3"/>
        <v>527</v>
      </c>
      <c r="M50" s="23">
        <v>45575</v>
      </c>
    </row>
    <row r="51" spans="1:13" s="36" customFormat="1" ht="20.100000000000001" customHeight="1" x14ac:dyDescent="0.25">
      <c r="A51" s="4">
        <v>45575</v>
      </c>
      <c r="B51" s="36">
        <v>925947562</v>
      </c>
      <c r="C51" s="1">
        <v>162330775</v>
      </c>
      <c r="D51" s="1" t="s">
        <v>81</v>
      </c>
      <c r="E51" s="36" t="s">
        <v>18</v>
      </c>
      <c r="F51" s="36" t="s">
        <v>17</v>
      </c>
      <c r="G51" s="36" t="s">
        <v>18</v>
      </c>
      <c r="H51" s="36" t="s">
        <v>20</v>
      </c>
      <c r="I51" s="38">
        <v>1</v>
      </c>
      <c r="J51" s="38">
        <v>0</v>
      </c>
      <c r="K51" s="36">
        <v>33</v>
      </c>
      <c r="L51" s="7">
        <f t="shared" si="3"/>
        <v>3633</v>
      </c>
      <c r="M51" s="24">
        <f>SUM(L50:L51)/A49</f>
        <v>2080</v>
      </c>
    </row>
    <row r="52" spans="1:13" ht="20.100000000000001" customHeight="1" x14ac:dyDescent="0.25">
      <c r="A52" s="12">
        <f>COUNTA(B$53:B$57)</f>
        <v>5</v>
      </c>
      <c r="B52" s="12"/>
      <c r="C52" s="12"/>
      <c r="D52" s="14"/>
      <c r="E52" s="12"/>
      <c r="F52" s="12"/>
      <c r="G52" s="12"/>
      <c r="H52" s="12"/>
      <c r="I52" s="15"/>
      <c r="J52" s="15"/>
      <c r="K52" s="12"/>
      <c r="L52" s="12"/>
    </row>
    <row r="53" spans="1:13" ht="20.100000000000001" customHeight="1" x14ac:dyDescent="0.25">
      <c r="A53" s="4">
        <v>45576</v>
      </c>
      <c r="B53" s="1">
        <v>943296433</v>
      </c>
      <c r="C53" s="1">
        <v>162448354</v>
      </c>
      <c r="D53" s="1" t="s">
        <v>25</v>
      </c>
      <c r="E53" s="1" t="s">
        <v>18</v>
      </c>
      <c r="F53" s="1" t="s">
        <v>12</v>
      </c>
      <c r="G53" s="1" t="s">
        <v>29</v>
      </c>
      <c r="H53" s="1" t="s">
        <v>16</v>
      </c>
      <c r="I53" s="6">
        <v>0</v>
      </c>
      <c r="J53" s="6">
        <v>19</v>
      </c>
      <c r="K53" s="1">
        <v>7</v>
      </c>
      <c r="L53" s="7">
        <f t="shared" si="3"/>
        <v>1147</v>
      </c>
      <c r="M53" s="23">
        <v>45576</v>
      </c>
    </row>
    <row r="54" spans="1:13" s="36" customFormat="1" ht="20.100000000000001" customHeight="1" x14ac:dyDescent="0.25">
      <c r="A54" s="4">
        <v>45576</v>
      </c>
      <c r="B54" s="36" t="s">
        <v>20</v>
      </c>
      <c r="C54" s="36" t="s">
        <v>20</v>
      </c>
      <c r="D54" s="37" t="s">
        <v>128</v>
      </c>
      <c r="E54" s="1" t="s">
        <v>18</v>
      </c>
      <c r="F54" s="36" t="s">
        <v>17</v>
      </c>
      <c r="G54" s="36" t="s">
        <v>18</v>
      </c>
      <c r="H54" s="36" t="s">
        <v>20</v>
      </c>
      <c r="I54" s="6">
        <v>0</v>
      </c>
      <c r="J54" s="38">
        <v>2</v>
      </c>
      <c r="K54" s="36">
        <v>28</v>
      </c>
      <c r="L54" s="7">
        <f t="shared" si="3"/>
        <v>148</v>
      </c>
      <c r="M54" s="24">
        <f>SUM(L53:L57)/A52</f>
        <v>1270.2</v>
      </c>
    </row>
    <row r="55" spans="1:13" ht="20.100000000000001" customHeight="1" x14ac:dyDescent="0.25">
      <c r="A55" s="4">
        <v>45576</v>
      </c>
      <c r="B55" s="1">
        <v>943998046</v>
      </c>
      <c r="C55" s="1">
        <v>162518407</v>
      </c>
      <c r="D55" s="1" t="s">
        <v>136</v>
      </c>
      <c r="E55" s="1" t="s">
        <v>18</v>
      </c>
      <c r="F55" s="1" t="s">
        <v>12</v>
      </c>
      <c r="G55" s="1" t="s">
        <v>29</v>
      </c>
      <c r="H55" s="1" t="s">
        <v>5</v>
      </c>
      <c r="I55" s="6">
        <v>0</v>
      </c>
      <c r="J55" s="6">
        <v>47</v>
      </c>
      <c r="K55" s="1">
        <v>22</v>
      </c>
      <c r="L55" s="7">
        <f t="shared" si="3"/>
        <v>2842</v>
      </c>
      <c r="M55" s="23"/>
    </row>
    <row r="56" spans="1:13" ht="20.100000000000001" customHeight="1" x14ac:dyDescent="0.25">
      <c r="A56" s="4">
        <v>45576</v>
      </c>
      <c r="B56" s="1">
        <v>921728252</v>
      </c>
      <c r="C56" s="1">
        <v>162529100</v>
      </c>
      <c r="D56" s="1" t="s">
        <v>137</v>
      </c>
      <c r="E56" s="1" t="s">
        <v>29</v>
      </c>
      <c r="F56" s="1" t="s">
        <v>17</v>
      </c>
      <c r="G56" s="1" t="s">
        <v>29</v>
      </c>
      <c r="H56" s="1" t="s">
        <v>16</v>
      </c>
      <c r="I56" s="6">
        <v>0</v>
      </c>
      <c r="J56" s="6">
        <v>17</v>
      </c>
      <c r="K56" s="1">
        <v>31</v>
      </c>
      <c r="L56" s="7">
        <f t="shared" si="3"/>
        <v>1051</v>
      </c>
      <c r="M56" s="24"/>
    </row>
    <row r="57" spans="1:13" ht="20.100000000000001" customHeight="1" x14ac:dyDescent="0.25">
      <c r="A57" s="4">
        <v>45576</v>
      </c>
      <c r="B57" s="1">
        <v>943422029</v>
      </c>
      <c r="C57" s="1">
        <v>162539246</v>
      </c>
      <c r="D57" s="1" t="s">
        <v>138</v>
      </c>
      <c r="E57" s="1" t="s">
        <v>29</v>
      </c>
      <c r="F57" s="1" t="s">
        <v>12</v>
      </c>
      <c r="G57" s="1" t="s">
        <v>29</v>
      </c>
      <c r="H57" s="1" t="s">
        <v>16</v>
      </c>
      <c r="I57" s="6">
        <v>0</v>
      </c>
      <c r="J57" s="6">
        <v>19</v>
      </c>
      <c r="K57" s="1">
        <v>23</v>
      </c>
      <c r="L57" s="7">
        <f t="shared" si="3"/>
        <v>1163</v>
      </c>
    </row>
    <row r="58" spans="1:13" ht="20.100000000000001" customHeight="1" x14ac:dyDescent="0.25">
      <c r="A58" s="12">
        <f>COUNTA(B$59:B$60)</f>
        <v>1</v>
      </c>
      <c r="B58" s="12"/>
      <c r="C58" s="12"/>
      <c r="D58" s="14"/>
      <c r="E58" s="12"/>
      <c r="F58" s="12"/>
      <c r="G58" s="12"/>
      <c r="H58" s="12"/>
      <c r="I58" s="15"/>
      <c r="J58" s="15"/>
      <c r="K58" s="12"/>
      <c r="L58" s="12"/>
    </row>
    <row r="59" spans="1:13" ht="20.100000000000001" customHeight="1" x14ac:dyDescent="0.25">
      <c r="A59" s="4">
        <v>45579</v>
      </c>
      <c r="B59" s="1">
        <v>825182573</v>
      </c>
      <c r="C59" s="1" t="s">
        <v>93</v>
      </c>
      <c r="D59" s="1" t="s">
        <v>119</v>
      </c>
      <c r="E59" s="1" t="s">
        <v>18</v>
      </c>
      <c r="F59" s="1" t="s">
        <v>23</v>
      </c>
      <c r="G59" s="1" t="s">
        <v>18</v>
      </c>
      <c r="H59" s="1" t="s">
        <v>20</v>
      </c>
      <c r="I59" s="6">
        <v>0</v>
      </c>
      <c r="J59" s="6">
        <v>9</v>
      </c>
      <c r="K59" s="1">
        <v>37</v>
      </c>
      <c r="L59" s="7">
        <f t="shared" si="3"/>
        <v>577</v>
      </c>
      <c r="M59" s="23">
        <v>45579</v>
      </c>
    </row>
    <row r="60" spans="1:13" ht="20.100000000000001" customHeight="1" x14ac:dyDescent="0.25">
      <c r="A60" s="4"/>
      <c r="L60" s="7">
        <f t="shared" si="3"/>
        <v>0</v>
      </c>
      <c r="M60" s="24">
        <f>SUM(L59:L60)/A58</f>
        <v>577</v>
      </c>
    </row>
    <row r="61" spans="1:13" ht="20.100000000000001" customHeight="1" x14ac:dyDescent="0.25">
      <c r="A61" s="12">
        <f>COUNTA(B$62:B$66)</f>
        <v>5</v>
      </c>
      <c r="B61" s="12"/>
      <c r="C61" s="12"/>
      <c r="D61" s="14"/>
      <c r="E61" s="12"/>
      <c r="F61" s="12"/>
      <c r="G61" s="12"/>
      <c r="H61" s="12"/>
      <c r="I61" s="15"/>
      <c r="J61" s="15"/>
      <c r="K61" s="12"/>
      <c r="L61" s="12"/>
    </row>
    <row r="62" spans="1:13" ht="20.100000000000001" customHeight="1" x14ac:dyDescent="0.25">
      <c r="A62" s="4">
        <v>45581</v>
      </c>
      <c r="B62" s="1">
        <v>921698905</v>
      </c>
      <c r="C62" s="1">
        <v>163008405</v>
      </c>
      <c r="D62" s="1" t="s">
        <v>30</v>
      </c>
      <c r="E62" s="1" t="s">
        <v>18</v>
      </c>
      <c r="F62" s="1" t="s">
        <v>12</v>
      </c>
      <c r="G62" s="1" t="s">
        <v>29</v>
      </c>
      <c r="H62" s="1" t="s">
        <v>5</v>
      </c>
      <c r="I62" s="6">
        <v>0</v>
      </c>
      <c r="J62" s="6">
        <v>27</v>
      </c>
      <c r="K62" s="1">
        <v>9</v>
      </c>
      <c r="L62" s="7">
        <f t="shared" si="3"/>
        <v>1629</v>
      </c>
      <c r="M62" s="23">
        <v>45581</v>
      </c>
    </row>
    <row r="63" spans="1:13" ht="20.100000000000001" customHeight="1" x14ac:dyDescent="0.25">
      <c r="A63" s="4">
        <v>45581</v>
      </c>
      <c r="B63" s="1">
        <v>822099275</v>
      </c>
      <c r="C63" s="1" t="s">
        <v>20</v>
      </c>
      <c r="D63" s="1" t="s">
        <v>101</v>
      </c>
      <c r="E63" s="1" t="s">
        <v>18</v>
      </c>
      <c r="F63" s="1" t="s">
        <v>17</v>
      </c>
      <c r="G63" s="1" t="s">
        <v>18</v>
      </c>
      <c r="H63" s="1" t="s">
        <v>20</v>
      </c>
      <c r="I63" s="6">
        <v>0</v>
      </c>
      <c r="J63" s="6">
        <v>7</v>
      </c>
      <c r="K63" s="1">
        <v>0</v>
      </c>
      <c r="L63" s="7">
        <f t="shared" si="3"/>
        <v>420</v>
      </c>
      <c r="M63" s="24">
        <f>SUM(L62:L66)/A61</f>
        <v>1113.2</v>
      </c>
    </row>
    <row r="64" spans="1:13" ht="20.100000000000001" customHeight="1" x14ac:dyDescent="0.25">
      <c r="A64" s="4">
        <v>45581</v>
      </c>
      <c r="B64" s="1">
        <v>943385604</v>
      </c>
      <c r="C64" s="1">
        <v>163033440</v>
      </c>
      <c r="D64" s="1" t="s">
        <v>24</v>
      </c>
      <c r="E64" s="1" t="s">
        <v>18</v>
      </c>
      <c r="F64" s="1" t="s">
        <v>12</v>
      </c>
      <c r="G64" s="1" t="s">
        <v>18</v>
      </c>
      <c r="H64" s="1" t="s">
        <v>111</v>
      </c>
      <c r="I64" s="6">
        <v>0</v>
      </c>
      <c r="J64" s="6">
        <v>15</v>
      </c>
      <c r="K64" s="1">
        <v>20</v>
      </c>
      <c r="L64" s="7">
        <f t="shared" si="3"/>
        <v>920</v>
      </c>
    </row>
    <row r="65" spans="1:13" s="36" customFormat="1" ht="20.100000000000001" customHeight="1" x14ac:dyDescent="0.25">
      <c r="A65" s="4">
        <v>45581</v>
      </c>
      <c r="B65" s="36">
        <v>923723436</v>
      </c>
      <c r="C65" s="36">
        <v>163107539</v>
      </c>
      <c r="D65" s="37" t="s">
        <v>139</v>
      </c>
      <c r="E65" s="36" t="s">
        <v>18</v>
      </c>
      <c r="F65" s="36" t="s">
        <v>12</v>
      </c>
      <c r="G65" s="36" t="s">
        <v>18</v>
      </c>
      <c r="H65" s="36" t="s">
        <v>20</v>
      </c>
      <c r="I65" s="6">
        <v>0</v>
      </c>
      <c r="J65" s="38">
        <v>29</v>
      </c>
      <c r="K65" s="36">
        <v>19</v>
      </c>
      <c r="L65" s="7">
        <f t="shared" si="3"/>
        <v>1759</v>
      </c>
    </row>
    <row r="66" spans="1:13" ht="20.100000000000001" customHeight="1" x14ac:dyDescent="0.25">
      <c r="A66" s="4">
        <v>45581</v>
      </c>
      <c r="B66" s="1">
        <v>943421441</v>
      </c>
      <c r="C66" s="1">
        <v>163116212</v>
      </c>
      <c r="D66" s="1" t="s">
        <v>38</v>
      </c>
      <c r="E66" s="1" t="s">
        <v>18</v>
      </c>
      <c r="F66" s="1" t="s">
        <v>12</v>
      </c>
      <c r="G66" s="1" t="s">
        <v>18</v>
      </c>
      <c r="H66" s="1" t="s">
        <v>20</v>
      </c>
      <c r="I66" s="6">
        <v>0</v>
      </c>
      <c r="J66" s="6">
        <v>13</v>
      </c>
      <c r="K66" s="1">
        <v>58</v>
      </c>
      <c r="L66" s="7">
        <f t="shared" si="3"/>
        <v>838</v>
      </c>
      <c r="M66" s="23"/>
    </row>
    <row r="67" spans="1:13" ht="20.100000000000001" customHeight="1" x14ac:dyDescent="0.25">
      <c r="A67" s="12">
        <f>COUNTA(B$68:B$70)</f>
        <v>3</v>
      </c>
      <c r="B67" s="12"/>
      <c r="C67" s="12"/>
      <c r="D67" s="14"/>
      <c r="E67" s="12"/>
      <c r="F67" s="12"/>
      <c r="G67" s="12"/>
      <c r="H67" s="12"/>
      <c r="I67" s="15"/>
      <c r="J67" s="15"/>
      <c r="K67" s="12"/>
      <c r="L67" s="12"/>
    </row>
    <row r="68" spans="1:13" ht="20.100000000000001" customHeight="1" x14ac:dyDescent="0.25">
      <c r="A68" s="4">
        <v>45582</v>
      </c>
      <c r="B68" s="1">
        <v>926791505</v>
      </c>
      <c r="C68" s="1">
        <v>163187075</v>
      </c>
      <c r="D68" s="1" t="s">
        <v>140</v>
      </c>
      <c r="E68" s="1" t="s">
        <v>18</v>
      </c>
      <c r="F68" s="1" t="s">
        <v>12</v>
      </c>
      <c r="G68" s="1" t="s">
        <v>29</v>
      </c>
      <c r="H68" s="1" t="s">
        <v>16</v>
      </c>
      <c r="I68" s="6">
        <v>0</v>
      </c>
      <c r="J68" s="6">
        <v>20</v>
      </c>
      <c r="K68" s="1">
        <v>37</v>
      </c>
      <c r="L68" s="7">
        <f t="shared" si="3"/>
        <v>1237</v>
      </c>
      <c r="M68" s="23">
        <v>45582</v>
      </c>
    </row>
    <row r="69" spans="1:13" ht="20.100000000000001" customHeight="1" x14ac:dyDescent="0.25">
      <c r="A69" s="4">
        <v>45582</v>
      </c>
      <c r="B69" s="1">
        <v>925284346</v>
      </c>
      <c r="C69" s="1">
        <v>163210217</v>
      </c>
      <c r="D69" s="1" t="s">
        <v>141</v>
      </c>
      <c r="E69" s="1" t="s">
        <v>18</v>
      </c>
      <c r="F69" s="1" t="s">
        <v>23</v>
      </c>
      <c r="G69" s="1" t="s">
        <v>18</v>
      </c>
      <c r="H69" s="1" t="s">
        <v>20</v>
      </c>
      <c r="I69" s="6">
        <v>0</v>
      </c>
      <c r="J69" s="6">
        <v>40</v>
      </c>
      <c r="K69" s="1">
        <v>37</v>
      </c>
      <c r="L69" s="7">
        <f t="shared" si="3"/>
        <v>2437</v>
      </c>
      <c r="M69" s="24">
        <f>SUM(L68:L70)/A67</f>
        <v>1436.3333333333333</v>
      </c>
    </row>
    <row r="70" spans="1:13" ht="20.100000000000001" customHeight="1" x14ac:dyDescent="0.25">
      <c r="A70" s="4">
        <v>45582</v>
      </c>
      <c r="B70" s="1">
        <v>921629871</v>
      </c>
      <c r="C70" s="1">
        <v>163264535</v>
      </c>
      <c r="D70" s="1" t="s">
        <v>66</v>
      </c>
      <c r="E70" s="1" t="s">
        <v>18</v>
      </c>
      <c r="F70" s="1" t="s">
        <v>12</v>
      </c>
      <c r="G70" s="1" t="s">
        <v>29</v>
      </c>
      <c r="H70" s="1" t="s">
        <v>5</v>
      </c>
      <c r="I70" s="6">
        <v>0</v>
      </c>
      <c r="J70" s="6">
        <v>10</v>
      </c>
      <c r="K70" s="1">
        <v>35</v>
      </c>
      <c r="L70" s="7">
        <f t="shared" si="3"/>
        <v>635</v>
      </c>
    </row>
    <row r="71" spans="1:13" ht="20.100000000000001" customHeight="1" x14ac:dyDescent="0.25">
      <c r="A71" s="12">
        <f>COUNTA(B$72:B$78)</f>
        <v>7</v>
      </c>
      <c r="B71" s="12"/>
      <c r="C71" s="12"/>
      <c r="D71" s="14"/>
      <c r="E71" s="12"/>
      <c r="F71" s="12"/>
      <c r="G71" s="12"/>
      <c r="H71" s="12"/>
      <c r="I71" s="15"/>
      <c r="J71" s="15"/>
      <c r="K71" s="12"/>
      <c r="L71" s="12"/>
    </row>
    <row r="72" spans="1:13" ht="20.100000000000001" customHeight="1" x14ac:dyDescent="0.25">
      <c r="A72" s="4">
        <v>45583</v>
      </c>
      <c r="B72" s="1">
        <v>943507924</v>
      </c>
      <c r="C72" s="1">
        <v>163387874</v>
      </c>
      <c r="D72" s="1" t="s">
        <v>89</v>
      </c>
      <c r="E72" s="1" t="s">
        <v>18</v>
      </c>
      <c r="F72" s="1" t="s">
        <v>23</v>
      </c>
      <c r="G72" s="1" t="s">
        <v>18</v>
      </c>
      <c r="H72" s="1" t="s">
        <v>20</v>
      </c>
      <c r="I72" s="6">
        <v>0</v>
      </c>
      <c r="J72" s="6">
        <v>18</v>
      </c>
      <c r="K72" s="1">
        <v>46</v>
      </c>
      <c r="L72" s="7">
        <f t="shared" si="3"/>
        <v>1126</v>
      </c>
      <c r="M72" s="23">
        <v>45583</v>
      </c>
    </row>
    <row r="73" spans="1:13" ht="20.100000000000001" customHeight="1" x14ac:dyDescent="0.25">
      <c r="A73" s="4">
        <v>45583</v>
      </c>
      <c r="B73" s="1">
        <v>921687415</v>
      </c>
      <c r="C73" s="1">
        <v>163395887</v>
      </c>
      <c r="D73" s="1" t="s">
        <v>25</v>
      </c>
      <c r="E73" s="1" t="s">
        <v>18</v>
      </c>
      <c r="F73" s="1" t="s">
        <v>23</v>
      </c>
      <c r="G73" s="1" t="s">
        <v>18</v>
      </c>
      <c r="H73" s="1" t="s">
        <v>20</v>
      </c>
      <c r="I73" s="6">
        <v>0</v>
      </c>
      <c r="J73" s="6">
        <v>39</v>
      </c>
      <c r="K73" s="1">
        <v>46</v>
      </c>
      <c r="L73" s="7">
        <f t="shared" si="3"/>
        <v>2386</v>
      </c>
      <c r="M73" s="24">
        <f>SUM(L72:L78)/A71</f>
        <v>1008.7142857142857</v>
      </c>
    </row>
    <row r="74" spans="1:13" ht="20.100000000000001" customHeight="1" x14ac:dyDescent="0.25">
      <c r="A74" s="4">
        <v>45583</v>
      </c>
      <c r="B74" s="1">
        <v>943986316</v>
      </c>
      <c r="C74" s="1">
        <v>163430737</v>
      </c>
      <c r="D74" s="1" t="s">
        <v>31</v>
      </c>
      <c r="E74" s="1" t="s">
        <v>29</v>
      </c>
      <c r="F74" s="1" t="s">
        <v>17</v>
      </c>
      <c r="G74" s="1" t="s">
        <v>29</v>
      </c>
      <c r="H74" s="1" t="s">
        <v>16</v>
      </c>
      <c r="J74" s="6">
        <v>5</v>
      </c>
      <c r="K74" s="1">
        <v>14</v>
      </c>
      <c r="L74" s="7">
        <f t="shared" si="3"/>
        <v>314</v>
      </c>
    </row>
    <row r="75" spans="1:13" s="36" customFormat="1" ht="20.100000000000001" customHeight="1" x14ac:dyDescent="0.25">
      <c r="A75" s="4">
        <v>45583</v>
      </c>
      <c r="B75" s="36">
        <v>924053839</v>
      </c>
      <c r="C75" s="36">
        <v>163460797</v>
      </c>
      <c r="D75" s="37" t="s">
        <v>31</v>
      </c>
      <c r="E75" s="36" t="s">
        <v>18</v>
      </c>
      <c r="F75" s="36" t="s">
        <v>12</v>
      </c>
      <c r="G75" s="36" t="s">
        <v>18</v>
      </c>
      <c r="H75" s="36" t="s">
        <v>20</v>
      </c>
      <c r="I75" s="38"/>
      <c r="J75" s="38">
        <v>9</v>
      </c>
      <c r="K75" s="36">
        <v>41</v>
      </c>
      <c r="L75" s="7">
        <f t="shared" si="3"/>
        <v>581</v>
      </c>
    </row>
    <row r="76" spans="1:13" ht="20.100000000000001" customHeight="1" x14ac:dyDescent="0.25">
      <c r="A76" s="4">
        <v>45583</v>
      </c>
      <c r="B76" s="1">
        <v>944025684</v>
      </c>
      <c r="C76" s="1">
        <v>163474059</v>
      </c>
      <c r="D76" s="1" t="s">
        <v>25</v>
      </c>
      <c r="E76" s="1" t="s">
        <v>18</v>
      </c>
      <c r="F76" s="1" t="s">
        <v>17</v>
      </c>
      <c r="G76" s="1" t="s">
        <v>18</v>
      </c>
      <c r="H76" s="1" t="s">
        <v>20</v>
      </c>
      <c r="J76" s="6">
        <v>23</v>
      </c>
      <c r="K76" s="1">
        <v>17</v>
      </c>
      <c r="L76" s="7">
        <f t="shared" si="3"/>
        <v>1397</v>
      </c>
      <c r="M76" s="23"/>
    </row>
    <row r="77" spans="1:13" ht="20.100000000000001" customHeight="1" x14ac:dyDescent="0.25">
      <c r="A77" s="4">
        <v>45583</v>
      </c>
      <c r="B77" s="1">
        <v>928139794</v>
      </c>
      <c r="C77" s="1">
        <v>163486615</v>
      </c>
      <c r="D77" s="1" t="s">
        <v>142</v>
      </c>
      <c r="E77" s="1" t="s">
        <v>18</v>
      </c>
      <c r="F77" s="1" t="s">
        <v>12</v>
      </c>
      <c r="G77" s="1" t="s">
        <v>18</v>
      </c>
      <c r="H77" s="1" t="s">
        <v>20</v>
      </c>
      <c r="J77" s="6">
        <v>14</v>
      </c>
      <c r="K77" s="1">
        <v>17</v>
      </c>
      <c r="L77" s="7">
        <f t="shared" si="3"/>
        <v>857</v>
      </c>
      <c r="M77" s="24"/>
    </row>
    <row r="78" spans="1:13" ht="20.100000000000001" customHeight="1" x14ac:dyDescent="0.25">
      <c r="A78" s="4">
        <v>45583</v>
      </c>
      <c r="B78" s="1">
        <v>925583801</v>
      </c>
      <c r="C78" s="1" t="s">
        <v>101</v>
      </c>
      <c r="D78" s="1" t="s">
        <v>50</v>
      </c>
      <c r="E78" s="1" t="s">
        <v>18</v>
      </c>
      <c r="F78" s="1" t="s">
        <v>23</v>
      </c>
      <c r="G78" s="1" t="s">
        <v>18</v>
      </c>
      <c r="H78" s="1" t="s">
        <v>20</v>
      </c>
      <c r="I78" s="6">
        <v>0</v>
      </c>
      <c r="J78" s="6">
        <v>6</v>
      </c>
      <c r="K78" s="1">
        <v>40</v>
      </c>
      <c r="L78" s="7">
        <f>(I78*60*60)+J78*60+K78</f>
        <v>400</v>
      </c>
    </row>
    <row r="79" spans="1:13" ht="20.100000000000001" customHeight="1" x14ac:dyDescent="0.25">
      <c r="A79" s="12">
        <f>COUNTA(B$80:B$84)</f>
        <v>5</v>
      </c>
      <c r="B79" s="12"/>
      <c r="C79" s="12"/>
      <c r="D79" s="14"/>
      <c r="E79" s="12"/>
      <c r="F79" s="12"/>
      <c r="G79" s="12"/>
      <c r="H79" s="12"/>
      <c r="I79" s="15"/>
      <c r="J79" s="15"/>
      <c r="K79" s="12"/>
      <c r="L79" s="12"/>
    </row>
    <row r="80" spans="1:13" ht="20.100000000000001" customHeight="1" x14ac:dyDescent="0.25">
      <c r="A80" s="4">
        <v>45591</v>
      </c>
      <c r="B80" s="1" t="s">
        <v>144</v>
      </c>
      <c r="C80" s="1" t="s">
        <v>144</v>
      </c>
      <c r="D80" s="1" t="s">
        <v>145</v>
      </c>
      <c r="E80" s="1" t="s">
        <v>18</v>
      </c>
      <c r="F80" s="1" t="s">
        <v>23</v>
      </c>
      <c r="G80" s="1" t="s">
        <v>18</v>
      </c>
      <c r="H80" s="1" t="s">
        <v>20</v>
      </c>
      <c r="I80" s="6">
        <v>0</v>
      </c>
      <c r="J80" s="6">
        <v>3</v>
      </c>
      <c r="K80" s="1">
        <v>37</v>
      </c>
      <c r="L80" s="7">
        <f t="shared" si="3"/>
        <v>217</v>
      </c>
      <c r="M80" s="23">
        <v>45591</v>
      </c>
    </row>
    <row r="81" spans="1:13" ht="20.100000000000001" customHeight="1" x14ac:dyDescent="0.25">
      <c r="A81" s="4">
        <v>45591</v>
      </c>
      <c r="B81" s="1" t="s">
        <v>143</v>
      </c>
      <c r="C81" s="1" t="s">
        <v>143</v>
      </c>
      <c r="D81" s="1" t="s">
        <v>146</v>
      </c>
      <c r="E81" s="1" t="s">
        <v>18</v>
      </c>
      <c r="F81" s="1" t="s">
        <v>23</v>
      </c>
      <c r="G81" s="1" t="s">
        <v>18</v>
      </c>
      <c r="H81" s="1" t="s">
        <v>20</v>
      </c>
      <c r="I81" s="6">
        <v>0</v>
      </c>
      <c r="J81" s="6">
        <v>2</v>
      </c>
      <c r="K81" s="1">
        <v>13</v>
      </c>
      <c r="L81" s="7">
        <f t="shared" si="3"/>
        <v>133</v>
      </c>
      <c r="M81" s="24">
        <f>SUM(L80:L84)/A79</f>
        <v>361.8</v>
      </c>
    </row>
    <row r="82" spans="1:13" ht="20.100000000000001" customHeight="1" x14ac:dyDescent="0.25">
      <c r="A82" s="4">
        <v>45591</v>
      </c>
      <c r="B82" s="1" t="s">
        <v>143</v>
      </c>
      <c r="C82" s="1" t="s">
        <v>143</v>
      </c>
      <c r="D82" s="1" t="s">
        <v>146</v>
      </c>
      <c r="E82" s="1" t="s">
        <v>18</v>
      </c>
      <c r="F82" s="1" t="s">
        <v>23</v>
      </c>
      <c r="G82" s="1" t="s">
        <v>18</v>
      </c>
      <c r="H82" s="1" t="s">
        <v>20</v>
      </c>
      <c r="I82" s="6">
        <v>0</v>
      </c>
      <c r="J82" s="6">
        <v>2</v>
      </c>
      <c r="K82" s="1">
        <v>47</v>
      </c>
      <c r="L82" s="7">
        <f t="shared" si="3"/>
        <v>167</v>
      </c>
    </row>
    <row r="83" spans="1:13" ht="20.100000000000001" customHeight="1" x14ac:dyDescent="0.25">
      <c r="A83" s="4">
        <v>45591</v>
      </c>
      <c r="B83" s="1">
        <v>809976712</v>
      </c>
      <c r="C83" s="1">
        <v>164382458</v>
      </c>
      <c r="D83" s="1" t="s">
        <v>147</v>
      </c>
      <c r="E83" s="1" t="s">
        <v>18</v>
      </c>
      <c r="F83" s="1" t="s">
        <v>17</v>
      </c>
      <c r="G83" s="1" t="s">
        <v>29</v>
      </c>
      <c r="H83" s="1" t="s">
        <v>16</v>
      </c>
      <c r="J83" s="6">
        <v>10</v>
      </c>
      <c r="K83" s="1">
        <v>38</v>
      </c>
      <c r="L83" s="7">
        <f t="shared" si="3"/>
        <v>638</v>
      </c>
    </row>
    <row r="84" spans="1:13" ht="20.100000000000001" customHeight="1" x14ac:dyDescent="0.25">
      <c r="A84" s="4">
        <v>45591</v>
      </c>
      <c r="B84" s="1" t="s">
        <v>23</v>
      </c>
      <c r="C84" s="1" t="s">
        <v>144</v>
      </c>
      <c r="D84" s="1" t="s">
        <v>148</v>
      </c>
      <c r="E84" s="1" t="s">
        <v>18</v>
      </c>
      <c r="F84" s="1" t="s">
        <v>23</v>
      </c>
      <c r="G84" s="1" t="s">
        <v>18</v>
      </c>
      <c r="H84" s="1" t="s">
        <v>20</v>
      </c>
      <c r="I84" s="6">
        <v>0</v>
      </c>
      <c r="J84" s="6">
        <v>10</v>
      </c>
      <c r="K84" s="1">
        <v>54</v>
      </c>
      <c r="L84" s="7">
        <f t="shared" si="3"/>
        <v>654</v>
      </c>
    </row>
    <row r="85" spans="1:13" ht="20.100000000000001" customHeight="1" x14ac:dyDescent="0.25">
      <c r="A85" s="12">
        <f>COUNTA(B$86:B$89)</f>
        <v>4</v>
      </c>
      <c r="B85" s="12"/>
      <c r="C85" s="12"/>
      <c r="D85" s="14"/>
      <c r="E85" s="12"/>
      <c r="F85" s="12"/>
      <c r="G85" s="12"/>
      <c r="H85" s="12"/>
      <c r="I85" s="15"/>
      <c r="J85" s="15"/>
      <c r="K85" s="12"/>
      <c r="L85" s="12"/>
    </row>
    <row r="86" spans="1:13" ht="20.100000000000001" customHeight="1" x14ac:dyDescent="0.25">
      <c r="A86" s="39">
        <v>45594</v>
      </c>
      <c r="B86" s="1">
        <v>921155751</v>
      </c>
      <c r="C86" s="1">
        <v>164713214</v>
      </c>
      <c r="D86" s="1" t="s">
        <v>149</v>
      </c>
      <c r="E86" s="1" t="s">
        <v>18</v>
      </c>
      <c r="F86" s="1" t="s">
        <v>17</v>
      </c>
      <c r="G86" s="1" t="s">
        <v>18</v>
      </c>
      <c r="H86" s="1" t="s">
        <v>20</v>
      </c>
      <c r="J86" s="6">
        <v>18</v>
      </c>
      <c r="K86" s="1">
        <v>26</v>
      </c>
      <c r="L86" s="7">
        <f t="shared" si="3"/>
        <v>1106</v>
      </c>
      <c r="M86" s="23">
        <v>45594</v>
      </c>
    </row>
    <row r="87" spans="1:13" ht="20.100000000000001" customHeight="1" x14ac:dyDescent="0.25">
      <c r="A87" s="39">
        <v>45594</v>
      </c>
      <c r="B87" s="1">
        <v>893429848</v>
      </c>
      <c r="C87" s="1" t="s">
        <v>150</v>
      </c>
      <c r="D87" s="1" t="s">
        <v>33</v>
      </c>
      <c r="E87" s="1" t="s">
        <v>18</v>
      </c>
      <c r="F87" s="1" t="s">
        <v>23</v>
      </c>
      <c r="G87" s="1" t="s">
        <v>18</v>
      </c>
      <c r="H87" s="1" t="s">
        <v>20</v>
      </c>
      <c r="I87" s="6">
        <v>0</v>
      </c>
      <c r="J87" s="6">
        <v>9</v>
      </c>
      <c r="K87" s="1">
        <v>41</v>
      </c>
      <c r="L87" s="7">
        <f t="shared" si="3"/>
        <v>581</v>
      </c>
      <c r="M87" s="24">
        <f>SUM(L86:L89)/A85</f>
        <v>1041.5</v>
      </c>
    </row>
    <row r="88" spans="1:13" ht="20.100000000000001" customHeight="1" x14ac:dyDescent="0.25">
      <c r="A88" s="39">
        <v>45594</v>
      </c>
      <c r="B88" s="1">
        <v>924412572</v>
      </c>
      <c r="C88" s="1" t="s">
        <v>25</v>
      </c>
      <c r="D88" s="1" t="s">
        <v>151</v>
      </c>
      <c r="E88" s="1" t="s">
        <v>18</v>
      </c>
      <c r="F88" s="1" t="s">
        <v>12</v>
      </c>
      <c r="G88" s="1" t="s">
        <v>18</v>
      </c>
      <c r="H88" s="1" t="s">
        <v>20</v>
      </c>
      <c r="J88" s="6">
        <v>28</v>
      </c>
      <c r="K88" s="1">
        <v>37</v>
      </c>
      <c r="L88" s="7">
        <f t="shared" si="3"/>
        <v>1717</v>
      </c>
    </row>
    <row r="89" spans="1:13" ht="20.100000000000001" customHeight="1" x14ac:dyDescent="0.25">
      <c r="A89" s="39">
        <v>45594</v>
      </c>
      <c r="B89" s="1">
        <v>943638440</v>
      </c>
      <c r="C89" s="1">
        <v>164757172</v>
      </c>
      <c r="D89" s="1" t="s">
        <v>25</v>
      </c>
      <c r="E89" s="1" t="s">
        <v>18</v>
      </c>
      <c r="F89" s="1" t="s">
        <v>12</v>
      </c>
      <c r="G89" s="1" t="s">
        <v>18</v>
      </c>
      <c r="H89" s="1" t="s">
        <v>20</v>
      </c>
      <c r="J89" s="6">
        <v>12</v>
      </c>
      <c r="K89" s="1">
        <v>42</v>
      </c>
      <c r="L89" s="7">
        <f t="shared" si="3"/>
        <v>762</v>
      </c>
    </row>
    <row r="90" spans="1:13" ht="20.100000000000001" customHeight="1" x14ac:dyDescent="0.25">
      <c r="A90" s="12">
        <f>COUNTA(B$91:B$92)</f>
        <v>2</v>
      </c>
      <c r="B90" s="12"/>
      <c r="C90" s="12"/>
      <c r="D90" s="14"/>
      <c r="E90" s="12"/>
      <c r="F90" s="12"/>
      <c r="G90" s="12"/>
      <c r="H90" s="12"/>
      <c r="I90" s="15"/>
      <c r="J90" s="15"/>
      <c r="K90" s="12"/>
      <c r="L90" s="12"/>
    </row>
    <row r="91" spans="1:13" ht="20.100000000000001" customHeight="1" x14ac:dyDescent="0.25">
      <c r="A91" s="39">
        <v>45595</v>
      </c>
      <c r="B91" s="1">
        <v>943274893</v>
      </c>
      <c r="C91" s="1">
        <v>164907002</v>
      </c>
      <c r="D91" s="1" t="s">
        <v>105</v>
      </c>
      <c r="E91" s="1" t="s">
        <v>29</v>
      </c>
      <c r="F91" s="1" t="s">
        <v>17</v>
      </c>
      <c r="G91" s="1" t="s">
        <v>29</v>
      </c>
      <c r="H91" s="1" t="s">
        <v>16</v>
      </c>
      <c r="J91" s="6">
        <v>10</v>
      </c>
      <c r="K91" s="1">
        <v>5</v>
      </c>
      <c r="L91" s="7">
        <f t="shared" si="3"/>
        <v>605</v>
      </c>
      <c r="M91" s="23">
        <v>45595</v>
      </c>
    </row>
    <row r="92" spans="1:13" ht="20.100000000000001" customHeight="1" x14ac:dyDescent="0.25">
      <c r="A92" s="39">
        <v>45595</v>
      </c>
      <c r="B92" s="1">
        <v>924184382</v>
      </c>
      <c r="C92" s="1">
        <v>164911268</v>
      </c>
      <c r="D92" s="1" t="s">
        <v>152</v>
      </c>
      <c r="E92" s="1" t="s">
        <v>18</v>
      </c>
      <c r="F92" s="1" t="s">
        <v>17</v>
      </c>
      <c r="G92" s="1" t="s">
        <v>18</v>
      </c>
      <c r="H92" s="1" t="s">
        <v>20</v>
      </c>
      <c r="J92" s="6">
        <v>9</v>
      </c>
      <c r="K92" s="1">
        <v>16</v>
      </c>
      <c r="L92" s="7">
        <f t="shared" si="3"/>
        <v>556</v>
      </c>
      <c r="M92" s="24">
        <f>SUM(L91:L92)/A90</f>
        <v>580.5</v>
      </c>
    </row>
    <row r="93" spans="1:13" ht="20.100000000000001" customHeight="1" x14ac:dyDescent="0.25">
      <c r="A93" s="12">
        <f>COUNTA(B$94:B$97)</f>
        <v>4</v>
      </c>
      <c r="B93" s="12"/>
      <c r="C93" s="12"/>
      <c r="D93" s="14"/>
      <c r="E93" s="12"/>
      <c r="F93" s="12"/>
      <c r="G93" s="12"/>
      <c r="H93" s="12"/>
      <c r="I93" s="15"/>
      <c r="J93" s="15"/>
      <c r="K93" s="12"/>
      <c r="L93" s="12"/>
    </row>
    <row r="94" spans="1:13" ht="20.100000000000001" customHeight="1" x14ac:dyDescent="0.25">
      <c r="A94" s="39">
        <v>45596</v>
      </c>
      <c r="B94" s="1" t="s">
        <v>153</v>
      </c>
      <c r="C94" s="1" t="s">
        <v>154</v>
      </c>
      <c r="D94" s="1" t="s">
        <v>51</v>
      </c>
      <c r="E94" s="1" t="s">
        <v>18</v>
      </c>
      <c r="F94" s="1" t="s">
        <v>23</v>
      </c>
      <c r="G94" s="1" t="s">
        <v>18</v>
      </c>
      <c r="H94" s="1" t="s">
        <v>20</v>
      </c>
      <c r="I94" s="6">
        <v>0</v>
      </c>
      <c r="J94" s="6">
        <v>6</v>
      </c>
      <c r="K94" s="1">
        <v>35</v>
      </c>
      <c r="L94" s="7">
        <f t="shared" si="3"/>
        <v>395</v>
      </c>
      <c r="M94" s="23">
        <v>45596</v>
      </c>
    </row>
    <row r="95" spans="1:13" ht="20.100000000000001" customHeight="1" x14ac:dyDescent="0.25">
      <c r="A95" s="39">
        <v>45596</v>
      </c>
      <c r="B95" s="1" t="s">
        <v>155</v>
      </c>
      <c r="C95" s="1" t="s">
        <v>156</v>
      </c>
      <c r="D95" s="1" t="s">
        <v>22</v>
      </c>
      <c r="E95" s="1" t="s">
        <v>18</v>
      </c>
      <c r="F95" s="1" t="s">
        <v>23</v>
      </c>
      <c r="G95" s="1" t="s">
        <v>18</v>
      </c>
      <c r="H95" s="1" t="s">
        <v>20</v>
      </c>
      <c r="I95" s="6">
        <v>0</v>
      </c>
      <c r="J95" s="6">
        <v>6</v>
      </c>
      <c r="K95" s="1">
        <v>57</v>
      </c>
      <c r="L95" s="7">
        <f t="shared" si="3"/>
        <v>417</v>
      </c>
      <c r="M95" s="24">
        <f>SUM(L94:L101)/A93</f>
        <v>1489.75</v>
      </c>
    </row>
    <row r="96" spans="1:13" ht="20.100000000000001" customHeight="1" x14ac:dyDescent="0.25">
      <c r="A96" s="39">
        <v>45596</v>
      </c>
      <c r="B96" s="1">
        <v>808551706</v>
      </c>
      <c r="C96" s="1" t="s">
        <v>84</v>
      </c>
      <c r="D96" s="1" t="s">
        <v>157</v>
      </c>
      <c r="E96" s="1" t="s">
        <v>18</v>
      </c>
      <c r="F96" s="1" t="s">
        <v>23</v>
      </c>
      <c r="G96" s="1" t="s">
        <v>18</v>
      </c>
      <c r="H96" s="1" t="s">
        <v>20</v>
      </c>
      <c r="I96" s="6">
        <v>0</v>
      </c>
      <c r="J96" s="6">
        <v>6</v>
      </c>
      <c r="K96" s="1">
        <v>30</v>
      </c>
      <c r="L96" s="7">
        <f t="shared" si="3"/>
        <v>390</v>
      </c>
    </row>
    <row r="97" spans="1:13" ht="20.100000000000001" customHeight="1" x14ac:dyDescent="0.25">
      <c r="A97" s="39">
        <v>45596</v>
      </c>
      <c r="B97" s="1">
        <v>925558897</v>
      </c>
      <c r="C97" s="1">
        <v>165093165</v>
      </c>
      <c r="D97" s="1" t="s">
        <v>158</v>
      </c>
      <c r="E97" s="1" t="s">
        <v>18</v>
      </c>
      <c r="F97" s="1" t="s">
        <v>23</v>
      </c>
      <c r="G97" s="1" t="s">
        <v>18</v>
      </c>
      <c r="H97" s="1" t="s">
        <v>20</v>
      </c>
      <c r="I97" s="6">
        <v>0</v>
      </c>
      <c r="J97" s="6">
        <v>28</v>
      </c>
      <c r="K97" s="1">
        <v>49</v>
      </c>
      <c r="L97" s="7">
        <f t="shared" si="3"/>
        <v>1729</v>
      </c>
    </row>
    <row r="98" spans="1:13" ht="20.100000000000001" customHeight="1" x14ac:dyDescent="0.25">
      <c r="A98" s="12">
        <f>COUNTA(B$99:B$102)</f>
        <v>4</v>
      </c>
      <c r="B98" s="12"/>
      <c r="C98" s="12"/>
      <c r="D98" s="14"/>
      <c r="E98" s="12"/>
      <c r="F98" s="12"/>
      <c r="G98" s="12"/>
      <c r="H98" s="12"/>
      <c r="I98" s="15"/>
      <c r="J98" s="15"/>
      <c r="K98" s="12"/>
      <c r="L98" s="12"/>
    </row>
    <row r="99" spans="1:13" ht="20.100000000000001" customHeight="1" x14ac:dyDescent="0.25">
      <c r="A99" s="4">
        <v>45597</v>
      </c>
      <c r="B99" s="1">
        <v>925916822</v>
      </c>
      <c r="C99" s="1">
        <v>165224424</v>
      </c>
      <c r="D99" s="1" t="s">
        <v>142</v>
      </c>
      <c r="E99" s="1" t="s">
        <v>18</v>
      </c>
      <c r="F99" s="1" t="s">
        <v>106</v>
      </c>
      <c r="G99" s="1" t="s">
        <v>18</v>
      </c>
      <c r="H99" s="1" t="s">
        <v>20</v>
      </c>
      <c r="J99" s="6">
        <v>7</v>
      </c>
      <c r="K99" s="1">
        <v>35</v>
      </c>
      <c r="L99" s="7">
        <f t="shared" si="3"/>
        <v>455</v>
      </c>
      <c r="M99" s="23">
        <v>45597</v>
      </c>
    </row>
    <row r="100" spans="1:13" ht="20.100000000000001" customHeight="1" x14ac:dyDescent="0.25">
      <c r="A100" s="4">
        <v>45597</v>
      </c>
      <c r="B100" s="1">
        <v>943261318</v>
      </c>
      <c r="C100" s="1">
        <v>165229849</v>
      </c>
      <c r="D100" s="1" t="s">
        <v>159</v>
      </c>
      <c r="E100" s="1" t="s">
        <v>18</v>
      </c>
      <c r="F100" s="1" t="s">
        <v>23</v>
      </c>
      <c r="G100" s="1" t="s">
        <v>18</v>
      </c>
      <c r="H100" s="1" t="s">
        <v>20</v>
      </c>
      <c r="I100" s="6">
        <v>0</v>
      </c>
      <c r="J100" s="6">
        <v>9</v>
      </c>
      <c r="K100" s="1">
        <v>40</v>
      </c>
      <c r="L100" s="7">
        <f t="shared" si="3"/>
        <v>580</v>
      </c>
      <c r="M100" s="24">
        <f>SUM(L99:L106)/A98</f>
        <v>1545</v>
      </c>
    </row>
    <row r="101" spans="1:13" ht="20.100000000000001" customHeight="1" x14ac:dyDescent="0.25">
      <c r="A101" s="4">
        <v>45597</v>
      </c>
      <c r="B101" s="1">
        <v>943698637</v>
      </c>
      <c r="C101" s="1">
        <v>165238419</v>
      </c>
      <c r="D101" s="1" t="s">
        <v>141</v>
      </c>
      <c r="E101" s="1" t="s">
        <v>18</v>
      </c>
      <c r="F101" s="1" t="s">
        <v>23</v>
      </c>
      <c r="G101" s="1" t="s">
        <v>18</v>
      </c>
      <c r="H101" s="1" t="s">
        <v>20</v>
      </c>
      <c r="I101" s="6">
        <v>0</v>
      </c>
      <c r="J101" s="6">
        <v>33</v>
      </c>
      <c r="K101" s="1">
        <v>13</v>
      </c>
      <c r="L101" s="7">
        <f t="shared" si="3"/>
        <v>1993</v>
      </c>
    </row>
    <row r="102" spans="1:13" ht="20.100000000000001" customHeight="1" x14ac:dyDescent="0.25">
      <c r="A102" s="4">
        <v>45597</v>
      </c>
      <c r="B102" s="1">
        <v>921494252</v>
      </c>
      <c r="C102" s="1">
        <v>165269259</v>
      </c>
      <c r="D102" s="1" t="s">
        <v>160</v>
      </c>
      <c r="E102" s="1" t="s">
        <v>18</v>
      </c>
      <c r="F102" s="1" t="s">
        <v>17</v>
      </c>
      <c r="G102" s="1" t="s">
        <v>18</v>
      </c>
      <c r="H102" s="1" t="s">
        <v>20</v>
      </c>
      <c r="J102" s="6">
        <v>14</v>
      </c>
      <c r="K102" s="1">
        <v>16</v>
      </c>
      <c r="L102" s="7">
        <f t="shared" ref="L102:L165" si="4">(I102*60*60)+J102*60+K102</f>
        <v>856</v>
      </c>
    </row>
    <row r="103" spans="1:13" ht="20.100000000000001" customHeight="1" x14ac:dyDescent="0.25">
      <c r="A103" s="12">
        <f>COUNTA(B$104:B$2232)</f>
        <v>3</v>
      </c>
      <c r="B103" s="12"/>
      <c r="C103" s="12"/>
      <c r="D103" s="14"/>
      <c r="E103" s="12"/>
      <c r="F103" s="12"/>
      <c r="G103" s="12"/>
      <c r="H103" s="12"/>
      <c r="I103" s="15"/>
      <c r="J103" s="15"/>
      <c r="K103" s="12"/>
      <c r="L103" s="12"/>
    </row>
    <row r="104" spans="1:13" ht="20.100000000000001" customHeight="1" x14ac:dyDescent="0.25">
      <c r="A104" s="39">
        <v>45601</v>
      </c>
      <c r="B104" s="1">
        <v>921711179</v>
      </c>
      <c r="C104" s="1">
        <v>165428506</v>
      </c>
      <c r="D104" s="1" t="s">
        <v>89</v>
      </c>
      <c r="E104" s="1" t="s">
        <v>29</v>
      </c>
      <c r="F104" s="1" t="s">
        <v>17</v>
      </c>
      <c r="G104" s="1" t="s">
        <v>29</v>
      </c>
      <c r="H104" s="1" t="s">
        <v>16</v>
      </c>
      <c r="J104" s="6">
        <v>24</v>
      </c>
      <c r="K104" s="1">
        <v>33</v>
      </c>
      <c r="L104" s="7">
        <f t="shared" si="4"/>
        <v>1473</v>
      </c>
      <c r="M104" s="23">
        <v>45601</v>
      </c>
    </row>
    <row r="105" spans="1:13" ht="20.100000000000001" customHeight="1" x14ac:dyDescent="0.25">
      <c r="A105" s="39">
        <v>45601</v>
      </c>
      <c r="B105" s="1">
        <v>943942707</v>
      </c>
      <c r="C105" s="1" t="s">
        <v>112</v>
      </c>
      <c r="D105" s="1" t="s">
        <v>50</v>
      </c>
      <c r="E105" s="1" t="s">
        <v>18</v>
      </c>
      <c r="F105" s="1" t="s">
        <v>23</v>
      </c>
      <c r="G105" s="1" t="s">
        <v>18</v>
      </c>
      <c r="H105" s="1" t="s">
        <v>20</v>
      </c>
      <c r="I105" s="6">
        <v>0</v>
      </c>
      <c r="J105" s="6">
        <v>5</v>
      </c>
      <c r="K105" s="1">
        <v>42</v>
      </c>
      <c r="L105" s="7">
        <f t="shared" si="4"/>
        <v>342</v>
      </c>
      <c r="M105" s="24">
        <f>SUM(L104:L111)/A103</f>
        <v>765.33333333333337</v>
      </c>
    </row>
    <row r="106" spans="1:13" ht="20.100000000000001" customHeight="1" x14ac:dyDescent="0.25">
      <c r="A106" s="39">
        <v>45601</v>
      </c>
      <c r="B106" s="1">
        <v>921476110</v>
      </c>
      <c r="C106" s="1">
        <v>165445481</v>
      </c>
      <c r="D106" s="1" t="s">
        <v>89</v>
      </c>
      <c r="E106" s="1" t="s">
        <v>29</v>
      </c>
      <c r="F106" s="1" t="s">
        <v>17</v>
      </c>
      <c r="G106" s="1" t="s">
        <v>29</v>
      </c>
      <c r="H106" s="1" t="s">
        <v>16</v>
      </c>
      <c r="J106" s="6">
        <v>8</v>
      </c>
      <c r="K106" s="1">
        <v>1</v>
      </c>
      <c r="L106" s="7">
        <f t="shared" si="4"/>
        <v>481</v>
      </c>
    </row>
    <row r="107" spans="1:13" ht="20.100000000000001" customHeight="1" x14ac:dyDescent="0.25">
      <c r="A107" s="39"/>
      <c r="L107" s="7">
        <f t="shared" si="4"/>
        <v>0</v>
      </c>
    </row>
    <row r="108" spans="1:13" ht="20.100000000000001" customHeight="1" x14ac:dyDescent="0.25">
      <c r="A108" s="39"/>
      <c r="L108" s="7">
        <f t="shared" si="4"/>
        <v>0</v>
      </c>
    </row>
    <row r="109" spans="1:13" ht="20.100000000000001" customHeight="1" x14ac:dyDescent="0.25">
      <c r="L109" s="7">
        <f t="shared" si="4"/>
        <v>0</v>
      </c>
    </row>
    <row r="110" spans="1:13" ht="20.100000000000001" customHeight="1" x14ac:dyDescent="0.25">
      <c r="L110" s="7">
        <f t="shared" si="4"/>
        <v>0</v>
      </c>
    </row>
    <row r="111" spans="1:13" ht="20.100000000000001" customHeight="1" x14ac:dyDescent="0.25">
      <c r="L111" s="7">
        <f t="shared" si="4"/>
        <v>0</v>
      </c>
    </row>
    <row r="112" spans="1:13" ht="20.100000000000001" customHeight="1" x14ac:dyDescent="0.25">
      <c r="L112" s="7">
        <f t="shared" si="4"/>
        <v>0</v>
      </c>
    </row>
    <row r="113" spans="12:12" ht="20.100000000000001" customHeight="1" x14ac:dyDescent="0.25">
      <c r="L113" s="7">
        <f t="shared" si="4"/>
        <v>0</v>
      </c>
    </row>
    <row r="114" spans="12:12" ht="20.100000000000001" customHeight="1" x14ac:dyDescent="0.25">
      <c r="L114" s="7">
        <f t="shared" si="4"/>
        <v>0</v>
      </c>
    </row>
    <row r="115" spans="12:12" ht="20.100000000000001" customHeight="1" x14ac:dyDescent="0.25">
      <c r="L115" s="7">
        <f t="shared" si="4"/>
        <v>0</v>
      </c>
    </row>
    <row r="116" spans="12:12" ht="20.100000000000001" customHeight="1" x14ac:dyDescent="0.25">
      <c r="L116" s="7">
        <f t="shared" si="4"/>
        <v>0</v>
      </c>
    </row>
    <row r="117" spans="12:12" ht="20.100000000000001" customHeight="1" x14ac:dyDescent="0.25">
      <c r="L117" s="7">
        <f t="shared" si="4"/>
        <v>0</v>
      </c>
    </row>
    <row r="118" spans="12:12" ht="20.100000000000001" customHeight="1" x14ac:dyDescent="0.25">
      <c r="L118" s="7">
        <f t="shared" si="4"/>
        <v>0</v>
      </c>
    </row>
    <row r="119" spans="12:12" ht="20.100000000000001" customHeight="1" x14ac:dyDescent="0.25">
      <c r="L119" s="7">
        <f t="shared" si="4"/>
        <v>0</v>
      </c>
    </row>
    <row r="120" spans="12:12" ht="20.100000000000001" customHeight="1" x14ac:dyDescent="0.25">
      <c r="L120" s="7">
        <f t="shared" si="4"/>
        <v>0</v>
      </c>
    </row>
    <row r="121" spans="12:12" ht="20.100000000000001" customHeight="1" x14ac:dyDescent="0.25">
      <c r="L121" s="7">
        <f t="shared" si="4"/>
        <v>0</v>
      </c>
    </row>
    <row r="122" spans="12:12" ht="20.100000000000001" customHeight="1" x14ac:dyDescent="0.25">
      <c r="L122" s="7">
        <f t="shared" si="4"/>
        <v>0</v>
      </c>
    </row>
    <row r="123" spans="12:12" ht="20.100000000000001" customHeight="1" x14ac:dyDescent="0.25">
      <c r="L123" s="7">
        <f t="shared" si="4"/>
        <v>0</v>
      </c>
    </row>
    <row r="124" spans="12:12" ht="20.100000000000001" customHeight="1" x14ac:dyDescent="0.25">
      <c r="L124" s="7">
        <f t="shared" si="4"/>
        <v>0</v>
      </c>
    </row>
    <row r="125" spans="12:12" ht="20.100000000000001" customHeight="1" x14ac:dyDescent="0.25">
      <c r="L125" s="7">
        <f t="shared" si="4"/>
        <v>0</v>
      </c>
    </row>
    <row r="126" spans="12:12" ht="20.100000000000001" customHeight="1" x14ac:dyDescent="0.25">
      <c r="L126" s="7">
        <f t="shared" si="4"/>
        <v>0</v>
      </c>
    </row>
    <row r="127" spans="12:12" ht="20.100000000000001" customHeight="1" x14ac:dyDescent="0.25">
      <c r="L127" s="7">
        <f t="shared" si="4"/>
        <v>0</v>
      </c>
    </row>
    <row r="128" spans="12:12" ht="20.100000000000001" customHeight="1" x14ac:dyDescent="0.25">
      <c r="L128" s="7">
        <f t="shared" si="4"/>
        <v>0</v>
      </c>
    </row>
    <row r="129" spans="12:12" ht="20.100000000000001" customHeight="1" x14ac:dyDescent="0.25">
      <c r="L129" s="7">
        <f t="shared" si="4"/>
        <v>0</v>
      </c>
    </row>
    <row r="130" spans="12:12" ht="20.100000000000001" customHeight="1" x14ac:dyDescent="0.25">
      <c r="L130" s="7">
        <f t="shared" si="4"/>
        <v>0</v>
      </c>
    </row>
    <row r="131" spans="12:12" ht="20.100000000000001" customHeight="1" x14ac:dyDescent="0.25">
      <c r="L131" s="7">
        <f t="shared" si="4"/>
        <v>0</v>
      </c>
    </row>
    <row r="132" spans="12:12" ht="20.100000000000001" customHeight="1" x14ac:dyDescent="0.25">
      <c r="L132" s="7">
        <f t="shared" si="4"/>
        <v>0</v>
      </c>
    </row>
    <row r="133" spans="12:12" ht="20.100000000000001" customHeight="1" x14ac:dyDescent="0.25">
      <c r="L133" s="7">
        <f t="shared" si="4"/>
        <v>0</v>
      </c>
    </row>
    <row r="134" spans="12:12" ht="20.100000000000001" customHeight="1" x14ac:dyDescent="0.25">
      <c r="L134" s="7">
        <f t="shared" si="4"/>
        <v>0</v>
      </c>
    </row>
    <row r="135" spans="12:12" ht="20.100000000000001" customHeight="1" x14ac:dyDescent="0.25">
      <c r="L135" s="7">
        <f t="shared" si="4"/>
        <v>0</v>
      </c>
    </row>
    <row r="136" spans="12:12" ht="20.100000000000001" customHeight="1" x14ac:dyDescent="0.25">
      <c r="L136" s="7">
        <f t="shared" si="4"/>
        <v>0</v>
      </c>
    </row>
    <row r="137" spans="12:12" ht="20.100000000000001" customHeight="1" x14ac:dyDescent="0.25">
      <c r="L137" s="7">
        <f t="shared" si="4"/>
        <v>0</v>
      </c>
    </row>
    <row r="138" spans="12:12" ht="20.100000000000001" customHeight="1" x14ac:dyDescent="0.25">
      <c r="L138" s="7">
        <f t="shared" si="4"/>
        <v>0</v>
      </c>
    </row>
    <row r="139" spans="12:12" ht="20.100000000000001" customHeight="1" x14ac:dyDescent="0.25">
      <c r="L139" s="7">
        <f t="shared" si="4"/>
        <v>0</v>
      </c>
    </row>
    <row r="140" spans="12:12" ht="20.100000000000001" customHeight="1" x14ac:dyDescent="0.25">
      <c r="L140" s="7">
        <f t="shared" si="4"/>
        <v>0</v>
      </c>
    </row>
    <row r="141" spans="12:12" ht="20.100000000000001" customHeight="1" x14ac:dyDescent="0.25">
      <c r="L141" s="7">
        <f t="shared" si="4"/>
        <v>0</v>
      </c>
    </row>
    <row r="142" spans="12:12" ht="20.100000000000001" customHeight="1" x14ac:dyDescent="0.25">
      <c r="L142" s="7">
        <f t="shared" si="4"/>
        <v>0</v>
      </c>
    </row>
    <row r="143" spans="12:12" ht="20.100000000000001" customHeight="1" x14ac:dyDescent="0.25">
      <c r="L143" s="7">
        <f t="shared" si="4"/>
        <v>0</v>
      </c>
    </row>
    <row r="144" spans="12:12" ht="20.100000000000001" customHeight="1" x14ac:dyDescent="0.25">
      <c r="L144" s="7">
        <f t="shared" si="4"/>
        <v>0</v>
      </c>
    </row>
    <row r="145" spans="12:12" ht="20.100000000000001" customHeight="1" x14ac:dyDescent="0.25">
      <c r="L145" s="7">
        <f t="shared" si="4"/>
        <v>0</v>
      </c>
    </row>
    <row r="146" spans="12:12" ht="20.100000000000001" customHeight="1" x14ac:dyDescent="0.25">
      <c r="L146" s="7">
        <f t="shared" si="4"/>
        <v>0</v>
      </c>
    </row>
    <row r="147" spans="12:12" ht="20.100000000000001" customHeight="1" x14ac:dyDescent="0.25">
      <c r="L147" s="7">
        <f t="shared" si="4"/>
        <v>0</v>
      </c>
    </row>
    <row r="148" spans="12:12" ht="20.100000000000001" customHeight="1" x14ac:dyDescent="0.25">
      <c r="L148" s="7">
        <f t="shared" si="4"/>
        <v>0</v>
      </c>
    </row>
    <row r="149" spans="12:12" ht="20.100000000000001" customHeight="1" x14ac:dyDescent="0.25">
      <c r="L149" s="7">
        <f t="shared" si="4"/>
        <v>0</v>
      </c>
    </row>
    <row r="150" spans="12:12" ht="20.100000000000001" customHeight="1" x14ac:dyDescent="0.25">
      <c r="L150" s="7">
        <f t="shared" si="4"/>
        <v>0</v>
      </c>
    </row>
    <row r="151" spans="12:12" ht="20.100000000000001" customHeight="1" x14ac:dyDescent="0.25">
      <c r="L151" s="7">
        <f t="shared" si="4"/>
        <v>0</v>
      </c>
    </row>
    <row r="152" spans="12:12" ht="20.100000000000001" customHeight="1" x14ac:dyDescent="0.25">
      <c r="L152" s="7">
        <f t="shared" si="4"/>
        <v>0</v>
      </c>
    </row>
    <row r="153" spans="12:12" ht="20.100000000000001" customHeight="1" x14ac:dyDescent="0.25">
      <c r="L153" s="7">
        <f t="shared" si="4"/>
        <v>0</v>
      </c>
    </row>
    <row r="154" spans="12:12" ht="20.100000000000001" customHeight="1" x14ac:dyDescent="0.25">
      <c r="L154" s="7">
        <f t="shared" si="4"/>
        <v>0</v>
      </c>
    </row>
    <row r="155" spans="12:12" ht="20.100000000000001" customHeight="1" x14ac:dyDescent="0.25">
      <c r="L155" s="7">
        <f t="shared" si="4"/>
        <v>0</v>
      </c>
    </row>
    <row r="156" spans="12:12" ht="20.100000000000001" customHeight="1" x14ac:dyDescent="0.25">
      <c r="L156" s="7">
        <f t="shared" si="4"/>
        <v>0</v>
      </c>
    </row>
    <row r="157" spans="12:12" ht="20.100000000000001" customHeight="1" x14ac:dyDescent="0.25">
      <c r="L157" s="7">
        <f t="shared" si="4"/>
        <v>0</v>
      </c>
    </row>
    <row r="158" spans="12:12" ht="20.100000000000001" customHeight="1" x14ac:dyDescent="0.25">
      <c r="L158" s="7">
        <f t="shared" si="4"/>
        <v>0</v>
      </c>
    </row>
    <row r="159" spans="12:12" ht="20.100000000000001" customHeight="1" x14ac:dyDescent="0.25">
      <c r="L159" s="7">
        <f t="shared" si="4"/>
        <v>0</v>
      </c>
    </row>
    <row r="160" spans="12:12" ht="20.100000000000001" customHeight="1" x14ac:dyDescent="0.25">
      <c r="L160" s="7">
        <f t="shared" si="4"/>
        <v>0</v>
      </c>
    </row>
    <row r="161" spans="12:12" ht="20.100000000000001" customHeight="1" x14ac:dyDescent="0.25">
      <c r="L161" s="7">
        <f t="shared" si="4"/>
        <v>0</v>
      </c>
    </row>
    <row r="162" spans="12:12" ht="20.100000000000001" customHeight="1" x14ac:dyDescent="0.25">
      <c r="L162" s="7">
        <f t="shared" si="4"/>
        <v>0</v>
      </c>
    </row>
    <row r="163" spans="12:12" ht="20.100000000000001" customHeight="1" x14ac:dyDescent="0.25">
      <c r="L163" s="7">
        <f t="shared" si="4"/>
        <v>0</v>
      </c>
    </row>
    <row r="164" spans="12:12" ht="20.100000000000001" customHeight="1" x14ac:dyDescent="0.25">
      <c r="L164" s="7">
        <f t="shared" si="4"/>
        <v>0</v>
      </c>
    </row>
    <row r="165" spans="12:12" ht="20.100000000000001" customHeight="1" x14ac:dyDescent="0.25">
      <c r="L165" s="7">
        <f t="shared" si="4"/>
        <v>0</v>
      </c>
    </row>
    <row r="166" spans="12:12" ht="20.100000000000001" customHeight="1" x14ac:dyDescent="0.25">
      <c r="L166" s="7">
        <f t="shared" ref="L166:L229" si="5">(I166*60*60)+J166*60+K166</f>
        <v>0</v>
      </c>
    </row>
    <row r="167" spans="12:12" ht="20.100000000000001" customHeight="1" x14ac:dyDescent="0.25">
      <c r="L167" s="7">
        <f t="shared" si="5"/>
        <v>0</v>
      </c>
    </row>
    <row r="168" spans="12:12" ht="20.100000000000001" customHeight="1" x14ac:dyDescent="0.25">
      <c r="L168" s="7">
        <f t="shared" si="5"/>
        <v>0</v>
      </c>
    </row>
    <row r="169" spans="12:12" ht="20.100000000000001" customHeight="1" x14ac:dyDescent="0.25">
      <c r="L169" s="7">
        <f t="shared" si="5"/>
        <v>0</v>
      </c>
    </row>
    <row r="170" spans="12:12" ht="20.100000000000001" customHeight="1" x14ac:dyDescent="0.25">
      <c r="L170" s="7">
        <f t="shared" si="5"/>
        <v>0</v>
      </c>
    </row>
    <row r="171" spans="12:12" ht="20.100000000000001" customHeight="1" x14ac:dyDescent="0.25">
      <c r="L171" s="7">
        <f t="shared" si="5"/>
        <v>0</v>
      </c>
    </row>
    <row r="172" spans="12:12" ht="20.100000000000001" customHeight="1" x14ac:dyDescent="0.25">
      <c r="L172" s="7">
        <f t="shared" si="5"/>
        <v>0</v>
      </c>
    </row>
    <row r="173" spans="12:12" ht="20.100000000000001" customHeight="1" x14ac:dyDescent="0.25">
      <c r="L173" s="7">
        <f t="shared" si="5"/>
        <v>0</v>
      </c>
    </row>
    <row r="174" spans="12:12" ht="20.100000000000001" customHeight="1" x14ac:dyDescent="0.25">
      <c r="L174" s="7">
        <f t="shared" si="5"/>
        <v>0</v>
      </c>
    </row>
    <row r="175" spans="12:12" ht="20.100000000000001" customHeight="1" x14ac:dyDescent="0.25">
      <c r="L175" s="7">
        <f t="shared" si="5"/>
        <v>0</v>
      </c>
    </row>
    <row r="176" spans="12:12" ht="20.100000000000001" customHeight="1" x14ac:dyDescent="0.25">
      <c r="L176" s="7">
        <f t="shared" si="5"/>
        <v>0</v>
      </c>
    </row>
    <row r="177" spans="12:12" ht="20.100000000000001" customHeight="1" x14ac:dyDescent="0.25">
      <c r="L177" s="7">
        <f t="shared" si="5"/>
        <v>0</v>
      </c>
    </row>
    <row r="178" spans="12:12" ht="20.100000000000001" customHeight="1" x14ac:dyDescent="0.25">
      <c r="L178" s="7">
        <f t="shared" si="5"/>
        <v>0</v>
      </c>
    </row>
    <row r="179" spans="12:12" ht="20.100000000000001" customHeight="1" x14ac:dyDescent="0.25">
      <c r="L179" s="7">
        <f t="shared" si="5"/>
        <v>0</v>
      </c>
    </row>
    <row r="180" spans="12:12" ht="20.100000000000001" customHeight="1" x14ac:dyDescent="0.25">
      <c r="L180" s="7">
        <f t="shared" si="5"/>
        <v>0</v>
      </c>
    </row>
    <row r="181" spans="12:12" ht="20.100000000000001" customHeight="1" x14ac:dyDescent="0.25">
      <c r="L181" s="7">
        <f t="shared" si="5"/>
        <v>0</v>
      </c>
    </row>
    <row r="182" spans="12:12" ht="20.100000000000001" customHeight="1" x14ac:dyDescent="0.25">
      <c r="L182" s="7">
        <f t="shared" si="5"/>
        <v>0</v>
      </c>
    </row>
    <row r="183" spans="12:12" ht="20.100000000000001" customHeight="1" x14ac:dyDescent="0.25">
      <c r="L183" s="7">
        <f t="shared" si="5"/>
        <v>0</v>
      </c>
    </row>
    <row r="184" spans="12:12" ht="20.100000000000001" customHeight="1" x14ac:dyDescent="0.25">
      <c r="L184" s="7">
        <f t="shared" si="5"/>
        <v>0</v>
      </c>
    </row>
    <row r="185" spans="12:12" ht="20.100000000000001" customHeight="1" x14ac:dyDescent="0.25">
      <c r="L185" s="7">
        <f t="shared" si="5"/>
        <v>0</v>
      </c>
    </row>
    <row r="186" spans="12:12" ht="20.100000000000001" customHeight="1" x14ac:dyDescent="0.25">
      <c r="L186" s="7">
        <f t="shared" si="5"/>
        <v>0</v>
      </c>
    </row>
    <row r="187" spans="12:12" ht="20.100000000000001" customHeight="1" x14ac:dyDescent="0.25">
      <c r="L187" s="7">
        <f t="shared" si="5"/>
        <v>0</v>
      </c>
    </row>
    <row r="188" spans="12:12" ht="20.100000000000001" customHeight="1" x14ac:dyDescent="0.25">
      <c r="L188" s="7">
        <f t="shared" si="5"/>
        <v>0</v>
      </c>
    </row>
    <row r="189" spans="12:12" ht="20.100000000000001" customHeight="1" x14ac:dyDescent="0.25">
      <c r="L189" s="7">
        <f t="shared" si="5"/>
        <v>0</v>
      </c>
    </row>
    <row r="190" spans="12:12" ht="20.100000000000001" customHeight="1" x14ac:dyDescent="0.25">
      <c r="L190" s="7">
        <f t="shared" si="5"/>
        <v>0</v>
      </c>
    </row>
    <row r="191" spans="12:12" ht="20.100000000000001" customHeight="1" x14ac:dyDescent="0.25">
      <c r="L191" s="7">
        <f t="shared" si="5"/>
        <v>0</v>
      </c>
    </row>
    <row r="192" spans="12:12" ht="20.100000000000001" customHeight="1" x14ac:dyDescent="0.25">
      <c r="L192" s="7">
        <f t="shared" si="5"/>
        <v>0</v>
      </c>
    </row>
    <row r="193" spans="12:12" ht="20.100000000000001" customHeight="1" x14ac:dyDescent="0.25">
      <c r="L193" s="7">
        <f t="shared" si="5"/>
        <v>0</v>
      </c>
    </row>
    <row r="194" spans="12:12" ht="20.100000000000001" customHeight="1" x14ac:dyDescent="0.25">
      <c r="L194" s="7">
        <f t="shared" si="5"/>
        <v>0</v>
      </c>
    </row>
    <row r="195" spans="12:12" ht="20.100000000000001" customHeight="1" x14ac:dyDescent="0.25">
      <c r="L195" s="7">
        <f t="shared" si="5"/>
        <v>0</v>
      </c>
    </row>
    <row r="196" spans="12:12" ht="20.100000000000001" customHeight="1" x14ac:dyDescent="0.25">
      <c r="L196" s="7">
        <f t="shared" si="5"/>
        <v>0</v>
      </c>
    </row>
    <row r="197" spans="12:12" ht="20.100000000000001" customHeight="1" x14ac:dyDescent="0.25">
      <c r="L197" s="7">
        <f t="shared" si="5"/>
        <v>0</v>
      </c>
    </row>
    <row r="198" spans="12:12" ht="20.100000000000001" customHeight="1" x14ac:dyDescent="0.25">
      <c r="L198" s="7">
        <f t="shared" si="5"/>
        <v>0</v>
      </c>
    </row>
    <row r="199" spans="12:12" ht="20.100000000000001" customHeight="1" x14ac:dyDescent="0.25">
      <c r="L199" s="7">
        <f t="shared" si="5"/>
        <v>0</v>
      </c>
    </row>
    <row r="200" spans="12:12" ht="20.100000000000001" customHeight="1" x14ac:dyDescent="0.25">
      <c r="L200" s="7">
        <f t="shared" si="5"/>
        <v>0</v>
      </c>
    </row>
    <row r="201" spans="12:12" ht="20.100000000000001" customHeight="1" x14ac:dyDescent="0.25">
      <c r="L201" s="7">
        <f t="shared" si="5"/>
        <v>0</v>
      </c>
    </row>
    <row r="202" spans="12:12" ht="20.100000000000001" customHeight="1" x14ac:dyDescent="0.25">
      <c r="L202" s="7">
        <f t="shared" si="5"/>
        <v>0</v>
      </c>
    </row>
    <row r="203" spans="12:12" ht="20.100000000000001" customHeight="1" x14ac:dyDescent="0.25">
      <c r="L203" s="7">
        <f t="shared" si="5"/>
        <v>0</v>
      </c>
    </row>
    <row r="204" spans="12:12" ht="20.100000000000001" customHeight="1" x14ac:dyDescent="0.25">
      <c r="L204" s="7">
        <f t="shared" si="5"/>
        <v>0</v>
      </c>
    </row>
    <row r="205" spans="12:12" ht="20.100000000000001" customHeight="1" x14ac:dyDescent="0.25">
      <c r="L205" s="7">
        <f t="shared" si="5"/>
        <v>0</v>
      </c>
    </row>
    <row r="206" spans="12:12" ht="20.100000000000001" customHeight="1" x14ac:dyDescent="0.25">
      <c r="L206" s="7">
        <f t="shared" si="5"/>
        <v>0</v>
      </c>
    </row>
    <row r="207" spans="12:12" ht="20.100000000000001" customHeight="1" x14ac:dyDescent="0.25">
      <c r="L207" s="7">
        <f t="shared" si="5"/>
        <v>0</v>
      </c>
    </row>
    <row r="208" spans="12:12" ht="20.100000000000001" customHeight="1" x14ac:dyDescent="0.25">
      <c r="L208" s="7">
        <f t="shared" si="5"/>
        <v>0</v>
      </c>
    </row>
    <row r="209" spans="12:12" ht="20.100000000000001" customHeight="1" x14ac:dyDescent="0.25">
      <c r="L209" s="7">
        <f t="shared" si="5"/>
        <v>0</v>
      </c>
    </row>
    <row r="210" spans="12:12" ht="20.100000000000001" customHeight="1" x14ac:dyDescent="0.25">
      <c r="L210" s="7">
        <f t="shared" si="5"/>
        <v>0</v>
      </c>
    </row>
    <row r="211" spans="12:12" ht="20.100000000000001" customHeight="1" x14ac:dyDescent="0.25">
      <c r="L211" s="7">
        <f t="shared" si="5"/>
        <v>0</v>
      </c>
    </row>
    <row r="212" spans="12:12" ht="20.100000000000001" customHeight="1" x14ac:dyDescent="0.25">
      <c r="L212" s="7">
        <f t="shared" si="5"/>
        <v>0</v>
      </c>
    </row>
    <row r="213" spans="12:12" ht="20.100000000000001" customHeight="1" x14ac:dyDescent="0.25">
      <c r="L213" s="7">
        <f t="shared" si="5"/>
        <v>0</v>
      </c>
    </row>
    <row r="214" spans="12:12" ht="20.100000000000001" customHeight="1" x14ac:dyDescent="0.25">
      <c r="L214" s="7">
        <f t="shared" si="5"/>
        <v>0</v>
      </c>
    </row>
    <row r="215" spans="12:12" ht="20.100000000000001" customHeight="1" x14ac:dyDescent="0.25">
      <c r="L215" s="7">
        <f t="shared" si="5"/>
        <v>0</v>
      </c>
    </row>
    <row r="216" spans="12:12" ht="20.100000000000001" customHeight="1" x14ac:dyDescent="0.25">
      <c r="L216" s="7">
        <f t="shared" si="5"/>
        <v>0</v>
      </c>
    </row>
    <row r="217" spans="12:12" ht="20.100000000000001" customHeight="1" x14ac:dyDescent="0.25">
      <c r="L217" s="7">
        <f t="shared" si="5"/>
        <v>0</v>
      </c>
    </row>
    <row r="218" spans="12:12" ht="20.100000000000001" customHeight="1" x14ac:dyDescent="0.25">
      <c r="L218" s="7">
        <f t="shared" si="5"/>
        <v>0</v>
      </c>
    </row>
    <row r="219" spans="12:12" ht="20.100000000000001" customHeight="1" x14ac:dyDescent="0.25">
      <c r="L219" s="7">
        <f t="shared" si="5"/>
        <v>0</v>
      </c>
    </row>
    <row r="220" spans="12:12" ht="20.100000000000001" customHeight="1" x14ac:dyDescent="0.25">
      <c r="L220" s="7">
        <f t="shared" si="5"/>
        <v>0</v>
      </c>
    </row>
    <row r="221" spans="12:12" ht="20.100000000000001" customHeight="1" x14ac:dyDescent="0.25">
      <c r="L221" s="7">
        <f t="shared" si="5"/>
        <v>0</v>
      </c>
    </row>
    <row r="222" spans="12:12" ht="20.100000000000001" customHeight="1" x14ac:dyDescent="0.25">
      <c r="L222" s="7">
        <f t="shared" si="5"/>
        <v>0</v>
      </c>
    </row>
    <row r="223" spans="12:12" ht="20.100000000000001" customHeight="1" x14ac:dyDescent="0.25">
      <c r="L223" s="7">
        <f t="shared" si="5"/>
        <v>0</v>
      </c>
    </row>
    <row r="224" spans="12:12" ht="20.100000000000001" customHeight="1" x14ac:dyDescent="0.25">
      <c r="L224" s="7">
        <f t="shared" si="5"/>
        <v>0</v>
      </c>
    </row>
    <row r="225" spans="12:12" ht="20.100000000000001" customHeight="1" x14ac:dyDescent="0.25">
      <c r="L225" s="7">
        <f t="shared" si="5"/>
        <v>0</v>
      </c>
    </row>
    <row r="226" spans="12:12" ht="20.100000000000001" customHeight="1" x14ac:dyDescent="0.25">
      <c r="L226" s="7">
        <f t="shared" si="5"/>
        <v>0</v>
      </c>
    </row>
    <row r="227" spans="12:12" ht="20.100000000000001" customHeight="1" x14ac:dyDescent="0.25">
      <c r="L227" s="7">
        <f t="shared" si="5"/>
        <v>0</v>
      </c>
    </row>
    <row r="228" spans="12:12" ht="20.100000000000001" customHeight="1" x14ac:dyDescent="0.25">
      <c r="L228" s="7">
        <f t="shared" si="5"/>
        <v>0</v>
      </c>
    </row>
    <row r="229" spans="12:12" ht="20.100000000000001" customHeight="1" x14ac:dyDescent="0.25">
      <c r="L229" s="7">
        <f t="shared" si="5"/>
        <v>0</v>
      </c>
    </row>
    <row r="230" spans="12:12" ht="20.100000000000001" customHeight="1" x14ac:dyDescent="0.25">
      <c r="L230" s="7">
        <f t="shared" ref="L230:L258" si="6">(I230*60*60)+J230*60+K230</f>
        <v>0</v>
      </c>
    </row>
    <row r="231" spans="12:12" ht="20.100000000000001" customHeight="1" x14ac:dyDescent="0.25">
      <c r="L231" s="7">
        <f t="shared" si="6"/>
        <v>0</v>
      </c>
    </row>
    <row r="232" spans="12:12" ht="20.100000000000001" customHeight="1" x14ac:dyDescent="0.25">
      <c r="L232" s="7">
        <f t="shared" si="6"/>
        <v>0</v>
      </c>
    </row>
    <row r="233" spans="12:12" ht="20.100000000000001" customHeight="1" x14ac:dyDescent="0.25">
      <c r="L233" s="7">
        <f t="shared" si="6"/>
        <v>0</v>
      </c>
    </row>
    <row r="234" spans="12:12" ht="20.100000000000001" customHeight="1" x14ac:dyDescent="0.25">
      <c r="L234" s="7">
        <f t="shared" si="6"/>
        <v>0</v>
      </c>
    </row>
    <row r="235" spans="12:12" ht="20.100000000000001" customHeight="1" x14ac:dyDescent="0.25">
      <c r="L235" s="7">
        <f t="shared" si="6"/>
        <v>0</v>
      </c>
    </row>
    <row r="236" spans="12:12" ht="20.100000000000001" customHeight="1" x14ac:dyDescent="0.25">
      <c r="L236" s="7">
        <f t="shared" si="6"/>
        <v>0</v>
      </c>
    </row>
    <row r="237" spans="12:12" ht="20.100000000000001" customHeight="1" x14ac:dyDescent="0.25">
      <c r="L237" s="7">
        <f t="shared" si="6"/>
        <v>0</v>
      </c>
    </row>
    <row r="238" spans="12:12" ht="20.100000000000001" customHeight="1" x14ac:dyDescent="0.25">
      <c r="L238" s="7">
        <f t="shared" si="6"/>
        <v>0</v>
      </c>
    </row>
    <row r="239" spans="12:12" ht="20.100000000000001" customHeight="1" x14ac:dyDescent="0.25">
      <c r="L239" s="7">
        <f t="shared" si="6"/>
        <v>0</v>
      </c>
    </row>
    <row r="240" spans="12:12" ht="20.100000000000001" customHeight="1" x14ac:dyDescent="0.25">
      <c r="L240" s="7">
        <f t="shared" si="6"/>
        <v>0</v>
      </c>
    </row>
    <row r="241" spans="12:12" ht="20.100000000000001" customHeight="1" x14ac:dyDescent="0.25">
      <c r="L241" s="7">
        <f t="shared" si="6"/>
        <v>0</v>
      </c>
    </row>
    <row r="242" spans="12:12" ht="20.100000000000001" customHeight="1" x14ac:dyDescent="0.25">
      <c r="L242" s="7">
        <f t="shared" si="6"/>
        <v>0</v>
      </c>
    </row>
    <row r="243" spans="12:12" ht="20.100000000000001" customHeight="1" x14ac:dyDescent="0.25">
      <c r="L243" s="7">
        <f t="shared" si="6"/>
        <v>0</v>
      </c>
    </row>
    <row r="244" spans="12:12" ht="20.100000000000001" customHeight="1" x14ac:dyDescent="0.25">
      <c r="L244" s="7">
        <f t="shared" si="6"/>
        <v>0</v>
      </c>
    </row>
    <row r="245" spans="12:12" ht="20.100000000000001" customHeight="1" x14ac:dyDescent="0.25">
      <c r="L245" s="7">
        <f t="shared" si="6"/>
        <v>0</v>
      </c>
    </row>
    <row r="246" spans="12:12" ht="20.100000000000001" customHeight="1" x14ac:dyDescent="0.25">
      <c r="L246" s="7">
        <f t="shared" si="6"/>
        <v>0</v>
      </c>
    </row>
    <row r="247" spans="12:12" ht="20.100000000000001" customHeight="1" x14ac:dyDescent="0.25">
      <c r="L247" s="7">
        <f t="shared" si="6"/>
        <v>0</v>
      </c>
    </row>
    <row r="248" spans="12:12" ht="20.100000000000001" customHeight="1" x14ac:dyDescent="0.25">
      <c r="L248" s="7">
        <f t="shared" si="6"/>
        <v>0</v>
      </c>
    </row>
    <row r="249" spans="12:12" ht="20.100000000000001" customHeight="1" x14ac:dyDescent="0.25">
      <c r="L249" s="7">
        <f t="shared" si="6"/>
        <v>0</v>
      </c>
    </row>
    <row r="250" spans="12:12" ht="20.100000000000001" customHeight="1" x14ac:dyDescent="0.25">
      <c r="L250" s="7">
        <f t="shared" si="6"/>
        <v>0</v>
      </c>
    </row>
    <row r="251" spans="12:12" ht="20.100000000000001" customHeight="1" x14ac:dyDescent="0.25">
      <c r="L251" s="7">
        <f t="shared" si="6"/>
        <v>0</v>
      </c>
    </row>
    <row r="252" spans="12:12" ht="20.100000000000001" customHeight="1" x14ac:dyDescent="0.25">
      <c r="L252" s="7">
        <f t="shared" si="6"/>
        <v>0</v>
      </c>
    </row>
    <row r="253" spans="12:12" ht="20.100000000000001" customHeight="1" x14ac:dyDescent="0.25">
      <c r="L253" s="7">
        <f t="shared" si="6"/>
        <v>0</v>
      </c>
    </row>
    <row r="254" spans="12:12" ht="20.100000000000001" customHeight="1" x14ac:dyDescent="0.25">
      <c r="L254" s="7">
        <f t="shared" si="6"/>
        <v>0</v>
      </c>
    </row>
    <row r="255" spans="12:12" ht="20.100000000000001" customHeight="1" x14ac:dyDescent="0.25">
      <c r="L255" s="7">
        <f t="shared" si="6"/>
        <v>0</v>
      </c>
    </row>
    <row r="256" spans="12:12" ht="20.100000000000001" customHeight="1" x14ac:dyDescent="0.25">
      <c r="L256" s="7">
        <f t="shared" si="6"/>
        <v>0</v>
      </c>
    </row>
    <row r="257" spans="12:12" ht="20.100000000000001" customHeight="1" x14ac:dyDescent="0.25">
      <c r="L257" s="7">
        <f t="shared" si="6"/>
        <v>0</v>
      </c>
    </row>
    <row r="258" spans="12:12" ht="20.100000000000001" customHeight="1" x14ac:dyDescent="0.25">
      <c r="L258" s="7">
        <f t="shared" si="6"/>
        <v>0</v>
      </c>
    </row>
    <row r="259" spans="12:12" ht="20.100000000000001" customHeight="1" x14ac:dyDescent="0.25">
      <c r="L259" s="7">
        <f t="shared" ref="L259:L261" si="7">(I259*60*60)+J259*60+K259</f>
        <v>0</v>
      </c>
    </row>
    <row r="260" spans="12:12" ht="20.100000000000001" customHeight="1" x14ac:dyDescent="0.25">
      <c r="L260" s="7">
        <f t="shared" si="7"/>
        <v>0</v>
      </c>
    </row>
    <row r="261" spans="12:12" ht="20.100000000000001" customHeight="1" x14ac:dyDescent="0.25">
      <c r="L261" s="7">
        <f t="shared" si="7"/>
        <v>0</v>
      </c>
    </row>
    <row r="262" spans="12:12" ht="20.100000000000001" customHeight="1" x14ac:dyDescent="0.25">
      <c r="L262" s="7">
        <f t="shared" ref="L262:L264" si="8">(I262*60*60)+J262*60+K262</f>
        <v>0</v>
      </c>
    </row>
    <row r="263" spans="12:12" ht="20.100000000000001" customHeight="1" x14ac:dyDescent="0.25">
      <c r="L263" s="7">
        <f t="shared" si="8"/>
        <v>0</v>
      </c>
    </row>
    <row r="264" spans="12:12" ht="20.100000000000001" customHeight="1" x14ac:dyDescent="0.25">
      <c r="L264" s="7">
        <f t="shared" si="8"/>
        <v>0</v>
      </c>
    </row>
  </sheetData>
  <autoFilter ref="A1:M264" xr:uid="{7B98C7A7-6478-4E47-9E63-455ECB4FE224}">
    <filterColumn colId="8" showButton="0"/>
    <filterColumn colId="9" showButton="0"/>
    <filterColumn colId="10" showButton="0"/>
  </autoFilter>
  <mergeCells count="1">
    <mergeCell ref="I1:L2"/>
  </mergeCells>
  <conditionalFormatting sqref="G4:G15 G17:G32 G34:G1048576">
    <cfRule type="expression" dxfId="50" priority="76">
      <formula>G4="yes"</formula>
    </cfRule>
  </conditionalFormatting>
  <conditionalFormatting sqref="H4:H15 H17:H32 H34:H1048576">
    <cfRule type="expression" dxfId="49" priority="73">
      <formula>$H4="DETRACTOR"</formula>
    </cfRule>
    <cfRule type="expression" dxfId="48" priority="74">
      <formula>$H4="PASSIVE"</formula>
    </cfRule>
    <cfRule type="expression" dxfId="47" priority="75">
      <formula>$H4="PROMOTER"</formula>
    </cfRule>
  </conditionalFormatting>
  <conditionalFormatting sqref="L4:L23 L25:L37 L39:L42 L44:L48 L50:L51 L53:L57 L59:L60 L62:L66 L68:L70 L72:L78 L80:L84 L86:L89 L91:L92 L94:L97 L99:L102 L104:L264">
    <cfRule type="expression" dxfId="46" priority="69">
      <formula>$L4&lt;750</formula>
    </cfRule>
    <cfRule type="expression" dxfId="45" priority="70">
      <formula>$L4&gt;750</formula>
    </cfRule>
  </conditionalFormatting>
  <conditionalFormatting sqref="M18">
    <cfRule type="expression" dxfId="44" priority="63">
      <formula>$M18&gt;750</formula>
    </cfRule>
    <cfRule type="expression" dxfId="43" priority="64">
      <formula>$M18&lt;750</formula>
    </cfRule>
  </conditionalFormatting>
  <conditionalFormatting sqref="M35">
    <cfRule type="expression" dxfId="42" priority="59">
      <formula>$M35&gt;750</formula>
    </cfRule>
    <cfRule type="expression" dxfId="41" priority="60">
      <formula>$M35&lt;750</formula>
    </cfRule>
  </conditionalFormatting>
  <conditionalFormatting sqref="M47">
    <cfRule type="expression" dxfId="40" priority="55">
      <formula>$M47&gt;750</formula>
    </cfRule>
    <cfRule type="expression" dxfId="39" priority="56">
      <formula>$M47&lt;750</formula>
    </cfRule>
  </conditionalFormatting>
  <conditionalFormatting sqref="M56">
    <cfRule type="expression" dxfId="38" priority="47">
      <formula>$M56&gt;750</formula>
    </cfRule>
    <cfRule type="expression" dxfId="37" priority="48">
      <formula>$M56&lt;750</formula>
    </cfRule>
  </conditionalFormatting>
  <conditionalFormatting sqref="M77">
    <cfRule type="expression" dxfId="36" priority="39">
      <formula>$M77&gt;750</formula>
    </cfRule>
    <cfRule type="expression" dxfId="35" priority="40">
      <formula>$M77&lt;750</formula>
    </cfRule>
  </conditionalFormatting>
  <conditionalFormatting sqref="E2">
    <cfRule type="expression" dxfId="34" priority="35">
      <formula>$E2&gt;750</formula>
    </cfRule>
    <cfRule type="expression" priority="36">
      <formula>$E2&gt;750</formula>
    </cfRule>
  </conditionalFormatting>
  <conditionalFormatting sqref="M6">
    <cfRule type="expression" dxfId="33" priority="33">
      <formula>$M6&gt;750</formula>
    </cfRule>
    <cfRule type="expression" dxfId="32" priority="34">
      <formula>$M6&lt;750</formula>
    </cfRule>
  </conditionalFormatting>
  <conditionalFormatting sqref="M14">
    <cfRule type="expression" dxfId="31" priority="31">
      <formula>$M14&gt;750</formula>
    </cfRule>
    <cfRule type="expression" dxfId="30" priority="32">
      <formula>$M14&lt;750</formula>
    </cfRule>
  </conditionalFormatting>
  <conditionalFormatting sqref="M26">
    <cfRule type="expression" dxfId="29" priority="29">
      <formula>$M26&gt;750</formula>
    </cfRule>
    <cfRule type="expression" dxfId="28" priority="30">
      <formula>$M26&lt;750</formula>
    </cfRule>
  </conditionalFormatting>
  <conditionalFormatting sqref="M40">
    <cfRule type="expression" dxfId="27" priority="27">
      <formula>$M40&gt;750</formula>
    </cfRule>
    <cfRule type="expression" dxfId="26" priority="28">
      <formula>$M40&lt;750</formula>
    </cfRule>
  </conditionalFormatting>
  <conditionalFormatting sqref="M45">
    <cfRule type="expression" dxfId="25" priority="25">
      <formula>$M45&gt;750</formula>
    </cfRule>
    <cfRule type="expression" dxfId="24" priority="26">
      <formula>$M45&lt;750</formula>
    </cfRule>
  </conditionalFormatting>
  <conditionalFormatting sqref="M51">
    <cfRule type="expression" dxfId="23" priority="23">
      <formula>$M51&gt;750</formula>
    </cfRule>
    <cfRule type="expression" dxfId="22" priority="24">
      <formula>$M51&lt;750</formula>
    </cfRule>
  </conditionalFormatting>
  <conditionalFormatting sqref="M54">
    <cfRule type="expression" dxfId="21" priority="21">
      <formula>$M54&gt;750</formula>
    </cfRule>
    <cfRule type="expression" dxfId="20" priority="22">
      <formula>$M54&lt;750</formula>
    </cfRule>
  </conditionalFormatting>
  <conditionalFormatting sqref="M60">
    <cfRule type="expression" dxfId="19" priority="19">
      <formula>$M60&gt;750</formula>
    </cfRule>
    <cfRule type="expression" dxfId="18" priority="20">
      <formula>$M60&lt;750</formula>
    </cfRule>
  </conditionalFormatting>
  <conditionalFormatting sqref="M63">
    <cfRule type="expression" dxfId="17" priority="17">
      <formula>$M63&gt;750</formula>
    </cfRule>
    <cfRule type="expression" dxfId="16" priority="18">
      <formula>$M63&lt;750</formula>
    </cfRule>
  </conditionalFormatting>
  <conditionalFormatting sqref="M69">
    <cfRule type="expression" dxfId="15" priority="15">
      <formula>$M69&gt;750</formula>
    </cfRule>
    <cfRule type="expression" dxfId="14" priority="16">
      <formula>$M69&lt;750</formula>
    </cfRule>
  </conditionalFormatting>
  <conditionalFormatting sqref="M73">
    <cfRule type="expression" dxfId="13" priority="13">
      <formula>$M73&gt;750</formula>
    </cfRule>
    <cfRule type="expression" dxfId="12" priority="14">
      <formula>$M73&lt;750</formula>
    </cfRule>
  </conditionalFormatting>
  <conditionalFormatting sqref="M81">
    <cfRule type="expression" dxfId="11" priority="11">
      <formula>$M81&gt;750</formula>
    </cfRule>
    <cfRule type="expression" dxfId="10" priority="12">
      <formula>$M81&lt;750</formula>
    </cfRule>
  </conditionalFormatting>
  <conditionalFormatting sqref="M87">
    <cfRule type="expression" dxfId="9" priority="9">
      <formula>$M87&gt;750</formula>
    </cfRule>
    <cfRule type="expression" dxfId="8" priority="10">
      <formula>$M87&lt;750</formula>
    </cfRule>
  </conditionalFormatting>
  <conditionalFormatting sqref="M92">
    <cfRule type="expression" dxfId="7" priority="7">
      <formula>$M92&gt;750</formula>
    </cfRule>
    <cfRule type="expression" dxfId="6" priority="8">
      <formula>$M92&lt;750</formula>
    </cfRule>
  </conditionalFormatting>
  <conditionalFormatting sqref="M95">
    <cfRule type="expression" dxfId="5" priority="5">
      <formula>$M95&gt;750</formula>
    </cfRule>
    <cfRule type="expression" dxfId="4" priority="6">
      <formula>$M95&lt;750</formula>
    </cfRule>
  </conditionalFormatting>
  <conditionalFormatting sqref="M100">
    <cfRule type="expression" dxfId="3" priority="3">
      <formula>$M100&gt;750</formula>
    </cfRule>
    <cfRule type="expression" dxfId="2" priority="4">
      <formula>$M100&lt;750</formula>
    </cfRule>
  </conditionalFormatting>
  <conditionalFormatting sqref="M105">
    <cfRule type="expression" dxfId="1" priority="1">
      <formula>$M105&gt;750</formula>
    </cfRule>
    <cfRule type="expression" dxfId="0" priority="2">
      <formula>$M105&lt;750</formula>
    </cfRule>
  </conditionalFormatting>
  <dataValidations count="3">
    <dataValidation type="list" allowBlank="1" showInputMessage="1" showErrorMessage="1" sqref="F4:F15 F17:F32 F34:F1048576" xr:uid="{7A61B97D-7B2B-4144-A0B3-2938A129A510}">
      <formula1>"CA, CX,TRN"</formula1>
    </dataValidation>
    <dataValidation type="list" allowBlank="1" showInputMessage="1" showErrorMessage="1" sqref="H4:H15 H17:H32 H34:H1048576" xr:uid="{9F9B5C3D-BD96-40B9-8635-D4BDE4D4E858}">
      <formula1>"PASSIVE, PROMOTER, DETRACTOR, NA"</formula1>
    </dataValidation>
    <dataValidation type="list" allowBlank="1" showInputMessage="1" showErrorMessage="1" sqref="G4:G15 G17:G32 G34:G1048576" xr:uid="{78E30BE6-2829-4699-9354-FF6D967C252A}">
      <formula1>"yes, no"</formula1>
    </dataValidation>
  </dataValidation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e65091a-88b6-4203-99d2-3ecc88b06b1a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F4DA08B404274092EA727661AF6EF6" ma:contentTypeVersion="11" ma:contentTypeDescription="Create a new document." ma:contentTypeScope="" ma:versionID="998294aceb3ec2d520709c05790516a3">
  <xsd:schema xmlns:xsd="http://www.w3.org/2001/XMLSchema" xmlns:xs="http://www.w3.org/2001/XMLSchema" xmlns:p="http://schemas.microsoft.com/office/2006/metadata/properties" xmlns:ns1="http://schemas.microsoft.com/sharepoint/v3" xmlns:ns3="de65091a-88b6-4203-99d2-3ecc88b06b1a" xmlns:ns4="4cbb45bd-e4ee-4a92-883f-67c114605f00" targetNamespace="http://schemas.microsoft.com/office/2006/metadata/properties" ma:root="true" ma:fieldsID="70300dd0db7a3effc6858f8321ccad6c" ns1:_="" ns3:_="" ns4:_="">
    <xsd:import namespace="http://schemas.microsoft.com/sharepoint/v3"/>
    <xsd:import namespace="de65091a-88b6-4203-99d2-3ecc88b06b1a"/>
    <xsd:import namespace="4cbb45bd-e4ee-4a92-883f-67c114605f0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65091a-88b6-4203-99d2-3ecc88b06b1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b45bd-e4ee-4a92-883f-67c114605f0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9ACFED-F765-4900-888A-8899B92F78D2}">
  <ds:schemaRefs>
    <ds:schemaRef ds:uri="http://schemas.microsoft.com/office/2006/metadata/properties"/>
    <ds:schemaRef ds:uri="http://schemas.microsoft.com/sharepoint/v3"/>
    <ds:schemaRef ds:uri="4cbb45bd-e4ee-4a92-883f-67c114605f0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e65091a-88b6-4203-99d2-3ecc88b06b1a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44E6B37-E755-49DD-9232-2C80979321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6BE514-0DB7-4A7C-BFDB-F6CB8F97B8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e65091a-88b6-4203-99d2-3ecc88b06b1a"/>
    <ds:schemaRef ds:uri="4cbb45bd-e4ee-4a92-883f-67c114605f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2513295-34d7-4ce7-95f0-d6d90e122a36}" enabled="1" method="Standard" siteId="{2e0cb644-c094-41d7-ab3d-43201da2443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AUGUST</vt:lpstr>
      <vt:lpstr>SEPTEMBER</vt:lpstr>
      <vt:lpstr>OCTOBER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Janrey Cyril Faderanga</dc:creator>
  <cp:lastModifiedBy>Janrey Cyril Faderanga</cp:lastModifiedBy>
  <dcterms:created xsi:type="dcterms:W3CDTF">2024-08-26T14:48:54Z</dcterms:created>
  <dcterms:modified xsi:type="dcterms:W3CDTF">2024-11-05T00:09:44Z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0x0101004CF4DA08B404274092EA727661AF6EF6</vt:lpwstr>
  </property>
</Properties>
</file>