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filterPrivacy="1"/>
  <xr:revisionPtr revIDLastSave="0" documentId="8_{7241F20B-F567-45D9-A505-B758F3B194FD}" xr6:coauthVersionLast="47" xr6:coauthVersionMax="47" xr10:uidLastSave="{00000000-0000-0000-0000-000000000000}"/>
  <bookViews>
    <workbookView xWindow="28680" yWindow="-120" windowWidth="24240" windowHeight="13140" xr2:uid="{00000000-000D-0000-FFFF-FFFF00000000}"/>
  </bookViews>
  <sheets>
    <sheet name="Annual" sheetId="2" r:id="rId1"/>
    <sheet name="Monthly" sheetId="6" r:id="rId2"/>
  </sheets>
  <definedNames>
    <definedName name="YEAR">Monthly!$H$3:$H$3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2" l="1"/>
  <c r="R16" i="2" l="1"/>
  <c r="S16" i="2" s="1"/>
  <c r="T16" i="2" s="1"/>
  <c r="U16" i="2" s="1"/>
  <c r="B6" i="6"/>
  <c r="V16" i="2" l="1"/>
  <c r="W16" i="2" s="1"/>
  <c r="X16" i="2" s="1"/>
  <c r="R17" i="2" s="1"/>
  <c r="S17" i="2" s="1"/>
  <c r="T17" i="2" s="1"/>
  <c r="U17" i="2" s="1"/>
  <c r="V17" i="2" s="1"/>
  <c r="W17" i="2" s="1"/>
  <c r="X17" i="2" s="1"/>
  <c r="R18" i="2" s="1"/>
  <c r="S18" i="2" s="1"/>
  <c r="T18" i="2" s="1"/>
  <c r="U18" i="2" s="1"/>
  <c r="V18" i="2" s="1"/>
  <c r="W18" i="2" s="1"/>
  <c r="X18" i="2" s="1"/>
  <c r="R19" i="2" s="1"/>
  <c r="S19" i="2" s="1"/>
  <c r="T19" i="2" s="1"/>
  <c r="U19" i="2" s="1"/>
  <c r="V19" i="2" s="1"/>
  <c r="W19" i="2" s="1"/>
  <c r="X19" i="2" s="1"/>
  <c r="R20" i="2" s="1"/>
  <c r="S20" i="2" s="1"/>
  <c r="T20" i="2" s="1"/>
  <c r="U20" i="2" s="1"/>
  <c r="V20" i="2" s="1"/>
  <c r="W20" i="2" s="1"/>
  <c r="X20" i="2" s="1"/>
  <c r="R21" i="2" s="1"/>
  <c r="S21" i="2" s="1"/>
  <c r="T21" i="2" s="1"/>
  <c r="U21" i="2" s="1"/>
  <c r="V21" i="2" s="1"/>
  <c r="W21" i="2" s="1"/>
  <c r="X21" i="2" s="1"/>
  <c r="R22" i="2" s="1"/>
  <c r="S22" i="2" s="1"/>
  <c r="T22" i="2" s="1"/>
  <c r="U22" i="2" s="1"/>
  <c r="V22" i="2" s="1"/>
  <c r="W22" i="2" s="1"/>
  <c r="X22" i="2" s="1"/>
  <c r="R7" i="2"/>
  <c r="S7" i="2" s="1"/>
  <c r="T7" i="2" s="1"/>
  <c r="U7" i="2" s="1"/>
  <c r="V7" i="2" s="1"/>
  <c r="W7" i="2" s="1"/>
  <c r="X7" i="2" s="1"/>
  <c r="R8" i="2" s="1"/>
  <c r="S8" i="2" s="1"/>
  <c r="T8" i="2" s="1"/>
  <c r="U8" i="2" s="1"/>
  <c r="V8" i="2" s="1"/>
  <c r="W8" i="2" s="1"/>
  <c r="X8" i="2" s="1"/>
  <c r="R9" i="2" s="1"/>
  <c r="S9" i="2" s="1"/>
  <c r="T9" i="2" s="1"/>
  <c r="U9" i="2" s="1"/>
  <c r="V9" i="2" s="1"/>
  <c r="W9" i="2" s="1"/>
  <c r="X9" i="2" s="1"/>
  <c r="B7" i="2"/>
  <c r="C7" i="2" s="1"/>
  <c r="D7" i="2" s="1"/>
  <c r="E7" i="2" s="1"/>
  <c r="F7" i="2" s="1"/>
  <c r="G7" i="2" s="1"/>
  <c r="H7" i="2" s="1"/>
  <c r="B8" i="2" s="1"/>
  <c r="C8" i="2" s="1"/>
  <c r="D8" i="2" s="1"/>
  <c r="E8" i="2" s="1"/>
  <c r="F8" i="2" s="1"/>
  <c r="G8" i="2" s="1"/>
  <c r="H8" i="2" s="1"/>
  <c r="B9" i="2" s="1"/>
  <c r="C9" i="2" s="1"/>
  <c r="D9" i="2" s="1"/>
  <c r="E9" i="2" s="1"/>
  <c r="F9" i="2" s="1"/>
  <c r="G9" i="2" s="1"/>
  <c r="H9" i="2" s="1"/>
  <c r="B10" i="2" s="1"/>
  <c r="C10" i="2" s="1"/>
  <c r="D10" i="2" s="1"/>
  <c r="E10" i="2" s="1"/>
  <c r="F10" i="2" s="1"/>
  <c r="G10" i="2" s="1"/>
  <c r="H10" i="2" s="1"/>
  <c r="B11" i="2" s="1"/>
  <c r="C11" i="2" s="1"/>
  <c r="D11" i="2" s="1"/>
  <c r="E11" i="2" s="1"/>
  <c r="F11" i="2" s="1"/>
  <c r="G11" i="2" s="1"/>
  <c r="H11" i="2" s="1"/>
  <c r="B12" i="2" s="1"/>
  <c r="C12" i="2" s="1"/>
  <c r="D12" i="2" s="1"/>
  <c r="E12" i="2" s="1"/>
  <c r="F12" i="2" s="1"/>
  <c r="G12" i="2" s="1"/>
  <c r="H12" i="2" s="1"/>
  <c r="J7" i="2"/>
  <c r="K7" i="2" s="1"/>
  <c r="L7" i="2" s="1"/>
  <c r="M7" i="2" s="1"/>
  <c r="N7" i="2" s="1"/>
  <c r="O7" i="2" s="1"/>
  <c r="P7" i="2" s="1"/>
  <c r="J8" i="2" s="1"/>
  <c r="K8" i="2" s="1"/>
  <c r="L8" i="2" s="1"/>
  <c r="M8" i="2" s="1"/>
  <c r="N8" i="2" s="1"/>
  <c r="O8" i="2" s="1"/>
  <c r="P8" i="2" s="1"/>
  <c r="J9" i="2" s="1"/>
  <c r="K9" i="2" s="1"/>
  <c r="L9" i="2" s="1"/>
  <c r="M9" i="2" s="1"/>
  <c r="N9" i="2" s="1"/>
  <c r="O9" i="2" s="1"/>
  <c r="P9" i="2" s="1"/>
  <c r="J10" i="2" s="1"/>
  <c r="B16" i="2"/>
  <c r="C16" i="2" s="1"/>
  <c r="D16" i="2" s="1"/>
  <c r="E16" i="2" s="1"/>
  <c r="F16" i="2" s="1"/>
  <c r="G16" i="2" s="1"/>
  <c r="H16" i="2" s="1"/>
  <c r="B17" i="2" s="1"/>
  <c r="C17" i="2" s="1"/>
  <c r="D17" i="2" s="1"/>
  <c r="E17" i="2" s="1"/>
  <c r="F17" i="2" s="1"/>
  <c r="G17" i="2" s="1"/>
  <c r="H17" i="2" s="1"/>
  <c r="B18" i="2" s="1"/>
  <c r="C18" i="2" s="1"/>
  <c r="D18" i="2" s="1"/>
  <c r="E18" i="2" s="1"/>
  <c r="F18" i="2" s="1"/>
  <c r="G18" i="2" s="1"/>
  <c r="H18" i="2" s="1"/>
  <c r="B19" i="2" s="1"/>
  <c r="C19" i="2" s="1"/>
  <c r="D19" i="2" s="1"/>
  <c r="E19" i="2" s="1"/>
  <c r="F19" i="2" s="1"/>
  <c r="G19" i="2" s="1"/>
  <c r="H19" i="2" s="1"/>
  <c r="B20" i="2" s="1"/>
  <c r="C20" i="2" s="1"/>
  <c r="D20" i="2" s="1"/>
  <c r="E20" i="2" s="1"/>
  <c r="F20" i="2" s="1"/>
  <c r="G20" i="2" s="1"/>
  <c r="H20" i="2" s="1"/>
  <c r="B21" i="2" s="1"/>
  <c r="C21" i="2" s="1"/>
  <c r="D21" i="2" s="1"/>
  <c r="E21" i="2" s="1"/>
  <c r="F21" i="2" s="1"/>
  <c r="G21" i="2" s="1"/>
  <c r="H21" i="2" s="1"/>
  <c r="J16" i="2"/>
  <c r="K16" i="2" s="1"/>
  <c r="L16" i="2" s="1"/>
  <c r="M16" i="2" s="1"/>
  <c r="N16" i="2" s="1"/>
  <c r="O16" i="2" s="1"/>
  <c r="P16" i="2" s="1"/>
  <c r="J17" i="2" s="1"/>
  <c r="H14" i="6"/>
  <c r="G12" i="6"/>
  <c r="F10" i="6"/>
  <c r="E8" i="6"/>
  <c r="D6" i="6"/>
  <c r="G14" i="6"/>
  <c r="F12" i="6"/>
  <c r="E10" i="6"/>
  <c r="D8" i="6"/>
  <c r="C6" i="6"/>
  <c r="F14" i="6"/>
  <c r="E12" i="6"/>
  <c r="D10" i="6"/>
  <c r="C8" i="6"/>
  <c r="E14" i="6"/>
  <c r="D12" i="6"/>
  <c r="C10" i="6"/>
  <c r="B8" i="6"/>
  <c r="D14" i="6"/>
  <c r="C12" i="6"/>
  <c r="B10" i="6"/>
  <c r="H6" i="6"/>
  <c r="C14" i="6"/>
  <c r="B12" i="6"/>
  <c r="H8" i="6"/>
  <c r="G6" i="6"/>
  <c r="H10" i="6"/>
  <c r="B14" i="6"/>
  <c r="G8" i="6"/>
  <c r="F6" i="6"/>
  <c r="H12" i="6"/>
  <c r="G10" i="6"/>
  <c r="F8" i="6"/>
  <c r="E6" i="6"/>
  <c r="K17" i="2" l="1"/>
  <c r="L17" i="2" s="1"/>
  <c r="M17" i="2" s="1"/>
  <c r="N17" i="2" s="1"/>
  <c r="O17" i="2" s="1"/>
  <c r="P17" i="2" s="1"/>
  <c r="J18" i="2" s="1"/>
  <c r="K18" i="2" s="1"/>
  <c r="L18" i="2" s="1"/>
  <c r="M18" i="2" s="1"/>
  <c r="N18" i="2" s="1"/>
  <c r="O18" i="2" s="1"/>
  <c r="P18" i="2" s="1"/>
  <c r="J19" i="2" s="1"/>
  <c r="K19" i="2" s="1"/>
  <c r="L19" i="2" s="1"/>
  <c r="M19" i="2" s="1"/>
  <c r="N19" i="2" s="1"/>
  <c r="O19" i="2" s="1"/>
  <c r="P19" i="2" s="1"/>
  <c r="J20" i="2" s="1"/>
  <c r="K20" i="2" s="1"/>
  <c r="L20" i="2" s="1"/>
  <c r="M20" i="2" s="1"/>
  <c r="N20" i="2" s="1"/>
  <c r="O20" i="2" s="1"/>
  <c r="P20" i="2" s="1"/>
  <c r="J21" i="2" s="1"/>
  <c r="K21" i="2" s="1"/>
  <c r="L21" i="2" s="1"/>
  <c r="M21" i="2" s="1"/>
  <c r="N21" i="2" s="1"/>
  <c r="O21" i="2" s="1"/>
  <c r="P21" i="2" s="1"/>
  <c r="H16" i="6"/>
  <c r="G16" i="6"/>
  <c r="F16" i="6"/>
  <c r="E16" i="6"/>
  <c r="C16" i="6"/>
  <c r="D16" i="6"/>
  <c r="B16" i="6"/>
  <c r="K10" i="2"/>
  <c r="L10" i="2" s="1"/>
  <c r="M10" i="2" s="1"/>
  <c r="N10" i="2" s="1"/>
  <c r="O10" i="2" s="1"/>
  <c r="P10" i="2" s="1"/>
  <c r="J11" i="2" s="1"/>
  <c r="K11" i="2" s="1"/>
  <c r="L11" i="2" s="1"/>
  <c r="M11" i="2" s="1"/>
  <c r="N11" i="2" s="1"/>
  <c r="O11" i="2" s="1"/>
  <c r="P11" i="2" s="1"/>
  <c r="J12" i="2" s="1"/>
  <c r="K12" i="2" s="1"/>
  <c r="L12" i="2" s="1"/>
  <c r="M12" i="2" s="1"/>
  <c r="N12" i="2" s="1"/>
  <c r="O12" i="2" s="1"/>
  <c r="P12" i="2" s="1"/>
  <c r="R10" i="2"/>
  <c r="S10" i="2" s="1"/>
  <c r="T10" i="2" l="1"/>
  <c r="U10" i="2" s="1"/>
  <c r="V10" i="2" l="1"/>
  <c r="W10" i="2" l="1"/>
  <c r="X10" i="2" l="1"/>
  <c r="R11" i="2" s="1"/>
  <c r="S11" i="2" s="1"/>
  <c r="T11" i="2" s="1"/>
  <c r="U11" i="2" s="1"/>
  <c r="V11" i="2" s="1"/>
  <c r="W11" i="2" l="1"/>
  <c r="X11" i="2" l="1"/>
  <c r="R12" i="2" s="1"/>
  <c r="S12" i="2" s="1"/>
  <c r="T12" i="2" s="1"/>
  <c r="U12" i="2" s="1"/>
  <c r="V12" i="2" s="1"/>
  <c r="W12" i="2" s="1"/>
  <c r="X12" i="2" s="1"/>
</calcChain>
</file>

<file path=xl/sharedStrings.xml><?xml version="1.0" encoding="utf-8"?>
<sst xmlns="http://schemas.openxmlformats.org/spreadsheetml/2006/main" count="89" uniqueCount="41">
  <si>
    <t>JANUARY</t>
  </si>
  <si>
    <t>FEBRUARY</t>
  </si>
  <si>
    <t>MARCH</t>
  </si>
  <si>
    <t>S</t>
  </si>
  <si>
    <t>M</t>
  </si>
  <si>
    <t>T</t>
  </si>
  <si>
    <t>W</t>
  </si>
  <si>
    <t>F</t>
  </si>
  <si>
    <t>JULY</t>
  </si>
  <si>
    <t>AUGUST</t>
  </si>
  <si>
    <t>SEPTEMBER</t>
  </si>
  <si>
    <t>OCTOBER</t>
  </si>
  <si>
    <t>NOVEMBER</t>
  </si>
  <si>
    <t>DECEMBER</t>
  </si>
  <si>
    <t>Choose month and year from the dropdown to generate the monthly calendar</t>
  </si>
  <si>
    <t>September</t>
  </si>
  <si>
    <t>SUNDAY</t>
  </si>
  <si>
    <t>MONDAY</t>
  </si>
  <si>
    <t>TUESDAY</t>
  </si>
  <si>
    <t>WEDNESDAY</t>
  </si>
  <si>
    <t>THURSDAY</t>
  </si>
  <si>
    <t>FRIDAY</t>
  </si>
  <si>
    <t>SATURDAY</t>
  </si>
  <si>
    <r>
      <rPr>
        <b/>
        <sz val="11"/>
        <color theme="1" tint="0.249977111117893"/>
        <rFont val="Century Gothic"/>
        <family val="2"/>
        <scheme val="minor"/>
      </rPr>
      <t>September 25, 2024</t>
    </r>
    <r>
      <rPr>
        <sz val="11"/>
        <color theme="1" tint="0.249977111117893"/>
        <rFont val="Century Gothic"/>
        <family val="1"/>
        <scheme val="minor"/>
      </rPr>
      <t xml:space="preserve"> - 50</t>
    </r>
    <r>
      <rPr>
        <sz val="11"/>
        <color theme="1" tint="0.249977111117893"/>
        <rFont val="Century Gothic"/>
        <family val="2"/>
        <scheme val="minor"/>
      </rPr>
      <t>%</t>
    </r>
  </si>
  <si>
    <r>
      <rPr>
        <b/>
        <sz val="11"/>
        <color theme="1" tint="0.249977111117893"/>
        <rFont val="Century Gothic"/>
        <family val="2"/>
        <scheme val="minor"/>
      </rPr>
      <t xml:space="preserve">October 30, 2024 </t>
    </r>
    <r>
      <rPr>
        <sz val="11"/>
        <color theme="1" tint="0.249977111117893"/>
        <rFont val="Century Gothic"/>
        <family val="2"/>
        <scheme val="minor"/>
      </rPr>
      <t>- 70%</t>
    </r>
  </si>
  <si>
    <t>9 days vacant</t>
  </si>
  <si>
    <r>
      <rPr>
        <b/>
        <sz val="11"/>
        <color theme="1" tint="0.249977111117893"/>
        <rFont val="Century Gothic"/>
        <family val="2"/>
        <scheme val="minor"/>
      </rPr>
      <t xml:space="preserve">November 20, 2024 </t>
    </r>
    <r>
      <rPr>
        <sz val="11"/>
        <color theme="1" tint="0.249977111117893"/>
        <rFont val="Century Gothic"/>
        <family val="2"/>
        <scheme val="minor"/>
      </rPr>
      <t>- 90%</t>
    </r>
  </si>
  <si>
    <t>20 days after 50% vacant</t>
  </si>
  <si>
    <t>8 days after 90% vacant</t>
  </si>
  <si>
    <t xml:space="preserve">October 21-25, 2024 </t>
  </si>
  <si>
    <t>50% Capstone</t>
  </si>
  <si>
    <t>70% Capstone</t>
  </si>
  <si>
    <t>90% Capstone</t>
  </si>
  <si>
    <t>final revised chap. 1-3</t>
  </si>
  <si>
    <t>discussion chap. 4-5</t>
  </si>
  <si>
    <t>Leave / Task</t>
  </si>
  <si>
    <t>checking chap. 4-5</t>
  </si>
  <si>
    <t>100% Capstone and chap. 1-5</t>
  </si>
  <si>
    <t>FINAL DEFENSE</t>
  </si>
  <si>
    <t>REVISION PERIOD</t>
  </si>
  <si>
    <t>BOOKBIND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</si>
</sst>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"/>
  </numFmts>
  <fonts count="30" x14ac:knownFonts="1">
    <font>
      <sz val="11"/>
      <color theme="1"/>
      <name val="Century Gothic"/>
      <family val="2"/>
      <scheme val="minor"/>
    </font>
    <font>
      <sz val="11"/>
      <color theme="1"/>
      <name val="Century Gothic"/>
      <family val="1"/>
      <scheme val="minor"/>
    </font>
    <font>
      <i/>
      <sz val="11"/>
      <color theme="1" tint="0.34998626667073579"/>
      <name val="Century Gothic"/>
      <family val="1"/>
      <scheme val="minor"/>
    </font>
    <font>
      <sz val="14"/>
      <color theme="1"/>
      <name val="Century Gothic"/>
      <family val="1"/>
      <scheme val="minor"/>
    </font>
    <font>
      <b/>
      <sz val="11"/>
      <color theme="1"/>
      <name val="Century Gothic"/>
      <family val="1"/>
      <scheme val="minor"/>
    </font>
    <font>
      <b/>
      <sz val="20"/>
      <color theme="1" tint="0.249977111117893"/>
      <name val="Century Gothic"/>
      <family val="1"/>
      <scheme val="major"/>
    </font>
    <font>
      <b/>
      <sz val="14"/>
      <color theme="1"/>
      <name val="Century Gothic"/>
      <family val="1"/>
      <scheme val="major"/>
    </font>
    <font>
      <sz val="10"/>
      <color theme="1" tint="0.249977111117893"/>
      <name val="Century Gothic"/>
      <family val="1"/>
      <scheme val="minor"/>
    </font>
    <font>
      <sz val="11"/>
      <color theme="1" tint="0.249977111117893"/>
      <name val="Century Gothic"/>
      <family val="1"/>
      <scheme val="minor"/>
    </font>
    <font>
      <sz val="10"/>
      <color theme="2" tint="-0.749992370372631"/>
      <name val="Century Gothic"/>
      <family val="1"/>
      <scheme val="minor"/>
    </font>
    <font>
      <sz val="10"/>
      <color theme="1"/>
      <name val="Century Gothic"/>
      <family val="1"/>
      <scheme val="minor"/>
    </font>
    <font>
      <sz val="10"/>
      <color theme="2" tint="-0.499984740745262"/>
      <name val="Century Gothic"/>
      <family val="1"/>
      <scheme val="minor"/>
    </font>
    <font>
      <b/>
      <sz val="72"/>
      <color theme="4"/>
      <name val="Century Gothic"/>
      <family val="1"/>
      <scheme val="major"/>
    </font>
    <font>
      <b/>
      <sz val="14"/>
      <color theme="1" tint="0.249977111117893"/>
      <name val="Century Gothic"/>
      <family val="1"/>
      <scheme val="major"/>
    </font>
    <font>
      <sz val="10"/>
      <color theme="1" tint="0.249977111117893"/>
      <name val="Century Gothic"/>
      <family val="1"/>
      <scheme val="major"/>
    </font>
    <font>
      <b/>
      <sz val="11"/>
      <color rgb="FFFF0000"/>
      <name val="Century Gothic"/>
      <family val="2"/>
      <scheme val="minor"/>
    </font>
    <font>
      <b/>
      <sz val="11"/>
      <color rgb="FF00B050"/>
      <name val="Century Gothic"/>
      <family val="2"/>
      <scheme val="minor"/>
    </font>
    <font>
      <b/>
      <sz val="11"/>
      <color theme="1" tint="0.249977111117893"/>
      <name val="Century Gothic"/>
      <family val="2"/>
      <scheme val="minor"/>
    </font>
    <font>
      <sz val="11"/>
      <color theme="1" tint="0.249977111117893"/>
      <name val="Century Gothic"/>
      <family val="2"/>
      <scheme val="minor"/>
    </font>
    <font>
      <b/>
      <sz val="11"/>
      <color theme="0"/>
      <name val="Century Gothic"/>
      <family val="2"/>
      <scheme val="minor"/>
    </font>
    <font>
      <b/>
      <sz val="11"/>
      <color theme="1"/>
      <name val="Century Gothic"/>
      <family val="2"/>
      <scheme val="minor"/>
    </font>
    <font>
      <sz val="11"/>
      <color theme="2" tint="-0.749992370372631"/>
      <name val="Century Gothic"/>
      <family val="2"/>
      <scheme val="minor"/>
    </font>
    <font>
      <sz val="11"/>
      <color theme="2" tint="-0.499984740745262"/>
      <name val="Century Gothic"/>
      <family val="2"/>
      <scheme val="minor"/>
    </font>
    <font>
      <b/>
      <u/>
      <sz val="11"/>
      <color theme="3" tint="-0.499984740745262"/>
      <name val="Century Gothic"/>
      <family val="2"/>
      <scheme val="minor"/>
    </font>
    <font>
      <b/>
      <u/>
      <sz val="11"/>
      <color rgb="FF00B050"/>
      <name val="Century Gothic"/>
      <family val="2"/>
      <scheme val="minor"/>
    </font>
    <font>
      <b/>
      <u/>
      <sz val="11"/>
      <color rgb="FFFF0000"/>
      <name val="Century Gothic"/>
      <family val="2"/>
      <scheme val="minor"/>
    </font>
    <font>
      <b/>
      <sz val="11"/>
      <color theme="6" tint="-0.249977111117893"/>
      <name val="Century Gothic"/>
      <family val="2"/>
      <scheme val="minor"/>
    </font>
    <font>
      <b/>
      <sz val="11"/>
      <color theme="3" tint="-0.499984740745262"/>
      <name val="Century Gothic"/>
      <family val="2"/>
      <scheme val="minor"/>
    </font>
    <font>
      <b/>
      <u/>
      <sz val="11"/>
      <color theme="1" tint="4.9989318521683403E-2"/>
      <name val="Century Gothic"/>
      <family val="2"/>
      <scheme val="minor"/>
    </font>
    <font>
      <b/>
      <u/>
      <sz val="11"/>
      <color theme="6" tint="-0.249977111117893"/>
      <name val="Century Gothic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ECECE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E38B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n">
        <color rgb="FFEEF1F1"/>
      </bottom>
      <diagonal/>
    </border>
    <border>
      <left/>
      <right/>
      <top/>
      <bottom style="dashed">
        <color rgb="FFEEF1F1"/>
      </bottom>
      <diagonal/>
    </border>
    <border>
      <left style="thin">
        <color theme="4"/>
      </left>
      <right style="thin">
        <color theme="4" tint="0.59996337778862885"/>
      </right>
      <top style="thin">
        <color theme="4"/>
      </top>
      <bottom style="thin">
        <color theme="4" tint="0.59996337778862885"/>
      </bottom>
      <diagonal/>
    </border>
    <border>
      <left style="thin">
        <color theme="4" tint="0.59996337778862885"/>
      </left>
      <right style="thin">
        <color theme="4" tint="0.59996337778862885"/>
      </right>
      <top style="thin">
        <color theme="4"/>
      </top>
      <bottom style="thin">
        <color theme="4" tint="0.59996337778862885"/>
      </bottom>
      <diagonal/>
    </border>
    <border>
      <left style="thin">
        <color theme="4" tint="0.59996337778862885"/>
      </left>
      <right style="thin">
        <color theme="4"/>
      </right>
      <top style="thin">
        <color theme="4"/>
      </top>
      <bottom style="thin">
        <color theme="4" tint="0.59996337778862885"/>
      </bottom>
      <diagonal/>
    </border>
    <border>
      <left style="thin">
        <color theme="4" tint="0.59996337778862885"/>
      </left>
      <right style="thin">
        <color theme="4" tint="0.59996337778862885"/>
      </right>
      <top style="thin">
        <color theme="4" tint="0.59996337778862885"/>
      </top>
      <bottom style="thin">
        <color theme="4" tint="0.59996337778862885"/>
      </bottom>
      <diagonal/>
    </border>
    <border>
      <left style="thin">
        <color theme="4"/>
      </left>
      <right style="thin">
        <color theme="4" tint="0.59996337778862885"/>
      </right>
      <top style="thin">
        <color theme="4" tint="0.59996337778862885"/>
      </top>
      <bottom/>
      <diagonal/>
    </border>
    <border>
      <left style="thin">
        <color theme="4"/>
      </left>
      <right style="thin">
        <color theme="4" tint="0.59996337778862885"/>
      </right>
      <top/>
      <bottom/>
      <diagonal/>
    </border>
    <border>
      <left style="thin">
        <color theme="4"/>
      </left>
      <right style="thin">
        <color theme="4" tint="0.59996337778862885"/>
      </right>
      <top/>
      <bottom style="thin">
        <color theme="4"/>
      </bottom>
      <diagonal/>
    </border>
    <border>
      <left/>
      <right style="thin">
        <color theme="4"/>
      </right>
      <top/>
      <bottom/>
      <diagonal/>
    </border>
    <border>
      <left/>
      <right style="thin">
        <color theme="4"/>
      </right>
      <top/>
      <bottom style="thin">
        <color theme="4"/>
      </bottom>
      <diagonal/>
    </border>
    <border>
      <left style="thin">
        <color theme="4" tint="0.59996337778862885"/>
      </left>
      <right style="thin">
        <color theme="4" tint="0.59996337778862885"/>
      </right>
      <top style="thin">
        <color theme="4" tint="0.59996337778862885"/>
      </top>
      <bottom/>
      <diagonal/>
    </border>
    <border>
      <left style="thin">
        <color theme="4" tint="0.59996337778862885"/>
      </left>
      <right style="thin">
        <color theme="4" tint="0.59996337778862885"/>
      </right>
      <top/>
      <bottom/>
      <diagonal/>
    </border>
    <border>
      <left style="thin">
        <color theme="4" tint="0.59996337778862885"/>
      </left>
      <right style="thin">
        <color theme="4" tint="0.59996337778862885"/>
      </right>
      <top/>
      <bottom style="thin">
        <color theme="4"/>
      </bottom>
      <diagonal/>
    </border>
    <border>
      <left style="thin">
        <color theme="4"/>
      </left>
      <right style="thin">
        <color theme="4" tint="0.59996337778862885"/>
      </right>
      <top/>
      <bottom style="thin">
        <color theme="4" tint="0.59996337778862885"/>
      </bottom>
      <diagonal/>
    </border>
    <border>
      <left style="thin">
        <color theme="4" tint="0.59996337778862885"/>
      </left>
      <right style="thin">
        <color theme="4" tint="0.59996337778862885"/>
      </right>
      <top/>
      <bottom style="thin">
        <color theme="4" tint="0.59996337778862885"/>
      </bottom>
      <diagonal/>
    </border>
    <border>
      <left/>
      <right style="thin">
        <color theme="4"/>
      </right>
      <top/>
      <bottom style="thin">
        <color theme="4" tint="0.59996337778862885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0" fontId="3" fillId="0" borderId="0" xfId="0" applyFont="1"/>
    <xf numFmtId="0" fontId="1" fillId="0" borderId="0" xfId="0" applyFont="1" applyAlignment="1">
      <alignment wrapText="1"/>
    </xf>
    <xf numFmtId="164" fontId="4" fillId="0" borderId="7" xfId="0" applyNumberFormat="1" applyFont="1" applyBorder="1" applyAlignment="1">
      <alignment horizontal="center" vertical="center" wrapText="1"/>
    </xf>
    <xf numFmtId="164" fontId="4" fillId="0" borderId="12" xfId="0" applyNumberFormat="1" applyFont="1" applyBorder="1" applyAlignment="1">
      <alignment horizontal="center" vertical="center"/>
    </xf>
    <xf numFmtId="164" fontId="4" fillId="0" borderId="10" xfId="0" applyNumberFormat="1" applyFont="1" applyBorder="1" applyAlignment="1">
      <alignment horizontal="center" vertical="center"/>
    </xf>
    <xf numFmtId="0" fontId="1" fillId="0" borderId="15" xfId="0" applyFont="1" applyBorder="1" applyAlignment="1">
      <alignment horizontal="left" vertical="center" wrapText="1" indent="1"/>
    </xf>
    <xf numFmtId="0" fontId="1" fillId="0" borderId="16" xfId="0" applyFont="1" applyBorder="1" applyAlignment="1">
      <alignment horizontal="left" vertical="center" wrapText="1" indent="1"/>
    </xf>
    <xf numFmtId="0" fontId="1" fillId="0" borderId="17" xfId="0" applyFont="1" applyBorder="1" applyAlignment="1">
      <alignment horizontal="left" vertical="center" wrapText="1" indent="1"/>
    </xf>
    <xf numFmtId="164" fontId="4" fillId="0" borderId="8" xfId="0" applyNumberFormat="1" applyFont="1" applyBorder="1" applyAlignment="1">
      <alignment horizontal="center" vertical="center"/>
    </xf>
    <xf numFmtId="164" fontId="4" fillId="0" borderId="13" xfId="0" applyNumberFormat="1" applyFont="1" applyBorder="1" applyAlignment="1">
      <alignment horizontal="center" vertical="center"/>
    </xf>
    <xf numFmtId="0" fontId="1" fillId="2" borderId="15" xfId="0" applyFont="1" applyFill="1" applyBorder="1" applyAlignment="1">
      <alignment horizontal="left" vertical="center" wrapText="1" indent="1"/>
    </xf>
    <xf numFmtId="0" fontId="1" fillId="0" borderId="9" xfId="0" applyFont="1" applyBorder="1" applyAlignment="1">
      <alignment horizontal="left" vertical="center" wrapText="1" indent="1"/>
    </xf>
    <xf numFmtId="0" fontId="1" fillId="0" borderId="14" xfId="0" applyFont="1" applyBorder="1" applyAlignment="1">
      <alignment horizontal="left" vertical="center" wrapText="1" indent="1"/>
    </xf>
    <xf numFmtId="0" fontId="1" fillId="0" borderId="11" xfId="0" applyFont="1" applyBorder="1" applyAlignment="1">
      <alignment horizontal="left" vertical="center" wrapText="1" indent="1"/>
    </xf>
    <xf numFmtId="0" fontId="5" fillId="0" borderId="6" xfId="0" applyFont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7" fillId="0" borderId="0" xfId="0" applyFont="1" applyAlignment="1">
      <alignment vertical="center" readingOrder="1"/>
    </xf>
    <xf numFmtId="0" fontId="8" fillId="0" borderId="0" xfId="0" applyFont="1" applyAlignment="1">
      <alignment vertical="center"/>
    </xf>
    <xf numFmtId="0" fontId="9" fillId="0" borderId="0" xfId="0" applyFont="1" applyAlignment="1">
      <alignment readingOrder="1"/>
    </xf>
    <xf numFmtId="0" fontId="10" fillId="0" borderId="2" xfId="0" applyFont="1" applyBorder="1" applyAlignment="1">
      <alignment horizontal="center" vertical="center" readingOrder="1"/>
    </xf>
    <xf numFmtId="0" fontId="9" fillId="0" borderId="0" xfId="0" applyFont="1" applyAlignment="1">
      <alignment horizontal="center" vertical="center" readingOrder="1"/>
    </xf>
    <xf numFmtId="0" fontId="11" fillId="0" borderId="0" xfId="0" applyFont="1" applyAlignment="1">
      <alignment horizontal="center" vertical="center" readingOrder="1"/>
    </xf>
    <xf numFmtId="0" fontId="14" fillId="0" borderId="0" xfId="0" applyFont="1" applyAlignment="1">
      <alignment vertical="center" readingOrder="1"/>
    </xf>
    <xf numFmtId="0" fontId="15" fillId="0" borderId="0" xfId="0" applyFont="1"/>
    <xf numFmtId="0" fontId="16" fillId="0" borderId="0" xfId="0" applyFont="1"/>
    <xf numFmtId="0" fontId="18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13" fillId="0" borderId="1" xfId="0" applyFont="1" applyBorder="1" applyAlignment="1">
      <alignment vertical="center" readingOrder="1"/>
    </xf>
    <xf numFmtId="0" fontId="2" fillId="0" borderId="0" xfId="0" applyFont="1" applyAlignment="1">
      <alignment horizontal="left" vertical="center" wrapText="1"/>
    </xf>
    <xf numFmtId="0" fontId="12" fillId="0" borderId="0" xfId="0" applyFont="1" applyAlignment="1">
      <alignment horizontal="center" vertical="center"/>
    </xf>
    <xf numFmtId="0" fontId="19" fillId="6" borderId="0" xfId="0" applyFont="1" applyFill="1" applyAlignment="1">
      <alignment horizontal="center" vertical="center"/>
    </xf>
    <xf numFmtId="0" fontId="20" fillId="3" borderId="0" xfId="0" applyFont="1" applyFill="1" applyAlignment="1">
      <alignment horizontal="center" vertical="center"/>
    </xf>
    <xf numFmtId="0" fontId="20" fillId="3" borderId="0" xfId="0" applyFont="1" applyFill="1" applyAlignment="1">
      <alignment horizontal="center" vertical="center"/>
    </xf>
    <xf numFmtId="0" fontId="0" fillId="0" borderId="2" xfId="0" applyFont="1" applyBorder="1" applyAlignment="1">
      <alignment horizontal="center" vertical="center" readingOrder="1"/>
    </xf>
    <xf numFmtId="0" fontId="21" fillId="0" borderId="0" xfId="0" applyFont="1" applyAlignment="1">
      <alignment horizontal="center" vertical="center" readingOrder="1"/>
    </xf>
    <xf numFmtId="0" fontId="22" fillId="0" borderId="0" xfId="0" applyFont="1" applyAlignment="1">
      <alignment horizontal="center" vertical="center" readingOrder="1"/>
    </xf>
    <xf numFmtId="0" fontId="23" fillId="0" borderId="0" xfId="0" applyFont="1" applyAlignment="1">
      <alignment horizontal="center" vertical="center" readingOrder="1"/>
    </xf>
    <xf numFmtId="0" fontId="24" fillId="0" borderId="0" xfId="0" applyFont="1" applyAlignment="1">
      <alignment horizontal="center" vertical="center" readingOrder="1"/>
    </xf>
    <xf numFmtId="0" fontId="25" fillId="0" borderId="0" xfId="0" applyFont="1" applyAlignment="1">
      <alignment horizontal="center" vertical="center" readingOrder="1"/>
    </xf>
    <xf numFmtId="0" fontId="15" fillId="0" borderId="0" xfId="0" applyFont="1" applyAlignment="1">
      <alignment horizontal="center" vertical="center" readingOrder="1"/>
    </xf>
    <xf numFmtId="0" fontId="16" fillId="0" borderId="0" xfId="0" applyFont="1" applyAlignment="1">
      <alignment horizontal="center" vertical="center" readingOrder="1"/>
    </xf>
    <xf numFmtId="0" fontId="26" fillId="5" borderId="0" xfId="0" applyFont="1" applyFill="1" applyAlignment="1">
      <alignment horizontal="center" vertical="center" readingOrder="1"/>
    </xf>
    <xf numFmtId="0" fontId="16" fillId="5" borderId="0" xfId="0" applyFont="1" applyFill="1" applyAlignment="1">
      <alignment horizontal="center" vertical="center" readingOrder="1"/>
    </xf>
    <xf numFmtId="0" fontId="23" fillId="5" borderId="0" xfId="0" applyFont="1" applyFill="1" applyAlignment="1">
      <alignment horizontal="center" vertical="center" readingOrder="1"/>
    </xf>
    <xf numFmtId="0" fontId="27" fillId="0" borderId="0" xfId="0" applyFont="1" applyAlignment="1">
      <alignment horizontal="center" vertical="center" readingOrder="1"/>
    </xf>
    <xf numFmtId="0" fontId="28" fillId="4" borderId="0" xfId="0" applyFont="1" applyFill="1" applyAlignment="1">
      <alignment horizontal="center" vertical="center" readingOrder="1"/>
    </xf>
    <xf numFmtId="0" fontId="29" fillId="5" borderId="0" xfId="0" applyFont="1" applyFill="1" applyAlignment="1">
      <alignment horizontal="center" vertical="center" readingOrder="1"/>
    </xf>
    <xf numFmtId="0" fontId="1" fillId="0" borderId="0" xfId="0" applyFont="1" applyAlignment="1">
      <alignment horizontal="center"/>
    </xf>
    <xf numFmtId="0" fontId="20" fillId="7" borderId="0" xfId="0" applyFont="1" applyFill="1" applyAlignment="1">
      <alignment horizontal="center" vertical="center"/>
    </xf>
    <xf numFmtId="0" fontId="20" fillId="8" borderId="0" xfId="0" applyFont="1" applyFill="1" applyAlignment="1">
      <alignment vertical="center"/>
    </xf>
    <xf numFmtId="0" fontId="20" fillId="8" borderId="0" xfId="0" applyFont="1" applyFill="1" applyAlignment="1">
      <alignment horizontal="center" vertical="center"/>
    </xf>
    <xf numFmtId="0" fontId="20" fillId="8" borderId="0" xfId="0" applyFont="1" applyFill="1" applyAlignment="1">
      <alignment horizontal="center" vertical="center"/>
    </xf>
    <xf numFmtId="0" fontId="20" fillId="9" borderId="0" xfId="0" applyFont="1" applyFill="1" applyAlignment="1">
      <alignment horizontal="center" vertical="center"/>
    </xf>
    <xf numFmtId="0" fontId="20" fillId="9" borderId="0" xfId="0" applyFont="1" applyFill="1" applyAlignment="1">
      <alignment horizontal="center" vertical="center" wrapText="1"/>
    </xf>
    <xf numFmtId="0" fontId="20" fillId="9" borderId="0" xfId="0" applyFont="1" applyFill="1" applyAlignment="1">
      <alignment vertical="center"/>
    </xf>
    <xf numFmtId="0" fontId="20" fillId="0" borderId="0" xfId="0" applyFont="1" applyFill="1" applyAlignment="1">
      <alignment horizontal="center" vertical="center"/>
    </xf>
    <xf numFmtId="0" fontId="20" fillId="0" borderId="0" xfId="0" applyFont="1" applyFill="1" applyAlignment="1">
      <alignment horizontal="center" vertical="center" wrapText="1"/>
    </xf>
    <xf numFmtId="0" fontId="20" fillId="9" borderId="18" xfId="0" applyFont="1" applyFill="1" applyBorder="1" applyAlignment="1">
      <alignment horizontal="center" vertical="center" wrapText="1"/>
    </xf>
    <xf numFmtId="0" fontId="20" fillId="8" borderId="0" xfId="0" applyFont="1" applyFill="1" applyBorder="1" applyAlignment="1">
      <alignment horizontal="center" vertical="center"/>
    </xf>
    <xf numFmtId="0" fontId="20" fillId="8" borderId="18" xfId="0" applyFont="1" applyFill="1" applyBorder="1" applyAlignment="1">
      <alignment horizontal="center" vertical="center"/>
    </xf>
    <xf numFmtId="0" fontId="20" fillId="9" borderId="0" xfId="0" applyFont="1" applyFill="1" applyBorder="1" applyAlignment="1">
      <alignment horizontal="center" vertical="center"/>
    </xf>
    <xf numFmtId="0" fontId="20" fillId="9" borderId="18" xfId="0" applyFont="1" applyFill="1" applyBorder="1" applyAlignment="1">
      <alignment horizontal="center" vertical="center"/>
    </xf>
    <xf numFmtId="0" fontId="20" fillId="8" borderId="18" xfId="0" applyFont="1" applyFill="1" applyBorder="1" applyAlignment="1">
      <alignment horizontal="center" vertical="center"/>
    </xf>
    <xf numFmtId="0" fontId="1" fillId="0" borderId="0" xfId="0" applyFont="1" applyBorder="1"/>
    <xf numFmtId="0" fontId="20" fillId="8" borderId="19" xfId="0" applyFont="1" applyFill="1" applyBorder="1" applyAlignment="1">
      <alignment horizontal="center" vertical="center"/>
    </xf>
    <xf numFmtId="0" fontId="20" fillId="8" borderId="19" xfId="0" applyFont="1" applyFill="1" applyBorder="1" applyAlignment="1">
      <alignment horizontal="center" vertical="center"/>
    </xf>
    <xf numFmtId="0" fontId="20" fillId="3" borderId="0" xfId="0" applyFont="1" applyFill="1" applyBorder="1" applyAlignment="1">
      <alignment horizontal="center" vertical="center"/>
    </xf>
    <xf numFmtId="0" fontId="20" fillId="3" borderId="18" xfId="0" applyFont="1" applyFill="1" applyBorder="1" applyAlignment="1">
      <alignment horizontal="center" vertical="center"/>
    </xf>
    <xf numFmtId="0" fontId="17" fillId="3" borderId="0" xfId="0" applyFont="1" applyFill="1" applyBorder="1" applyAlignment="1">
      <alignment horizontal="center" vertical="center"/>
    </xf>
    <xf numFmtId="0" fontId="17" fillId="3" borderId="18" xfId="0" applyFont="1" applyFill="1" applyBorder="1" applyAlignment="1">
      <alignment horizontal="center" vertical="center"/>
    </xf>
    <xf numFmtId="0" fontId="20" fillId="3" borderId="19" xfId="0" applyFont="1" applyFill="1" applyBorder="1" applyAlignment="1">
      <alignment horizontal="center" vertical="center"/>
    </xf>
    <xf numFmtId="0" fontId="17" fillId="3" borderId="19" xfId="0" applyFont="1" applyFill="1" applyBorder="1" applyAlignment="1">
      <alignment horizontal="center" vertical="center"/>
    </xf>
    <xf numFmtId="0" fontId="20" fillId="9" borderId="20" xfId="0" applyFont="1" applyFill="1" applyBorder="1" applyAlignment="1">
      <alignment horizontal="center" vertical="center" wrapText="1"/>
    </xf>
    <xf numFmtId="0" fontId="17" fillId="9" borderId="0" xfId="0" applyFont="1" applyFill="1" applyAlignment="1">
      <alignment horizontal="center" vertical="center"/>
    </xf>
  </cellXfs>
  <cellStyles count="1">
    <cellStyle name="Normal" xfId="0" builtinId="0"/>
  </cellStyles>
  <dxfs count="2">
    <dxf>
      <font>
        <color theme="0" tint="-0.34998626667073579"/>
      </font>
    </dxf>
    <dxf>
      <font>
        <color theme="0" tint="-0.34998626667073579"/>
      </font>
    </dxf>
  </dxfs>
  <tableStyles count="0" defaultTableStyle="TableStyleMedium2" defaultPivotStyle="PivotStyleMedium9"/>
  <colors>
    <mruColors>
      <color rgb="FFFFE38B"/>
      <color rgb="FFFC8888"/>
      <color rgb="FFB9D5F1"/>
      <color rgb="FFFECECE"/>
      <color rgb="FFDA7A1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Blue Warm">
      <a:dk1>
        <a:sysClr val="windowText" lastClr="000000"/>
      </a:dk1>
      <a:lt1>
        <a:sysClr val="window" lastClr="FFFFFF"/>
      </a:lt1>
      <a:dk2>
        <a:srgbClr val="242852"/>
      </a:dk2>
      <a:lt2>
        <a:srgbClr val="ACCBF9"/>
      </a:lt2>
      <a:accent1>
        <a:srgbClr val="4A66AC"/>
      </a:accent1>
      <a:accent2>
        <a:srgbClr val="629DD1"/>
      </a:accent2>
      <a:accent3>
        <a:srgbClr val="297FD5"/>
      </a:accent3>
      <a:accent4>
        <a:srgbClr val="7F8FA9"/>
      </a:accent4>
      <a:accent5>
        <a:srgbClr val="5AA2AE"/>
      </a:accent5>
      <a:accent6>
        <a:srgbClr val="9D90A0"/>
      </a:accent6>
      <a:hlink>
        <a:srgbClr val="9454C3"/>
      </a:hlink>
      <a:folHlink>
        <a:srgbClr val="3EBBF0"/>
      </a:folHlink>
    </a:clrScheme>
    <a:fontScheme name="Custom 40">
      <a:majorFont>
        <a:latin typeface="Century Gothic"/>
        <a:ea typeface=""/>
        <a:cs typeface=""/>
      </a:majorFont>
      <a:minorFont>
        <a:latin typeface="Century Gothic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AE4B29-6C8D-48A8-838C-3F4BC2653488}">
  <sheetPr>
    <pageSetUpPr fitToPage="1"/>
  </sheetPr>
  <dimension ref="A1:AO29"/>
  <sheetViews>
    <sheetView showGridLines="0" tabSelected="1" zoomScale="85" zoomScaleNormal="85" workbookViewId="0">
      <pane xSplit="26" topLeftCell="AA1" activePane="topRight" state="frozen"/>
      <selection pane="topRight" activeCell="AC14" sqref="AC14"/>
    </sheetView>
  </sheetViews>
  <sheetFormatPr defaultColWidth="8.75" defaultRowHeight="24.95" customHeight="1" x14ac:dyDescent="0.3"/>
  <cols>
    <col min="1" max="24" width="4.625" style="1" customWidth="1"/>
    <col min="25" max="25" width="1.875" style="1" customWidth="1"/>
    <col min="26" max="26" width="2.125" style="1" customWidth="1"/>
    <col min="27" max="27" width="2.875" style="1" customWidth="1"/>
    <col min="28" max="40" width="10.625" style="1" customWidth="1"/>
    <col min="41" max="16384" width="8.75" style="1"/>
  </cols>
  <sheetData>
    <row r="1" spans="1:41" ht="16.5" customHeight="1" x14ac:dyDescent="0.3">
      <c r="B1" s="34">
        <f ca="1">IF(MONTH(TODAY())=12,YEAR(TODAY())+1,YEAR(TODAY()))</f>
        <v>2024</v>
      </c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</row>
    <row r="2" spans="1:41" ht="24.95" customHeight="1" x14ac:dyDescent="0.3"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AB2" s="35" t="s">
        <v>10</v>
      </c>
      <c r="AC2" s="35"/>
      <c r="AD2" s="35" t="s">
        <v>11</v>
      </c>
      <c r="AE2" s="35"/>
      <c r="AF2" s="35" t="s">
        <v>12</v>
      </c>
      <c r="AG2" s="35"/>
      <c r="AH2" s="35" t="s">
        <v>13</v>
      </c>
      <c r="AI2" s="35"/>
      <c r="AJ2" s="35" t="s">
        <v>0</v>
      </c>
      <c r="AK2" s="35"/>
      <c r="AL2" s="35" t="s">
        <v>1</v>
      </c>
      <c r="AM2" s="35"/>
      <c r="AN2" s="35" t="s">
        <v>2</v>
      </c>
      <c r="AO2" s="35"/>
    </row>
    <row r="3" spans="1:41" ht="24.95" customHeight="1" x14ac:dyDescent="0.3">
      <c r="B3" s="34"/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AB3" s="53" t="s">
        <v>35</v>
      </c>
      <c r="AC3" s="53"/>
      <c r="AD3" s="53" t="s">
        <v>35</v>
      </c>
      <c r="AE3" s="53"/>
      <c r="AF3" s="53" t="s">
        <v>35</v>
      </c>
      <c r="AG3" s="53"/>
      <c r="AH3" s="53" t="s">
        <v>35</v>
      </c>
      <c r="AI3" s="53"/>
      <c r="AJ3" s="53" t="s">
        <v>35</v>
      </c>
      <c r="AK3" s="53"/>
      <c r="AL3" s="53" t="s">
        <v>35</v>
      </c>
      <c r="AM3" s="53"/>
      <c r="AN3" s="53" t="s">
        <v>35</v>
      </c>
      <c r="AO3" s="53"/>
    </row>
    <row r="4" spans="1:41" ht="24.95" customHeight="1" x14ac:dyDescent="0.3">
      <c r="A4" s="23"/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23"/>
      <c r="AB4" s="71">
        <v>9</v>
      </c>
      <c r="AC4" s="72"/>
      <c r="AD4" s="75">
        <v>7</v>
      </c>
      <c r="AE4" s="72"/>
      <c r="AF4" s="75">
        <v>4</v>
      </c>
      <c r="AG4" s="72"/>
      <c r="AH4" s="63">
        <v>14</v>
      </c>
      <c r="AI4" s="64"/>
      <c r="AJ4" s="70">
        <v>6</v>
      </c>
      <c r="AK4" s="62" t="s">
        <v>38</v>
      </c>
      <c r="AL4" s="63">
        <v>1</v>
      </c>
      <c r="AM4" s="64"/>
      <c r="AN4" s="56">
        <v>1</v>
      </c>
      <c r="AO4" s="56"/>
    </row>
    <row r="5" spans="1:41" s="22" customFormat="1" ht="24.95" customHeight="1" x14ac:dyDescent="0.3">
      <c r="A5" s="21"/>
      <c r="B5" s="32" t="s">
        <v>8</v>
      </c>
      <c r="C5" s="32"/>
      <c r="D5" s="32"/>
      <c r="E5" s="32"/>
      <c r="F5" s="32"/>
      <c r="G5" s="32"/>
      <c r="H5" s="32"/>
      <c r="I5" s="27"/>
      <c r="J5" s="32" t="s">
        <v>9</v>
      </c>
      <c r="K5" s="32"/>
      <c r="L5" s="32"/>
      <c r="M5" s="32"/>
      <c r="N5" s="32"/>
      <c r="O5" s="32"/>
      <c r="P5" s="32"/>
      <c r="Q5" s="27"/>
      <c r="R5" s="32" t="s">
        <v>10</v>
      </c>
      <c r="S5" s="32"/>
      <c r="T5" s="32"/>
      <c r="U5" s="32"/>
      <c r="V5" s="32"/>
      <c r="W5" s="32"/>
      <c r="X5" s="32"/>
      <c r="Y5" s="21"/>
      <c r="AB5" s="73">
        <v>10</v>
      </c>
      <c r="AC5" s="74"/>
      <c r="AD5" s="76">
        <v>8</v>
      </c>
      <c r="AE5" s="74"/>
      <c r="AF5" s="76">
        <v>5</v>
      </c>
      <c r="AG5" s="74"/>
      <c r="AH5" s="65" t="s">
        <v>36</v>
      </c>
      <c r="AI5" s="66"/>
      <c r="AJ5" s="70">
        <v>11</v>
      </c>
      <c r="AK5" s="77"/>
      <c r="AL5" s="65" t="s">
        <v>39</v>
      </c>
      <c r="AM5" s="66"/>
      <c r="AN5" s="78" t="s">
        <v>40</v>
      </c>
      <c r="AO5" s="78"/>
    </row>
    <row r="6" spans="1:41" ht="24.95" customHeight="1" x14ac:dyDescent="0.3">
      <c r="A6" s="23"/>
      <c r="B6" s="38" t="s">
        <v>3</v>
      </c>
      <c r="C6" s="38" t="s">
        <v>4</v>
      </c>
      <c r="D6" s="38" t="s">
        <v>5</v>
      </c>
      <c r="E6" s="38" t="s">
        <v>6</v>
      </c>
      <c r="F6" s="38" t="s">
        <v>5</v>
      </c>
      <c r="G6" s="38" t="s">
        <v>7</v>
      </c>
      <c r="H6" s="38" t="s">
        <v>3</v>
      </c>
      <c r="I6" s="39"/>
      <c r="J6" s="38" t="s">
        <v>3</v>
      </c>
      <c r="K6" s="38" t="s">
        <v>4</v>
      </c>
      <c r="L6" s="38" t="s">
        <v>5</v>
      </c>
      <c r="M6" s="38" t="s">
        <v>6</v>
      </c>
      <c r="N6" s="38" t="s">
        <v>5</v>
      </c>
      <c r="O6" s="38" t="s">
        <v>7</v>
      </c>
      <c r="P6" s="38" t="s">
        <v>3</v>
      </c>
      <c r="Q6" s="39"/>
      <c r="R6" s="38" t="s">
        <v>3</v>
      </c>
      <c r="S6" s="38" t="s">
        <v>4</v>
      </c>
      <c r="T6" s="38" t="s">
        <v>5</v>
      </c>
      <c r="U6" s="38" t="s">
        <v>6</v>
      </c>
      <c r="V6" s="38" t="s">
        <v>5</v>
      </c>
      <c r="W6" s="38" t="s">
        <v>7</v>
      </c>
      <c r="X6" s="24" t="s">
        <v>3</v>
      </c>
      <c r="Y6" s="23"/>
      <c r="AB6" s="71">
        <v>11</v>
      </c>
      <c r="AC6" s="72"/>
      <c r="AD6" s="36">
        <v>21</v>
      </c>
      <c r="AE6" s="62" t="s">
        <v>33</v>
      </c>
      <c r="AF6" s="63">
        <v>20</v>
      </c>
      <c r="AG6" s="64"/>
      <c r="AH6" s="69">
        <v>18</v>
      </c>
      <c r="AI6" s="64"/>
      <c r="AJ6" s="55">
        <v>13</v>
      </c>
      <c r="AK6" s="59"/>
      <c r="AL6" s="65"/>
      <c r="AM6" s="66"/>
    </row>
    <row r="7" spans="1:41" ht="24.95" customHeight="1" x14ac:dyDescent="0.3">
      <c r="A7" s="23"/>
      <c r="B7" s="40" t="str">
        <f ca="1">IF(WEEKDAY(DATE($B$1,MONTH(DATEVALUE(B5&amp;"1")),1))=1,1,"")</f>
        <v/>
      </c>
      <c r="C7" s="40">
        <f ca="1">IF(B7&lt;&gt;"",B7+1,IF(WEEKDAY(DATE($B$1,MONTH(DATEVALUE(B5&amp;"1")),1))=2,1,""))</f>
        <v>1</v>
      </c>
      <c r="D7" s="40">
        <f ca="1">IF(C7&lt;&gt;"",C7+1,IF(WEEKDAY(DATE($B$1,MONTH(DATEVALUE(B5&amp;"1")),1))=3,1,""))</f>
        <v>2</v>
      </c>
      <c r="E7" s="40">
        <f ca="1">IF(D7&lt;&gt;"",D7+1,IF(WEEKDAY(DATE($B$1,MONTH(DATEVALUE(B5&amp;"1")),1))=4,1,""))</f>
        <v>3</v>
      </c>
      <c r="F7" s="40">
        <f ca="1">IF(E7&lt;&gt;"",E7+1,IF(WEEKDAY(DATE($B$1,MONTH(DATEVALUE(B5&amp;"1")),1))=5,1,""))</f>
        <v>4</v>
      </c>
      <c r="G7" s="40">
        <f ca="1">IF(F7&lt;&gt;"",F7+1,IF(WEEKDAY(DATE($B$1,MONTH(DATEVALUE(B5&amp;"1")),1))=6,1,""))</f>
        <v>5</v>
      </c>
      <c r="H7" s="40">
        <f ca="1">IF(G7&lt;&gt;"",G7+1,IF(WEEKDAY(DATE($B$1,MONTH(DATEVALUE(B5&amp;"1")),1))=7,1,""))</f>
        <v>6</v>
      </c>
      <c r="I7" s="39"/>
      <c r="J7" s="40" t="str">
        <f ca="1">IF(WEEKDAY(DATE($B$1,MONTH(DATEVALUE(J5&amp;"1")),1))=1,1,"")</f>
        <v/>
      </c>
      <c r="K7" s="40" t="str">
        <f ca="1">IF(J7&lt;&gt;"",J7+1,IF(WEEKDAY(DATE($B$1,MONTH(DATEVALUE(J5&amp;"1")),1))=2,1,""))</f>
        <v/>
      </c>
      <c r="L7" s="40" t="str">
        <f ca="1">IF(K7&lt;&gt;"",K7+1,IF(WEEKDAY(DATE($B$1,MONTH(DATEVALUE(J5&amp;"1")),1))=3,1,""))</f>
        <v/>
      </c>
      <c r="M7" s="40" t="str">
        <f ca="1">IF(L7&lt;&gt;"",L7+1,IF(WEEKDAY(DATE($B$1,MONTH(DATEVALUE(J5&amp;"1")),1))=4,1,""))</f>
        <v/>
      </c>
      <c r="N7" s="40">
        <f ca="1">IF(M7&lt;&gt;"",M7+1,IF(WEEKDAY(DATE($B$1,MONTH(DATEVALUE(J5&amp;"1")),1))=5,1,""))</f>
        <v>1</v>
      </c>
      <c r="O7" s="40">
        <f ca="1">IF(N7&lt;&gt;"",N7+1,IF(WEEKDAY(DATE($B$1,MONTH(DATEVALUE(J5&amp;"1")),1))=6,1,""))</f>
        <v>2</v>
      </c>
      <c r="P7" s="40">
        <f ca="1">IF(O7&lt;&gt;"",O7+1,IF(WEEKDAY(DATE($B$1,MONTH(DATEVALUE(J5&amp;"1")),1))=7,1,""))</f>
        <v>3</v>
      </c>
      <c r="Q7" s="39"/>
      <c r="R7" s="40">
        <f ca="1">IF(WEEKDAY(DATE($B$1,MONTH(DATEVALUE(R5&amp;"1")),1))=1,1,"")</f>
        <v>1</v>
      </c>
      <c r="S7" s="50">
        <f ca="1">IF(R7&lt;&gt;"",R7+1,IF(WEEKDAY(DATE($B$1,MONTH(DATEVALUE(R5&amp;"1")),1))=2,1,""))</f>
        <v>2</v>
      </c>
      <c r="T7" s="41">
        <f ca="1">IF(S7&lt;&gt;"",S7+1,IF(WEEKDAY(DATE($B$1,MONTH(DATEVALUE(R5&amp;"1")),1))=3,1,""))</f>
        <v>3</v>
      </c>
      <c r="U7" s="42">
        <f ca="1">IF(T7&lt;&gt;"",T7+1,IF(WEEKDAY(DATE($B$1,MONTH(DATEVALUE(R5&amp;"1")),1))=4,1,""))</f>
        <v>4</v>
      </c>
      <c r="V7" s="41">
        <f ca="1">IF(U7&lt;&gt;"",U7+1,IF(WEEKDAY(DATE($B$1,MONTH(DATEVALUE(R5&amp;"1")),1))=5,1,""))</f>
        <v>5</v>
      </c>
      <c r="W7" s="41">
        <f ca="1">IF(V7&lt;&gt;"",V7+1,IF(WEEKDAY(DATE($B$1,MONTH(DATEVALUE(R5&amp;"1")),1))=6,1,""))</f>
        <v>6</v>
      </c>
      <c r="X7" s="26">
        <f ca="1">IF(W7&lt;&gt;"",W7+1,IF(WEEKDAY(DATE($B$1,MONTH(DATEVALUE(R5&amp;"1")),1))=7,1,""))</f>
        <v>7</v>
      </c>
      <c r="Y7" s="23"/>
      <c r="AB7" s="63">
        <v>25</v>
      </c>
      <c r="AC7" s="64"/>
      <c r="AD7" s="36">
        <v>22</v>
      </c>
      <c r="AE7" s="62"/>
      <c r="AF7" s="65" t="s">
        <v>32</v>
      </c>
      <c r="AG7" s="66"/>
      <c r="AH7" s="58" t="s">
        <v>37</v>
      </c>
      <c r="AI7" s="58"/>
      <c r="AJ7" s="61"/>
      <c r="AK7" s="61"/>
    </row>
    <row r="8" spans="1:41" ht="24.95" customHeight="1" x14ac:dyDescent="0.3">
      <c r="A8" s="23"/>
      <c r="B8" s="40">
        <f ca="1">IF(H7&lt;(DAY(EOMONTH(DATE($B$1,MONTH(DATEVALUE($B$5&amp;"1")),1),0))),IF(H7&lt;&gt;"",H7+1,IF(WEEKDAY(DATE($B$1,MONTH(DATEVALUE($B$5&amp;"1")),1))=1,1,"")), "")</f>
        <v>7</v>
      </c>
      <c r="C8" s="40">
        <f ca="1">IF(B8&lt;(DAY(EOMONTH(DATE($B$1,MONTH(DATEVALUE($B$5&amp;"1")),1),0))),IF(B8&lt;&gt;"",B8+1,IF(WEEKDAY(DATE($B$1,MONTH(DATEVALUE($B$5&amp;"1")),1))=2,1,"")), "")</f>
        <v>8</v>
      </c>
      <c r="D8" s="40">
        <f ca="1">IF(C8&lt;(DAY(EOMONTH(DATE($B$1,MONTH(DATEVALUE($B$5&amp;"1")),1),0))),IF(C8&lt;&gt;"",C8+1,IF(WEEKDAY(DATE($B$1,MONTH(DATEVALUE($B$5&amp;"1")),1))=3,1,"")), "")</f>
        <v>9</v>
      </c>
      <c r="E8" s="40">
        <f ca="1">IF(D8&lt;(DAY(EOMONTH(DATE($B$1,MONTH(DATEVALUE($B$5&amp;"1")),1),0))),IF(D8&lt;&gt;"",D8+1,IF(WEEKDAY(DATE($B$1,MONTH(DATEVALUE($B$5&amp;"1")),1))=4,1,"")), "")</f>
        <v>10</v>
      </c>
      <c r="F8" s="40">
        <f ca="1">IF(E8&lt;(DAY(EOMONTH(DATE($B$1,MONTH(DATEVALUE($B$5&amp;"1")),1),0))),IF(E8&lt;&gt;"",E8+1,IF(WEEKDAY(DATE($B$1,MONTH(DATEVALUE($B$5&amp;"1")),1))=5,1,"")), "")</f>
        <v>11</v>
      </c>
      <c r="G8" s="40">
        <f ca="1">IF(F8&lt;(DAY(EOMONTH(DATE($B$1,MONTH(DATEVALUE($B$5&amp;"1")),1),0))),IF(F8&lt;&gt;"",F8+1,IF(WEEKDAY(DATE($B$1,MONTH(DATEVALUE($B$5&amp;"1")),1))=6,1,"")), "")</f>
        <v>12</v>
      </c>
      <c r="H8" s="40">
        <f ca="1">IF(G8&lt;(DAY(EOMONTH(DATE($B$1,MONTH(DATEVALUE($B$5&amp;"1")),1),0))),IF(G8&lt;&gt;"",G8+1,IF(WEEKDAY(DATE($B$1,MONTH(DATEVALUE($B$5&amp;"1")),1))=7,1,"")), "")</f>
        <v>13</v>
      </c>
      <c r="I8" s="39"/>
      <c r="J8" s="40">
        <f ca="1">IF(P7&lt;(DAY(EOMONTH(DATE($B$1,MONTH(DATEVALUE($J$5&amp;"1")),1),0))),IF(P7&lt;&gt;"",P7+1,IF(WEEKDAY(DATE($B$1,MONTH(DATEVALUE($J$5&amp;"1")),1))=1,1,"")), "")</f>
        <v>4</v>
      </c>
      <c r="K8" s="40">
        <f ca="1">IF(J8&lt;(DAY(EOMONTH(DATE($B$1,MONTH(DATEVALUE($J$5&amp;"1")),1),0))),IF(J8&lt;&gt;"",J8+1,IF(WEEKDAY(DATE($B$1,MONTH(DATEVALUE($J$5&amp;"1")),1))=2,1,"")), "")</f>
        <v>5</v>
      </c>
      <c r="L8" s="40">
        <f ca="1">IF(K8&lt;(DAY(EOMONTH(DATE($B$1,MONTH(DATEVALUE($J$5&amp;"1")),1),0))),IF(K8&lt;&gt;"",K8+1,IF(WEEKDAY(DATE($B$1,MONTH(DATEVALUE($J$5&amp;"1")),1))=3,1,"")), "")</f>
        <v>6</v>
      </c>
      <c r="M8" s="40">
        <f ca="1">IF(L8&lt;(DAY(EOMONTH(DATE($B$1,MONTH(DATEVALUE($J$5&amp;"1")),1),0))),IF(L8&lt;&gt;"",L8+1,IF(WEEKDAY(DATE($B$1,MONTH(DATEVALUE($J$5&amp;"1")),1))=4,1,"")), "")</f>
        <v>7</v>
      </c>
      <c r="N8" s="40">
        <f ca="1">IF(M8&lt;(DAY(EOMONTH(DATE($B$1,MONTH(DATEVALUE($J$5&amp;"1")),1),0))),IF(M8&lt;&gt;"",M8+1,IF(WEEKDAY(DATE($B$1,MONTH(DATEVALUE($J$5&amp;"1")),1))=5,1,"")), "")</f>
        <v>8</v>
      </c>
      <c r="O8" s="40">
        <f ca="1">IF(N8&lt;(DAY(EOMONTH(DATE($B$1,MONTH(DATEVALUE($J$5&amp;"1")),1),0))),IF(N8&lt;&gt;"",N8+1,IF(WEEKDAY(DATE($B$1,MONTH(DATEVALUE($J$5&amp;"1")),1))=6,1,"")), "")</f>
        <v>9</v>
      </c>
      <c r="P8" s="40">
        <f ca="1">IF(O8&lt;(DAY(EOMONTH(DATE($B$1,MONTH(DATEVALUE($J$5&amp;"1")),1),0))),IF(O8&lt;&gt;"",O8+1,IF(WEEKDAY(DATE($B$1,MONTH(DATEVALUE($J$5&amp;"1")),1))=7,1,"")), "")</f>
        <v>10</v>
      </c>
      <c r="Q8" s="39"/>
      <c r="R8" s="40">
        <f ca="1">IF(X7&lt;(DAY(EOMONTH(DATE($B$1,MONTH(DATEVALUE($R$5&amp;"1")),1),0))),IF(X7&lt;&gt;"",X7+1,IF(WEEKDAY(DATE($R$5,MONTH(DATEVALUE($R$5&amp;"1")),1))=1,1,"")), "")</f>
        <v>8</v>
      </c>
      <c r="S8" s="46">
        <f ca="1">IF(R8&lt;(DAY(EOMONTH(DATE($B$1,MONTH(DATEVALUE($R$5&amp;"1")),1),0))),IF(R8&lt;&gt;"",R8+1,IF(WEEKDAY(DATE($B$1,MONTH(DATEVALUE($R$5&amp;"1")),1))=2,1,"")), "")</f>
        <v>9</v>
      </c>
      <c r="T8" s="46">
        <f ca="1">IF(S8&lt;(DAY(EOMONTH(DATE($B$1,MONTH(DATEVALUE($R$5&amp;"1")),1),0))),IF(S8&lt;&gt;"",S8+1,IF(WEEKDAY(DATE($B$1,MONTH(DATEVALUE($R$5&amp;"1")),1))=3,1,"")), "")</f>
        <v>10</v>
      </c>
      <c r="U8" s="46">
        <f ca="1">IF(T8&lt;(DAY(EOMONTH(DATE($B$1,MONTH(DATEVALUE($R$5&amp;"1")),1),0))),IF(T8&lt;&gt;"",T8+1,IF(WEEKDAY(DATE($B$1,MONTH(DATEVALUE($R$5&amp;"1")),1))=4,1,"")), "")</f>
        <v>11</v>
      </c>
      <c r="V8" s="40">
        <f ca="1">IF(U8&lt;(DAY(EOMONTH(DATE($B$1,MONTH(DATEVALUE($R$5&amp;"1")),1),0))),IF(U8&lt;&gt;"",U8+1,IF(WEEKDAY(DATE($B$1,MONTH(DATEVALUE($R$5&amp;"1")),1))=5,1,"")), "")</f>
        <v>12</v>
      </c>
      <c r="W8" s="40">
        <f ca="1">IF(V8&lt;(DAY(EOMONTH(DATE($B$1,MONTH(DATEVALUE($R$5&amp;"1")),1),0))),IF(V8&lt;&gt;"",V8+1,IF(WEEKDAY(DATE($B$1,MONTH(DATEVALUE($R$5&amp;"1")),1))=6,1,"")), "")</f>
        <v>13</v>
      </c>
      <c r="X8" s="26">
        <f ca="1">IF(W8&lt;(DAY(EOMONTH(DATE($B$1,MONTH(DATEVALUE($R$5&amp;"1")),1),0))),IF(W8&lt;&gt;"",W8+1,IF(WEEKDAY(DATE($B$1,MONTH(DATEVALUE($R$5&amp;"1")),1))=7,1,"")), "")</f>
        <v>14</v>
      </c>
      <c r="Y8" s="23"/>
      <c r="Z8" s="28"/>
      <c r="AB8" s="65" t="s">
        <v>30</v>
      </c>
      <c r="AC8" s="66"/>
      <c r="AD8" s="67">
        <v>25</v>
      </c>
      <c r="AE8" s="62"/>
      <c r="AF8" s="63">
        <v>27</v>
      </c>
      <c r="AG8" s="64"/>
      <c r="AH8" s="58"/>
      <c r="AI8" s="58"/>
      <c r="AJ8" s="61"/>
      <c r="AK8" s="61"/>
    </row>
    <row r="9" spans="1:41" ht="24.95" customHeight="1" x14ac:dyDescent="0.3">
      <c r="A9" s="23"/>
      <c r="B9" s="40">
        <f ca="1">IF(H8&lt;(DAY(EOMONTH(DATE($B$1,MONTH(DATEVALUE($B$5&amp;"1")),1),0))),IF(H8&lt;&gt;"",H8+1,IF(WEEKDAY(DATE($B$1,MONTH(DATEVALUE($B$5&amp;"1")),1))=1,1,"")), "")</f>
        <v>14</v>
      </c>
      <c r="C9" s="40">
        <f ca="1">IF(B9&lt;(DAY(EOMONTH(DATE($B$1,MONTH(DATEVALUE($B$5&amp;"1")),1),0))),IF(B9&lt;&gt;"",B9+1,IF(WEEKDAY(DATE($B$1,MONTH(DATEVALUE($B$5&amp;"1")),1))=2,1,"")), "")</f>
        <v>15</v>
      </c>
      <c r="D9" s="40">
        <f ca="1">IF(C9&lt;(DAY(EOMONTH(DATE($B$1,MONTH(DATEVALUE($B$5&amp;"1")),1),0))),IF(C9&lt;&gt;"",C9+1,IF(WEEKDAY(DATE($B$1,MONTH(DATEVALUE($B$5&amp;"1")),1))=3,1,"")), "")</f>
        <v>16</v>
      </c>
      <c r="E9" s="40">
        <f ca="1">IF(D9&lt;(DAY(EOMONTH(DATE($B$1,MONTH(DATEVALUE($B$5&amp;"1")),1),0))),IF(D9&lt;&gt;"",D9+1,IF(WEEKDAY(DATE($B$1,MONTH(DATEVALUE($B$5&amp;"1")),1))=4,1,"")), "")</f>
        <v>17</v>
      </c>
      <c r="F9" s="40">
        <f ca="1">IF(E9&lt;(DAY(EOMONTH(DATE($B$1,MONTH(DATEVALUE($B$5&amp;"1")),1),0))),IF(E9&lt;&gt;"",E9+1,IF(WEEKDAY(DATE($B$1,MONTH(DATEVALUE($B$5&amp;"1")),1))=5,1,"")), "")</f>
        <v>18</v>
      </c>
      <c r="G9" s="40">
        <f ca="1">IF(F9&lt;(DAY(EOMONTH(DATE($B$1,MONTH(DATEVALUE($B$5&amp;"1")),1),0))),IF(F9&lt;&gt;"",F9+1,IF(WEEKDAY(DATE($B$1,MONTH(DATEVALUE($B$5&amp;"1")),1))=6,1,"")), "")</f>
        <v>19</v>
      </c>
      <c r="H9" s="40">
        <f ca="1">IF(G9&lt;(DAY(EOMONTH(DATE($B$1,MONTH(DATEVALUE($B$5&amp;"1")),1),0))),IF(G9&lt;&gt;"",G9+1,IF(WEEKDAY(DATE($B$1,MONTH(DATEVALUE($B$5&amp;"1")),1))=7,1,"")), "")</f>
        <v>20</v>
      </c>
      <c r="I9" s="39"/>
      <c r="J9" s="40">
        <f ca="1">IF(P8&lt;(DAY(EOMONTH(DATE($B$1,MONTH(DATEVALUE($J$5&amp;"1")),1),0))),IF(P8&lt;&gt;"",P8+1,IF(WEEKDAY(DATE($B$1,MONTH(DATEVALUE($J$5&amp;"1")),1))=1,1,"")), "")</f>
        <v>11</v>
      </c>
      <c r="K9" s="40">
        <f ca="1">IF(J9&lt;(DAY(EOMONTH(DATE($B$1,MONTH(DATEVALUE($J$5&amp;"1")),1),0))),IF(J9&lt;&gt;"",J9+1,IF(WEEKDAY(DATE($B$1,MONTH(DATEVALUE($J$5&amp;"1")),1))=2,1,"")), "")</f>
        <v>12</v>
      </c>
      <c r="L9" s="40">
        <f ca="1">IF(K9&lt;(DAY(EOMONTH(DATE($B$1,MONTH(DATEVALUE($J$5&amp;"1")),1),0))),IF(K9&lt;&gt;"",K9+1,IF(WEEKDAY(DATE($B$1,MONTH(DATEVALUE($J$5&amp;"1")),1))=3,1,"")), "")</f>
        <v>13</v>
      </c>
      <c r="M9" s="40">
        <f ca="1">IF(L9&lt;(DAY(EOMONTH(DATE($B$1,MONTH(DATEVALUE($J$5&amp;"1")),1),0))),IF(L9&lt;&gt;"",L9+1,IF(WEEKDAY(DATE($B$1,MONTH(DATEVALUE($J$5&amp;"1")),1))=4,1,"")), "")</f>
        <v>14</v>
      </c>
      <c r="N9" s="40">
        <f ca="1">IF(M9&lt;(DAY(EOMONTH(DATE($B$1,MONTH(DATEVALUE($J$5&amp;"1")),1),0))),IF(M9&lt;&gt;"",M9+1,IF(WEEKDAY(DATE($B$1,MONTH(DATEVALUE($J$5&amp;"1")),1))=5,1,"")), "")</f>
        <v>15</v>
      </c>
      <c r="O9" s="40">
        <f ca="1">IF(N9&lt;(DAY(EOMONTH(DATE($B$1,MONTH(DATEVALUE($J$5&amp;"1")),1),0))),IF(N9&lt;&gt;"",N9+1,IF(WEEKDAY(DATE($B$1,MONTH(DATEVALUE($J$5&amp;"1")),1))=6,1,"")), "")</f>
        <v>16</v>
      </c>
      <c r="P9" s="40">
        <f ca="1">IF(O9&lt;(DAY(EOMONTH(DATE($B$1,MONTH(DATEVALUE($J$5&amp;"1")),1),0))),IF(O9&lt;&gt;"",O9+1,IF(WEEKDAY(DATE($B$1,MONTH(DATEVALUE($J$5&amp;"1")),1))=7,1,"")), "")</f>
        <v>17</v>
      </c>
      <c r="Q9" s="39"/>
      <c r="R9" s="44">
        <f ca="1">IF(X8&lt;(DAY(EOMONTH(DATE($B$1,MONTH(DATEVALUE($R$5&amp;"1")),1),0))),IF(X8&lt;&gt;"",X8+1,IF(WEEKDAY(DATE($R$5,MONTH(DATEVALUE($R$5&amp;"1")),1))=1,1,"")), "")</f>
        <v>15</v>
      </c>
      <c r="S9" s="41">
        <f ca="1">IF(R9&lt;(DAY(EOMONTH(DATE($B$1,MONTH(DATEVALUE($R$5&amp;"1")),1),0))),IF(R9&lt;&gt;"",R9+1,IF(WEEKDAY(DATE($B$1,MONTH(DATEVALUE($R$5&amp;"1")),1))=2,1,"")), "")</f>
        <v>16</v>
      </c>
      <c r="T9" s="43">
        <f ca="1">IF(S9&lt;(DAY(EOMONTH(DATE($B$1,MONTH(DATEVALUE($R$5&amp;"1")),1),0))),IF(S9&lt;&gt;"",S9+1,IF(WEEKDAY(DATE($B$1,MONTH(DATEVALUE($R$5&amp;"1")),1))=3,1,"")), "")</f>
        <v>17</v>
      </c>
      <c r="U9" s="41">
        <f ca="1">IF(T9&lt;(DAY(EOMONTH(DATE($B$1,MONTH(DATEVALUE($R$5&amp;"1")),1),0))),IF(T9&lt;&gt;"",T9+1,IF(WEEKDAY(DATE($B$1,MONTH(DATEVALUE($R$5&amp;"1")),1))=4,1,"")), "")</f>
        <v>18</v>
      </c>
      <c r="V9" s="42">
        <f ca="1">IF(U9&lt;(DAY(EOMONTH(DATE($B$1,MONTH(DATEVALUE($R$5&amp;"1")),1),0))),IF(U9&lt;&gt;"",U9+1,IF(WEEKDAY(DATE($B$1,MONTH(DATEVALUE($R$5&amp;"1")),1))=5,1,"")), "")</f>
        <v>19</v>
      </c>
      <c r="W9" s="41">
        <f ca="1">IF(V9&lt;(DAY(EOMONTH(DATE($B$1,MONTH(DATEVALUE($R$5&amp;"1")),1),0))),IF(V9&lt;&gt;"",V9+1,IF(WEEKDAY(DATE($B$1,MONTH(DATEVALUE($R$5&amp;"1")),1))=6,1,"")), "")</f>
        <v>20</v>
      </c>
      <c r="X9" s="26">
        <f ca="1">IF(W9&lt;(DAY(EOMONTH(DATE($B$1,MONTH(DATEVALUE($R$5&amp;"1")),1),0))),IF(W9&lt;&gt;"",W9+1,IF(WEEKDAY(DATE($B$1,MONTH(DATEVALUE($R$5&amp;"1")),1))=7,1,"")), "")</f>
        <v>21</v>
      </c>
      <c r="Y9" s="23"/>
      <c r="AB9" s="71">
        <v>26</v>
      </c>
      <c r="AC9" s="72"/>
      <c r="AD9" s="75">
        <v>23</v>
      </c>
      <c r="AE9" s="72"/>
      <c r="AF9" s="65" t="s">
        <v>34</v>
      </c>
      <c r="AG9" s="65"/>
    </row>
    <row r="10" spans="1:41" ht="24.95" customHeight="1" x14ac:dyDescent="0.3">
      <c r="A10" s="23"/>
      <c r="B10" s="40">
        <f ca="1">IF(H9&lt;(DAY(EOMONTH(DATE($B$1,MONTH(DATEVALUE($B$5&amp;"1")),1),0))),IF(H9&lt;&gt;"",H9+1,IF(WEEKDAY(DATE($B$1,MONTH(DATEVALUE($B$5&amp;"1")),1))=1,1,"")), "")</f>
        <v>21</v>
      </c>
      <c r="C10" s="40">
        <f ca="1">IF(B10&lt;(DAY(EOMONTH(DATE($B$1,MONTH(DATEVALUE($B$5&amp;"1")),1),0))),IF(B10&lt;&gt;"",B10+1,IF(WEEKDAY(DATE($B$1,MONTH(DATEVALUE($B$5&amp;"1")),1))=2,1,"")), "")</f>
        <v>22</v>
      </c>
      <c r="D10" s="40">
        <f ca="1">IF(C10&lt;(DAY(EOMONTH(DATE($B$1,MONTH(DATEVALUE($B$5&amp;"1")),1),0))),IF(C10&lt;&gt;"",C10+1,IF(WEEKDAY(DATE($B$1,MONTH(DATEVALUE($B$5&amp;"1")),1))=3,1,"")), "")</f>
        <v>23</v>
      </c>
      <c r="E10" s="40">
        <f ca="1">IF(D10&lt;(DAY(EOMONTH(DATE($B$1,MONTH(DATEVALUE($B$5&amp;"1")),1),0))),IF(D10&lt;&gt;"",D10+1,IF(WEEKDAY(DATE($B$1,MONTH(DATEVALUE($B$5&amp;"1")),1))=4,1,"")), "")</f>
        <v>24</v>
      </c>
      <c r="F10" s="40">
        <f ca="1">IF(E10&lt;(DAY(EOMONTH(DATE($B$1,MONTH(DATEVALUE($B$5&amp;"1")),1),0))),IF(E10&lt;&gt;"",E10+1,IF(WEEKDAY(DATE($B$1,MONTH(DATEVALUE($B$5&amp;"1")),1))=5,1,"")), "")</f>
        <v>25</v>
      </c>
      <c r="G10" s="40">
        <f ca="1">IF(F10&lt;(DAY(EOMONTH(DATE($B$1,MONTH(DATEVALUE($B$5&amp;"1")),1),0))),IF(F10&lt;&gt;"",F10+1,IF(WEEKDAY(DATE($B$1,MONTH(DATEVALUE($B$5&amp;"1")),1))=6,1,"")), "")</f>
        <v>26</v>
      </c>
      <c r="H10" s="40">
        <f ca="1">IF(G10&lt;(DAY(EOMONTH(DATE($B$1,MONTH(DATEVALUE($B$5&amp;"1")),1),0))),IF(G10&lt;&gt;"",G10+1,IF(WEEKDAY(DATE($B$1,MONTH(DATEVALUE($B$5&amp;"1")),1))=7,1,"")), "")</f>
        <v>27</v>
      </c>
      <c r="I10" s="39"/>
      <c r="J10" s="40">
        <f ca="1">IF(P9&lt;(DAY(EOMONTH(DATE($B$1,MONTH(DATEVALUE($J$5&amp;"1")),1),0))),IF(P9&lt;&gt;"",P9+1,IF(WEEKDAY(DATE($B$1,MONTH(DATEVALUE($J$5&amp;"1")),1))=1,1,"")), "")</f>
        <v>18</v>
      </c>
      <c r="K10" s="42">
        <f ca="1">IF(J10&lt;(DAY(EOMONTH(DATE($B$1,MONTH(DATEVALUE($J$5&amp;"1")),1),0))),IF(J10&lt;&gt;"",J10+1,IF(WEEKDAY(DATE($B$1,MONTH(DATEVALUE($J$5&amp;"1")),1))=2,1,"")), "")</f>
        <v>19</v>
      </c>
      <c r="L10" s="41">
        <f ca="1">IF(K10&lt;(DAY(EOMONTH(DATE($B$1,MONTH(DATEVALUE($J$5&amp;"1")),1),0))),IF(K10&lt;&gt;"",K10+1,IF(WEEKDAY(DATE($B$1,MONTH(DATEVALUE($J$5&amp;"1")),1))=3,1,"")), "")</f>
        <v>20</v>
      </c>
      <c r="M10" s="43">
        <f ca="1">IF(L10&lt;(DAY(EOMONTH(DATE($B$1,MONTH(DATEVALUE($J$5&amp;"1")),1),0))),IF(L10&lt;&gt;"",L10+1,IF(WEEKDAY(DATE($B$1,MONTH(DATEVALUE($J$5&amp;"1")),1))=4,1,"")), "")</f>
        <v>21</v>
      </c>
      <c r="N10" s="41">
        <f ca="1">IF(M10&lt;(DAY(EOMONTH(DATE($B$1,MONTH(DATEVALUE($J$5&amp;"1")),1),0))),IF(M10&lt;&gt;"",M10+1,IF(WEEKDAY(DATE($B$1,MONTH(DATEVALUE($J$5&amp;"1")),1))=5,1,"")), "")</f>
        <v>22</v>
      </c>
      <c r="O10" s="41">
        <f ca="1">IF(N10&lt;(DAY(EOMONTH(DATE($B$1,MONTH(DATEVALUE($J$5&amp;"1")),1),0))),IF(N10&lt;&gt;"",N10+1,IF(WEEKDAY(DATE($B$1,MONTH(DATEVALUE($J$5&amp;"1")),1))=6,1,"")), "")</f>
        <v>23</v>
      </c>
      <c r="P10" s="40">
        <f ca="1">IF(O10&lt;(DAY(EOMONTH(DATE($B$1,MONTH(DATEVALUE($J$5&amp;"1")),1),0))),IF(O10&lt;&gt;"",O10+1,IF(WEEKDAY(DATE($B$1,MONTH(DATEVALUE($J$5&amp;"1")),1))=7,1,"")), "")</f>
        <v>24</v>
      </c>
      <c r="Q10" s="39"/>
      <c r="R10" s="40">
        <f ca="1">IF(X9&lt;(DAY(EOMONTH(DATE($B$1,MONTH(DATEVALUE($R$5&amp;"1")),1),0))),IF(X9&lt;&gt;"",X9+1,IF(WEEKDAY(DATE($R$5,MONTH(DATEVALUE($R$5&amp;"1")),1))=1,1,"")), "")</f>
        <v>22</v>
      </c>
      <c r="S10" s="40">
        <f ca="1">IF(R10&lt;(DAY(EOMONTH(DATE($B$1,MONTH(DATEVALUE($R$5&amp;"1")),1),0))),IF(R10&lt;&gt;"",R10+1,IF(WEEKDAY(DATE($B$1,MONTH(DATEVALUE($R$5&amp;"1")),1))=2,1,"")), "")</f>
        <v>23</v>
      </c>
      <c r="T10" s="40">
        <f ca="1">IF(S10&lt;(DAY(EOMONTH(DATE($B$1,MONTH(DATEVALUE($R$5&amp;"1")),1),0))),IF(S10&lt;&gt;"",S10+1,IF(WEEKDAY(DATE($B$1,MONTH(DATEVALUE($R$5&amp;"1")),1))=3,1,"")), "")</f>
        <v>24</v>
      </c>
      <c r="U10" s="40">
        <f ca="1">IF(T10&lt;(DAY(EOMONTH(DATE($B$1,MONTH(DATEVALUE($R$5&amp;"1")),1),0))),IF(T10&lt;&gt;"",T10+1,IF(WEEKDAY(DATE($B$1,MONTH(DATEVALUE($R$5&amp;"1")),1))=4,1,"")), "")</f>
        <v>25</v>
      </c>
      <c r="V10" s="46">
        <f ca="1">IF(U10&lt;(DAY(EOMONTH(DATE($B$1,MONTH(DATEVALUE($R$5&amp;"1")),1),0))),IF(U10&lt;&gt;"",U10+1,IF(WEEKDAY(DATE($B$1,MONTH(DATEVALUE($R$5&amp;"1")),1))=5,1,"")), "")</f>
        <v>26</v>
      </c>
      <c r="W10" s="46">
        <f ca="1">IF(V10&lt;(DAY(EOMONTH(DATE($B$1,MONTH(DATEVALUE($R$5&amp;"1")),1),0))),IF(V10&lt;&gt;"",V10+1,IF(WEEKDAY(DATE($B$1,MONTH(DATEVALUE($R$5&amp;"1")),1))=6,1,"")), "")</f>
        <v>27</v>
      </c>
      <c r="X10" s="26">
        <f ca="1">IF(W10&lt;(DAY(EOMONTH(DATE($B$1,MONTH(DATEVALUE($R$5&amp;"1")),1),0))),IF(W10&lt;&gt;"",W10+1,IF(WEEKDAY(DATE($B$1,MONTH(DATEVALUE($R$5&amp;"1")),1))=7,1,"")), "")</f>
        <v>28</v>
      </c>
      <c r="Y10" s="23"/>
      <c r="AB10" s="71">
        <v>27</v>
      </c>
      <c r="AC10" s="72"/>
      <c r="AD10" s="75">
        <v>28</v>
      </c>
      <c r="AE10" s="72"/>
      <c r="AF10" s="60"/>
      <c r="AG10" s="60"/>
      <c r="AH10" s="68"/>
    </row>
    <row r="11" spans="1:41" ht="24.95" customHeight="1" x14ac:dyDescent="0.3">
      <c r="A11" s="23"/>
      <c r="B11" s="40">
        <f ca="1">IF(H10&lt;(DAY(EOMONTH(DATE($B$1,MONTH(DATEVALUE($B$5&amp;"1")),1),0))),IF(H10&lt;&gt;"",H10+1,IF(WEEKDAY(DATE($B$1,MONTH(DATEVALUE($B$5&amp;"1")),1))=1,1,"")), "")</f>
        <v>28</v>
      </c>
      <c r="C11" s="40">
        <f ca="1">IF(B11&lt;(DAY(EOMONTH(DATE($B$1,MONTH(DATEVALUE($B$5&amp;"1")),1),0))),IF(B11&lt;&gt;"",B11+1,IF(WEEKDAY(DATE($B$1,MONTH(DATEVALUE($B$5&amp;"1")),1))=2,1,"")), "")</f>
        <v>29</v>
      </c>
      <c r="D11" s="40">
        <f ca="1">IF(C11&lt;(DAY(EOMONTH(DATE($B$1,MONTH(DATEVALUE($B$5&amp;"1")),1),0))),IF(C11&lt;&gt;"",C11+1,IF(WEEKDAY(DATE($B$1,MONTH(DATEVALUE($B$5&amp;"1")),1))=3,1,"")), "")</f>
        <v>30</v>
      </c>
      <c r="E11" s="40">
        <f ca="1">IF(D11&lt;(DAY(EOMONTH(DATE($B$1,MONTH(DATEVALUE($B$5&amp;"1")),1),0))),IF(D11&lt;&gt;"",D11+1,IF(WEEKDAY(DATE($B$1,MONTH(DATEVALUE($B$5&amp;"1")),1))=4,1,"")), "")</f>
        <v>31</v>
      </c>
      <c r="F11" s="40" t="str">
        <f ca="1">IF(E11&lt;(DAY(EOMONTH(DATE($B$1,MONTH(DATEVALUE($B$5&amp;"1")),1),0))),IF(E11&lt;&gt;"",E11+1,IF(WEEKDAY(DATE($B$1,MONTH(DATEVALUE($B$5&amp;"1")),1))=5,1,"")), "")</f>
        <v/>
      </c>
      <c r="G11" s="40" t="str">
        <f ca="1">IF(F11&lt;(DAY(EOMONTH(DATE($B$1,MONTH(DATEVALUE($B$5&amp;"1")),1),0))),IF(F11&lt;&gt;"",F11+1,IF(WEEKDAY(DATE($B$1,MONTH(DATEVALUE($B$5&amp;"1")),1))=6,1,"")), "")</f>
        <v/>
      </c>
      <c r="H11" s="40" t="str">
        <f ca="1">IF(G11&lt;(DAY(EOMONTH(DATE($B$1,MONTH(DATEVALUE($B$5&amp;"1")),1),0))),IF(G11&lt;&gt;"",G11+1,IF(WEEKDAY(DATE($B$1,MONTH(DATEVALUE($B$5&amp;"1")),1))=7,1,"")), "")</f>
        <v/>
      </c>
      <c r="I11" s="39"/>
      <c r="J11" s="40">
        <f ca="1">IF(P10&lt;(DAY(EOMONTH(DATE($B$1,MONTH(DATEVALUE($J$5&amp;"1")),1),0))),IF(P10&lt;&gt;"",P10+1,IF(WEEKDAY(DATE($B$1,MONTH(DATEVALUE($J$5&amp;"1")),1))=1,1,"")), "")</f>
        <v>25</v>
      </c>
      <c r="K11" s="44">
        <f ca="1">IF(J11&lt;(DAY(EOMONTH(DATE($B$1,MONTH(DATEVALUE($J$5&amp;"1")),1),0))),IF(J11&lt;&gt;"",J11+1,IF(WEEKDAY(DATE($B$1,MONTH(DATEVALUE($J$5&amp;"1")),1))=2,1,"")), "")</f>
        <v>26</v>
      </c>
      <c r="L11" s="40">
        <f ca="1">IF(K11&lt;(DAY(EOMONTH(DATE($B$1,MONTH(DATEVALUE($J$5&amp;"1")),1),0))),IF(K11&lt;&gt;"",K11+1,IF(WEEKDAY(DATE($B$1,MONTH(DATEVALUE($J$5&amp;"1")),1))=3,1,"")), "")</f>
        <v>27</v>
      </c>
      <c r="M11" s="40">
        <f ca="1">IF(L11&lt;(DAY(EOMONTH(DATE($B$1,MONTH(DATEVALUE($J$5&amp;"1")),1),0))),IF(L11&lt;&gt;"",L11+1,IF(WEEKDAY(DATE($B$1,MONTH(DATEVALUE($J$5&amp;"1")),1))=4,1,"")), "")</f>
        <v>28</v>
      </c>
      <c r="N11" s="40">
        <f ca="1">IF(M11&lt;(DAY(EOMONTH(DATE($B$1,MONTH(DATEVALUE($J$5&amp;"1")),1),0))),IF(M11&lt;&gt;"",M11+1,IF(WEEKDAY(DATE($B$1,MONTH(DATEVALUE($J$5&amp;"1")),1))=5,1,"")), "")</f>
        <v>29</v>
      </c>
      <c r="O11" s="40">
        <f ca="1">IF(N11&lt;(DAY(EOMONTH(DATE($B$1,MONTH(DATEVALUE($J$5&amp;"1")),1),0))),IF(N11&lt;&gt;"",N11+1,IF(WEEKDAY(DATE($B$1,MONTH(DATEVALUE($J$5&amp;"1")),1))=6,1,"")), "")</f>
        <v>30</v>
      </c>
      <c r="P11" s="40">
        <f ca="1">IF(O11&lt;(DAY(EOMONTH(DATE($B$1,MONTH(DATEVALUE($J$5&amp;"1")),1),0))),IF(O11&lt;&gt;"",O11+1,IF(WEEKDAY(DATE($B$1,MONTH(DATEVALUE($J$5&amp;"1")),1))=7,1,"")), "")</f>
        <v>31</v>
      </c>
      <c r="Q11" s="39"/>
      <c r="R11" s="40">
        <f ca="1">IF(X10&lt;(DAY(EOMONTH(DATE($B$1,MONTH(DATEVALUE($R$5&amp;"1")),1),0))),IF(X10&lt;&gt;"",X10+1,IF(WEEKDAY(DATE($R$5,MONTH(DATEVALUE($R$5&amp;"1")),1))=1,1,"")), "")</f>
        <v>29</v>
      </c>
      <c r="S11" s="51">
        <f ca="1">IF(R11&lt;(DAY(EOMONTH(DATE($B$1,MONTH(DATEVALUE($R$5&amp;"1")),1),0))),IF(R11&lt;&gt;"",R11+1,IF(WEEKDAY(DATE($B$1,MONTH(DATEVALUE($R$5&amp;"1")),1))=2,1,"")), "")</f>
        <v>30</v>
      </c>
      <c r="T11" s="40" t="str">
        <f ca="1">IF(S11&lt;(DAY(EOMONTH(DATE($B$1,MONTH(DATEVALUE($R$5&amp;"1")),1),0))),IF(S11&lt;&gt;"",S11+1,IF(WEEKDAY(DATE($B$1,MONTH(DATEVALUE($R$5&amp;"1")),1))=3,1,"")), "")</f>
        <v/>
      </c>
      <c r="U11" s="40" t="str">
        <f ca="1">IF(T11&lt;(DAY(EOMONTH(DATE($B$1,MONTH(DATEVALUE($R$5&amp;"1")),1),0))),IF(T11&lt;&gt;"",T11+1,IF(WEEKDAY(DATE($B$1,MONTH(DATEVALUE($R$5&amp;"1")),1))=4,1,"")), "")</f>
        <v/>
      </c>
      <c r="V11" s="40" t="str">
        <f ca="1">IF(U11&lt;(DAY(EOMONTH(DATE($B$1,MONTH(DATEVALUE($R$5&amp;"1")),1),0))),IF(U11&lt;&gt;"",U11+1,IF(WEEKDAY(DATE($B$1,MONTH(DATEVALUE($R$5&amp;"1")),1))=5,1,"")), "")</f>
        <v/>
      </c>
      <c r="W11" s="40" t="str">
        <f ca="1">IF(V11&lt;(DAY(EOMONTH(DATE($B$1,MONTH(DATEVALUE($R$5&amp;"1")),1),0))),IF(V11&lt;&gt;"",V11+1,IF(WEEKDAY(DATE($B$1,MONTH(DATEVALUE($R$5&amp;"1")),1))=6,1,"")), "")</f>
        <v/>
      </c>
      <c r="X11" s="26" t="str">
        <f ca="1">IF(W11&lt;(DAY(EOMONTH(DATE($B$1,MONTH(DATEVALUE($R$5&amp;"1")),1),0))),IF(W11&lt;&gt;"",W11+1,IF(WEEKDAY(DATE($B$1,MONTH(DATEVALUE($R$5&amp;"1")),1))=7,1,"")), "")</f>
        <v/>
      </c>
      <c r="Y11" s="23"/>
      <c r="AB11" s="71">
        <v>30</v>
      </c>
      <c r="AC11" s="72"/>
      <c r="AD11" s="37">
        <v>29</v>
      </c>
      <c r="AE11" s="37"/>
    </row>
    <row r="12" spans="1:41" ht="24.95" customHeight="1" x14ac:dyDescent="0.3">
      <c r="A12" s="23"/>
      <c r="B12" s="26" t="str">
        <f ca="1">IF(H11&lt;(DAY(EOMONTH(DATE($B$1,MONTH(DATEVALUE($B$5&amp;"1")),1),0))),IF(H11&lt;&gt;"",H11+1,IF(WEEKDAY(DATE($B$1,MONTH(DATEVALUE($B$5&amp;"1")),1))=1,1,"")), "")</f>
        <v/>
      </c>
      <c r="C12" s="26" t="str">
        <f ca="1">IF(B12&lt;(DAY(EOMONTH(DATE($B$1,MONTH(DATEVALUE($B$5&amp;"1")),1),0))),IF(B12&lt;&gt;"",B12+1,IF(WEEKDAY(DATE($B$1,MONTH(DATEVALUE($B$5&amp;"1")),1))=2,1,"")), "")</f>
        <v/>
      </c>
      <c r="D12" s="26" t="str">
        <f ca="1">IF(C12&lt;(DAY(EOMONTH(DATE($B$1,MONTH(DATEVALUE($B$5&amp;"1")),1),0))),IF(C12&lt;&gt;"",C12+1,IF(WEEKDAY(DATE($B$1,MONTH(DATEVALUE($B$5&amp;"1")),1))=3,1,"")), "")</f>
        <v/>
      </c>
      <c r="E12" s="26" t="str">
        <f ca="1">IF(D12&lt;(DAY(EOMONTH(DATE($B$1,MONTH(DATEVALUE($B$5&amp;"1")),1),0))),IF(D12&lt;&gt;"",D12+1,IF(WEEKDAY(DATE($B$1,MONTH(DATEVALUE($B$5&amp;"1")),1))=4,1,"")), "")</f>
        <v/>
      </c>
      <c r="F12" s="26" t="str">
        <f ca="1">IF(E12&lt;(DAY(EOMONTH(DATE($B$1,MONTH(DATEVALUE($B$5&amp;"1")),1),0))),IF(E12&lt;&gt;"",E12+1,IF(WEEKDAY(DATE($B$1,MONTH(DATEVALUE($B$5&amp;"1")),1))=5,1,"")), "")</f>
        <v/>
      </c>
      <c r="G12" s="26" t="str">
        <f ca="1">IF(F12&lt;(DAY(EOMONTH(DATE($B$1,MONTH(DATEVALUE($B$5&amp;"1")),1),0))),IF(F12&lt;&gt;"",F12+1,IF(WEEKDAY(DATE($B$1,MONTH(DATEVALUE($B$5&amp;"1")),1))=6,1,"")), "")</f>
        <v/>
      </c>
      <c r="H12" s="26" t="str">
        <f ca="1">IF(G12&lt;(DAY(EOMONTH(DATE($B$1,MONTH(DATEVALUE($B$5&amp;"1")),1),0))),IF(G12&lt;&gt;"",G12+1,IF(WEEKDAY(DATE($B$1,MONTH(DATEVALUE($B$5&amp;"1")),1))=7,1,"")), "")</f>
        <v/>
      </c>
      <c r="I12" s="25"/>
      <c r="J12" s="26" t="str">
        <f ca="1">IF(P11&lt;(DAY(EOMONTH(DATE($B$1,MONTH(DATEVALUE($J$5&amp;"1")),1),0))),IF(P11&lt;&gt;"",P11+1,IF(WEEKDAY(DATE($B$1,MONTH(DATEVALUE($J$5&amp;"1")),1))=1,1,"")), "")</f>
        <v/>
      </c>
      <c r="K12" s="26" t="str">
        <f ca="1">IF(J12&lt;(DAY(EOMONTH(DATE($B$1,MONTH(DATEVALUE($J$5&amp;"1")),1),0))),IF(J12&lt;&gt;"",J12+1,IF(WEEKDAY(DATE($B$1,MONTH(DATEVALUE($J$5&amp;"1")),1))=2,1,"")), "")</f>
        <v/>
      </c>
      <c r="L12" s="26" t="str">
        <f ca="1">IF(K12&lt;(DAY(EOMONTH(DATE($B$1,MONTH(DATEVALUE($J$5&amp;"1")),1),0))),IF(K12&lt;&gt;"",K12+1,IF(WEEKDAY(DATE($B$1,MONTH(DATEVALUE($J$5&amp;"1")),1))=3,1,"")), "")</f>
        <v/>
      </c>
      <c r="M12" s="26" t="str">
        <f ca="1">IF(L12&lt;(DAY(EOMONTH(DATE($B$1,MONTH(DATEVALUE($J$5&amp;"1")),1),0))),IF(L12&lt;&gt;"",L12+1,IF(WEEKDAY(DATE($B$1,MONTH(DATEVALUE($J$5&amp;"1")),1))=4,1,"")), "")</f>
        <v/>
      </c>
      <c r="N12" s="26" t="str">
        <f ca="1">IF(M12&lt;(DAY(EOMONTH(DATE($B$1,MONTH(DATEVALUE($J$5&amp;"1")),1),0))),IF(M12&lt;&gt;"",M12+1,IF(WEEKDAY(DATE($B$1,MONTH(DATEVALUE($J$5&amp;"1")),1))=5,1,"")), "")</f>
        <v/>
      </c>
      <c r="O12" s="26" t="str">
        <f ca="1">IF(N12&lt;(DAY(EOMONTH(DATE($B$1,MONTH(DATEVALUE($J$5&amp;"1")),1),0))),IF(N12&lt;&gt;"",N12+1,IF(WEEKDAY(DATE($B$1,MONTH(DATEVALUE($J$5&amp;"1")),1))=6,1,"")), "")</f>
        <v/>
      </c>
      <c r="P12" s="26" t="str">
        <f ca="1">IF(O12&lt;(DAY(EOMONTH(DATE($B$1,MONTH(DATEVALUE($J$5&amp;"1")),1),0))),IF(O12&lt;&gt;"",O12+1,IF(WEEKDAY(DATE($B$1,MONTH(DATEVALUE($J$5&amp;"1")),1))=7,1,"")), "")</f>
        <v/>
      </c>
      <c r="Q12" s="25"/>
      <c r="R12" s="26" t="str">
        <f ca="1">IF(X11&lt;(DAY(EOMONTH(DATE($B$1,MONTH(DATEVALUE($R$5&amp;"1")),1),0))),IF(X11&lt;&gt;"",X11+1,IF(WEEKDAY(DATE($R$5,MONTH(DATEVALUE($R$5&amp;"1")),1))=1,1,"")), "")</f>
        <v/>
      </c>
      <c r="S12" s="26" t="str">
        <f ca="1">IF(R12&lt;(DAY(EOMONTH(DATE($B$1,MONTH(DATEVALUE($R$5&amp;"1")),1),0))),IF(R12&lt;&gt;"",R12+1,IF(WEEKDAY(DATE($B$1,MONTH(DATEVALUE($R$5&amp;"1")),1))=2,1,"")), "")</f>
        <v/>
      </c>
      <c r="T12" s="26" t="str">
        <f ca="1">IF(S12&lt;(DAY(EOMONTH(DATE($B$1,MONTH(DATEVALUE($R$5&amp;"1")),1),0))),IF(S12&lt;&gt;"",S12+1,IF(WEEKDAY(DATE($B$1,MONTH(DATEVALUE($R$5&amp;"1")),1))=3,1,"")), "")</f>
        <v/>
      </c>
      <c r="U12" s="26" t="str">
        <f ca="1">IF(T12&lt;(DAY(EOMONTH(DATE($B$1,MONTH(DATEVALUE($R$5&amp;"1")),1),0))),IF(T12&lt;&gt;"",T12+1,IF(WEEKDAY(DATE($B$1,MONTH(DATEVALUE($R$5&amp;"1")),1))=4,1,"")), "")</f>
        <v/>
      </c>
      <c r="V12" s="26" t="str">
        <f ca="1">IF(U12&lt;(DAY(EOMONTH(DATE($B$1,MONTH(DATEVALUE($R$5&amp;"1")),1),0))),IF(U12&lt;&gt;"",U12+1,IF(WEEKDAY(DATE($B$1,MONTH(DATEVALUE($R$5&amp;"1")),1))=5,1,"")), "")</f>
        <v/>
      </c>
      <c r="W12" s="26" t="str">
        <f ca="1">IF(V12&lt;(DAY(EOMONTH(DATE($B$1,MONTH(DATEVALUE($R$5&amp;"1")),1),0))),IF(V12&lt;&gt;"",V12+1,IF(WEEKDAY(DATE($B$1,MONTH(DATEVALUE($R$5&amp;"1")),1))=6,1,"")), "")</f>
        <v/>
      </c>
      <c r="X12" s="26" t="str">
        <f ca="1">IF(W12&lt;(DAY(EOMONTH(DATE($B$1,MONTH(DATEVALUE($R$5&amp;"1")),1),0))),IF(W12&lt;&gt;"",W12+1,IF(WEEKDAY(DATE($B$1,MONTH(DATEVALUE($R$5&amp;"1")),1))=7,1,"")), "")</f>
        <v/>
      </c>
      <c r="AD12" s="36">
        <v>30</v>
      </c>
      <c r="AE12" s="54"/>
    </row>
    <row r="13" spans="1:41" ht="24.95" customHeight="1" x14ac:dyDescent="0.3">
      <c r="A13" s="23"/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3"/>
      <c r="AD13" s="57" t="s">
        <v>31</v>
      </c>
      <c r="AE13" s="57"/>
    </row>
    <row r="14" spans="1:41" s="22" customFormat="1" ht="24.95" customHeight="1" x14ac:dyDescent="0.3">
      <c r="A14" s="21"/>
      <c r="B14" s="32" t="s">
        <v>11</v>
      </c>
      <c r="C14" s="32"/>
      <c r="D14" s="32"/>
      <c r="E14" s="32"/>
      <c r="F14" s="32"/>
      <c r="G14" s="32"/>
      <c r="H14" s="32"/>
      <c r="I14" s="21"/>
      <c r="J14" s="32" t="s">
        <v>12</v>
      </c>
      <c r="K14" s="32"/>
      <c r="L14" s="32"/>
      <c r="M14" s="32"/>
      <c r="N14" s="32"/>
      <c r="O14" s="32"/>
      <c r="P14" s="32"/>
      <c r="Q14" s="21"/>
      <c r="R14" s="32" t="s">
        <v>13</v>
      </c>
      <c r="S14" s="32"/>
      <c r="T14" s="32"/>
      <c r="U14" s="32"/>
      <c r="V14" s="32"/>
      <c r="W14" s="32"/>
      <c r="X14" s="32"/>
      <c r="Y14" s="21"/>
    </row>
    <row r="15" spans="1:41" ht="24.95" customHeight="1" x14ac:dyDescent="0.3">
      <c r="A15" s="23"/>
      <c r="B15" s="38" t="s">
        <v>3</v>
      </c>
      <c r="C15" s="38" t="s">
        <v>4</v>
      </c>
      <c r="D15" s="38" t="s">
        <v>5</v>
      </c>
      <c r="E15" s="38" t="s">
        <v>6</v>
      </c>
      <c r="F15" s="38" t="s">
        <v>5</v>
      </c>
      <c r="G15" s="38" t="s">
        <v>7</v>
      </c>
      <c r="H15" s="38" t="s">
        <v>3</v>
      </c>
      <c r="I15" s="39"/>
      <c r="J15" s="38" t="s">
        <v>3</v>
      </c>
      <c r="K15" s="38" t="s">
        <v>4</v>
      </c>
      <c r="L15" s="38" t="s">
        <v>5</v>
      </c>
      <c r="M15" s="38" t="s">
        <v>6</v>
      </c>
      <c r="N15" s="38" t="s">
        <v>5</v>
      </c>
      <c r="O15" s="38" t="s">
        <v>7</v>
      </c>
      <c r="P15" s="38" t="s">
        <v>3</v>
      </c>
      <c r="Q15" s="39"/>
      <c r="R15" s="38" t="s">
        <v>3</v>
      </c>
      <c r="S15" s="38" t="s">
        <v>4</v>
      </c>
      <c r="T15" s="38" t="s">
        <v>5</v>
      </c>
      <c r="U15" s="38" t="s">
        <v>6</v>
      </c>
      <c r="V15" s="38" t="s">
        <v>5</v>
      </c>
      <c r="W15" s="38" t="s">
        <v>7</v>
      </c>
      <c r="X15" s="38" t="s">
        <v>3</v>
      </c>
      <c r="Y15" s="23"/>
      <c r="AB15" s="52"/>
      <c r="AC15" s="52"/>
      <c r="AD15" s="52"/>
      <c r="AE15" s="52"/>
    </row>
    <row r="16" spans="1:41" ht="24.95" customHeight="1" x14ac:dyDescent="0.3">
      <c r="A16" s="23"/>
      <c r="B16" s="40" t="str">
        <f ca="1">IF(WEEKDAY(DATE($B$1,MONTH(DATEVALUE(B14&amp;"1")),1))=1,1,"")</f>
        <v/>
      </c>
      <c r="C16" s="40" t="str">
        <f ca="1">IF(B16&lt;&gt;"",B16+1,IF(WEEKDAY(DATE($B$1,MONTH(DATEVALUE(B14&amp;"1")),1))=2,1,""))</f>
        <v/>
      </c>
      <c r="D16" s="41">
        <f ca="1">IF(C16&lt;&gt;"",C16+1,IF(WEEKDAY(DATE($B$1,MONTH(DATEVALUE(B14&amp;"1")),1))=3,1,""))</f>
        <v>1</v>
      </c>
      <c r="E16" s="41">
        <f ca="1">IF(D16&lt;&gt;"",D16+1,IF(WEEKDAY(DATE($B$1,MONTH(DATEVALUE(B14&amp;"1")),1))=4,1,""))</f>
        <v>2</v>
      </c>
      <c r="F16" s="41">
        <f ca="1">IF(E16&lt;&gt;"",E16+1,IF(WEEKDAY(DATE($B$1,MONTH(DATEVALUE(B14&amp;"1")),1))=5,1,""))</f>
        <v>3</v>
      </c>
      <c r="G16" s="42">
        <f ca="1">IF(F16&lt;&gt;"",F16+1,IF(WEEKDAY(DATE($B$1,MONTH(DATEVALUE(B14&amp;"1")),1))=6,1,""))</f>
        <v>4</v>
      </c>
      <c r="H16" s="40">
        <f ca="1">IF(G16&lt;&gt;"",G16+1,IF(WEEKDAY(DATE($B$1,MONTH(DATEVALUE(B14&amp;"1")),1))=7,1,""))</f>
        <v>5</v>
      </c>
      <c r="I16" s="39"/>
      <c r="J16" s="40" t="str">
        <f ca="1">IF(WEEKDAY(DATE($B$1,MONTH(DATEVALUE(J14&amp;"1")),1))=1,1,"")</f>
        <v/>
      </c>
      <c r="K16" s="40" t="str">
        <f ca="1">IF(J16&lt;&gt;"",J16+1,IF(WEEKDAY(DATE($B$1,MONTH(DATEVALUE(J14&amp;"1")),1))=2,1,""))</f>
        <v/>
      </c>
      <c r="L16" s="40" t="str">
        <f ca="1">IF(K16&lt;&gt;"",K16+1,IF(WEEKDAY(DATE($B$1,MONTH(DATEVALUE(J14&amp;"1")),1))=3,1,""))</f>
        <v/>
      </c>
      <c r="M16" s="40" t="str">
        <f ca="1">IF(L16&lt;&gt;"",L16+1,IF(WEEKDAY(DATE($B$1,MONTH(DATEVALUE(J14&amp;"1")),1))=4,1,""))</f>
        <v/>
      </c>
      <c r="N16" s="40" t="str">
        <f ca="1">IF(M16&lt;&gt;"",M16+1,IF(WEEKDAY(DATE($B$1,MONTH(DATEVALUE(J14&amp;"1")),1))=5,1,""))</f>
        <v/>
      </c>
      <c r="O16" s="43">
        <f ca="1">IF(N16&lt;&gt;"",N16+1,IF(WEEKDAY(DATE($B$1,MONTH(DATEVALUE(J14&amp;"1")),1))=6,1,""))</f>
        <v>1</v>
      </c>
      <c r="P16" s="44">
        <f ca="1">IF(O16&lt;&gt;"",O16+1,IF(WEEKDAY(DATE($B$1,MONTH(DATEVALUE(J14&amp;"1")),1))=7,1,""))</f>
        <v>2</v>
      </c>
      <c r="Q16" s="39"/>
      <c r="R16" s="40">
        <f ca="1">IF(WEEKDAY(DATE($B$1,MONTH(DATEVALUE(R14&amp;"1")),1))=1,1,"")</f>
        <v>1</v>
      </c>
      <c r="S16" s="40">
        <f ca="1">IF(R16&lt;&gt;"",R16+1,IF(WEEKDAY(DATE($B$1,MONTH(DATEVALUE(R14&amp;"1")),1))=2,1,""))</f>
        <v>2</v>
      </c>
      <c r="T16" s="40">
        <f ca="1">IF(S16&lt;&gt;"",S16+1,IF(WEEKDAY(DATE($B$1,MONTH(DATEVALUE(R14&amp;"1")),1))=3,1,""))</f>
        <v>3</v>
      </c>
      <c r="U16" s="45">
        <f ca="1">IF(T16&lt;&gt;"",T16+1,IF(WEEKDAY(DATE($B$1,MONTH(DATEVALUE(R14&amp;"1")),1))=4,1,""))</f>
        <v>4</v>
      </c>
      <c r="V16" s="40">
        <f ca="1">IF(U16&lt;&gt;"",U16+1,IF(WEEKDAY(DATE($B$1,MONTH(DATEVALUE(R14&amp;"1")),1))=5,1,""))</f>
        <v>5</v>
      </c>
      <c r="W16" s="40">
        <f ca="1">IF(V16&lt;&gt;"",V16+1,IF(WEEKDAY(DATE($B$1,MONTH(DATEVALUE(R14&amp;"1")),1))=6,1,""))</f>
        <v>6</v>
      </c>
      <c r="X16" s="40">
        <f ca="1">IF(W16&lt;&gt;"",W16+1,IF(WEEKDAY(DATE($B$1,MONTH(DATEVALUE(R14&amp;"1")),1))=7,1,""))</f>
        <v>7</v>
      </c>
      <c r="Y16" s="23"/>
      <c r="Z16" s="29"/>
    </row>
    <row r="17" spans="1:25" ht="24.95" customHeight="1" x14ac:dyDescent="0.3">
      <c r="A17" s="23"/>
      <c r="B17" s="40">
        <f ca="1">IF(H16&lt;(DAY(EOMONTH(DATE($B$1,MONTH(DATEVALUE($B$14&amp;"1")),1),0))),IF(H16&lt;&gt;"",H16+1,IF(WEEKDAY(DATE($B$1,MONTH(DATEVALUE($B$14&amp;"1")),1))=1,1,"")), "")</f>
        <v>6</v>
      </c>
      <c r="C17" s="46">
        <f ca="1">IF(B17&lt;(DAY(EOMONTH(DATE($B$1,MONTH(DATEVALUE($B$14&amp;"1")),1),0))),IF(B17&lt;&gt;"",B17+1,IF(WEEKDAY(DATE($B$1,MONTH(DATEVALUE($B$14&amp;"1")),1))=2,1,"")), "")</f>
        <v>7</v>
      </c>
      <c r="D17" s="46">
        <f ca="1">IF(C17&lt;(DAY(EOMONTH(DATE($B$1,MONTH(DATEVALUE($B$14&amp;"1")),1),0))),IF(C17&lt;&gt;"",C17+1,IF(WEEKDAY(DATE($B$1,MONTH(DATEVALUE($B$14&amp;"1")),1))=3,1,"")), "")</f>
        <v>8</v>
      </c>
      <c r="E17" s="40">
        <f ca="1">IF(D17&lt;(DAY(EOMONTH(DATE($B$1,MONTH(DATEVALUE($B$14&amp;"1")),1),0))),IF(D17&lt;&gt;"",D17+1,IF(WEEKDAY(DATE($B$1,MONTH(DATEVALUE($B$14&amp;"1")),1))=4,1,"")), "")</f>
        <v>9</v>
      </c>
      <c r="F17" s="40">
        <f ca="1">IF(E17&lt;(DAY(EOMONTH(DATE($B$1,MONTH(DATEVALUE($B$14&amp;"1")),1),0))),IF(E17&lt;&gt;"",E17+1,IF(WEEKDAY(DATE($B$1,MONTH(DATEVALUE($B$14&amp;"1")),1))=5,1,"")), "")</f>
        <v>10</v>
      </c>
      <c r="G17" s="40">
        <f ca="1">IF(F17&lt;(DAY(EOMONTH(DATE($B$1,MONTH(DATEVALUE($B$14&amp;"1")),1),0))),IF(F17&lt;&gt;"",F17+1,IF(WEEKDAY(DATE($B$1,MONTH(DATEVALUE($B$14&amp;"1")),1))=6,1,"")), "")</f>
        <v>11</v>
      </c>
      <c r="H17" s="40">
        <f ca="1">IF(G17&lt;(DAY(EOMONTH(DATE($B$1,MONTH(DATEVALUE($B$14&amp;"1")),1),0))),IF(G17&lt;&gt;"",G17+1,IF(WEEKDAY(DATE($B$1,MONTH(DATEVALUE($B$14&amp;"1")),1))=7,1,"")), "")</f>
        <v>12</v>
      </c>
      <c r="I17" s="39"/>
      <c r="J17" s="40">
        <f ca="1">IF(P16&lt;(DAY(EOMONTH(DATE($B$1,MONTH(DATEVALUE($J$14&amp;"1")),1),0))),IF(P16&lt;&gt;"",P16+1,IF(WEEKDAY(DATE($B$1,MONTH(DATEVALUE($J$14&amp;"1")),1))=1,1,"")), "")</f>
        <v>3</v>
      </c>
      <c r="K17" s="47">
        <f ca="1">IF(J17&lt;(DAY(EOMONTH(DATE($B$1,MONTH(DATEVALUE($J$14&amp;"1")),1),0))),IF(J17&lt;&gt;"",J17+1,IF(WEEKDAY(DATE($B$1,MONTH(DATEVALUE($J$14&amp;"1")),1))=2,1,"")), "")</f>
        <v>4</v>
      </c>
      <c r="L17" s="46">
        <f ca="1">IF(K17&lt;(DAY(EOMONTH(DATE($B$1,MONTH(DATEVALUE($J$14&amp;"1")),1),0))),IF(K17&lt;&gt;"",K17+1,IF(WEEKDAY(DATE($B$1,MONTH(DATEVALUE($J$14&amp;"1")),1))=3,1,"")), "")</f>
        <v>5</v>
      </c>
      <c r="M17" s="40">
        <f ca="1">IF(L17&lt;(DAY(EOMONTH(DATE($B$1,MONTH(DATEVALUE($J$14&amp;"1")),1),0))),IF(L17&lt;&gt;"",L17+1,IF(WEEKDAY(DATE($B$1,MONTH(DATEVALUE($J$14&amp;"1")),1))=4,1,"")), "")</f>
        <v>6</v>
      </c>
      <c r="N17" s="40">
        <f ca="1">IF(M17&lt;(DAY(EOMONTH(DATE($B$1,MONTH(DATEVALUE($J$14&amp;"1")),1),0))),IF(M17&lt;&gt;"",M17+1,IF(WEEKDAY(DATE($B$1,MONTH(DATEVALUE($J$14&amp;"1")),1))=5,1,"")), "")</f>
        <v>7</v>
      </c>
      <c r="O17" s="40">
        <f ca="1">IF(N17&lt;(DAY(EOMONTH(DATE($B$1,MONTH(DATEVALUE($J$14&amp;"1")),1),0))),IF(N17&lt;&gt;"",N17+1,IF(WEEKDAY(DATE($B$1,MONTH(DATEVALUE($J$14&amp;"1")),1))=6,1,"")), "")</f>
        <v>8</v>
      </c>
      <c r="P17" s="40">
        <f ca="1">IF(O17&lt;(DAY(EOMONTH(DATE($B$1,MONTH(DATEVALUE($J$14&amp;"1")),1),0))),IF(O17&lt;&gt;"",O17+1,IF(WEEKDAY(DATE($B$1,MONTH(DATEVALUE($J$14&amp;"1")),1))=7,1,"")), "")</f>
        <v>9</v>
      </c>
      <c r="Q17" s="39"/>
      <c r="R17" s="44">
        <f ca="1">IF(X16&lt;(DAY(EOMONTH(DATE($B$1,MONTH(DATEVALUE($R$14&amp;"1")),1),0))),IF(X16&lt;&gt;"",X16+1,IF(WEEKDAY(DATE($B$1,MONTH(DATEVALUE($R$14&amp;"1")),1))=1,1,"")), "")</f>
        <v>8</v>
      </c>
      <c r="S17" s="41">
        <f ca="1">IF(R17&lt;(DAY(EOMONTH(DATE($B$1,MONTH(DATEVALUE($R$14&amp;"1")),1),0))),IF(R17&lt;&gt;"",R17+1,IF(WEEKDAY(DATE($B$1,MONTH(DATEVALUE($R$14&amp;"1")),1))=2,1,"")), "")</f>
        <v>9</v>
      </c>
      <c r="T17" s="41">
        <f ca="1">IF(S17&lt;(DAY(EOMONTH(DATE($B$1,MONTH(DATEVALUE($R$14&amp;"1")),1),0))),IF(S17&lt;&gt;"",S17+1,IF(WEEKDAY(DATE($B$1,MONTH(DATEVALUE($R$14&amp;"1")),1))=3,1,"")), "")</f>
        <v>10</v>
      </c>
      <c r="U17" s="41">
        <f ca="1">IF(T17&lt;(DAY(EOMONTH(DATE($B$1,MONTH(DATEVALUE($R$14&amp;"1")),1),0))),IF(T17&lt;&gt;"",T17+1,IF(WEEKDAY(DATE($B$1,MONTH(DATEVALUE($R$14&amp;"1")),1))=4,1,"")), "")</f>
        <v>11</v>
      </c>
      <c r="V17" s="41">
        <f ca="1">IF(U17&lt;(DAY(EOMONTH(DATE($B$1,MONTH(DATEVALUE($R$14&amp;"1")),1),0))),IF(U17&lt;&gt;"",U17+1,IF(WEEKDAY(DATE($B$1,MONTH(DATEVALUE($R$14&amp;"1")),1))=5,1,"")), "")</f>
        <v>12</v>
      </c>
      <c r="W17" s="41">
        <f ca="1">IF(V17&lt;(DAY(EOMONTH(DATE($B$1,MONTH(DATEVALUE($R$14&amp;"1")),1),0))),IF(V17&lt;&gt;"",V17+1,IF(WEEKDAY(DATE($B$1,MONTH(DATEVALUE($R$14&amp;"1")),1))=6,1,"")), "")</f>
        <v>13</v>
      </c>
      <c r="X17" s="40">
        <f ca="1">IF(W17&lt;(DAY(EOMONTH(DATE($B$1,MONTH(DATEVALUE($R$14&amp;"1")),1),0))),IF(W17&lt;&gt;"",W17+1,IF(WEEKDAY(DATE($B$1,MONTH(DATEVALUE($R$14&amp;"1")),1))=7,1,"")), "")</f>
        <v>14</v>
      </c>
      <c r="Y17" s="23"/>
    </row>
    <row r="18" spans="1:25" ht="24.95" customHeight="1" x14ac:dyDescent="0.3">
      <c r="A18" s="23"/>
      <c r="B18" s="40">
        <f ca="1">IF(H17&lt;(DAY(EOMONTH(DATE($B$1,MONTH(DATEVALUE($B$14&amp;"1")),1),0))),IF(H17&lt;&gt;"",H17+1,IF(WEEKDAY(DATE($B$1,MONTH(DATEVALUE($B$14&amp;"1")),1))=1,1,"")), "")</f>
        <v>13</v>
      </c>
      <c r="C18" s="41">
        <f ca="1">IF(B18&lt;(DAY(EOMONTH(DATE($B$1,MONTH(DATEVALUE($B$14&amp;"1")),1),0))),IF(B18&lt;&gt;"",B18+1,IF(WEEKDAY(DATE($B$1,MONTH(DATEVALUE($B$14&amp;"1")),1))=2,1,"")), "")</f>
        <v>14</v>
      </c>
      <c r="D18" s="41">
        <f ca="1">IF(C18&lt;(DAY(EOMONTH(DATE($B$1,MONTH(DATEVALUE($B$14&amp;"1")),1),0))),IF(C18&lt;&gt;"",C18+1,IF(WEEKDAY(DATE($B$1,MONTH(DATEVALUE($B$14&amp;"1")),1))=3,1,"")), "")</f>
        <v>15</v>
      </c>
      <c r="E18" s="41">
        <f ca="1">IF(D18&lt;(DAY(EOMONTH(DATE($B$1,MONTH(DATEVALUE($B$14&amp;"1")),1),0))),IF(D18&lt;&gt;"",D18+1,IF(WEEKDAY(DATE($B$1,MONTH(DATEVALUE($B$14&amp;"1")),1))=4,1,"")), "")</f>
        <v>16</v>
      </c>
      <c r="F18" s="41">
        <f ca="1">IF(E18&lt;(DAY(EOMONTH(DATE($B$1,MONTH(DATEVALUE($B$14&amp;"1")),1),0))),IF(E18&lt;&gt;"",E18+1,IF(WEEKDAY(DATE($B$1,MONTH(DATEVALUE($B$14&amp;"1")),1))=5,1,"")), "")</f>
        <v>17</v>
      </c>
      <c r="G18" s="41">
        <f ca="1">IF(F18&lt;(DAY(EOMONTH(DATE($B$1,MONTH(DATEVALUE($B$14&amp;"1")),1),0))),IF(F18&lt;&gt;"",F18+1,IF(WEEKDAY(DATE($B$1,MONTH(DATEVALUE($B$14&amp;"1")),1))=6,1,"")), "")</f>
        <v>18</v>
      </c>
      <c r="H18" s="45">
        <f ca="1">IF(G18&lt;(DAY(EOMONTH(DATE($B$1,MONTH(DATEVALUE($B$14&amp;"1")),1),0))),IF(G18&lt;&gt;"",G18+1,IF(WEEKDAY(DATE($B$1,MONTH(DATEVALUE($B$14&amp;"1")),1))=7,1,"")), "")</f>
        <v>19</v>
      </c>
      <c r="I18" s="39"/>
      <c r="J18" s="40">
        <f ca="1">IF(P17&lt;(DAY(EOMONTH(DATE($B$1,MONTH(DATEVALUE($J$14&amp;"1")),1),0))),IF(P17&lt;&gt;"",P17+1,IF(WEEKDAY(DATE($B$1,MONTH(DATEVALUE($J$14&amp;"1")),1))=1,1,"")), "")</f>
        <v>10</v>
      </c>
      <c r="K18" s="41">
        <f ca="1">IF(J18&lt;(DAY(EOMONTH(DATE($B$1,MONTH(DATEVALUE($J$14&amp;"1")),1),0))),IF(J18&lt;&gt;"",J18+1,IF(WEEKDAY(DATE($B$1,MONTH(DATEVALUE($J$14&amp;"1")),1))=2,1,"")), "")</f>
        <v>11</v>
      </c>
      <c r="L18" s="41">
        <f ca="1">IF(K18&lt;(DAY(EOMONTH(DATE($B$1,MONTH(DATEVALUE($J$14&amp;"1")),1),0))),IF(K18&lt;&gt;"",K18+1,IF(WEEKDAY(DATE($B$1,MONTH(DATEVALUE($J$14&amp;"1")),1))=3,1,"")), "")</f>
        <v>12</v>
      </c>
      <c r="M18" s="41">
        <f ca="1">IF(L18&lt;(DAY(EOMONTH(DATE($B$1,MONTH(DATEVALUE($J$14&amp;"1")),1),0))),IF(L18&lt;&gt;"",L18+1,IF(WEEKDAY(DATE($B$1,MONTH(DATEVALUE($J$14&amp;"1")),1))=4,1,"")), "")</f>
        <v>13</v>
      </c>
      <c r="N18" s="41">
        <f ca="1">IF(M18&lt;(DAY(EOMONTH(DATE($B$1,MONTH(DATEVALUE($J$14&amp;"1")),1),0))),IF(M18&lt;&gt;"",M18+1,IF(WEEKDAY(DATE($B$1,MONTH(DATEVALUE($J$14&amp;"1")),1))=5,1,"")), "")</f>
        <v>14</v>
      </c>
      <c r="O18" s="41">
        <f ca="1">IF(N18&lt;(DAY(EOMONTH(DATE($B$1,MONTH(DATEVALUE($J$14&amp;"1")),1),0))),IF(N18&lt;&gt;"",N18+1,IF(WEEKDAY(DATE($B$1,MONTH(DATEVALUE($J$14&amp;"1")),1))=6,1,"")), "")</f>
        <v>15</v>
      </c>
      <c r="P18" s="40">
        <f ca="1">IF(O18&lt;(DAY(EOMONTH(DATE($B$1,MONTH(DATEVALUE($J$14&amp;"1")),1),0))),IF(O18&lt;&gt;"",O18+1,IF(WEEKDAY(DATE($B$1,MONTH(DATEVALUE($J$14&amp;"1")),1))=7,1,"")), "")</f>
        <v>16</v>
      </c>
      <c r="Q18" s="39"/>
      <c r="R18" s="40">
        <f ca="1">IF(X17&lt;(DAY(EOMONTH(DATE($B$1,MONTH(DATEVALUE($R$14&amp;"1")),1),0))),IF(X17&lt;&gt;"",X17+1,IF(WEEKDAY(DATE($B$1,MONTH(DATEVALUE($R$14&amp;"1")),1))=1,1,"")), "")</f>
        <v>15</v>
      </c>
      <c r="S18" s="40">
        <f ca="1">IF(R18&lt;(DAY(EOMONTH(DATE($B$1,MONTH(DATEVALUE($R$14&amp;"1")),1),0))),IF(R18&lt;&gt;"",R18+1,IF(WEEKDAY(DATE($B$1,MONTH(DATEVALUE($R$14&amp;"1")),1))=2,1,"")), "")</f>
        <v>16</v>
      </c>
      <c r="T18" s="40">
        <f ca="1">IF(S18&lt;(DAY(EOMONTH(DATE($B$1,MONTH(DATEVALUE($R$14&amp;"1")),1),0))),IF(S18&lt;&gt;"",S18+1,IF(WEEKDAY(DATE($B$1,MONTH(DATEVALUE($R$14&amp;"1")),1))=3,1,"")), "")</f>
        <v>17</v>
      </c>
      <c r="U18" s="40">
        <f ca="1">IF(T18&lt;(DAY(EOMONTH(DATE($B$1,MONTH(DATEVALUE($R$14&amp;"1")),1),0))),IF(T18&lt;&gt;"",T18+1,IF(WEEKDAY(DATE($B$1,MONTH(DATEVALUE($R$14&amp;"1")),1))=4,1,"")), "")</f>
        <v>18</v>
      </c>
      <c r="V18" s="45">
        <f ca="1">IF(U18&lt;(DAY(EOMONTH(DATE($B$1,MONTH(DATEVALUE($R$14&amp;"1")),1),0))),IF(U18&lt;&gt;"",U18+1,IF(WEEKDAY(DATE($B$1,MONTH(DATEVALUE($R$14&amp;"1")),1))=5,1,"")), "")</f>
        <v>19</v>
      </c>
      <c r="W18" s="40">
        <f ca="1">IF(V18&lt;(DAY(EOMONTH(DATE($B$1,MONTH(DATEVALUE($R$14&amp;"1")),1),0))),IF(V18&lt;&gt;"",V18+1,IF(WEEKDAY(DATE($B$1,MONTH(DATEVALUE($R$14&amp;"1")),1))=6,1,"")), "")</f>
        <v>20</v>
      </c>
      <c r="X18" s="40">
        <f ca="1">IF(W18&lt;(DAY(EOMONTH(DATE($B$1,MONTH(DATEVALUE($R$14&amp;"1")),1),0))),IF(W18&lt;&gt;"",W18+1,IF(WEEKDAY(DATE($B$1,MONTH(DATEVALUE($R$14&amp;"1")),1))=7,1,"")), "")</f>
        <v>21</v>
      </c>
      <c r="Y18" s="23"/>
    </row>
    <row r="19" spans="1:25" ht="24.95" customHeight="1" x14ac:dyDescent="0.3">
      <c r="A19" s="23"/>
      <c r="B19" s="40">
        <f ca="1">IF(H18&lt;(DAY(EOMONTH(DATE($B$1,MONTH(DATEVALUE($B$14&amp;"1")),1),0))),IF(H18&lt;&gt;"",H18+1,IF(WEEKDAY(DATE($B$1,MONTH(DATEVALUE($B$14&amp;"1")),1))=1,1,"")), "")</f>
        <v>20</v>
      </c>
      <c r="C19" s="46">
        <f ca="1">IF(B19&lt;(DAY(EOMONTH(DATE($B$1,MONTH(DATEVALUE($B$14&amp;"1")),1),0))),IF(B19&lt;&gt;"",B19+1,IF(WEEKDAY(DATE($B$1,MONTH(DATEVALUE($B$14&amp;"1")),1))=2,1,"")), "")</f>
        <v>21</v>
      </c>
      <c r="D19" s="46">
        <f ca="1">IF(C19&lt;(DAY(EOMONTH(DATE($B$1,MONTH(DATEVALUE($B$14&amp;"1")),1),0))),IF(C19&lt;&gt;"",C19+1,IF(WEEKDAY(DATE($B$1,MONTH(DATEVALUE($B$14&amp;"1")),1))=3,1,"")), "")</f>
        <v>22</v>
      </c>
      <c r="E19" s="46">
        <f ca="1">IF(D19&lt;(DAY(EOMONTH(DATE($B$1,MONTH(DATEVALUE($B$14&amp;"1")),1),0))),IF(D19&lt;&gt;"",D19+1,IF(WEEKDAY(DATE($B$1,MONTH(DATEVALUE($B$14&amp;"1")),1))=4,1,"")), "")</f>
        <v>23</v>
      </c>
      <c r="F19" s="40">
        <f ca="1">IF(E19&lt;(DAY(EOMONTH(DATE($B$1,MONTH(DATEVALUE($B$14&amp;"1")),1),0))),IF(E19&lt;&gt;"",E19+1,IF(WEEKDAY(DATE($B$1,MONTH(DATEVALUE($B$14&amp;"1")),1))=5,1,"")), "")</f>
        <v>24</v>
      </c>
      <c r="G19" s="40">
        <f ca="1">IF(F19&lt;(DAY(EOMONTH(DATE($B$1,MONTH(DATEVALUE($B$14&amp;"1")),1),0))),IF(F19&lt;&gt;"",F19+1,IF(WEEKDAY(DATE($B$1,MONTH(DATEVALUE($B$14&amp;"1")),1))=6,1,"")), "")</f>
        <v>25</v>
      </c>
      <c r="H19" s="40">
        <f ca="1">IF(G19&lt;(DAY(EOMONTH(DATE($B$1,MONTH(DATEVALUE($B$14&amp;"1")),1),0))),IF(G19&lt;&gt;"",G19+1,IF(WEEKDAY(DATE($B$1,MONTH(DATEVALUE($B$14&amp;"1")),1))=7,1,"")), "")</f>
        <v>26</v>
      </c>
      <c r="I19" s="39"/>
      <c r="J19" s="40">
        <f ca="1">IF(P18&lt;(DAY(EOMONTH(DATE($B$1,MONTH(DATEVALUE($J$14&amp;"1")),1),0))),IF(P18&lt;&gt;"",P18+1,IF(WEEKDAY(DATE($B$1,MONTH(DATEVALUE($J$14&amp;"1")),1))=1,1,"")), "")</f>
        <v>17</v>
      </c>
      <c r="K19" s="40">
        <f ca="1">IF(J19&lt;(DAY(EOMONTH(DATE($B$1,MONTH(DATEVALUE($J$14&amp;"1")),1),0))),IF(J19&lt;&gt;"",J19+1,IF(WEEKDAY(DATE($B$1,MONTH(DATEVALUE($J$14&amp;"1")),1))=2,1,"")), "")</f>
        <v>18</v>
      </c>
      <c r="L19" s="45">
        <f ca="1">IF(K19&lt;(DAY(EOMONTH(DATE($B$1,MONTH(DATEVALUE($J$14&amp;"1")),1),0))),IF(K19&lt;&gt;"",K19+1,IF(WEEKDAY(DATE($B$1,MONTH(DATEVALUE($J$14&amp;"1")),1))=3,1,"")), "")</f>
        <v>19</v>
      </c>
      <c r="M19" s="40">
        <f ca="1">IF(L19&lt;(DAY(EOMONTH(DATE($B$1,MONTH(DATEVALUE($J$14&amp;"1")),1),0))),IF(L19&lt;&gt;"",L19+1,IF(WEEKDAY(DATE($B$1,MONTH(DATEVALUE($J$14&amp;"1")),1))=4,1,"")), "")</f>
        <v>20</v>
      </c>
      <c r="N19" s="40">
        <f ca="1">IF(M19&lt;(DAY(EOMONTH(DATE($B$1,MONTH(DATEVALUE($J$14&amp;"1")),1),0))),IF(M19&lt;&gt;"",M19+1,IF(WEEKDAY(DATE($B$1,MONTH(DATEVALUE($J$14&amp;"1")),1))=5,1,"")), "")</f>
        <v>21</v>
      </c>
      <c r="O19" s="40">
        <f ca="1">IF(N19&lt;(DAY(EOMONTH(DATE($B$1,MONTH(DATEVALUE($J$14&amp;"1")),1),0))),IF(N19&lt;&gt;"",N19+1,IF(WEEKDAY(DATE($B$1,MONTH(DATEVALUE($J$14&amp;"1")),1))=6,1,"")), "")</f>
        <v>22</v>
      </c>
      <c r="P19" s="40">
        <f ca="1">IF(O19&lt;(DAY(EOMONTH(DATE($B$1,MONTH(DATEVALUE($J$14&amp;"1")),1),0))),IF(O19&lt;&gt;"",O19+1,IF(WEEKDAY(DATE($B$1,MONTH(DATEVALUE($J$14&amp;"1")),1))=7,1,"")), "")</f>
        <v>23</v>
      </c>
      <c r="Q19" s="39"/>
      <c r="R19" s="40">
        <f ca="1">IF(X18&lt;(DAY(EOMONTH(DATE($B$1,MONTH(DATEVALUE($R$14&amp;"1")),1),0))),IF(X18&lt;&gt;"",X18+1,IF(WEEKDAY(DATE($B$1,MONTH(DATEVALUE($R$14&amp;"1")),1))=1,1,"")), "")</f>
        <v>22</v>
      </c>
      <c r="S19" s="40">
        <f ca="1">IF(R19&lt;(DAY(EOMONTH(DATE($B$1,MONTH(DATEVALUE($R$14&amp;"1")),1),0))),IF(R19&lt;&gt;"",R19+1,IF(WEEKDAY(DATE($B$1,MONTH(DATEVALUE($R$14&amp;"1")),1))=2,1,"")), "")</f>
        <v>23</v>
      </c>
      <c r="T19" s="44">
        <f ca="1">IF(S19&lt;(DAY(EOMONTH(DATE($B$1,MONTH(DATEVALUE($R$14&amp;"1")),1),0))),IF(S19&lt;&gt;"",S19+1,IF(WEEKDAY(DATE($B$1,MONTH(DATEVALUE($R$14&amp;"1")),1))=3,1,"")), "")</f>
        <v>24</v>
      </c>
      <c r="U19" s="44">
        <f ca="1">IF(T19&lt;(DAY(EOMONTH(DATE($B$1,MONTH(DATEVALUE($R$14&amp;"1")),1),0))),IF(T19&lt;&gt;"",T19+1,IF(WEEKDAY(DATE($B$1,MONTH(DATEVALUE($R$14&amp;"1")),1))=4,1,"")), "")</f>
        <v>25</v>
      </c>
      <c r="V19" s="40">
        <f ca="1">IF(U19&lt;(DAY(EOMONTH(DATE($B$1,MONTH(DATEVALUE($R$14&amp;"1")),1),0))),IF(U19&lt;&gt;"",U19+1,IF(WEEKDAY(DATE($B$1,MONTH(DATEVALUE($R$14&amp;"1")),1))=5,1,"")), "")</f>
        <v>26</v>
      </c>
      <c r="W19" s="40">
        <f ca="1">IF(V19&lt;(DAY(EOMONTH(DATE($B$1,MONTH(DATEVALUE($R$14&amp;"1")),1),0))),IF(V19&lt;&gt;"",V19+1,IF(WEEKDAY(DATE($B$1,MONTH(DATEVALUE($R$14&amp;"1")),1))=6,1,"")), "")</f>
        <v>27</v>
      </c>
      <c r="X19" s="40">
        <f ca="1">IF(W19&lt;(DAY(EOMONTH(DATE($B$1,MONTH(DATEVALUE($R$14&amp;"1")),1),0))),IF(W19&lt;&gt;"",W19+1,IF(WEEKDAY(DATE($B$1,MONTH(DATEVALUE($R$14&amp;"1")),1))=7,1,"")), "")</f>
        <v>28</v>
      </c>
      <c r="Y19" s="23"/>
    </row>
    <row r="20" spans="1:25" ht="24.95" customHeight="1" x14ac:dyDescent="0.3">
      <c r="A20" s="23"/>
      <c r="B20" s="40">
        <f ca="1">IF(H19&lt;(DAY(EOMONTH(DATE($B$1,MONTH(DATEVALUE($B$14&amp;"1")),1),0))),IF(H19&lt;&gt;"",H19+1,IF(WEEKDAY(DATE($B$1,MONTH(DATEVALUE($B$14&amp;"1")),1))=1,1,"")), "")</f>
        <v>27</v>
      </c>
      <c r="C20" s="48">
        <f ca="1">IF(B20&lt;(DAY(EOMONTH(DATE($B$1,MONTH(DATEVALUE($B$14&amp;"1")),1),0))),IF(B20&lt;&gt;"",B20+1,IF(WEEKDAY(DATE($B$1,MONTH(DATEVALUE($B$14&amp;"1")),1))=2,1,"")), "")</f>
        <v>28</v>
      </c>
      <c r="D20" s="48">
        <f ca="1">IF(C20&lt;(DAY(EOMONTH(DATE($B$1,MONTH(DATEVALUE($B$14&amp;"1")),1),0))),IF(C20&lt;&gt;"",C20+1,IF(WEEKDAY(DATE($B$1,MONTH(DATEVALUE($B$14&amp;"1")),1))=3,1,"")), "")</f>
        <v>29</v>
      </c>
      <c r="E20" s="48">
        <f ca="1">IF(D20&lt;(DAY(EOMONTH(DATE($B$1,MONTH(DATEVALUE($B$14&amp;"1")),1),0))),IF(D20&lt;&gt;"",D20+1,IF(WEEKDAY(DATE($B$1,MONTH(DATEVALUE($B$14&amp;"1")),1))=4,1,"")), "")</f>
        <v>30</v>
      </c>
      <c r="F20" s="41">
        <f ca="1">IF(E20&lt;(DAY(EOMONTH(DATE($B$1,MONTH(DATEVALUE($B$14&amp;"1")),1),0))),IF(E20&lt;&gt;"",E20+1,IF(WEEKDAY(DATE($B$1,MONTH(DATEVALUE($B$14&amp;"1")),1))=5,1,"")), "")</f>
        <v>31</v>
      </c>
      <c r="G20" s="49" t="str">
        <f ca="1">IF(F20&lt;(DAY(EOMONTH(DATE($B$1,MONTH(DATEVALUE($B$14&amp;"1")),1),0))),IF(F20&lt;&gt;"",F20+1,IF(WEEKDAY(DATE($B$1,MONTH(DATEVALUE($B$14&amp;"1")),1))=6,1,"")), "")</f>
        <v/>
      </c>
      <c r="H20" s="40" t="str">
        <f ca="1">IF(G20&lt;(DAY(EOMONTH(DATE($B$1,MONTH(DATEVALUE($B$14&amp;"1")),1),0))),IF(G20&lt;&gt;"",G20+1,IF(WEEKDAY(DATE($B$1,MONTH(DATEVALUE($B$14&amp;"1")),1))=7,1,"")), "")</f>
        <v/>
      </c>
      <c r="I20" s="39"/>
      <c r="J20" s="40">
        <f ca="1">IF(P19&lt;(DAY(EOMONTH(DATE($B$1,MONTH(DATEVALUE($J$14&amp;"1")),1),0))),IF(P19&lt;&gt;"",P19+1,IF(WEEKDAY(DATE($B$1,MONTH(DATEVALUE($J$14&amp;"1")),1))=1,1,"")), "")</f>
        <v>24</v>
      </c>
      <c r="K20" s="41">
        <f ca="1">IF(J20&lt;(DAY(EOMONTH(DATE($B$1,MONTH(DATEVALUE($J$14&amp;"1")),1),0))),IF(J20&lt;&gt;"",J20+1,IF(WEEKDAY(DATE($B$1,MONTH(DATEVALUE($J$14&amp;"1")),1))=2,1,"")), "")</f>
        <v>25</v>
      </c>
      <c r="L20" s="41">
        <f ca="1">IF(K20&lt;(DAY(EOMONTH(DATE($B$1,MONTH(DATEVALUE($J$14&amp;"1")),1),0))),IF(K20&lt;&gt;"",K20+1,IF(WEEKDAY(DATE($B$1,MONTH(DATEVALUE($J$14&amp;"1")),1))=3,1,"")), "")</f>
        <v>26</v>
      </c>
      <c r="M20" s="41">
        <f ca="1">IF(L20&lt;(DAY(EOMONTH(DATE($B$1,MONTH(DATEVALUE($J$14&amp;"1")),1),0))),IF(L20&lt;&gt;"",L20+1,IF(WEEKDAY(DATE($B$1,MONTH(DATEVALUE($J$14&amp;"1")),1))=4,1,"")), "")</f>
        <v>27</v>
      </c>
      <c r="N20" s="50">
        <f ca="1">IF(M20&lt;(DAY(EOMONTH(DATE($B$1,MONTH(DATEVALUE($J$14&amp;"1")),1),0))),IF(M20&lt;&gt;"",M20+1,IF(WEEKDAY(DATE($B$1,MONTH(DATEVALUE($J$14&amp;"1")),1))=5,1,"")), "")</f>
        <v>28</v>
      </c>
      <c r="O20" s="41">
        <f ca="1">IF(N20&lt;(DAY(EOMONTH(DATE($B$1,MONTH(DATEVALUE($J$14&amp;"1")),1),0))),IF(N20&lt;&gt;"",N20+1,IF(WEEKDAY(DATE($B$1,MONTH(DATEVALUE($J$14&amp;"1")),1))=6,1,"")), "")</f>
        <v>29</v>
      </c>
      <c r="P20" s="44">
        <f ca="1">IF(O20&lt;(DAY(EOMONTH(DATE($B$1,MONTH(DATEVALUE($J$14&amp;"1")),1),0))),IF(O20&lt;&gt;"",O20+1,IF(WEEKDAY(DATE($B$1,MONTH(DATEVALUE($J$14&amp;"1")),1))=7,1,"")), "")</f>
        <v>30</v>
      </c>
      <c r="Q20" s="39"/>
      <c r="R20" s="40">
        <f ca="1">IF(X19&lt;(DAY(EOMONTH(DATE($B$1,MONTH(DATEVALUE($R$14&amp;"1")),1),0))),IF(X19&lt;&gt;"",X19+1,IF(WEEKDAY(DATE($B$1,MONTH(DATEVALUE($R$14&amp;"1")),1))=1,1,"")), "")</f>
        <v>29</v>
      </c>
      <c r="S20" s="44">
        <f ca="1">IF(R20&lt;(DAY(EOMONTH(DATE($B$1,MONTH(DATEVALUE($R$14&amp;"1")),1),0))),IF(R20&lt;&gt;"",R20+1,IF(WEEKDAY(DATE($B$1,MONTH(DATEVALUE($R$14&amp;"1")),1))=2,1,"")), "")</f>
        <v>30</v>
      </c>
      <c r="T20" s="44">
        <f ca="1">IF(S20&lt;(DAY(EOMONTH(DATE($B$1,MONTH(DATEVALUE($R$14&amp;"1")),1),0))),IF(S20&lt;&gt;"",S20+1,IF(WEEKDAY(DATE($B$1,MONTH(DATEVALUE($R$14&amp;"1")),1))=3,1,"")), "")</f>
        <v>31</v>
      </c>
      <c r="U20" s="40" t="str">
        <f ca="1">IF(T20&lt;(DAY(EOMONTH(DATE($B$1,MONTH(DATEVALUE($R$14&amp;"1")),1),0))),IF(T20&lt;&gt;"",T20+1,IF(WEEKDAY(DATE($B$1,MONTH(DATEVALUE($R$14&amp;"1")),1))=4,1,"")), "")</f>
        <v/>
      </c>
      <c r="V20" s="40" t="str">
        <f ca="1">IF(U20&lt;(DAY(EOMONTH(DATE($B$1,MONTH(DATEVALUE($R$14&amp;"1")),1),0))),IF(U20&lt;&gt;"",U20+1,IF(WEEKDAY(DATE($B$1,MONTH(DATEVALUE($R$14&amp;"1")),1))=5,1,"")), "")</f>
        <v/>
      </c>
      <c r="W20" s="40" t="str">
        <f ca="1">IF(V20&lt;(DAY(EOMONTH(DATE($B$1,MONTH(DATEVALUE($R$14&amp;"1")),1),0))),IF(V20&lt;&gt;"",V20+1,IF(WEEKDAY(DATE($B$1,MONTH(DATEVALUE($R$14&amp;"1")),1))=6,1,"")), "")</f>
        <v/>
      </c>
      <c r="X20" s="40" t="str">
        <f ca="1">IF(W20&lt;(DAY(EOMONTH(DATE($B$1,MONTH(DATEVALUE($R$14&amp;"1")),1),0))),IF(W20&lt;&gt;"",W20+1,IF(WEEKDAY(DATE($B$1,MONTH(DATEVALUE($R$14&amp;"1")),1))=7,1,"")), "")</f>
        <v/>
      </c>
      <c r="Y20" s="23"/>
    </row>
    <row r="21" spans="1:25" ht="24.95" customHeight="1" x14ac:dyDescent="0.3">
      <c r="A21" s="23"/>
      <c r="B21" s="26" t="str">
        <f ca="1">IF(H20&lt;(DAY(EOMONTH(DATE($B$1,MONTH(DATEVALUE($B$14&amp;"1")),1),0))),IF(H20&lt;&gt;"",H20+1,IF(WEEKDAY(DATE($B$1,MONTH(DATEVALUE($B$14&amp;"1")),1))=1,1,"")), "")</f>
        <v/>
      </c>
      <c r="C21" s="26" t="str">
        <f ca="1">IF(B21&lt;(DAY(EOMONTH(DATE($B$1,MONTH(DATEVALUE($B$14&amp;"1")),1),0))),IF(B21&lt;&gt;"",B21+1,IF(WEEKDAY(DATE($B$1,MONTH(DATEVALUE($B$14&amp;"1")),1))=2,1,"")), "")</f>
        <v/>
      </c>
      <c r="D21" s="26" t="str">
        <f ca="1">IF(C21&lt;(DAY(EOMONTH(DATE($B$1,MONTH(DATEVALUE($B$14&amp;"1")),1),0))),IF(C21&lt;&gt;"",C21+1,IF(WEEKDAY(DATE($B$1,MONTH(DATEVALUE($B$14&amp;"1")),1))=3,1,"")), "")</f>
        <v/>
      </c>
      <c r="E21" s="26" t="str">
        <f ca="1">IF(D21&lt;(DAY(EOMONTH(DATE($B$1,MONTH(DATEVALUE($B$14&amp;"1")),1),0))),IF(D21&lt;&gt;"",D21+1,IF(WEEKDAY(DATE($B$1,MONTH(DATEVALUE($B$14&amp;"1")),1))=4,1,"")), "")</f>
        <v/>
      </c>
      <c r="F21" s="26" t="str">
        <f ca="1">IF(E21&lt;(DAY(EOMONTH(DATE($B$1,MONTH(DATEVALUE($B$14&amp;"1")),1),0))),IF(E21&lt;&gt;"",E21+1,IF(WEEKDAY(DATE($B$1,MONTH(DATEVALUE($B$14&amp;"1")),1))=5,1,"")), "")</f>
        <v/>
      </c>
      <c r="G21" s="26" t="str">
        <f ca="1">IF(F21&lt;(DAY(EOMONTH(DATE($B$1,MONTH(DATEVALUE($B$14&amp;"1")),1),0))),IF(F21&lt;&gt;"",F21+1,IF(WEEKDAY(DATE($B$1,MONTH(DATEVALUE($B$14&amp;"1")),1))=6,1,"")), "")</f>
        <v/>
      </c>
      <c r="H21" s="26" t="str">
        <f ca="1">IF(G21&lt;(DAY(EOMONTH(DATE($B$1,MONTH(DATEVALUE($B$14&amp;"1")),1),0))),IF(G21&lt;&gt;"",G21+1,IF(WEEKDAY(DATE($B$1,MONTH(DATEVALUE($B$14&amp;"1")),1))=7,1,"")), "")</f>
        <v/>
      </c>
      <c r="I21" s="25"/>
      <c r="J21" s="26" t="str">
        <f ca="1">IF(P20&lt;(DAY(EOMONTH(DATE($B$1,MONTH(DATEVALUE($J$14&amp;"1")),1),0))),IF(P20&lt;&gt;"",P20+1,IF(WEEKDAY(DATE($B$1,MONTH(DATEVALUE($J$14&amp;"1")),1))=1,1,"")), "")</f>
        <v/>
      </c>
      <c r="K21" s="26" t="str">
        <f ca="1">IF(J21&lt;(DAY(EOMONTH(DATE($B$1,MONTH(DATEVALUE($J$14&amp;"1")),1),0))),IF(J21&lt;&gt;"",J21+1,IF(WEEKDAY(DATE($B$1,MONTH(DATEVALUE($J$14&amp;"1")),1))=2,1,"")), "")</f>
        <v/>
      </c>
      <c r="L21" s="26" t="str">
        <f ca="1">IF(K21&lt;(DAY(EOMONTH(DATE($B$1,MONTH(DATEVALUE($J$14&amp;"1")),1),0))),IF(K21&lt;&gt;"",K21+1,IF(WEEKDAY(DATE($B$1,MONTH(DATEVALUE($J$14&amp;"1")),1))=3,1,"")), "")</f>
        <v/>
      </c>
      <c r="M21" s="26" t="str">
        <f ca="1">IF(L21&lt;(DAY(EOMONTH(DATE($B$1,MONTH(DATEVALUE($J$14&amp;"1")),1),0))),IF(L21&lt;&gt;"",L21+1,IF(WEEKDAY(DATE($B$1,MONTH(DATEVALUE($J$14&amp;"1")),1))=4,1,"")), "")</f>
        <v/>
      </c>
      <c r="N21" s="26" t="str">
        <f ca="1">IF(M21&lt;(DAY(EOMONTH(DATE($B$1,MONTH(DATEVALUE($J$14&amp;"1")),1),0))),IF(M21&lt;&gt;"",M21+1,IF(WEEKDAY(DATE($B$1,MONTH(DATEVALUE($J$14&amp;"1")),1))=5,1,"")), "")</f>
        <v/>
      </c>
      <c r="O21" s="26" t="str">
        <f ca="1">IF(N21&lt;(DAY(EOMONTH(DATE($B$1,MONTH(DATEVALUE($J$14&amp;"1")),1),0))),IF(N21&lt;&gt;"",N21+1,IF(WEEKDAY(DATE($B$1,MONTH(DATEVALUE($J$14&amp;"1")),1))=6,1,"")), "")</f>
        <v/>
      </c>
      <c r="P21" s="26" t="str">
        <f ca="1">IF(O21&lt;(DAY(EOMONTH(DATE($B$1,MONTH(DATEVALUE($J$14&amp;"1")),1),0))),IF(O21&lt;&gt;"",O21+1,IF(WEEKDAY(DATE($B$1,MONTH(DATEVALUE($J$14&amp;"1")),1))=7,1,"")), "")</f>
        <v/>
      </c>
      <c r="Q21" s="25"/>
      <c r="R21" s="26" t="str">
        <f ca="1">IF(X20&lt;(DAY(EOMONTH(DATE($B$1,MONTH(DATEVALUE($R$14&amp;"1")),1),0))),IF(X20&lt;&gt;"",X20+1,IF(WEEKDAY(DATE($B$1,MONTH(DATEVALUE($R$14&amp;"1")),1))=1,1,"")), "")</f>
        <v/>
      </c>
      <c r="S21" s="26" t="str">
        <f ca="1">IF(R21&lt;(DAY(EOMONTH(DATE($B$1,MONTH(DATEVALUE($R$14&amp;"1")),1),0))),IF(R21&lt;&gt;"",R21+1,IF(WEEKDAY(DATE($B$1,MONTH(DATEVALUE($R$14&amp;"1")),1))=2,1,"")), "")</f>
        <v/>
      </c>
      <c r="T21" s="26" t="str">
        <f ca="1">IF(S21&lt;(DAY(EOMONTH(DATE($B$1,MONTH(DATEVALUE($R$14&amp;"1")),1),0))),IF(S21&lt;&gt;"",S21+1,IF(WEEKDAY(DATE($B$1,MONTH(DATEVALUE($R$14&amp;"1")),1))=3,1,"")), "")</f>
        <v/>
      </c>
      <c r="U21" s="26" t="str">
        <f ca="1">IF(T21&lt;(DAY(EOMONTH(DATE($B$1,MONTH(DATEVALUE($R$14&amp;"1")),1),0))),IF(T21&lt;&gt;"",T21+1,IF(WEEKDAY(DATE($B$1,MONTH(DATEVALUE($R$14&amp;"1")),1))=4,1,"")), "")</f>
        <v/>
      </c>
      <c r="V21" s="26" t="str">
        <f ca="1">IF(U21&lt;(DAY(EOMONTH(DATE($B$1,MONTH(DATEVALUE($R$14&amp;"1")),1),0))),IF(U21&lt;&gt;"",U21+1,IF(WEEKDAY(DATE($B$1,MONTH(DATEVALUE($R$14&amp;"1")),1))=5,1,"")), "")</f>
        <v/>
      </c>
      <c r="W21" s="26" t="str">
        <f ca="1">IF(V21&lt;(DAY(EOMONTH(DATE($B$1,MONTH(DATEVALUE($R$14&amp;"1")),1),0))),IF(V21&lt;&gt;"",V21+1,IF(WEEKDAY(DATE($B$1,MONTH(DATEVALUE($R$14&amp;"1")),1))=6,1,"")), "")</f>
        <v/>
      </c>
      <c r="X21" s="26" t="str">
        <f ca="1">IF(W21&lt;(DAY(EOMONTH(DATE($B$1,MONTH(DATEVALUE($R$14&amp;"1")),1),0))),IF(W21&lt;&gt;"",W21+1,IF(WEEKDAY(DATE($B$1,MONTH(DATEVALUE($R$14&amp;"1")),1))=7,1,"")), "")</f>
        <v/>
      </c>
      <c r="Y21" s="23"/>
    </row>
    <row r="22" spans="1:25" ht="24.95" customHeight="1" x14ac:dyDescent="0.3">
      <c r="A22" s="23"/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6" t="str">
        <f ca="1">IF(X21&lt;(DAY(EOMONTH(DATE($B$1,MONTH(DATEVALUE($R$14&amp;"1")),1),0))),IF(X21&lt;&gt;"",X21+1,IF(WEEKDAY(DATE($B$1,MONTH(DATEVALUE($R$14&amp;"1")),1))=1,1,"")), "")</f>
        <v/>
      </c>
      <c r="S22" s="26" t="str">
        <f ca="1">IF(R22&lt;(DAY(EOMONTH(DATE($B$1,MONTH(DATEVALUE($R$14&amp;"1")),1),0))),IF(R22&lt;&gt;"",R22+1,IF(WEEKDAY(DATE($B$1,MONTH(DATEVALUE($R$14&amp;"1")),1))=2,1,"")), "")</f>
        <v/>
      </c>
      <c r="T22" s="26" t="str">
        <f ca="1">IF(S22&lt;(DAY(EOMONTH(DATE($B$1,MONTH(DATEVALUE($R$14&amp;"1")),1),0))),IF(S22&lt;&gt;"",S22+1,IF(WEEKDAY(DATE($B$1,MONTH(DATEVALUE($R$14&amp;"1")),1))=3,1,"")), "")</f>
        <v/>
      </c>
      <c r="U22" s="26" t="str">
        <f ca="1">IF(T22&lt;(DAY(EOMONTH(DATE($B$1,MONTH(DATEVALUE($R$14&amp;"1")),1),0))),IF(T22&lt;&gt;"",T22+1,IF(WEEKDAY(DATE($B$1,MONTH(DATEVALUE($R$14&amp;"1")),1))=4,1,"")), "")</f>
        <v/>
      </c>
      <c r="V22" s="26" t="str">
        <f ca="1">IF(U22&lt;(DAY(EOMONTH(DATE($B$1,MONTH(DATEVALUE($R$14&amp;"1")),1),0))),IF(U22&lt;&gt;"",U22+1,IF(WEEKDAY(DATE($B$1,MONTH(DATEVALUE($R$14&amp;"1")),1))=5,1,"")), "")</f>
        <v/>
      </c>
      <c r="W22" s="26" t="str">
        <f ca="1">IF(V22&lt;(DAY(EOMONTH(DATE($B$1,MONTH(DATEVALUE($R$14&amp;"1")),1),0))),IF(V22&lt;&gt;"",V22+1,IF(WEEKDAY(DATE($B$1,MONTH(DATEVALUE($R$14&amp;"1")),1))=6,1,"")), "")</f>
        <v/>
      </c>
      <c r="X22" s="26" t="str">
        <f ca="1">IF(W22&lt;(DAY(EOMONTH(DATE($B$1,MONTH(DATEVALUE($R$14&amp;"1")),1),0))),IF(W22&lt;&gt;"",W22+1,IF(WEEKDAY(DATE($B$1,MONTH(DATEVALUE($R$14&amp;"1")),1))=7,1,"")), "")</f>
        <v/>
      </c>
      <c r="Y22" s="23"/>
    </row>
    <row r="26" spans="1:25" ht="24.95" customHeight="1" x14ac:dyDescent="0.3">
      <c r="B26" s="30" t="s">
        <v>23</v>
      </c>
      <c r="C26" s="22" t="s">
        <v>25</v>
      </c>
      <c r="D26" s="22"/>
    </row>
    <row r="27" spans="1:25" ht="24.95" customHeight="1" x14ac:dyDescent="0.3">
      <c r="B27" s="31" t="s">
        <v>29</v>
      </c>
      <c r="C27" s="22" t="s">
        <v>27</v>
      </c>
    </row>
    <row r="28" spans="1:25" ht="24.95" customHeight="1" x14ac:dyDescent="0.3">
      <c r="B28" s="30" t="s">
        <v>24</v>
      </c>
      <c r="C28" s="22" t="s">
        <v>27</v>
      </c>
    </row>
    <row r="29" spans="1:25" ht="24.95" customHeight="1" x14ac:dyDescent="0.3">
      <c r="B29" s="30" t="s">
        <v>26</v>
      </c>
      <c r="C29" s="1" t="s">
        <v>28</v>
      </c>
    </row>
  </sheetData>
  <mergeCells count="54">
    <mergeCell ref="AN2:AO2"/>
    <mergeCell ref="AN3:AO3"/>
    <mergeCell ref="AN4:AO4"/>
    <mergeCell ref="AN5:AO5"/>
    <mergeCell ref="AB15:AE15"/>
    <mergeCell ref="AL2:AM2"/>
    <mergeCell ref="AL3:AM3"/>
    <mergeCell ref="AL4:AM4"/>
    <mergeCell ref="AL5:AM6"/>
    <mergeCell ref="AH7:AI8"/>
    <mergeCell ref="AJ2:AK2"/>
    <mergeCell ref="AJ3:AK3"/>
    <mergeCell ref="AJ7:AK8"/>
    <mergeCell ref="AK4:AK5"/>
    <mergeCell ref="AH2:AI2"/>
    <mergeCell ref="AH3:AI3"/>
    <mergeCell ref="AH4:AI4"/>
    <mergeCell ref="AH5:AI5"/>
    <mergeCell ref="AH6:AI6"/>
    <mergeCell ref="AD13:AE13"/>
    <mergeCell ref="AF6:AG6"/>
    <mergeCell ref="AB7:AC7"/>
    <mergeCell ref="AF7:AG7"/>
    <mergeCell ref="AF8:AG8"/>
    <mergeCell ref="AF9:AG9"/>
    <mergeCell ref="AF10:AG10"/>
    <mergeCell ref="AF2:AG2"/>
    <mergeCell ref="AF3:AG3"/>
    <mergeCell ref="AF4:AG4"/>
    <mergeCell ref="AF5:AG5"/>
    <mergeCell ref="AD9:AE9"/>
    <mergeCell ref="AE6:AE8"/>
    <mergeCell ref="AD2:AE2"/>
    <mergeCell ref="AD11:AE11"/>
    <mergeCell ref="AD10:AE10"/>
    <mergeCell ref="AD5:AE5"/>
    <mergeCell ref="AD4:AE4"/>
    <mergeCell ref="AD3:AE3"/>
    <mergeCell ref="B1:X4"/>
    <mergeCell ref="AB2:AC2"/>
    <mergeCell ref="AB8:AC8"/>
    <mergeCell ref="AB11:AC11"/>
    <mergeCell ref="AB10:AC10"/>
    <mergeCell ref="AB9:AC9"/>
    <mergeCell ref="AB5:AC5"/>
    <mergeCell ref="AB4:AC4"/>
    <mergeCell ref="AB6:AC6"/>
    <mergeCell ref="AB3:AC3"/>
    <mergeCell ref="B14:H14"/>
    <mergeCell ref="J14:P14"/>
    <mergeCell ref="R14:X14"/>
    <mergeCell ref="B5:H5"/>
    <mergeCell ref="J5:P5"/>
    <mergeCell ref="R5:X5"/>
  </mergeCells>
  <pageMargins left="0.7" right="0.7" top="0.75" bottom="0.75" header="0.3" footer="0.3"/>
  <pageSetup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6D5F9-C2FF-4F15-B364-A1E19E69B3FC}">
  <sheetPr>
    <pageSetUpPr fitToPage="1"/>
  </sheetPr>
  <dimension ref="B1:H17"/>
  <sheetViews>
    <sheetView showGridLines="0" topLeftCell="A7" zoomScaleNormal="100" workbookViewId="0">
      <selection activeCell="D9" sqref="D9"/>
    </sheetView>
  </sheetViews>
  <sheetFormatPr defaultColWidth="8.75" defaultRowHeight="16.5" x14ac:dyDescent="0.3"/>
  <cols>
    <col min="1" max="1" width="4.75" style="1" customWidth="1"/>
    <col min="2" max="8" width="19.625" style="1" customWidth="1"/>
    <col min="9" max="9" width="4.75" style="1" customWidth="1"/>
    <col min="10" max="16384" width="8.75" style="1"/>
  </cols>
  <sheetData>
    <row r="1" spans="2:8" ht="19.899999999999999" customHeight="1" x14ac:dyDescent="0.3"/>
    <row r="2" spans="2:8" s="2" customFormat="1" ht="40.15" customHeight="1" x14ac:dyDescent="0.3">
      <c r="B2" s="33" t="s">
        <v>14</v>
      </c>
      <c r="C2" s="33"/>
      <c r="D2" s="33"/>
      <c r="E2" s="33"/>
      <c r="F2" s="33"/>
      <c r="G2" s="33"/>
      <c r="H2" s="33"/>
    </row>
    <row r="3" spans="2:8" ht="40.15" customHeight="1" x14ac:dyDescent="0.3">
      <c r="B3" s="17" t="s">
        <v>15</v>
      </c>
      <c r="C3" s="17">
        <v>2024</v>
      </c>
      <c r="D3" s="3"/>
    </row>
    <row r="4" spans="2:8" ht="19.899999999999999" customHeight="1" x14ac:dyDescent="0.3">
      <c r="C4" s="4"/>
    </row>
    <row r="5" spans="2:8" s="3" customFormat="1" ht="33.75" customHeight="1" x14ac:dyDescent="0.25">
      <c r="B5" s="18" t="s">
        <v>16</v>
      </c>
      <c r="C5" s="19" t="s">
        <v>17</v>
      </c>
      <c r="D5" s="19" t="s">
        <v>18</v>
      </c>
      <c r="E5" s="19" t="s">
        <v>19</v>
      </c>
      <c r="F5" s="19" t="s">
        <v>20</v>
      </c>
      <c r="G5" s="19" t="s">
        <v>21</v>
      </c>
      <c r="H5" s="20" t="s">
        <v>22</v>
      </c>
    </row>
    <row r="6" spans="2:8" ht="33.75" customHeight="1" x14ac:dyDescent="0.3">
      <c r="B6" s="5">
        <f>DATE(C3,MONTH(DATEVALUE($B$3&amp;" 1")),1)-WEEKDAY(DATE(C3,MONTH(DATEVALUE($B$3&amp;" 1")),1),1)+1</f>
        <v>45536</v>
      </c>
      <c r="C6" s="6">
        <f>B6+1</f>
        <v>45537</v>
      </c>
      <c r="D6" s="6">
        <f>B6+2</f>
        <v>45538</v>
      </c>
      <c r="E6" s="6">
        <f>B6+3</f>
        <v>45539</v>
      </c>
      <c r="F6" s="6">
        <f>B6+4</f>
        <v>45540</v>
      </c>
      <c r="G6" s="6">
        <f>B6+5</f>
        <v>45541</v>
      </c>
      <c r="H6" s="7">
        <f>B6+6</f>
        <v>45542</v>
      </c>
    </row>
    <row r="7" spans="2:8" ht="75" customHeight="1" x14ac:dyDescent="0.3">
      <c r="B7" s="8"/>
      <c r="C7" s="9"/>
      <c r="D7" s="9"/>
      <c r="E7" s="9"/>
      <c r="F7" s="9"/>
      <c r="G7" s="9"/>
      <c r="H7" s="10"/>
    </row>
    <row r="8" spans="2:8" ht="33.75" customHeight="1" x14ac:dyDescent="0.3">
      <c r="B8" s="11">
        <f>B6+7</f>
        <v>45543</v>
      </c>
      <c r="C8" s="12">
        <f>B6+8</f>
        <v>45544</v>
      </c>
      <c r="D8" s="12">
        <f>B6+9</f>
        <v>45545</v>
      </c>
      <c r="E8" s="12">
        <f>B6+10</f>
        <v>45546</v>
      </c>
      <c r="F8" s="12">
        <f>B6+11</f>
        <v>45547</v>
      </c>
      <c r="G8" s="12">
        <f>B6+12</f>
        <v>45548</v>
      </c>
      <c r="H8" s="7">
        <f>B6+13</f>
        <v>45549</v>
      </c>
    </row>
    <row r="9" spans="2:8" ht="75" customHeight="1" x14ac:dyDescent="0.3">
      <c r="B9" s="13"/>
      <c r="C9" s="9"/>
      <c r="D9" s="9"/>
      <c r="E9" s="9"/>
      <c r="F9" s="9"/>
      <c r="G9" s="9"/>
      <c r="H9" s="10"/>
    </row>
    <row r="10" spans="2:8" ht="33.75" customHeight="1" x14ac:dyDescent="0.3">
      <c r="B10" s="11">
        <f>B6+14</f>
        <v>45550</v>
      </c>
      <c r="C10" s="12">
        <f>B6+15</f>
        <v>45551</v>
      </c>
      <c r="D10" s="12">
        <f>B6+16</f>
        <v>45552</v>
      </c>
      <c r="E10" s="12">
        <f>B6+17</f>
        <v>45553</v>
      </c>
      <c r="F10" s="12">
        <f>B6+18</f>
        <v>45554</v>
      </c>
      <c r="G10" s="12">
        <f>B6+19</f>
        <v>45555</v>
      </c>
      <c r="H10" s="7">
        <f>B6+20</f>
        <v>45556</v>
      </c>
    </row>
    <row r="11" spans="2:8" ht="75" customHeight="1" x14ac:dyDescent="0.3">
      <c r="B11" s="8"/>
      <c r="C11" s="9"/>
      <c r="D11" s="9"/>
      <c r="E11" s="9"/>
      <c r="F11" s="9"/>
      <c r="G11" s="9"/>
      <c r="H11" s="10"/>
    </row>
    <row r="12" spans="2:8" ht="33.75" customHeight="1" x14ac:dyDescent="0.3">
      <c r="B12" s="11">
        <f>B6+21</f>
        <v>45557</v>
      </c>
      <c r="C12" s="12">
        <f>B6+22</f>
        <v>45558</v>
      </c>
      <c r="D12" s="12">
        <f>B6+23</f>
        <v>45559</v>
      </c>
      <c r="E12" s="12">
        <f>B6+24</f>
        <v>45560</v>
      </c>
      <c r="F12" s="12">
        <f>B6+25</f>
        <v>45561</v>
      </c>
      <c r="G12" s="12">
        <f>B6+26</f>
        <v>45562</v>
      </c>
      <c r="H12" s="7">
        <f>B6+27</f>
        <v>45563</v>
      </c>
    </row>
    <row r="13" spans="2:8" ht="75" customHeight="1" x14ac:dyDescent="0.3">
      <c r="B13" s="8"/>
      <c r="C13" s="9"/>
      <c r="D13" s="9"/>
      <c r="E13" s="9"/>
      <c r="F13" s="9"/>
      <c r="G13" s="9"/>
      <c r="H13" s="10"/>
    </row>
    <row r="14" spans="2:8" ht="33.75" customHeight="1" x14ac:dyDescent="0.3">
      <c r="B14" s="11">
        <f>B6+28</f>
        <v>45564</v>
      </c>
      <c r="C14" s="12">
        <f>B6+29</f>
        <v>45565</v>
      </c>
      <c r="D14" s="12">
        <f>B6+30</f>
        <v>45566</v>
      </c>
      <c r="E14" s="12">
        <f>B6+31</f>
        <v>45567</v>
      </c>
      <c r="F14" s="12">
        <f>B6+32</f>
        <v>45568</v>
      </c>
      <c r="G14" s="12">
        <f>B6+33</f>
        <v>45569</v>
      </c>
      <c r="H14" s="7">
        <f>B6+34</f>
        <v>45570</v>
      </c>
    </row>
    <row r="15" spans="2:8" ht="75" customHeight="1" x14ac:dyDescent="0.3">
      <c r="B15" s="14"/>
      <c r="C15" s="15"/>
      <c r="D15" s="15"/>
      <c r="E15" s="15"/>
      <c r="F15" s="15"/>
      <c r="G15" s="15"/>
      <c r="H15" s="16"/>
    </row>
    <row r="16" spans="2:8" ht="33.75" customHeight="1" x14ac:dyDescent="0.3">
      <c r="B16" s="11">
        <f>B8+28</f>
        <v>45571</v>
      </c>
      <c r="C16" s="12">
        <f>B8+29</f>
        <v>45572</v>
      </c>
      <c r="D16" s="12">
        <f>B8+30</f>
        <v>45573</v>
      </c>
      <c r="E16" s="12">
        <f>B8+31</f>
        <v>45574</v>
      </c>
      <c r="F16" s="12">
        <f>B8+32</f>
        <v>45575</v>
      </c>
      <c r="G16" s="12">
        <f>B8+33</f>
        <v>45576</v>
      </c>
      <c r="H16" s="7">
        <f>B8+34</f>
        <v>45577</v>
      </c>
    </row>
    <row r="17" spans="2:8" ht="75" customHeight="1" x14ac:dyDescent="0.3">
      <c r="B17" s="14"/>
      <c r="C17" s="15"/>
      <c r="D17" s="15"/>
      <c r="E17" s="15"/>
      <c r="F17" s="15"/>
      <c r="G17" s="15"/>
      <c r="H17" s="16"/>
    </row>
  </sheetData>
  <mergeCells count="1">
    <mergeCell ref="B2:H2"/>
  </mergeCells>
  <conditionalFormatting sqref="B6:H6 B8:H8 B10:H10 B12:H12 B14:H14">
    <cfRule type="expression" dxfId="1" priority="2">
      <formula>MONTH(B6)&lt;&gt;MONTH(DATEVALUE($B$3&amp;" 1"))</formula>
    </cfRule>
  </conditionalFormatting>
  <conditionalFormatting sqref="B16:H16">
    <cfRule type="expression" dxfId="0" priority="1">
      <formula>MONTH(B16)&lt;&gt;MONTH(DATEVALUE($B$3&amp;" 1"))</formula>
    </cfRule>
  </conditionalFormatting>
  <dataValidations count="2">
    <dataValidation type="list" allowBlank="1" showInputMessage="1" showErrorMessage="1" sqref="B3" xr:uid="{DE3EE8FC-E4C4-4E07-9FEB-CBEF811D3D1D}">
      <formula1>"January, February, March, April, May, June, July, August, September, October, November, December"</formula1>
    </dataValidation>
    <dataValidation type="list" allowBlank="1" showInputMessage="1" showErrorMessage="1" sqref="C3" xr:uid="{22FD4341-F9E5-4A10-BFC9-EA9632E3E2A6}">
      <formula1>"2023, 2024, 2025, 2026, 2027, 2028, 2029, 2030, 2031, 2032, 2033, 2034, 2035, 2036, 2037, 2038, 2039"</formula1>
    </dataValidation>
  </dataValidations>
  <pageMargins left="0.7" right="0.7" top="0.75" bottom="0.75" header="0.3" footer="0.3"/>
  <pageSetup scale="63" fitToHeight="0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de65091a-88b6-4203-99d2-3ecc88b06b1a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CF4DA08B404274092EA727661AF6EF6" ma:contentTypeVersion="9" ma:contentTypeDescription="Create a new document." ma:contentTypeScope="" ma:versionID="454a71f3cc620fa29e12531ed17bf60b">
  <xsd:schema xmlns:xsd="http://www.w3.org/2001/XMLSchema" xmlns:xs="http://www.w3.org/2001/XMLSchema" xmlns:p="http://schemas.microsoft.com/office/2006/metadata/properties" xmlns:ns3="de65091a-88b6-4203-99d2-3ecc88b06b1a" xmlns:ns4="4cbb45bd-e4ee-4a92-883f-67c114605f00" targetNamespace="http://schemas.microsoft.com/office/2006/metadata/properties" ma:root="true" ma:fieldsID="e868bc8dadd79163f71bac9a55446b00" ns3:_="" ns4:_="">
    <xsd:import namespace="de65091a-88b6-4203-99d2-3ecc88b06b1a"/>
    <xsd:import namespace="4cbb45bd-e4ee-4a92-883f-67c114605f00"/>
    <xsd:element name="properties">
      <xsd:complexType>
        <xsd:sequence>
          <xsd:element name="documentManagement">
            <xsd:complexType>
              <xsd:all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65091a-88b6-4203-99d2-3ecc88b06b1a" elementFormDefault="qualified">
    <xsd:import namespace="http://schemas.microsoft.com/office/2006/documentManagement/types"/>
    <xsd:import namespace="http://schemas.microsoft.com/office/infopath/2007/PartnerControls"/>
    <xsd:element name="_activity" ma:index="8" nillable="true" ma:displayName="_activity" ma:hidden="true" ma:internalName="_activity">
      <xsd:simpleType>
        <xsd:restriction base="dms:Note"/>
      </xsd:simpleType>
    </xsd:element>
    <xsd:element name="MediaServiceMetadata" ma:index="12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3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cbb45bd-e4ee-4a92-883f-67c114605f00" elementFormDefault="qualified">
    <xsd:import namespace="http://schemas.microsoft.com/office/2006/documentManagement/types"/>
    <xsd:import namespace="http://schemas.microsoft.com/office/infopath/2007/PartnerControls"/>
    <xsd:element name="SharedWithUsers" ma:index="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1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D6C210B-D521-41CD-B379-4BCFDFA14101}">
  <ds:schemaRefs>
    <ds:schemaRef ds:uri="http://purl.org/dc/elements/1.1/"/>
    <ds:schemaRef ds:uri="de65091a-88b6-4203-99d2-3ecc88b06b1a"/>
    <ds:schemaRef ds:uri="http://schemas.microsoft.com/office/2006/metadata/properties"/>
    <ds:schemaRef ds:uri="http://purl.org/dc/terms/"/>
    <ds:schemaRef ds:uri="4cbb45bd-e4ee-4a92-883f-67c114605f00"/>
    <ds:schemaRef ds:uri="http://schemas.microsoft.com/office/2006/documentManagement/types"/>
    <ds:schemaRef ds:uri="http://schemas.openxmlformats.org/package/2006/metadata/core-properti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D727AED0-15B9-452E-822D-6F4417E7FEE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e65091a-88b6-4203-99d2-3ecc88b06b1a"/>
    <ds:schemaRef ds:uri="4cbb45bd-e4ee-4a92-883f-67c114605f0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2065116-4E34-4CB0-9537-BA1B1D395B26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02513295-34d7-4ce7-95f0-d6d90e122a36}" enabled="1" method="Standard" siteId="{2e0cb644-c094-41d7-ab3d-43201da24438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emplate>TM66903342</Templat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Annual</vt:lpstr>
      <vt:lpstr>Monthly</vt:lpstr>
      <vt:lpstr>YEAR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2023-11-06T07:30:15Z</dcterms:created>
  <dcterms:modified xsi:type="dcterms:W3CDTF">2024-09-06T23:01:01Z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0x0101004CF4DA08B404274092EA727661AF6EF6</vt:lpwstr>
  </property>
  <property fmtid="{D5CDD505-2E9C-101B-9397-08002B2CF9AE}" pid="3" name="MediaServiceImageTags">
    <vt:lpwstr/>
  </property>
</Properties>
</file>