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Données générales" sheetId="2" r:id="rId2"/>
    <sheet name="Répartition par âge" sheetId="3" r:id="rId3"/>
    <sheet name="Rémunérations" sheetId="4" r:id="rId4"/>
    <sheet name="Formation et Recrutement" sheetId="5" r:id="rId5"/>
    <sheet name="Calculs automatiques" sheetId="6" r:id="rId6"/>
  </sheets>
  <calcPr calcId="124519" fullCalcOnLoad="1"/>
</workbook>
</file>

<file path=xl/sharedStrings.xml><?xml version="1.0" encoding="utf-8"?>
<sst xmlns="http://schemas.openxmlformats.org/spreadsheetml/2006/main" count="133" uniqueCount="95">
  <si>
    <t>Bienvenue dans le modèle d'évaluation de la Diversité et Inclusion V2</t>
  </si>
  <si>
    <t>Ce fichier vous permettra de collecter les données nécessaires pour l'évaluation de votre entreprise.</t>
  </si>
  <si>
    <t>Veuillez suivre ces étapes :</t>
  </si>
  <si>
    <t>1. Remplissez d'abord la feuille 'Données générales' avec les informations de base</t>
  </si>
  <si>
    <t>2. Complétez la 'Répartition par âge' en respectant les totaux</t>
  </si>
  <si>
    <t>3. Indiquez les données de rémunération dans la feuille correspondante</t>
  </si>
  <si>
    <t>4. Complétez les informations sur la formation et le recrutement</t>
  </si>
  <si>
    <t>5. Les calculs seront effectués automatiquement</t>
  </si>
  <si>
    <t>Important :</t>
  </si>
  <si>
    <t>- Tous les champs numériques doivent être remplis avec des nombres positifs</t>
  </si>
  <si>
    <t>- Les pourcentages sont calculés automatiquement</t>
  </si>
  <si>
    <t>- Vérifiez que les totaux correspondent bien à votre effectif total</t>
  </si>
  <si>
    <t>Une fois le fichier complété, importez-le dans l'application d'évaluation pour obtenir votre rapport détaillé.</t>
  </si>
  <si>
    <t>Pour toute question ou assistance :</t>
  </si>
  <si>
    <t>Email : support@diversite-inclusion.fr</t>
  </si>
  <si>
    <t>Téléphone : 01 23 45 67 89</t>
  </si>
  <si>
    <t>Information</t>
  </si>
  <si>
    <t>Valeur</t>
  </si>
  <si>
    <t>Unité</t>
  </si>
  <si>
    <t>Nom de l'entreprise</t>
  </si>
  <si>
    <t>Année</t>
  </si>
  <si>
    <t>Effectif total</t>
  </si>
  <si>
    <t>personnes</t>
  </si>
  <si>
    <t>Nombre de femmes</t>
  </si>
  <si>
    <t>Nombre d'hommes</t>
  </si>
  <si>
    <t>Nombre de cadres</t>
  </si>
  <si>
    <t>Nombre de femmes cadres</t>
  </si>
  <si>
    <t>Nombre de salariés en situation de handicap</t>
  </si>
  <si>
    <t>Nombre de jours travaillés</t>
  </si>
  <si>
    <t>jours</t>
  </si>
  <si>
    <t>Nombre de jours d'absence</t>
  </si>
  <si>
    <t>Nombre de contrats CDI</t>
  </si>
  <si>
    <t>contrats</t>
  </si>
  <si>
    <t>Nombre de contrats CDD</t>
  </si>
  <si>
    <t>Nombre de contrats d'apprentissage</t>
  </si>
  <si>
    <t>Nombre de contrats de professionnalisation</t>
  </si>
  <si>
    <t>Tranche d'âge</t>
  </si>
  <si>
    <t>Total</t>
  </si>
  <si>
    <t>% du total</t>
  </si>
  <si>
    <t>&lt; 30 ans</t>
  </si>
  <si>
    <t>0%</t>
  </si>
  <si>
    <t>30-50 ans</t>
  </si>
  <si>
    <t>&gt; 50 ans</t>
  </si>
  <si>
    <t>Catégorie</t>
  </si>
  <si>
    <t>Salaire moyen hommes</t>
  </si>
  <si>
    <t>Salaire moyen femmes</t>
  </si>
  <si>
    <t>Écart (%)</t>
  </si>
  <si>
    <t>Écart en euros</t>
  </si>
  <si>
    <t>Cadres</t>
  </si>
  <si>
    <t>Non-cadres</t>
  </si>
  <si>
    <t>Indicateur</t>
  </si>
  <si>
    <t>Nombre de formations suivies</t>
  </si>
  <si>
    <t>formations</t>
  </si>
  <si>
    <t>Nombre de formations obligatoires</t>
  </si>
  <si>
    <t>Nombre de formations à l'initiative du salarié</t>
  </si>
  <si>
    <t>Budget formation</t>
  </si>
  <si>
    <t>€</t>
  </si>
  <si>
    <t>Nombre de recrutements</t>
  </si>
  <si>
    <t>recrutements</t>
  </si>
  <si>
    <t>Nombre de recrutements internes</t>
  </si>
  <si>
    <t>Nombre de recrutements externes</t>
  </si>
  <si>
    <t>Formule</t>
  </si>
  <si>
    <t>Valeur calculée</t>
  </si>
  <si>
    <t>Seuil légal</t>
  </si>
  <si>
    <t>Objectif recommandé</t>
  </si>
  <si>
    <t>Explication</t>
  </si>
  <si>
    <t>Taux de féminisation global</t>
  </si>
  <si>
    <t>%</t>
  </si>
  <si>
    <t>-</t>
  </si>
  <si>
    <t>40%</t>
  </si>
  <si>
    <t>Pourcentage de femmes dans l'effectif total</t>
  </si>
  <si>
    <t>Taux de femmes cadres</t>
  </si>
  <si>
    <t>Pourcentage de femmes parmi les postes cadres</t>
  </si>
  <si>
    <t>Taux d'emploi des personnes en situation de handicap</t>
  </si>
  <si>
    <t>6%</t>
  </si>
  <si>
    <t>Pourcentage de salariés en situation de handicap</t>
  </si>
  <si>
    <t>Écart de salaire hommes/femmes (moyenne)</t>
  </si>
  <si>
    <t>&lt;5%</t>
  </si>
  <si>
    <t>Écart moyen de rémunération entre hommes et femmes</t>
  </si>
  <si>
    <t>Score d'équilibre des âges</t>
  </si>
  <si>
    <t>Calcul basé sur la répartition par âge</t>
  </si>
  <si>
    <t>&gt;70%</t>
  </si>
  <si>
    <t>Mesure de la diversité des âges</t>
  </si>
  <si>
    <t>Taux d'absentéisme</t>
  </si>
  <si>
    <t>&lt;4%</t>
  </si>
  <si>
    <t>Taux d'absence par rapport aux jours travaillés</t>
  </si>
  <si>
    <t>Taux de CDI</t>
  </si>
  <si>
    <t>&gt;80%</t>
  </si>
  <si>
    <t>Pourcentage de contrats CDI dans l'effectif</t>
  </si>
  <si>
    <t>Taux de formation</t>
  </si>
  <si>
    <t>&gt;5%</t>
  </si>
  <si>
    <t>Taux de participation aux formations</t>
  </si>
  <si>
    <t>Taux de recrutement interne</t>
  </si>
  <si>
    <t>&gt;30%</t>
  </si>
  <si>
    <t>Pourcentage de promotions internes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</si>
</sst>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 €"/>
    <numFmt numFmtId="166" formatCode="0.00%"/>
  </numFmts>
  <fonts count="3">
    <font>
      <sz val="11"/>
      <color theme="1"/>
      <name val="Calibri"/>
      <family val="2"/>
      <scheme val="minor"/>
    </font>
    <font>
      <i/>
      <sz val="11"/>
      <color rgb="FF666666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cols>
    <col min="1" max="1" width="100.7109375" customWidth="1"/>
  </cols>
  <sheetData>
    <row r="1" spans="1:1">
      <c r="A1" s="1" t="s">
        <v>0</v>
      </c>
    </row>
    <row r="2" spans="1:1">
      <c r="A2" s="1"/>
    </row>
    <row r="3" spans="1:1">
      <c r="A3" s="1" t="s">
        <v>1</v>
      </c>
    </row>
    <row r="4" spans="1:1">
      <c r="A4" s="1" t="s">
        <v>2</v>
      </c>
    </row>
    <row r="5" spans="1:1">
      <c r="A5" s="1"/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/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/>
    </row>
    <row r="17" spans="1:1">
      <c r="A17" s="1" t="s">
        <v>12</v>
      </c>
    </row>
    <row r="18" spans="1:1">
      <c r="A18" s="1"/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40.7109375" customWidth="1"/>
    <col min="2" max="3" width="20.7109375" customWidth="1"/>
  </cols>
  <sheetData>
    <row r="1" spans="1:3">
      <c r="A1" s="2" t="s">
        <v>16</v>
      </c>
      <c r="B1" s="2" t="s">
        <v>17</v>
      </c>
      <c r="C1" s="2" t="s">
        <v>18</v>
      </c>
    </row>
    <row r="2" spans="1:3">
      <c r="A2" t="s">
        <v>19</v>
      </c>
    </row>
    <row r="3" spans="1:3">
      <c r="A3" t="s">
        <v>20</v>
      </c>
    </row>
    <row r="4" spans="1:3">
      <c r="A4" t="s">
        <v>21</v>
      </c>
      <c r="B4" s="3">
        <v>0</v>
      </c>
      <c r="C4" t="s">
        <v>22</v>
      </c>
    </row>
    <row r="5" spans="1:3">
      <c r="A5" t="s">
        <v>23</v>
      </c>
      <c r="B5" s="3">
        <f>B3-B4</f>
        <v>0</v>
      </c>
      <c r="C5" t="s">
        <v>22</v>
      </c>
    </row>
    <row r="6" spans="1:3">
      <c r="A6" t="s">
        <v>24</v>
      </c>
      <c r="B6" s="3">
        <v>0</v>
      </c>
      <c r="C6" t="s">
        <v>22</v>
      </c>
    </row>
    <row r="7" spans="1:3">
      <c r="A7" t="s">
        <v>25</v>
      </c>
      <c r="B7" s="3">
        <f>B4*0.3</f>
        <v>0</v>
      </c>
      <c r="C7" t="s">
        <v>22</v>
      </c>
    </row>
    <row r="8" spans="1:3">
      <c r="A8" t="s">
        <v>26</v>
      </c>
      <c r="B8" s="3">
        <v>0</v>
      </c>
      <c r="C8" t="s">
        <v>22</v>
      </c>
    </row>
    <row r="9" spans="1:3">
      <c r="A9" t="s">
        <v>27</v>
      </c>
      <c r="B9" s="3">
        <v>0</v>
      </c>
      <c r="C9" t="s">
        <v>22</v>
      </c>
    </row>
    <row r="10" spans="1:3">
      <c r="A10" t="s">
        <v>28</v>
      </c>
      <c r="B10" s="3">
        <v>0</v>
      </c>
      <c r="C10" t="s">
        <v>29</v>
      </c>
    </row>
    <row r="11" spans="1:3">
      <c r="A11" t="s">
        <v>30</v>
      </c>
      <c r="B11" s="3">
        <v>0</v>
      </c>
      <c r="C11" t="s">
        <v>29</v>
      </c>
    </row>
    <row r="12" spans="1:3">
      <c r="A12" t="s">
        <v>31</v>
      </c>
      <c r="B12" s="3">
        <v>0</v>
      </c>
      <c r="C12" t="s">
        <v>32</v>
      </c>
    </row>
    <row r="13" spans="1:3">
      <c r="A13" t="s">
        <v>33</v>
      </c>
      <c r="B13" s="3">
        <v>0</v>
      </c>
      <c r="C13" t="s">
        <v>32</v>
      </c>
    </row>
    <row r="14" spans="1:3">
      <c r="A14" t="s">
        <v>34</v>
      </c>
      <c r="B14" s="3">
        <v>0</v>
      </c>
      <c r="C14" t="s">
        <v>32</v>
      </c>
    </row>
    <row r="15" spans="1:3">
      <c r="A15" t="s">
        <v>35</v>
      </c>
      <c r="B15" s="3">
        <v>0</v>
      </c>
      <c r="C15" t="s">
        <v>32</v>
      </c>
    </row>
  </sheetData>
  <dataValidations count="1">
    <dataValidation type="decimal" operator="greaterThanOrEqual" allowBlank="1" showInputMessage="1" showErrorMessage="1" error="La valeur doit être positive" prompt="Veuillez entrer un nombre positif" sqref="B3:B1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5" width="20.7109375" customWidth="1"/>
  </cols>
  <sheetData>
    <row r="1" spans="1:5">
      <c r="A1" s="2" t="s">
        <v>36</v>
      </c>
      <c r="B1" s="2" t="s">
        <v>24</v>
      </c>
      <c r="C1" s="2" t="s">
        <v>23</v>
      </c>
      <c r="D1" s="2" t="s">
        <v>37</v>
      </c>
      <c r="E1" s="2" t="s">
        <v>38</v>
      </c>
    </row>
    <row r="2" spans="1:5">
      <c r="A2" t="s">
        <v>39</v>
      </c>
      <c r="B2" s="3">
        <v>0</v>
      </c>
      <c r="C2" s="3">
        <v>0</v>
      </c>
      <c r="D2">
        <f>SUM(B2:C2)</f>
        <v>0</v>
      </c>
      <c r="E2">
        <f>D2/Données générales!B3</f>
        <v>0</v>
      </c>
    </row>
    <row r="3" spans="1:5">
      <c r="A3" t="s">
        <v>41</v>
      </c>
      <c r="B3" s="3">
        <v>0</v>
      </c>
      <c r="C3" s="3">
        <v>0</v>
      </c>
      <c r="D3">
        <f>SUM(B3:C3)</f>
        <v>0</v>
      </c>
      <c r="E3">
        <f>D3/Données générales!B3</f>
        <v>0</v>
      </c>
    </row>
    <row r="4" spans="1:5">
      <c r="A4" t="s">
        <v>42</v>
      </c>
      <c r="B4" s="3">
        <v>0</v>
      </c>
      <c r="C4" s="3">
        <v>0</v>
      </c>
      <c r="D4">
        <f>SUM(B4:C4)</f>
        <v>0</v>
      </c>
      <c r="E4">
        <f>D4/Données générales!B3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5" width="20.7109375" customWidth="1"/>
  </cols>
  <sheetData>
    <row r="1" spans="1:5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>
      <c r="A2" t="s">
        <v>48</v>
      </c>
      <c r="B2" s="4">
        <v>0</v>
      </c>
      <c r="C2" s="4">
        <v>0</v>
      </c>
      <c r="D2">
        <f>(B2-C2)/B2</f>
        <v>0</v>
      </c>
      <c r="E2">
        <f>B2-C2</f>
        <v>0</v>
      </c>
    </row>
    <row r="3" spans="1:5">
      <c r="A3" t="s">
        <v>49</v>
      </c>
      <c r="B3" s="4">
        <v>0</v>
      </c>
      <c r="C3" s="4">
        <v>0</v>
      </c>
      <c r="D3">
        <f>(B3-C3)/B3</f>
        <v>0</v>
      </c>
      <c r="E3">
        <f>B3-C3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40.7109375" customWidth="1"/>
    <col min="2" max="3" width="20.7109375" customWidth="1"/>
  </cols>
  <sheetData>
    <row r="1" spans="1:3">
      <c r="A1" s="2" t="s">
        <v>50</v>
      </c>
      <c r="B1" s="2" t="s">
        <v>17</v>
      </c>
      <c r="C1" s="2" t="s">
        <v>18</v>
      </c>
    </row>
    <row r="2" spans="1:3">
      <c r="A2" t="s">
        <v>51</v>
      </c>
      <c r="B2" s="3">
        <v>0</v>
      </c>
      <c r="C2" t="s">
        <v>52</v>
      </c>
    </row>
    <row r="3" spans="1:3">
      <c r="A3" t="s">
        <v>53</v>
      </c>
      <c r="B3" s="3">
        <v>0</v>
      </c>
      <c r="C3" t="s">
        <v>52</v>
      </c>
    </row>
    <row r="4" spans="1:3">
      <c r="A4" t="s">
        <v>54</v>
      </c>
      <c r="B4" s="3">
        <v>0</v>
      </c>
      <c r="C4" t="s">
        <v>52</v>
      </c>
    </row>
    <row r="5" spans="1:3">
      <c r="A5" t="s">
        <v>55</v>
      </c>
      <c r="B5" s="3">
        <v>0</v>
      </c>
      <c r="C5" t="s">
        <v>56</v>
      </c>
    </row>
    <row r="6" spans="1:3">
      <c r="A6" t="s">
        <v>57</v>
      </c>
      <c r="B6" s="3">
        <v>0</v>
      </c>
      <c r="C6" t="s">
        <v>58</v>
      </c>
    </row>
    <row r="7" spans="1:3">
      <c r="A7" t="s">
        <v>59</v>
      </c>
      <c r="B7" s="3">
        <v>0</v>
      </c>
      <c r="C7" t="s">
        <v>58</v>
      </c>
    </row>
    <row r="8" spans="1:3">
      <c r="A8" t="s">
        <v>60</v>
      </c>
      <c r="B8" s="3">
        <v>0</v>
      </c>
      <c r="C8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2" width="40.7109375" customWidth="1"/>
    <col min="3" max="6" width="20.7109375" customWidth="1"/>
    <col min="7" max="7" width="60.7109375" customWidth="1"/>
  </cols>
  <sheetData>
    <row r="1" spans="1:7">
      <c r="A1" s="2" t="s">
        <v>50</v>
      </c>
      <c r="B1" s="2" t="s">
        <v>61</v>
      </c>
      <c r="C1" s="2" t="s">
        <v>62</v>
      </c>
      <c r="D1" s="2" t="s">
        <v>18</v>
      </c>
      <c r="E1" s="2" t="s">
        <v>63</v>
      </c>
      <c r="F1" s="2" t="s">
        <v>64</v>
      </c>
      <c r="G1" s="2" t="s">
        <v>65</v>
      </c>
    </row>
    <row r="2" spans="1:7">
      <c r="A2" t="s">
        <v>66</v>
      </c>
      <c r="B2">
        <f>Nombre de femmes / Effectif total * 100</f>
        <v>0</v>
      </c>
      <c r="C2">
        <f>Données générales!B4/Données générales!B3</f>
        <v>0</v>
      </c>
      <c r="D2" t="s">
        <v>67</v>
      </c>
      <c r="E2" t="s">
        <v>68</v>
      </c>
      <c r="F2" t="s">
        <v>69</v>
      </c>
      <c r="G2" t="s">
        <v>70</v>
      </c>
    </row>
    <row r="3" spans="1:7">
      <c r="A3" t="s">
        <v>71</v>
      </c>
      <c r="B3">
        <f>Nombre de femmes cadres / Nombre de cadres * 100</f>
        <v>0</v>
      </c>
      <c r="C3">
        <f>Données générales!B7/Données générales!B6</f>
        <v>0</v>
      </c>
      <c r="D3" t="s">
        <v>67</v>
      </c>
      <c r="E3" t="s">
        <v>68</v>
      </c>
      <c r="F3" t="s">
        <v>69</v>
      </c>
      <c r="G3" t="s">
        <v>72</v>
      </c>
    </row>
    <row r="4" spans="1:7">
      <c r="A4" t="s">
        <v>73</v>
      </c>
      <c r="B4">
        <f>Nombre de salariés en situation de handicap / Effectif total * 100</f>
        <v>0</v>
      </c>
      <c r="C4">
        <f>Données générales!B8/Données générales!B3</f>
        <v>0</v>
      </c>
      <c r="D4" t="s">
        <v>67</v>
      </c>
      <c r="E4" t="s">
        <v>74</v>
      </c>
      <c r="F4" t="s">
        <v>74</v>
      </c>
      <c r="G4" t="s">
        <v>75</v>
      </c>
    </row>
    <row r="5" spans="1:7">
      <c r="A5" t="s">
        <v>76</v>
      </c>
      <c r="B5">
        <f>MOYENNE(Écart %)</f>
        <v>0</v>
      </c>
      <c r="C5">
        <f>AVERAGE(Rémunérations!D2:D3)</f>
        <v>0</v>
      </c>
      <c r="D5" t="s">
        <v>67</v>
      </c>
      <c r="E5" t="s">
        <v>68</v>
      </c>
      <c r="F5" t="s">
        <v>77</v>
      </c>
      <c r="G5" t="s">
        <v>78</v>
      </c>
    </row>
    <row r="6" spans="1:7">
      <c r="A6" t="s">
        <v>79</v>
      </c>
      <c r="B6" t="s">
        <v>80</v>
      </c>
      <c r="C6">
        <f>Données générales!B10/Données générales!B9</f>
        <v>0</v>
      </c>
      <c r="D6" t="s">
        <v>67</v>
      </c>
      <c r="E6" t="s">
        <v>68</v>
      </c>
      <c r="F6" t="s">
        <v>81</v>
      </c>
      <c r="G6" t="s">
        <v>82</v>
      </c>
    </row>
    <row r="7" spans="1:7">
      <c r="A7" t="s">
        <v>83</v>
      </c>
      <c r="B7">
        <f>Nombre de jours d'absence / Nombre de jours travaillés * 100</f>
        <v>0</v>
      </c>
      <c r="C7">
        <f>Données générales!B11/Données générales!B3</f>
        <v>0</v>
      </c>
      <c r="D7" t="s">
        <v>67</v>
      </c>
      <c r="E7" t="s">
        <v>68</v>
      </c>
      <c r="F7" t="s">
        <v>84</v>
      </c>
      <c r="G7" t="s">
        <v>85</v>
      </c>
    </row>
    <row r="8" spans="1:7">
      <c r="A8" t="s">
        <v>86</v>
      </c>
      <c r="B8">
        <f>Nombre de CDI / Effectif total * 100</f>
        <v>0</v>
      </c>
      <c r="C8">
        <f>Formation et Recrutement!B2/Données générales!B3</f>
        <v>0</v>
      </c>
      <c r="D8" t="s">
        <v>67</v>
      </c>
      <c r="E8" t="s">
        <v>68</v>
      </c>
      <c r="F8" t="s">
        <v>87</v>
      </c>
      <c r="G8" t="s">
        <v>88</v>
      </c>
    </row>
    <row r="9" spans="1:7">
      <c r="A9" t="s">
        <v>89</v>
      </c>
      <c r="B9">
        <f>Nombre de formations / Effectif total * 100</f>
        <v>0</v>
      </c>
      <c r="C9">
        <f>Formation et Recrutement!B6/Formation et Recrutement!B5</f>
        <v>0</v>
      </c>
      <c r="D9" t="s">
        <v>67</v>
      </c>
      <c r="E9" t="s">
        <v>68</v>
      </c>
      <c r="F9" t="s">
        <v>90</v>
      </c>
      <c r="G9" t="s">
        <v>91</v>
      </c>
    </row>
    <row r="10" spans="1:7">
      <c r="A10" t="s">
        <v>92</v>
      </c>
      <c r="B10">
        <f>Recrutements internes / Total recrutements * 100</f>
        <v>0</v>
      </c>
      <c r="C10" s="5">
        <v>0</v>
      </c>
      <c r="D10" t="s">
        <v>67</v>
      </c>
      <c r="E10" t="s">
        <v>68</v>
      </c>
      <c r="F10" t="s">
        <v>93</v>
      </c>
      <c r="G10" t="s">
        <v>94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Données générales</vt:lpstr>
      <vt:lpstr>Répartition par âge</vt:lpstr>
      <vt:lpstr>Rémunérations</vt:lpstr>
      <vt:lpstr>Formation et Recrutement</vt:lpstr>
      <vt:lpstr>Calculs automatiques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2025-05-06T00:28:25Z</dcterms:created>
  <dcterms:modified xsi:type="dcterms:W3CDTF">2025-05-06T00:28:25Z</dcterms:modified>
</cp:coreProperties>
</file>