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Données générales" sheetId="2" r:id="rId2"/>
    <sheet name="Répartition par âge" sheetId="3" r:id="rId3"/>
    <sheet name="Rémunérations" sheetId="4" r:id="rId4"/>
    <sheet name="Formation et Recrutement" sheetId="5" r:id="rId5"/>
    <sheet name="Calculs automatiques" sheetId="6" r:id="rId6"/>
  </sheets>
  <calcPr calcId="124519" fullCalcOnLoad="1"/>
</workbook>
</file>

<file path=xl/sharedStrings.xml><?xml version="1.0" encoding="utf-8"?>
<sst xmlns="http://schemas.openxmlformats.org/spreadsheetml/2006/main" count="148" uniqueCount="102">
  <si>
    <t>Instructions pour le remplissage du modèle</t>
  </si>
  <si>
    <t>1. Informations générales</t>
  </si>
  <si>
    <t xml:space="preserve">   - Remplissez le nom de l'entreprise et l'année d'évaluation</t>
  </si>
  <si>
    <t xml:space="preserve">   - Saisissez le nombre total d'effectifs et la répartition par genre</t>
  </si>
  <si>
    <t xml:space="preserve">   - Indiquez le nombre de personnes en situation de handicap</t>
  </si>
  <si>
    <t>2. Répartition par âge</t>
  </si>
  <si>
    <t xml:space="preserve">   - Saisissez le nombre d'employés par tranche d'âge</t>
  </si>
  <si>
    <t xml:space="preserve">   - Les totaux et pourcentages sont calculés automatiquement</t>
  </si>
  <si>
    <t>3. Rémunérations</t>
  </si>
  <si>
    <t xml:space="preserve">   - Indiquez les rémunérations moyennes par genre et catégorie</t>
  </si>
  <si>
    <t xml:space="preserve">   - Les écarts salariaux sont calculés automatiquement</t>
  </si>
  <si>
    <t>4. Formation et Recrutement</t>
  </si>
  <si>
    <t xml:space="preserve">   - Saisissez les données sur la formation et le recrutement</t>
  </si>
  <si>
    <t xml:space="preserve">   - Les taux sont calculés automatiquement</t>
  </si>
  <si>
    <t>5. Calculs automatiques</t>
  </si>
  <si>
    <t xml:space="preserve">   - Cette feuille est protégée et contient les calculs automatiques</t>
  </si>
  <si>
    <t xml:space="preserve">   - Ne modifiez pas les formules</t>
  </si>
  <si>
    <t>Notes importantes :</t>
  </si>
  <si>
    <t>- Tous les champs numériques doivent être positifs</t>
  </si>
  <si>
    <t>- Les pourcentages sont exprimés en décimal (ex: 0.4 pour 40%)</t>
  </si>
  <si>
    <t>- Les montants sont en euros</t>
  </si>
  <si>
    <t>- Les dates sont au format JJ/MM/AAAA</t>
  </si>
  <si>
    <t>Informations</t>
  </si>
  <si>
    <t>Valeur</t>
  </si>
  <si>
    <t>Nom de l'entreprise</t>
  </si>
  <si>
    <t>Année d'évaluation</t>
  </si>
  <si>
    <t>Effectif total</t>
  </si>
  <si>
    <t>Nombre de femmes</t>
  </si>
  <si>
    <t>Nombre d'hommes</t>
  </si>
  <si>
    <t>Nombre de personnes en situation de handicap</t>
  </si>
  <si>
    <t>Tranche d'âge</t>
  </si>
  <si>
    <t>Effectif</t>
  </si>
  <si>
    <t>Pourcentage</t>
  </si>
  <si>
    <t>&lt; 25 ans</t>
  </si>
  <si>
    <t>25-34 ans</t>
  </si>
  <si>
    <t>35-44 ans</t>
  </si>
  <si>
    <t>45-54 ans</t>
  </si>
  <si>
    <t>55-64 ans</t>
  </si>
  <si>
    <t>&gt; 64 ans</t>
  </si>
  <si>
    <t>Total</t>
  </si>
  <si>
    <t>Catégorie</t>
  </si>
  <si>
    <t>Rémunération moyenne hommes</t>
  </si>
  <si>
    <t>Rémunération moyenne femmes</t>
  </si>
  <si>
    <t>Écart salarial</t>
  </si>
  <si>
    <t>Cadres</t>
  </si>
  <si>
    <t>Ingénieurs</t>
  </si>
  <si>
    <t>Techniciens</t>
  </si>
  <si>
    <t>Administratifs</t>
  </si>
  <si>
    <t>Ouvriers</t>
  </si>
  <si>
    <t>Indicateur</t>
  </si>
  <si>
    <t>Unité</t>
  </si>
  <si>
    <t>Nombre de stagiaires</t>
  </si>
  <si>
    <t>Nombre d'apprentis</t>
  </si>
  <si>
    <t>Nombre de contrats de professionnalisation</t>
  </si>
  <si>
    <t>Nombre de CDI</t>
  </si>
  <si>
    <t>Nombre de CDD</t>
  </si>
  <si>
    <t>Nombre d'heures de formation</t>
  </si>
  <si>
    <t>Nombre de recrutements internes</t>
  </si>
  <si>
    <t>Nombre de recrutements externes</t>
  </si>
  <si>
    <t>Nombre d'employés en temps partiel</t>
  </si>
  <si>
    <t>Nombre d'employés en télétravail</t>
  </si>
  <si>
    <t>Nombre de promotions femmes</t>
  </si>
  <si>
    <t>Nombre total de promotions</t>
  </si>
  <si>
    <t>Personnes</t>
  </si>
  <si>
    <t>Heures</t>
  </si>
  <si>
    <t>Formule</t>
  </si>
  <si>
    <t>Objectif</t>
  </si>
  <si>
    <t>Seuil légal</t>
  </si>
  <si>
    <t>Explication</t>
  </si>
  <si>
    <t>Taux de féminisation</t>
  </si>
  <si>
    <t>Taux de femmes cadres</t>
  </si>
  <si>
    <t>Taux de handicap</t>
  </si>
  <si>
    <t>Écart salarial moyen</t>
  </si>
  <si>
    <t>Score diversité des âges</t>
  </si>
  <si>
    <t>Taux de CDI</t>
  </si>
  <si>
    <t>Taux de formation</t>
  </si>
  <si>
    <t>Taux de recrutement interne</t>
  </si>
  <si>
    <t>Taux de temps partiel</t>
  </si>
  <si>
    <t>Taux de télétravail</t>
  </si>
  <si>
    <t>Taux de promotion des femmes</t>
  </si>
  <si>
    <t>40%</t>
  </si>
  <si>
    <t>6%</t>
  </si>
  <si>
    <t>&lt;5%</t>
  </si>
  <si>
    <t>&gt;70%</t>
  </si>
  <si>
    <t>&gt;80%</t>
  </si>
  <si>
    <t>&gt;5%</t>
  </si>
  <si>
    <t>&gt;30%</t>
  </si>
  <si>
    <t>&lt;20%</t>
  </si>
  <si>
    <t>&gt;20%</t>
  </si>
  <si>
    <t>&gt;40%</t>
  </si>
  <si>
    <t>-</t>
  </si>
  <si>
    <t>Nombre de femmes / Effectif total</t>
  </si>
  <si>
    <t>Nombre de femmes cadres / Nombre total de cadres</t>
  </si>
  <si>
    <t>Nombre de personnes en situation de handicap / Effectif total</t>
  </si>
  <si>
    <t>Moyenne des écarts salariaux par catégorie</t>
  </si>
  <si>
    <t>Mesure de la diversité des âges (1 - écart max à la répartition idéale)</t>
  </si>
  <si>
    <t>Nombre de CDI / (Nombre de CDI + Nombre de CDD)</t>
  </si>
  <si>
    <t>Nombre d'heures de formation / (Effectif total * 1600)</t>
  </si>
  <si>
    <t>Nombre de recrutements internes / Nombre total de recrutements</t>
  </si>
  <si>
    <t>Nombre d'employés en temps partiel / Effectif total</t>
  </si>
  <si>
    <t>Nombre d'employés en télétravail / Effectif total</t>
  </si>
  <si>
    <t>Nombre de promotions femmes / Nombre total de promotions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</si>
</sst>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#,##0.00 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cols>
    <col min="1" max="1" width="80.710937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/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/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/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/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/>
    </row>
    <row r="24" spans="1:1">
      <c r="A24" s="1" t="s">
        <v>17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2" t="s">
        <v>22</v>
      </c>
      <c r="B1" s="2" t="s">
        <v>23</v>
      </c>
    </row>
    <row r="2" spans="1:2">
      <c r="A2" t="s">
        <v>24</v>
      </c>
    </row>
    <row r="3" spans="1:2">
      <c r="A3" t="s">
        <v>25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</sheetData>
  <dataValidations count="3">
    <dataValidation type="decimal" operator="greaterThanOrEqual" allowBlank="1" showInputMessage="1" showErrorMessage="1" sqref="B4">
      <formula1>0</formula1>
    </dataValidation>
    <dataValidation type="decimal" operator="greaterThanOrEqual" allowBlank="1" showInputMessage="1" showErrorMessage="1" sqref="B5">
      <formula1>0</formula1>
    </dataValidation>
    <dataValidation type="decimal" operator="greaterThanOrEqual" allowBlank="1" showInputMessage="1" showErrorMessage="1" sqref="B6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5.7109375" customWidth="1"/>
  </cols>
  <sheetData>
    <row r="1" spans="1:3">
      <c r="A1" s="2" t="s">
        <v>30</v>
      </c>
      <c r="B1" s="2" t="s">
        <v>31</v>
      </c>
      <c r="C1" s="2" t="s">
        <v>32</v>
      </c>
    </row>
    <row r="2" spans="1:3">
      <c r="A2" t="s">
        <v>33</v>
      </c>
      <c r="B2">
        <v>0</v>
      </c>
      <c r="C2" s="3"/>
    </row>
    <row r="3" spans="1:3">
      <c r="A3" t="s">
        <v>34</v>
      </c>
      <c r="B3">
        <v>0</v>
      </c>
      <c r="C3" s="3"/>
    </row>
    <row r="4" spans="1:3">
      <c r="A4" t="s">
        <v>35</v>
      </c>
      <c r="B4">
        <v>0</v>
      </c>
      <c r="C4" s="3"/>
    </row>
    <row r="5" spans="1:3">
      <c r="A5" t="s">
        <v>36</v>
      </c>
      <c r="B5">
        <v>0</v>
      </c>
      <c r="C5" s="3"/>
    </row>
    <row r="6" spans="1:3">
      <c r="A6" t="s">
        <v>37</v>
      </c>
      <c r="B6">
        <v>0</v>
      </c>
      <c r="C6" s="3"/>
    </row>
    <row r="7" spans="1:3">
      <c r="A7" t="s">
        <v>38</v>
      </c>
      <c r="B7">
        <v>0</v>
      </c>
      <c r="C7" s="3"/>
    </row>
    <row r="8" spans="1:3">
      <c r="A8" t="s">
        <v>39</v>
      </c>
      <c r="B8">
        <f>SUM(B2:B7)</f>
        <v>0</v>
      </c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5.7109375" customWidth="1"/>
    <col min="2" max="5" width="20.7109375" customWidth="1"/>
  </cols>
  <sheetData>
    <row r="1" spans="1:4">
      <c r="A1" s="2" t="s">
        <v>40</v>
      </c>
      <c r="B1" s="2" t="s">
        <v>41</v>
      </c>
      <c r="C1" s="2" t="s">
        <v>42</v>
      </c>
      <c r="D1" s="2" t="s">
        <v>43</v>
      </c>
    </row>
    <row r="2" spans="1:4">
      <c r="A2" t="s">
        <v>44</v>
      </c>
      <c r="B2" s="4"/>
      <c r="C2" s="4"/>
      <c r="D2" s="3"/>
    </row>
    <row r="3" spans="1:4">
      <c r="A3" t="s">
        <v>45</v>
      </c>
      <c r="B3" s="4"/>
      <c r="C3" s="4"/>
      <c r="D3" s="3"/>
    </row>
    <row r="4" spans="1:4">
      <c r="A4" t="s">
        <v>46</v>
      </c>
      <c r="B4" s="4"/>
      <c r="C4" s="4"/>
      <c r="D4" s="3"/>
    </row>
    <row r="5" spans="1:4">
      <c r="A5" t="s">
        <v>47</v>
      </c>
      <c r="B5" s="4"/>
      <c r="C5" s="4"/>
      <c r="D5" s="3"/>
    </row>
    <row r="6" spans="1:4">
      <c r="A6" t="s">
        <v>48</v>
      </c>
      <c r="B6" s="4"/>
      <c r="C6" s="4"/>
      <c r="D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40.7109375" customWidth="1"/>
    <col min="2" max="3" width="15.7109375" customWidth="1"/>
  </cols>
  <sheetData>
    <row r="1" spans="1:3">
      <c r="A1" s="2" t="s">
        <v>49</v>
      </c>
      <c r="B1" s="2" t="s">
        <v>23</v>
      </c>
      <c r="C1" s="2" t="s">
        <v>50</v>
      </c>
    </row>
    <row r="2" spans="1:3">
      <c r="A2" t="s">
        <v>51</v>
      </c>
      <c r="B2">
        <v>0</v>
      </c>
      <c r="C2" t="s">
        <v>63</v>
      </c>
    </row>
    <row r="3" spans="1:3">
      <c r="A3" t="s">
        <v>52</v>
      </c>
      <c r="B3">
        <v>0</v>
      </c>
      <c r="C3" t="s">
        <v>63</v>
      </c>
    </row>
    <row r="4" spans="1:3">
      <c r="A4" t="s">
        <v>53</v>
      </c>
      <c r="B4">
        <v>0</v>
      </c>
      <c r="C4" t="s">
        <v>63</v>
      </c>
    </row>
    <row r="5" spans="1:3">
      <c r="A5" t="s">
        <v>54</v>
      </c>
      <c r="B5">
        <v>0</v>
      </c>
      <c r="C5" t="s">
        <v>63</v>
      </c>
    </row>
    <row r="6" spans="1:3">
      <c r="A6" t="s">
        <v>55</v>
      </c>
      <c r="B6">
        <v>0</v>
      </c>
      <c r="C6" t="s">
        <v>63</v>
      </c>
    </row>
    <row r="7" spans="1:3">
      <c r="A7" t="s">
        <v>56</v>
      </c>
      <c r="B7">
        <v>0</v>
      </c>
      <c r="C7" t="s">
        <v>64</v>
      </c>
    </row>
    <row r="8" spans="1:3">
      <c r="A8" t="s">
        <v>57</v>
      </c>
      <c r="B8">
        <v>0</v>
      </c>
      <c r="C8" t="s">
        <v>63</v>
      </c>
    </row>
    <row r="9" spans="1:3">
      <c r="A9" t="s">
        <v>58</v>
      </c>
      <c r="B9">
        <v>0</v>
      </c>
      <c r="C9" t="s">
        <v>63</v>
      </c>
    </row>
    <row r="10" spans="1:3">
      <c r="A10" t="s">
        <v>59</v>
      </c>
      <c r="B10">
        <v>0</v>
      </c>
      <c r="C10" t="s">
        <v>63</v>
      </c>
    </row>
    <row r="11" spans="1:3">
      <c r="A11" t="s">
        <v>60</v>
      </c>
      <c r="B11">
        <v>0</v>
      </c>
      <c r="C11" t="s">
        <v>63</v>
      </c>
    </row>
    <row r="12" spans="1:3">
      <c r="A12" t="s">
        <v>61</v>
      </c>
      <c r="B12">
        <v>0</v>
      </c>
      <c r="C12" t="s">
        <v>63</v>
      </c>
    </row>
    <row r="13" spans="1:3">
      <c r="A13" t="s">
        <v>62</v>
      </c>
      <c r="B13">
        <v>0</v>
      </c>
      <c r="C13" t="s">
        <v>63</v>
      </c>
    </row>
  </sheetData>
  <dataValidations count="12">
    <dataValidation type="decimal" operator="greaterThanOrEqual" allowBlank="1" showInputMessage="1" showErrorMessage="1" sqref="B2">
      <formula1>0</formula1>
    </dataValidation>
    <dataValidation type="decimal" operator="greaterThanOrEqual" allowBlank="1" showInputMessage="1" showErrorMessage="1" sqref="B3">
      <formula1>0</formula1>
    </dataValidation>
    <dataValidation type="decimal" operator="greaterThanOrEqual" allowBlank="1" showInputMessage="1" showErrorMessage="1" sqref="B4">
      <formula1>0</formula1>
    </dataValidation>
    <dataValidation type="decimal" operator="greaterThanOrEqual" allowBlank="1" showInputMessage="1" showErrorMessage="1" sqref="B5">
      <formula1>0</formula1>
    </dataValidation>
    <dataValidation type="decimal" operator="greaterThanOrEqual" allowBlank="1" showInputMessage="1" showErrorMessage="1" sqref="B6">
      <formula1>0</formula1>
    </dataValidation>
    <dataValidation type="decimal" operator="greaterThanOrEqual" allowBlank="1" showInputMessage="1" showErrorMessage="1" sqref="B7">
      <formula1>0</formula1>
    </dataValidation>
    <dataValidation type="decimal" operator="greaterThanOrEqual" allowBlank="1" showInputMessage="1" showErrorMessage="1" sqref="B8">
      <formula1>0</formula1>
    </dataValidation>
    <dataValidation type="decimal" operator="greaterThanOrEqual" allowBlank="1" showInputMessage="1" showErrorMessage="1" sqref="B9">
      <formula1>0</formula1>
    </dataValidation>
    <dataValidation type="decimal" operator="greaterThanOrEqual" allowBlank="1" showInputMessage="1" showErrorMessage="1" sqref="B10">
      <formula1>0</formula1>
    </dataValidation>
    <dataValidation type="decimal" operator="greaterThanOrEqual" allowBlank="1" showInputMessage="1" showErrorMessage="1" sqref="B11">
      <formula1>0</formula1>
    </dataValidation>
    <dataValidation type="decimal" operator="greaterThanOrEqual" allowBlank="1" showInputMessage="1" showErrorMessage="1" sqref="B12">
      <formula1>0</formula1>
    </dataValidation>
    <dataValidation type="decimal" operator="greaterThanOrEqual" allowBlank="1" showInputMessage="1" showErrorMessage="1" sqref="B13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25.7109375" customWidth="1"/>
    <col min="2" max="2" width="50.7109375" customWidth="1"/>
    <col min="3" max="5" width="15.7109375" customWidth="1"/>
    <col min="6" max="6" width="60.7109375" customWidth="1"/>
  </cols>
  <sheetData>
    <row r="1" spans="1:6">
      <c r="A1" s="2" t="s">
        <v>49</v>
      </c>
      <c r="B1" s="2" t="s">
        <v>65</v>
      </c>
      <c r="C1" s="2" t="s">
        <v>23</v>
      </c>
      <c r="D1" s="2" t="s">
        <v>66</v>
      </c>
      <c r="E1" s="2" t="s">
        <v>67</v>
      </c>
      <c r="F1" s="2" t="s">
        <v>68</v>
      </c>
    </row>
    <row r="2" spans="1:6">
      <c r="A2" t="s">
        <v>69</v>
      </c>
      <c r="B2">
        <f>Données générales!B4/Données générales!B3</f>
        <v>0</v>
      </c>
      <c r="C2" s="3"/>
      <c r="D2" t="s">
        <v>80</v>
      </c>
      <c r="E2" t="s">
        <v>90</v>
      </c>
      <c r="F2" t="s">
        <v>91</v>
      </c>
    </row>
    <row r="3" spans="1:6">
      <c r="A3" t="s">
        <v>70</v>
      </c>
      <c r="B3">
        <f>Rémunérations!C2/Rémunérations!B2</f>
        <v>0</v>
      </c>
      <c r="C3" s="3"/>
      <c r="D3" t="s">
        <v>80</v>
      </c>
      <c r="E3" t="s">
        <v>90</v>
      </c>
      <c r="F3" t="s">
        <v>92</v>
      </c>
    </row>
    <row r="4" spans="1:6">
      <c r="A4" t="s">
        <v>71</v>
      </c>
      <c r="B4">
        <f>Données générales!B6/Données générales!B3</f>
        <v>0</v>
      </c>
      <c r="C4" s="3"/>
      <c r="D4" t="s">
        <v>81</v>
      </c>
      <c r="E4" t="s">
        <v>81</v>
      </c>
      <c r="F4" t="s">
        <v>93</v>
      </c>
    </row>
    <row r="5" spans="1:6">
      <c r="A5" t="s">
        <v>72</v>
      </c>
      <c r="B5">
        <f>AVERAGE(Rémunérations!D2:D6)</f>
        <v>0</v>
      </c>
      <c r="C5" s="3"/>
      <c r="D5" t="s">
        <v>82</v>
      </c>
      <c r="E5" t="s">
        <v>90</v>
      </c>
      <c r="F5" t="s">
        <v>94</v>
      </c>
    </row>
    <row r="6" spans="1:6">
      <c r="A6" t="s">
        <v>73</v>
      </c>
      <c r="B6">
        <f>1-MAX(ABS(Répartition par âge!C2:C7-0.167))</f>
        <v>0</v>
      </c>
      <c r="C6" s="3"/>
      <c r="D6" t="s">
        <v>83</v>
      </c>
      <c r="E6" t="s">
        <v>90</v>
      </c>
      <c r="F6" t="s">
        <v>95</v>
      </c>
    </row>
    <row r="7" spans="1:6">
      <c r="A7" t="s">
        <v>74</v>
      </c>
      <c r="B7">
        <f>Formation et Recrutement!B4/(Formation et Recrutement!B4+Formation et Recrutement!B5)</f>
        <v>0</v>
      </c>
      <c r="C7" s="3"/>
      <c r="D7" t="s">
        <v>84</v>
      </c>
      <c r="E7" t="s">
        <v>90</v>
      </c>
      <c r="F7" t="s">
        <v>96</v>
      </c>
    </row>
    <row r="8" spans="1:6">
      <c r="A8" t="s">
        <v>75</v>
      </c>
      <c r="B8">
        <f>Formation et Recrutement!B6/(Données générales!B3*1600)</f>
        <v>0</v>
      </c>
      <c r="C8" s="3"/>
      <c r="D8" t="s">
        <v>85</v>
      </c>
      <c r="E8" t="s">
        <v>90</v>
      </c>
      <c r="F8" t="s">
        <v>97</v>
      </c>
    </row>
    <row r="9" spans="1:6">
      <c r="A9" t="s">
        <v>76</v>
      </c>
      <c r="B9">
        <f>Formation et Recrutement!B7/(Formation et Recrutement!B7+Formation et Recrutement!B8)</f>
        <v>0</v>
      </c>
      <c r="C9" s="3"/>
      <c r="D9" t="s">
        <v>86</v>
      </c>
      <c r="E9" t="s">
        <v>90</v>
      </c>
      <c r="F9" t="s">
        <v>98</v>
      </c>
    </row>
    <row r="10" spans="1:6">
      <c r="A10" t="s">
        <v>77</v>
      </c>
      <c r="B10">
        <f>Formation et Recrutement!B9/Données générales!B3</f>
        <v>0</v>
      </c>
      <c r="C10" s="3"/>
      <c r="D10" t="s">
        <v>87</v>
      </c>
      <c r="E10" t="s">
        <v>90</v>
      </c>
      <c r="F10" t="s">
        <v>99</v>
      </c>
    </row>
    <row r="11" spans="1:6">
      <c r="A11" t="s">
        <v>78</v>
      </c>
      <c r="B11">
        <f>Formation et Recrutement!B10/Données générales!B3</f>
        <v>0</v>
      </c>
      <c r="C11" s="3"/>
      <c r="D11" t="s">
        <v>88</v>
      </c>
      <c r="E11" t="s">
        <v>90</v>
      </c>
      <c r="F11" t="s">
        <v>100</v>
      </c>
    </row>
    <row r="12" spans="1:6">
      <c r="A12" t="s">
        <v>79</v>
      </c>
      <c r="B12">
        <f>Formation et Recrutement!B11/Formation et Recrutement!B12</f>
        <v>0</v>
      </c>
      <c r="C12" s="3"/>
      <c r="D12" t="s">
        <v>89</v>
      </c>
      <c r="E12" t="s">
        <v>90</v>
      </c>
      <c r="F12" t="s">
        <v>101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Données générales</vt:lpstr>
      <vt:lpstr>Répartition par âge</vt:lpstr>
      <vt:lpstr>Rémunérations</vt:lpstr>
      <vt:lpstr>Formation et Recrutement</vt:lpstr>
      <vt:lpstr>Calculs automatiques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2025-05-06T00:42:34Z</dcterms:created>
  <dcterms:modified xsi:type="dcterms:W3CDTF">2025-05-06T00:42:34Z</dcterms:modified>
</cp:coreProperties>
</file>