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tercom-my.sharepoint.com/personal/joseph_chillemi_charter_com/Documents/Documents/sw/"/>
    </mc:Choice>
  </mc:AlternateContent>
  <xr:revisionPtr revIDLastSave="84" documentId="8_{2E41BC42-6D95-42B5-921D-B0AF89F143F9}" xr6:coauthVersionLast="47" xr6:coauthVersionMax="47" xr10:uidLastSave="{7F9E3AF0-0D86-4A69-987F-E7B4BD8DE681}"/>
  <bookViews>
    <workbookView xWindow="-120" yWindow="-120" windowWidth="29040" windowHeight="15720" xr2:uid="{7456D5C4-6988-4C32-9D2C-E31BB429695C}"/>
  </bookViews>
  <sheets>
    <sheet name="siege" sheetId="1" r:id="rId1"/>
    <sheet name="r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3" l="1"/>
  <c r="D20" i="3"/>
  <c r="E20" i="3" s="1"/>
  <c r="D16" i="3"/>
  <c r="E16" i="3" s="1"/>
  <c r="D17" i="3"/>
  <c r="D18" i="3"/>
  <c r="E18" i="3" s="1"/>
  <c r="D19" i="3"/>
  <c r="E19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A35" i="3"/>
  <c r="B35" i="3" s="1"/>
  <c r="C35" i="3" s="1"/>
  <c r="A17" i="3"/>
  <c r="A18" i="3" s="1"/>
  <c r="A8" i="3"/>
  <c r="A9" i="3" s="1"/>
  <c r="A7" i="3"/>
  <c r="B7" i="3" s="1"/>
  <c r="C7" i="3" s="1"/>
  <c r="A6" i="3"/>
  <c r="B6" i="3" s="1"/>
  <c r="C6" i="3" s="1"/>
  <c r="B5" i="3"/>
  <c r="C5" i="3" s="1"/>
  <c r="B4" i="3"/>
  <c r="C4" i="3" s="1"/>
  <c r="B3" i="3"/>
  <c r="C3" i="3" s="1"/>
  <c r="C2" i="3"/>
  <c r="C2" i="1"/>
  <c r="C3" i="1"/>
  <c r="C4" i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C10" i="1"/>
  <c r="C11" i="1"/>
  <c r="C12" i="1"/>
  <c r="C13" i="1"/>
  <c r="C14" i="1"/>
  <c r="C15" i="1"/>
  <c r="C1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6" i="3" l="1"/>
  <c r="B18" i="3"/>
  <c r="C18" i="3" s="1"/>
  <c r="A19" i="3"/>
  <c r="B17" i="3"/>
  <c r="C17" i="3" s="1"/>
  <c r="B9" i="3"/>
  <c r="C9" i="3" s="1"/>
  <c r="A10" i="3"/>
  <c r="B8" i="3"/>
  <c r="C8" i="3" s="1"/>
  <c r="B36" i="3" l="1"/>
  <c r="C36" i="3" s="1"/>
  <c r="A37" i="3"/>
  <c r="A20" i="3"/>
  <c r="B19" i="3"/>
  <c r="C19" i="3" s="1"/>
  <c r="A11" i="3"/>
  <c r="B10" i="3"/>
  <c r="C10" i="3" s="1"/>
  <c r="A38" i="3" l="1"/>
  <c r="B37" i="3"/>
  <c r="C37" i="3" s="1"/>
  <c r="B20" i="3"/>
  <c r="C20" i="3" s="1"/>
  <c r="A21" i="3"/>
  <c r="A12" i="3"/>
  <c r="B11" i="3"/>
  <c r="C11" i="3" s="1"/>
  <c r="B38" i="3" l="1"/>
  <c r="C38" i="3" s="1"/>
  <c r="A39" i="3"/>
  <c r="B21" i="3"/>
  <c r="C21" i="3" s="1"/>
  <c r="A22" i="3"/>
  <c r="B12" i="3"/>
  <c r="C12" i="3" s="1"/>
  <c r="A13" i="3"/>
  <c r="B39" i="3" l="1"/>
  <c r="C39" i="3" s="1"/>
  <c r="A40" i="3"/>
  <c r="A23" i="3"/>
  <c r="B22" i="3"/>
  <c r="C22" i="3" s="1"/>
  <c r="B13" i="3"/>
  <c r="C13" i="3" s="1"/>
  <c r="A14" i="3"/>
  <c r="B40" i="3" l="1"/>
  <c r="C40" i="3" s="1"/>
  <c r="A41" i="3"/>
  <c r="B23" i="3"/>
  <c r="C23" i="3" s="1"/>
  <c r="A24" i="3"/>
  <c r="A15" i="3"/>
  <c r="B14" i="3"/>
  <c r="C14" i="3" s="1"/>
  <c r="B41" i="3" l="1"/>
  <c r="C41" i="3" s="1"/>
  <c r="A42" i="3"/>
  <c r="A25" i="3"/>
  <c r="B24" i="3"/>
  <c r="C24" i="3" s="1"/>
  <c r="A16" i="3"/>
  <c r="B16" i="3" s="1"/>
  <c r="C16" i="3" s="1"/>
  <c r="B15" i="3"/>
  <c r="C15" i="3" s="1"/>
  <c r="A43" i="3" l="1"/>
  <c r="B42" i="3"/>
  <c r="C42" i="3" s="1"/>
  <c r="A26" i="3"/>
  <c r="B25" i="3"/>
  <c r="C25" i="3" s="1"/>
  <c r="B43" i="3" l="1"/>
  <c r="C43" i="3" s="1"/>
  <c r="A44" i="3"/>
  <c r="B26" i="3"/>
  <c r="C26" i="3" s="1"/>
  <c r="A27" i="3"/>
  <c r="B44" i="3" l="1"/>
  <c r="C44" i="3" s="1"/>
  <c r="A45" i="3"/>
  <c r="A28" i="3"/>
  <c r="B27" i="3"/>
  <c r="C27" i="3" s="1"/>
  <c r="A46" i="3" l="1"/>
  <c r="B45" i="3"/>
  <c r="C45" i="3" s="1"/>
  <c r="B28" i="3"/>
  <c r="C28" i="3" s="1"/>
  <c r="A29" i="3"/>
  <c r="B46" i="3" l="1"/>
  <c r="C46" i="3" s="1"/>
  <c r="A47" i="3"/>
  <c r="B29" i="3"/>
  <c r="C29" i="3" s="1"/>
  <c r="A30" i="3"/>
  <c r="B47" i="3" l="1"/>
  <c r="C47" i="3" s="1"/>
  <c r="A48" i="3"/>
  <c r="A31" i="3"/>
  <c r="B30" i="3"/>
  <c r="C30" i="3" s="1"/>
  <c r="B48" i="3" l="1"/>
  <c r="C48" i="3" s="1"/>
  <c r="A49" i="3"/>
  <c r="B31" i="3"/>
  <c r="C31" i="3" s="1"/>
  <c r="A32" i="3"/>
  <c r="A50" i="3" l="1"/>
  <c r="B49" i="3"/>
  <c r="C49" i="3" s="1"/>
  <c r="A33" i="3"/>
  <c r="B32" i="3"/>
  <c r="C32" i="3" s="1"/>
  <c r="A51" i="3" l="1"/>
  <c r="B51" i="3" s="1"/>
  <c r="C51" i="3" s="1"/>
  <c r="B50" i="3"/>
  <c r="C50" i="3" s="1"/>
  <c r="A34" i="3"/>
  <c r="B34" i="3" s="1"/>
  <c r="C34" i="3" s="1"/>
  <c r="B33" i="3"/>
  <c r="C33" i="3" s="1"/>
</calcChain>
</file>

<file path=xl/sharedStrings.xml><?xml version="1.0" encoding="utf-8"?>
<sst xmlns="http://schemas.openxmlformats.org/spreadsheetml/2006/main" count="26" uniqueCount="13">
  <si>
    <t>Counter</t>
  </si>
  <si>
    <t>ATB per Tick</t>
  </si>
  <si>
    <t>Spd</t>
  </si>
  <si>
    <t>rta tick:</t>
  </si>
  <si>
    <t>plus spd required</t>
  </si>
  <si>
    <t>base spd</t>
  </si>
  <si>
    <t>spd tower</t>
  </si>
  <si>
    <t>spd lead</t>
  </si>
  <si>
    <t>avg spd roll</t>
  </si>
  <si>
    <t>spd grind</t>
  </si>
  <si>
    <t>slot 2 spd</t>
  </si>
  <si>
    <t>0.07 siege/normal 0.015 for RTA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</si>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</sst>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BB6D-9822-449F-B49D-D2556270F4C9}">
  <dimension ref="A1:J17"/>
  <sheetViews>
    <sheetView tabSelected="1" workbookViewId="0">
      <selection activeCell="H5" sqref="H5"/>
    </sheetView>
  </sheetViews>
  <sheetFormatPr defaultRowHeight="15" x14ac:dyDescent="0.25"/>
  <cols>
    <col min="1" max="1" width="7.85546875" bestFit="1" customWidth="1"/>
    <col min="2" max="2" width="12" bestFit="1" customWidth="1"/>
    <col min="3" max="3" width="5" bestFit="1" customWidth="1"/>
    <col min="4" max="4" width="16.5703125" bestFit="1" customWidth="1"/>
    <col min="5" max="5" width="11.140625" bestFit="1" customWidth="1"/>
    <col min="7" max="7" width="9.5703125" bestFit="1" customWidth="1"/>
    <col min="8" max="8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4</v>
      </c>
      <c r="E1" t="s">
        <v>8</v>
      </c>
      <c r="G1" t="s">
        <v>7</v>
      </c>
      <c r="H1">
        <v>24</v>
      </c>
    </row>
    <row r="2" spans="1:10" x14ac:dyDescent="0.25">
      <c r="A2" s="2">
        <v>1</v>
      </c>
      <c r="B2" s="3">
        <v>100</v>
      </c>
      <c r="C2" s="2">
        <f>ROUNDUP((B2/$H$4),0)</f>
        <v>1429</v>
      </c>
      <c r="D2" s="2"/>
      <c r="E2" s="2"/>
      <c r="G2" t="s">
        <v>6</v>
      </c>
      <c r="H2">
        <v>15</v>
      </c>
    </row>
    <row r="3" spans="1:10" x14ac:dyDescent="0.25">
      <c r="A3" s="2">
        <v>2</v>
      </c>
      <c r="B3" s="3">
        <f>$B$2/A3</f>
        <v>50</v>
      </c>
      <c r="C3" s="2">
        <f>ROUNDUP((B3/$H$4),0)</f>
        <v>715</v>
      </c>
      <c r="D3" s="2"/>
      <c r="E3" s="2"/>
      <c r="G3" t="s">
        <v>5</v>
      </c>
      <c r="H3">
        <v>105</v>
      </c>
    </row>
    <row r="4" spans="1:10" x14ac:dyDescent="0.25">
      <c r="A4" s="2">
        <v>3</v>
      </c>
      <c r="B4" s="3">
        <f t="shared" ref="B4:B16" si="0">$B$2/A4</f>
        <v>33.333333333333336</v>
      </c>
      <c r="C4" s="2">
        <f>ROUNDUP((B4/$H$4),0)</f>
        <v>477</v>
      </c>
      <c r="D4" s="2"/>
      <c r="E4" s="2"/>
      <c r="G4" t="s">
        <v>3</v>
      </c>
      <c r="H4">
        <v>7.0000000000000007E-2</v>
      </c>
      <c r="J4" t="s">
        <v>11</v>
      </c>
    </row>
    <row r="5" spans="1:10" x14ac:dyDescent="0.25">
      <c r="A5" s="2">
        <v>4</v>
      </c>
      <c r="B5" s="3">
        <f t="shared" si="0"/>
        <v>25</v>
      </c>
      <c r="C5" s="2">
        <f>ROUNDUP((B5/$H$4),0)</f>
        <v>358</v>
      </c>
      <c r="D5" s="2">
        <f>C5-$H$3-(($H$1+$H$2)*$H$3/100)</f>
        <v>212.05</v>
      </c>
      <c r="E5">
        <f t="shared" ref="E5:E15" si="1">((D5-(INT($H$6)*42)-(INT($H$7)*$H$3*0.25))/5)-$H$5</f>
        <v>30.010000000000005</v>
      </c>
      <c r="G5" t="s">
        <v>9</v>
      </c>
      <c r="H5">
        <v>4</v>
      </c>
    </row>
    <row r="6" spans="1:10" x14ac:dyDescent="0.25">
      <c r="A6" s="4">
        <f>A5+1</f>
        <v>5</v>
      </c>
      <c r="B6" s="5">
        <f t="shared" si="0"/>
        <v>20</v>
      </c>
      <c r="C6" s="4">
        <f>ROUNDUP((B6/$H$4),0)</f>
        <v>286</v>
      </c>
      <c r="D6" s="2">
        <f>C6-$H$3-(($H$1+$H$2)*$H$3/100)</f>
        <v>140.05000000000001</v>
      </c>
      <c r="E6">
        <f t="shared" si="1"/>
        <v>15.610000000000003</v>
      </c>
      <c r="G6" t="s">
        <v>10</v>
      </c>
      <c r="H6" t="b">
        <v>1</v>
      </c>
    </row>
    <row r="7" spans="1:10" x14ac:dyDescent="0.25">
      <c r="A7" s="4">
        <f>A6+1</f>
        <v>6</v>
      </c>
      <c r="B7" s="5">
        <f t="shared" si="0"/>
        <v>16.666666666666668</v>
      </c>
      <c r="C7" s="4">
        <f>ROUNDUP((B7/$H$4),0)</f>
        <v>239</v>
      </c>
      <c r="D7" s="2">
        <f>C7-$H$3-(($H$1+$H$2)*$H$3/100)</f>
        <v>93.05</v>
      </c>
      <c r="E7">
        <f t="shared" si="1"/>
        <v>6.2099999999999991</v>
      </c>
      <c r="G7" t="s">
        <v>12</v>
      </c>
      <c r="H7" t="b">
        <v>0</v>
      </c>
    </row>
    <row r="8" spans="1:10" x14ac:dyDescent="0.25">
      <c r="A8" s="4">
        <f>A7+1</f>
        <v>7</v>
      </c>
      <c r="B8" s="5">
        <f t="shared" si="0"/>
        <v>14.285714285714286</v>
      </c>
      <c r="C8" s="4">
        <f>ROUNDUP((B8/$H$4),0)</f>
        <v>205</v>
      </c>
      <c r="D8" s="2">
        <f t="shared" ref="D7:D8" si="2">C8-$H$3-(($H$1+$H$2)*$H$3/100)</f>
        <v>59.05</v>
      </c>
      <c r="E8">
        <f t="shared" si="1"/>
        <v>-0.59000000000000075</v>
      </c>
    </row>
    <row r="9" spans="1:10" x14ac:dyDescent="0.25">
      <c r="A9" s="2">
        <f>A8+1</f>
        <v>8</v>
      </c>
      <c r="B9" s="3">
        <f t="shared" si="0"/>
        <v>12.5</v>
      </c>
      <c r="C9" s="2">
        <f>ROUNDUP((B9/$H$4),0)</f>
        <v>179</v>
      </c>
      <c r="D9" s="2"/>
    </row>
    <row r="10" spans="1:10" x14ac:dyDescent="0.25">
      <c r="A10" s="2">
        <f>A9+1</f>
        <v>9</v>
      </c>
      <c r="B10" s="3">
        <f t="shared" si="0"/>
        <v>11.111111111111111</v>
      </c>
      <c r="C10" s="2">
        <f>ROUNDUP((B10/$H$4),0)</f>
        <v>159</v>
      </c>
    </row>
    <row r="11" spans="1:10" x14ac:dyDescent="0.25">
      <c r="A11" s="2">
        <f>A10+1</f>
        <v>10</v>
      </c>
      <c r="B11" s="3">
        <f t="shared" si="0"/>
        <v>10</v>
      </c>
      <c r="C11" s="2">
        <f>ROUNDUP((B11/$H$4),0)</f>
        <v>143</v>
      </c>
    </row>
    <row r="12" spans="1:10" x14ac:dyDescent="0.25">
      <c r="A12" s="2">
        <f>A11+1</f>
        <v>11</v>
      </c>
      <c r="B12" s="3">
        <f t="shared" si="0"/>
        <v>9.0909090909090917</v>
      </c>
      <c r="C12" s="2">
        <f>ROUNDUP((B12/$H$4),0)</f>
        <v>130</v>
      </c>
    </row>
    <row r="13" spans="1:10" x14ac:dyDescent="0.25">
      <c r="A13" s="2">
        <f>A12+1</f>
        <v>12</v>
      </c>
      <c r="B13" s="3">
        <f t="shared" si="0"/>
        <v>8.3333333333333339</v>
      </c>
      <c r="C13" s="2">
        <f>ROUNDUP((B13/$H$4),0)</f>
        <v>120</v>
      </c>
    </row>
    <row r="14" spans="1:10" x14ac:dyDescent="0.25">
      <c r="A14" s="2">
        <f>A13+1</f>
        <v>13</v>
      </c>
      <c r="B14" s="3">
        <f t="shared" si="0"/>
        <v>7.6923076923076925</v>
      </c>
      <c r="C14" s="2">
        <f>ROUNDUP((B14/$H$4),0)</f>
        <v>110</v>
      </c>
    </row>
    <row r="15" spans="1:10" x14ac:dyDescent="0.25">
      <c r="A15" s="2">
        <f>A14+1</f>
        <v>14</v>
      </c>
      <c r="B15" s="3">
        <f t="shared" si="0"/>
        <v>7.1428571428571432</v>
      </c>
      <c r="C15" s="2">
        <f>ROUNDUP((B15/$H$4),0)</f>
        <v>103</v>
      </c>
    </row>
    <row r="16" spans="1:10" x14ac:dyDescent="0.25">
      <c r="A16" s="2">
        <f>A15+1</f>
        <v>15</v>
      </c>
      <c r="B16" s="3">
        <f t="shared" si="0"/>
        <v>6.666666666666667</v>
      </c>
      <c r="C16" s="2">
        <f>ROUNDUP((B16/$H$4),0)</f>
        <v>96</v>
      </c>
    </row>
    <row r="17" spans="1:3" x14ac:dyDescent="0.25">
      <c r="A17" s="2"/>
      <c r="B17" s="2"/>
      <c r="C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A01-105F-4905-A9B5-0F77B58E6982}">
  <dimension ref="A1:J51"/>
  <sheetViews>
    <sheetView workbookViewId="0">
      <selection activeCell="K10" sqref="K10"/>
    </sheetView>
  </sheetViews>
  <sheetFormatPr defaultRowHeight="15" x14ac:dyDescent="0.25"/>
  <cols>
    <col min="1" max="1" width="7.85546875" bestFit="1" customWidth="1"/>
    <col min="2" max="2" width="12" bestFit="1" customWidth="1"/>
    <col min="3" max="3" width="5" bestFit="1" customWidth="1"/>
    <col min="4" max="4" width="16.5703125" bestFit="1" customWidth="1"/>
    <col min="5" max="5" width="11.140625" bestFit="1" customWidth="1"/>
    <col min="7" max="7" width="9.5703125" bestFit="1" customWidth="1"/>
    <col min="8" max="8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4</v>
      </c>
      <c r="E1" t="s">
        <v>8</v>
      </c>
      <c r="G1" t="s">
        <v>7</v>
      </c>
      <c r="H1">
        <v>24</v>
      </c>
    </row>
    <row r="2" spans="1:10" x14ac:dyDescent="0.25">
      <c r="A2" s="2">
        <v>1</v>
      </c>
      <c r="B2" s="3">
        <v>100</v>
      </c>
      <c r="C2" s="2">
        <f>ROUNDUP((B2/$H$4),0)</f>
        <v>6667</v>
      </c>
      <c r="D2" s="2"/>
      <c r="E2" s="2"/>
      <c r="G2" t="s">
        <v>6</v>
      </c>
      <c r="H2">
        <v>15</v>
      </c>
    </row>
    <row r="3" spans="1:10" x14ac:dyDescent="0.25">
      <c r="A3" s="2">
        <v>2</v>
      </c>
      <c r="B3" s="3">
        <f>$B$2/A3</f>
        <v>50</v>
      </c>
      <c r="C3" s="2">
        <f>ROUNDUP((B3/$H$4),0)</f>
        <v>3334</v>
      </c>
      <c r="D3" s="2"/>
      <c r="E3" s="2"/>
      <c r="G3" t="s">
        <v>5</v>
      </c>
      <c r="H3">
        <v>100</v>
      </c>
    </row>
    <row r="4" spans="1:10" x14ac:dyDescent="0.25">
      <c r="A4" s="2">
        <v>3</v>
      </c>
      <c r="B4" s="3">
        <f t="shared" ref="B4:B51" si="0">$B$2/A4</f>
        <v>33.333333333333336</v>
      </c>
      <c r="C4" s="2">
        <f>ROUNDUP((B4/$H$4),0)</f>
        <v>2223</v>
      </c>
      <c r="D4" s="2"/>
      <c r="E4" s="2"/>
      <c r="G4" t="s">
        <v>3</v>
      </c>
      <c r="H4">
        <v>1.4999999999999999E-2</v>
      </c>
      <c r="J4" t="s">
        <v>11</v>
      </c>
    </row>
    <row r="5" spans="1:10" x14ac:dyDescent="0.25">
      <c r="A5" s="2">
        <v>4</v>
      </c>
      <c r="B5" s="3">
        <f t="shared" si="0"/>
        <v>25</v>
      </c>
      <c r="C5" s="2">
        <f>ROUNDUP((B5/$H$4),0)</f>
        <v>1667</v>
      </c>
      <c r="D5" s="2"/>
      <c r="E5" s="2"/>
      <c r="G5" t="s">
        <v>9</v>
      </c>
      <c r="H5">
        <v>4</v>
      </c>
    </row>
    <row r="6" spans="1:10" x14ac:dyDescent="0.25">
      <c r="A6" s="6">
        <f>A5+1</f>
        <v>5</v>
      </c>
      <c r="B6" s="7">
        <f t="shared" si="0"/>
        <v>20</v>
      </c>
      <c r="C6" s="6">
        <f>ROUNDUP((B6/$H$4),0)</f>
        <v>1334</v>
      </c>
      <c r="D6" s="2"/>
      <c r="E6" s="2"/>
      <c r="G6" t="s">
        <v>10</v>
      </c>
      <c r="H6" t="b">
        <v>1</v>
      </c>
    </row>
    <row r="7" spans="1:10" x14ac:dyDescent="0.25">
      <c r="A7" s="6">
        <f>A6+1</f>
        <v>6</v>
      </c>
      <c r="B7" s="7">
        <f t="shared" si="0"/>
        <v>16.666666666666668</v>
      </c>
      <c r="C7" s="6">
        <f>ROUNDUP((B7/$H$4),0)</f>
        <v>1112</v>
      </c>
      <c r="D7" s="2"/>
      <c r="E7" s="2"/>
      <c r="G7" t="s">
        <v>12</v>
      </c>
      <c r="H7" t="b">
        <v>1</v>
      </c>
    </row>
    <row r="8" spans="1:10" x14ac:dyDescent="0.25">
      <c r="A8" s="6">
        <f>A7+1</f>
        <v>7</v>
      </c>
      <c r="B8" s="7">
        <f t="shared" si="0"/>
        <v>14.285714285714286</v>
      </c>
      <c r="C8" s="6">
        <f>ROUNDUP((B8/$H$4),0)</f>
        <v>953</v>
      </c>
      <c r="D8" s="2"/>
      <c r="E8" s="2"/>
    </row>
    <row r="9" spans="1:10" x14ac:dyDescent="0.25">
      <c r="A9" s="2">
        <f>A8+1</f>
        <v>8</v>
      </c>
      <c r="B9" s="3">
        <f t="shared" si="0"/>
        <v>12.5</v>
      </c>
      <c r="C9" s="2">
        <f>ROUNDUP((B9/$H$4),0)</f>
        <v>834</v>
      </c>
      <c r="D9" s="2"/>
      <c r="E9" s="2"/>
    </row>
    <row r="10" spans="1:10" x14ac:dyDescent="0.25">
      <c r="A10" s="2">
        <f>A9+1</f>
        <v>9</v>
      </c>
      <c r="B10" s="3">
        <f t="shared" si="0"/>
        <v>11.111111111111111</v>
      </c>
      <c r="C10" s="2">
        <f>ROUNDUP((B10/$H$4),0)</f>
        <v>741</v>
      </c>
      <c r="D10" s="2"/>
      <c r="E10" s="2"/>
    </row>
    <row r="11" spans="1:10" x14ac:dyDescent="0.25">
      <c r="A11" s="2">
        <f>A10+1</f>
        <v>10</v>
      </c>
      <c r="B11" s="3">
        <f t="shared" si="0"/>
        <v>10</v>
      </c>
      <c r="C11" s="2">
        <f>ROUNDUP((B11/$H$4),0)</f>
        <v>667</v>
      </c>
      <c r="D11" s="2"/>
      <c r="E11" s="2"/>
    </row>
    <row r="12" spans="1:10" x14ac:dyDescent="0.25">
      <c r="A12" s="2">
        <f>A11+1</f>
        <v>11</v>
      </c>
      <c r="B12" s="3">
        <f t="shared" si="0"/>
        <v>9.0909090909090917</v>
      </c>
      <c r="C12" s="2">
        <f>ROUNDUP((B12/$H$4),0)</f>
        <v>607</v>
      </c>
      <c r="D12" s="2"/>
      <c r="E12" s="2"/>
    </row>
    <row r="13" spans="1:10" x14ac:dyDescent="0.25">
      <c r="A13" s="2">
        <f>A12+1</f>
        <v>12</v>
      </c>
      <c r="B13" s="3">
        <f t="shared" si="0"/>
        <v>8.3333333333333339</v>
      </c>
      <c r="C13" s="2">
        <f>ROUNDUP((B13/$H$4),0)</f>
        <v>556</v>
      </c>
      <c r="D13" s="2"/>
      <c r="E13" s="2"/>
    </row>
    <row r="14" spans="1:10" x14ac:dyDescent="0.25">
      <c r="A14" s="2">
        <f>A13+1</f>
        <v>13</v>
      </c>
      <c r="B14" s="3">
        <f t="shared" si="0"/>
        <v>7.6923076923076925</v>
      </c>
      <c r="C14" s="2">
        <f>ROUNDUP((B14/$H$4),0)</f>
        <v>513</v>
      </c>
      <c r="D14" s="2"/>
      <c r="E14" s="2"/>
    </row>
    <row r="15" spans="1:10" x14ac:dyDescent="0.25">
      <c r="A15" s="2">
        <f>A14+1</f>
        <v>14</v>
      </c>
      <c r="B15" s="3">
        <f t="shared" si="0"/>
        <v>7.1428571428571432</v>
      </c>
      <c r="C15" s="2">
        <f>ROUNDUP((B15/$H$4),0)</f>
        <v>477</v>
      </c>
      <c r="D15" s="2"/>
      <c r="E15" s="2"/>
    </row>
    <row r="16" spans="1:10" x14ac:dyDescent="0.25">
      <c r="A16" s="2">
        <f>A15+1</f>
        <v>15</v>
      </c>
      <c r="B16" s="3">
        <f t="shared" si="0"/>
        <v>6.666666666666667</v>
      </c>
      <c r="C16" s="2">
        <f>ROUNDUP((B16/$H$4),0)</f>
        <v>445</v>
      </c>
      <c r="D16" s="2">
        <f t="shared" ref="D8:D32" si="1">C16-$H$3-(($H$1+$H$2)*$H$3/100)</f>
        <v>306</v>
      </c>
      <c r="E16" s="2">
        <f>((D16-(INT($H$6)*42)-(INT($H$7)*$H$3*0.25))/5)-$H$5</f>
        <v>43.8</v>
      </c>
    </row>
    <row r="17" spans="1:5" x14ac:dyDescent="0.25">
      <c r="A17" s="2">
        <f t="shared" ref="A17:A34" si="2">A16+1</f>
        <v>16</v>
      </c>
      <c r="B17" s="3">
        <f t="shared" si="0"/>
        <v>6.25</v>
      </c>
      <c r="C17" s="2">
        <f t="shared" ref="C17:C51" si="3">ROUNDUP((B17/$H$4),0)</f>
        <v>417</v>
      </c>
      <c r="D17" s="2">
        <f t="shared" si="1"/>
        <v>278</v>
      </c>
      <c r="E17" s="2">
        <f t="shared" ref="E17:E32" si="4">((D17-(INT($H$6)*42)-(INT($H$7)*$H$3*0.25))/5)-$H$5</f>
        <v>38.200000000000003</v>
      </c>
    </row>
    <row r="18" spans="1:5" x14ac:dyDescent="0.25">
      <c r="A18" s="2">
        <f t="shared" si="2"/>
        <v>17</v>
      </c>
      <c r="B18" s="3">
        <f t="shared" si="0"/>
        <v>5.882352941176471</v>
      </c>
      <c r="C18" s="2">
        <f t="shared" si="3"/>
        <v>393</v>
      </c>
      <c r="D18" s="2">
        <f t="shared" si="1"/>
        <v>254</v>
      </c>
      <c r="E18" s="2">
        <f t="shared" si="4"/>
        <v>33.4</v>
      </c>
    </row>
    <row r="19" spans="1:5" x14ac:dyDescent="0.25">
      <c r="A19" s="2">
        <f t="shared" si="2"/>
        <v>18</v>
      </c>
      <c r="B19" s="3">
        <f t="shared" si="0"/>
        <v>5.5555555555555554</v>
      </c>
      <c r="C19" s="2">
        <f t="shared" si="3"/>
        <v>371</v>
      </c>
      <c r="D19" s="2">
        <f t="shared" si="1"/>
        <v>232</v>
      </c>
      <c r="E19" s="2">
        <f t="shared" si="4"/>
        <v>29</v>
      </c>
    </row>
    <row r="20" spans="1:5" x14ac:dyDescent="0.25">
      <c r="A20" s="2">
        <f t="shared" si="2"/>
        <v>19</v>
      </c>
      <c r="B20" s="3">
        <f t="shared" si="0"/>
        <v>5.2631578947368425</v>
      </c>
      <c r="C20" s="2">
        <f t="shared" si="3"/>
        <v>351</v>
      </c>
      <c r="D20" s="2">
        <f>C20-$H$3-(($H$1+$H$2)*$H$3/100)</f>
        <v>212</v>
      </c>
      <c r="E20" s="2">
        <f t="shared" si="4"/>
        <v>25</v>
      </c>
    </row>
    <row r="21" spans="1:5" x14ac:dyDescent="0.25">
      <c r="A21" s="2">
        <f t="shared" si="2"/>
        <v>20</v>
      </c>
      <c r="B21" s="3">
        <f t="shared" si="0"/>
        <v>5</v>
      </c>
      <c r="C21" s="2">
        <f t="shared" si="3"/>
        <v>334</v>
      </c>
      <c r="D21" s="2">
        <f t="shared" si="1"/>
        <v>195</v>
      </c>
      <c r="E21" s="2">
        <f t="shared" si="4"/>
        <v>21.6</v>
      </c>
    </row>
    <row r="22" spans="1:5" x14ac:dyDescent="0.25">
      <c r="A22" s="2">
        <f t="shared" si="2"/>
        <v>21</v>
      </c>
      <c r="B22" s="3">
        <f t="shared" si="0"/>
        <v>4.7619047619047619</v>
      </c>
      <c r="C22" s="2">
        <f t="shared" si="3"/>
        <v>318</v>
      </c>
      <c r="D22" s="2">
        <f t="shared" si="1"/>
        <v>179</v>
      </c>
      <c r="E22" s="2">
        <f t="shared" si="4"/>
        <v>18.399999999999999</v>
      </c>
    </row>
    <row r="23" spans="1:5" x14ac:dyDescent="0.25">
      <c r="A23" s="2">
        <f t="shared" si="2"/>
        <v>22</v>
      </c>
      <c r="B23" s="3">
        <f t="shared" si="0"/>
        <v>4.5454545454545459</v>
      </c>
      <c r="C23" s="2">
        <f t="shared" si="3"/>
        <v>304</v>
      </c>
      <c r="D23" s="2">
        <f t="shared" si="1"/>
        <v>165</v>
      </c>
      <c r="E23" s="2">
        <f t="shared" si="4"/>
        <v>15.600000000000001</v>
      </c>
    </row>
    <row r="24" spans="1:5" x14ac:dyDescent="0.25">
      <c r="A24" s="2">
        <f t="shared" si="2"/>
        <v>23</v>
      </c>
      <c r="B24" s="3">
        <f t="shared" si="0"/>
        <v>4.3478260869565215</v>
      </c>
      <c r="C24" s="2">
        <f t="shared" si="3"/>
        <v>290</v>
      </c>
      <c r="D24" s="2">
        <f t="shared" si="1"/>
        <v>151</v>
      </c>
      <c r="E24" s="2">
        <f t="shared" si="4"/>
        <v>12.8</v>
      </c>
    </row>
    <row r="25" spans="1:5" x14ac:dyDescent="0.25">
      <c r="A25" s="2">
        <f t="shared" si="2"/>
        <v>24</v>
      </c>
      <c r="B25" s="3">
        <f t="shared" si="0"/>
        <v>4.166666666666667</v>
      </c>
      <c r="C25" s="2">
        <f t="shared" si="3"/>
        <v>278</v>
      </c>
      <c r="D25" s="2">
        <f t="shared" si="1"/>
        <v>139</v>
      </c>
      <c r="E25" s="2">
        <f t="shared" si="4"/>
        <v>10.4</v>
      </c>
    </row>
    <row r="26" spans="1:5" x14ac:dyDescent="0.25">
      <c r="A26" s="2">
        <f t="shared" si="2"/>
        <v>25</v>
      </c>
      <c r="B26" s="3">
        <f t="shared" si="0"/>
        <v>4</v>
      </c>
      <c r="C26" s="2">
        <f t="shared" si="3"/>
        <v>267</v>
      </c>
      <c r="D26" s="2">
        <f t="shared" si="1"/>
        <v>128</v>
      </c>
      <c r="E26" s="2">
        <f t="shared" si="4"/>
        <v>8.1999999999999993</v>
      </c>
    </row>
    <row r="27" spans="1:5" x14ac:dyDescent="0.25">
      <c r="A27" s="2">
        <f t="shared" si="2"/>
        <v>26</v>
      </c>
      <c r="B27" s="3">
        <f t="shared" si="0"/>
        <v>3.8461538461538463</v>
      </c>
      <c r="C27" s="2">
        <f t="shared" si="3"/>
        <v>257</v>
      </c>
      <c r="D27" s="2">
        <f t="shared" si="1"/>
        <v>118</v>
      </c>
      <c r="E27" s="2">
        <f t="shared" si="4"/>
        <v>6.1999999999999993</v>
      </c>
    </row>
    <row r="28" spans="1:5" x14ac:dyDescent="0.25">
      <c r="A28" s="2">
        <f t="shared" si="2"/>
        <v>27</v>
      </c>
      <c r="B28" s="3">
        <f t="shared" si="0"/>
        <v>3.7037037037037037</v>
      </c>
      <c r="C28" s="2">
        <f t="shared" si="3"/>
        <v>247</v>
      </c>
      <c r="D28" s="2">
        <f t="shared" si="1"/>
        <v>108</v>
      </c>
      <c r="E28" s="2">
        <f t="shared" si="4"/>
        <v>4.1999999999999993</v>
      </c>
    </row>
    <row r="29" spans="1:5" x14ac:dyDescent="0.25">
      <c r="A29" s="2">
        <f t="shared" si="2"/>
        <v>28</v>
      </c>
      <c r="B29" s="3">
        <f t="shared" si="0"/>
        <v>3.5714285714285716</v>
      </c>
      <c r="C29" s="2">
        <f t="shared" si="3"/>
        <v>239</v>
      </c>
      <c r="D29" s="2">
        <f t="shared" si="1"/>
        <v>100</v>
      </c>
      <c r="E29" s="2">
        <f t="shared" si="4"/>
        <v>2.5999999999999996</v>
      </c>
    </row>
    <row r="30" spans="1:5" x14ac:dyDescent="0.25">
      <c r="A30" s="2">
        <f t="shared" si="2"/>
        <v>29</v>
      </c>
      <c r="B30" s="3">
        <f t="shared" si="0"/>
        <v>3.4482758620689653</v>
      </c>
      <c r="C30" s="2">
        <f t="shared" si="3"/>
        <v>230</v>
      </c>
      <c r="D30" s="2">
        <f t="shared" si="1"/>
        <v>91</v>
      </c>
      <c r="E30" s="2">
        <f t="shared" si="4"/>
        <v>0.79999999999999982</v>
      </c>
    </row>
    <row r="31" spans="1:5" x14ac:dyDescent="0.25">
      <c r="A31" s="2">
        <f t="shared" si="2"/>
        <v>30</v>
      </c>
      <c r="B31" s="3">
        <f t="shared" si="0"/>
        <v>3.3333333333333335</v>
      </c>
      <c r="C31" s="2">
        <f t="shared" si="3"/>
        <v>223</v>
      </c>
      <c r="D31" s="2">
        <f t="shared" si="1"/>
        <v>84</v>
      </c>
      <c r="E31" s="2">
        <f t="shared" si="4"/>
        <v>-0.60000000000000009</v>
      </c>
    </row>
    <row r="32" spans="1:5" x14ac:dyDescent="0.25">
      <c r="A32" s="2">
        <f t="shared" si="2"/>
        <v>31</v>
      </c>
      <c r="B32" s="3">
        <f t="shared" si="0"/>
        <v>3.225806451612903</v>
      </c>
      <c r="C32" s="2">
        <f t="shared" si="3"/>
        <v>216</v>
      </c>
      <c r="D32" s="2">
        <f t="shared" si="1"/>
        <v>77</v>
      </c>
      <c r="E32" s="2">
        <f t="shared" si="4"/>
        <v>-2</v>
      </c>
    </row>
    <row r="33" spans="1:3" x14ac:dyDescent="0.25">
      <c r="A33" s="2">
        <f t="shared" si="2"/>
        <v>32</v>
      </c>
      <c r="B33" s="3">
        <f t="shared" si="0"/>
        <v>3.125</v>
      </c>
      <c r="C33" s="2">
        <f t="shared" si="3"/>
        <v>209</v>
      </c>
    </row>
    <row r="34" spans="1:3" x14ac:dyDescent="0.25">
      <c r="A34" s="2">
        <f t="shared" si="2"/>
        <v>33</v>
      </c>
      <c r="B34" s="3">
        <f t="shared" si="0"/>
        <v>3.0303030303030303</v>
      </c>
      <c r="C34" s="2">
        <f t="shared" si="3"/>
        <v>203</v>
      </c>
    </row>
    <row r="35" spans="1:3" x14ac:dyDescent="0.25">
      <c r="A35" s="2">
        <f t="shared" ref="A35:A51" si="5">A34+1</f>
        <v>34</v>
      </c>
      <c r="B35" s="3">
        <f t="shared" si="0"/>
        <v>2.9411764705882355</v>
      </c>
      <c r="C35" s="2">
        <f t="shared" si="3"/>
        <v>197</v>
      </c>
    </row>
    <row r="36" spans="1:3" x14ac:dyDescent="0.25">
      <c r="A36" s="2">
        <f t="shared" si="5"/>
        <v>35</v>
      </c>
      <c r="B36" s="3">
        <f t="shared" si="0"/>
        <v>2.8571428571428572</v>
      </c>
      <c r="C36" s="2">
        <f t="shared" si="3"/>
        <v>191</v>
      </c>
    </row>
    <row r="37" spans="1:3" x14ac:dyDescent="0.25">
      <c r="A37" s="2">
        <f t="shared" si="5"/>
        <v>36</v>
      </c>
      <c r="B37" s="3">
        <f t="shared" si="0"/>
        <v>2.7777777777777777</v>
      </c>
      <c r="C37" s="2">
        <f t="shared" si="3"/>
        <v>186</v>
      </c>
    </row>
    <row r="38" spans="1:3" x14ac:dyDescent="0.25">
      <c r="A38" s="2">
        <f t="shared" si="5"/>
        <v>37</v>
      </c>
      <c r="B38" s="3">
        <f t="shared" si="0"/>
        <v>2.7027027027027026</v>
      </c>
      <c r="C38" s="2">
        <f t="shared" si="3"/>
        <v>181</v>
      </c>
    </row>
    <row r="39" spans="1:3" x14ac:dyDescent="0.25">
      <c r="A39" s="2">
        <f t="shared" si="5"/>
        <v>38</v>
      </c>
      <c r="B39" s="3">
        <f t="shared" si="0"/>
        <v>2.6315789473684212</v>
      </c>
      <c r="C39" s="2">
        <f t="shared" si="3"/>
        <v>176</v>
      </c>
    </row>
    <row r="40" spans="1:3" x14ac:dyDescent="0.25">
      <c r="A40" s="2">
        <f t="shared" si="5"/>
        <v>39</v>
      </c>
      <c r="B40" s="3">
        <f t="shared" si="0"/>
        <v>2.5641025641025643</v>
      </c>
      <c r="C40" s="2">
        <f t="shared" si="3"/>
        <v>171</v>
      </c>
    </row>
    <row r="41" spans="1:3" x14ac:dyDescent="0.25">
      <c r="A41" s="2">
        <f t="shared" si="5"/>
        <v>40</v>
      </c>
      <c r="B41" s="3">
        <f t="shared" si="0"/>
        <v>2.5</v>
      </c>
      <c r="C41" s="2">
        <f t="shared" si="3"/>
        <v>167</v>
      </c>
    </row>
    <row r="42" spans="1:3" x14ac:dyDescent="0.25">
      <c r="A42" s="2">
        <f t="shared" si="5"/>
        <v>41</v>
      </c>
      <c r="B42" s="3">
        <f t="shared" si="0"/>
        <v>2.4390243902439024</v>
      </c>
      <c r="C42" s="2">
        <f t="shared" si="3"/>
        <v>163</v>
      </c>
    </row>
    <row r="43" spans="1:3" x14ac:dyDescent="0.25">
      <c r="A43" s="2">
        <f t="shared" si="5"/>
        <v>42</v>
      </c>
      <c r="B43" s="3">
        <f t="shared" si="0"/>
        <v>2.3809523809523809</v>
      </c>
      <c r="C43" s="2">
        <f t="shared" si="3"/>
        <v>159</v>
      </c>
    </row>
    <row r="44" spans="1:3" x14ac:dyDescent="0.25">
      <c r="A44" s="2">
        <f t="shared" si="5"/>
        <v>43</v>
      </c>
      <c r="B44" s="3">
        <f t="shared" si="0"/>
        <v>2.3255813953488373</v>
      </c>
      <c r="C44" s="2">
        <f t="shared" si="3"/>
        <v>156</v>
      </c>
    </row>
    <row r="45" spans="1:3" x14ac:dyDescent="0.25">
      <c r="A45" s="2">
        <f t="shared" si="5"/>
        <v>44</v>
      </c>
      <c r="B45" s="3">
        <f t="shared" si="0"/>
        <v>2.2727272727272729</v>
      </c>
      <c r="C45" s="2">
        <f t="shared" si="3"/>
        <v>152</v>
      </c>
    </row>
    <row r="46" spans="1:3" x14ac:dyDescent="0.25">
      <c r="A46" s="2">
        <f t="shared" si="5"/>
        <v>45</v>
      </c>
      <c r="B46" s="3">
        <f t="shared" si="0"/>
        <v>2.2222222222222223</v>
      </c>
      <c r="C46" s="2">
        <f t="shared" si="3"/>
        <v>149</v>
      </c>
    </row>
    <row r="47" spans="1:3" x14ac:dyDescent="0.25">
      <c r="A47" s="2">
        <f t="shared" si="5"/>
        <v>46</v>
      </c>
      <c r="B47" s="3">
        <f t="shared" si="0"/>
        <v>2.1739130434782608</v>
      </c>
      <c r="C47" s="2">
        <f t="shared" si="3"/>
        <v>145</v>
      </c>
    </row>
    <row r="48" spans="1:3" x14ac:dyDescent="0.25">
      <c r="A48" s="2">
        <f t="shared" si="5"/>
        <v>47</v>
      </c>
      <c r="B48" s="3">
        <f t="shared" si="0"/>
        <v>2.1276595744680851</v>
      </c>
      <c r="C48" s="2">
        <f t="shared" si="3"/>
        <v>142</v>
      </c>
    </row>
    <row r="49" spans="1:3" x14ac:dyDescent="0.25">
      <c r="A49" s="2">
        <f t="shared" si="5"/>
        <v>48</v>
      </c>
      <c r="B49" s="3">
        <f t="shared" si="0"/>
        <v>2.0833333333333335</v>
      </c>
      <c r="C49" s="2">
        <f t="shared" si="3"/>
        <v>139</v>
      </c>
    </row>
    <row r="50" spans="1:3" x14ac:dyDescent="0.25">
      <c r="A50" s="2">
        <f t="shared" si="5"/>
        <v>49</v>
      </c>
      <c r="B50" s="3">
        <f t="shared" si="0"/>
        <v>2.0408163265306123</v>
      </c>
      <c r="C50" s="2">
        <f t="shared" si="3"/>
        <v>137</v>
      </c>
    </row>
    <row r="51" spans="1:3" x14ac:dyDescent="0.25">
      <c r="A51" s="2">
        <f t="shared" si="5"/>
        <v>50</v>
      </c>
      <c r="B51" s="3">
        <f t="shared" si="0"/>
        <v>2</v>
      </c>
      <c r="C51" s="2">
        <f t="shared" si="3"/>
        <v>134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21337c-1160-432a-b079-805f59112843}" enabled="0" method="" siteId="{c921337c-1160-432a-b079-805f5911284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siege</vt:lpstr>
      <vt:lpstr>rta</vt:lpstr>
    </vt:vector>
  </TitlesOfParts>
  <Company>Charter Communications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Chillemi, Joseph B</dc:creator>
  <cp:lastModifiedBy>Chillemi, Joseph B</cp:lastModifiedBy>
  <dcterms:created xsi:type="dcterms:W3CDTF">2025-02-20T15:30:58Z</dcterms:created>
  <dcterms:modified xsi:type="dcterms:W3CDTF">2025-02-20T16:51:27Z</dcterms:modified>
</cp:coreProperties>
</file>