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j99cr\Desktop\liquidaciones\base\"/>
    </mc:Choice>
  </mc:AlternateContent>
  <xr:revisionPtr revIDLastSave="0" documentId="13_ncr:1_{AF3F9ACB-15A3-4C40-975F-B740D449169E}" xr6:coauthVersionLast="47" xr6:coauthVersionMax="47" xr10:uidLastSave="{00000000-0000-0000-0000-000000000000}"/>
  <bookViews>
    <workbookView xWindow="25425" yWindow="1785" windowWidth="16410" windowHeight="20745" xr2:uid="{00000000-000D-0000-FFFF-FFFF00000000}"/>
  </bookViews>
  <sheets>
    <sheet name="LIQUIDACIONES (2)" sheetId="3" r:id="rId1"/>
    <sheet name="LIQUIDACIONES" sheetId="2" r:id="rId2"/>
    <sheet name="TABLA DE LA EVOLUCION DE LA RMV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3" l="1"/>
  <c r="J11" i="3"/>
  <c r="J87" i="3" s="1"/>
  <c r="D174" i="3" l="1"/>
  <c r="S174" i="3" s="1"/>
  <c r="Y215" i="3"/>
  <c r="Y198" i="3"/>
  <c r="Y308" i="3" s="1"/>
  <c r="AM101" i="3"/>
  <c r="AH102" i="3" s="1"/>
  <c r="AG98" i="3"/>
  <c r="AG97" i="3"/>
  <c r="AK99" i="3" s="1"/>
  <c r="AG96" i="3"/>
  <c r="AH99" i="3" s="1"/>
  <c r="AG95" i="3"/>
  <c r="AG94" i="3"/>
  <c r="AM267" i="3" s="1"/>
  <c r="AG93" i="3"/>
  <c r="AL266" i="3" s="1"/>
  <c r="AG89" i="3"/>
  <c r="AG87" i="3"/>
  <c r="AD214" i="3" s="1"/>
  <c r="Y76" i="3"/>
  <c r="AM69" i="3"/>
  <c r="AL68" i="3"/>
  <c r="X58" i="3"/>
  <c r="AM24" i="3"/>
  <c r="AH25" i="3" s="1"/>
  <c r="AK22" i="3"/>
  <c r="AI61" i="3" s="1"/>
  <c r="AH22" i="3"/>
  <c r="AG13" i="3"/>
  <c r="AG11" i="3"/>
  <c r="AD57" i="3" s="1"/>
  <c r="B278" i="3"/>
  <c r="D257" i="3"/>
  <c r="H257" i="3" s="1"/>
  <c r="S257" i="3" s="1"/>
  <c r="S258" i="3" s="1"/>
  <c r="T260" i="3" s="1"/>
  <c r="J98" i="3"/>
  <c r="J97" i="3"/>
  <c r="J96" i="3"/>
  <c r="J95" i="3"/>
  <c r="J94" i="3"/>
  <c r="P288" i="3" s="1"/>
  <c r="J93" i="3"/>
  <c r="O287" i="3" s="1"/>
  <c r="J89" i="3"/>
  <c r="G277" i="3"/>
  <c r="B76" i="3"/>
  <c r="B165" i="3" s="1"/>
  <c r="B242" i="3" s="1"/>
  <c r="B319" i="3" s="1"/>
  <c r="P69" i="3"/>
  <c r="O68" i="3"/>
  <c r="D45" i="3"/>
  <c r="H45" i="3" s="1"/>
  <c r="D47" i="3" s="1"/>
  <c r="H47" i="3" s="1"/>
  <c r="T47" i="3" s="1"/>
  <c r="D35" i="3"/>
  <c r="T35" i="3" s="1"/>
  <c r="D29" i="3"/>
  <c r="H29" i="3" s="1"/>
  <c r="L61" i="3"/>
  <c r="J13" i="3"/>
  <c r="G57" i="3"/>
  <c r="DV86" i="2"/>
  <c r="CY86" i="2"/>
  <c r="CB86" i="2"/>
  <c r="BE86" i="2"/>
  <c r="AH86" i="2"/>
  <c r="K86" i="2"/>
  <c r="DV84" i="2"/>
  <c r="CY84" i="2"/>
  <c r="CB84" i="2"/>
  <c r="BE84" i="2"/>
  <c r="AH84" i="2"/>
  <c r="K84" i="2"/>
  <c r="E45" i="2"/>
  <c r="I45" i="2" s="1"/>
  <c r="E35" i="2"/>
  <c r="U35" i="2" s="1"/>
  <c r="Q24" i="2"/>
  <c r="L25" i="2" s="1"/>
  <c r="E29" i="2" s="1"/>
  <c r="I29" i="2" s="1"/>
  <c r="O22" i="2"/>
  <c r="L22" i="2"/>
  <c r="DX140" i="2"/>
  <c r="DM137" i="2"/>
  <c r="EC136" i="2"/>
  <c r="DS136" i="2"/>
  <c r="EF124" i="2"/>
  <c r="DU124" i="2"/>
  <c r="DP120" i="2"/>
  <c r="DT120" i="2" s="1"/>
  <c r="DP110" i="2"/>
  <c r="DT110" i="2" s="1"/>
  <c r="DP112" i="2" s="1"/>
  <c r="DT112" i="2" s="1"/>
  <c r="EF112" i="2" s="1"/>
  <c r="EB99" i="2"/>
  <c r="DW100" i="2" s="1"/>
  <c r="DP104" i="2" s="1"/>
  <c r="DT104" i="2" s="1"/>
  <c r="DV95" i="2"/>
  <c r="DV94" i="2"/>
  <c r="DZ96" i="2" s="1"/>
  <c r="DV93" i="2"/>
  <c r="DW96" i="2" s="1"/>
  <c r="DV92" i="2"/>
  <c r="DV91" i="2"/>
  <c r="DV90" i="2"/>
  <c r="EA146" i="2" s="1"/>
  <c r="DN72" i="2"/>
  <c r="DN151" i="2" s="1"/>
  <c r="EB68" i="2"/>
  <c r="EB147" i="2" s="1"/>
  <c r="EA67" i="2"/>
  <c r="DM58" i="2"/>
  <c r="DP45" i="2"/>
  <c r="DT45" i="2" s="1"/>
  <c r="DP35" i="2"/>
  <c r="EF35" i="2" s="1"/>
  <c r="EB24" i="2"/>
  <c r="DW25" i="2" s="1"/>
  <c r="DP29" i="2" s="1"/>
  <c r="DT29" i="2" s="1"/>
  <c r="DZ22" i="2"/>
  <c r="DX61" i="2" s="1"/>
  <c r="DW22" i="2"/>
  <c r="DV13" i="2"/>
  <c r="DV11" i="2"/>
  <c r="DS57" i="2" s="1"/>
  <c r="CY95" i="2"/>
  <c r="CY94" i="2"/>
  <c r="DC96" i="2" s="1"/>
  <c r="CY93" i="2"/>
  <c r="CZ96" i="2" s="1"/>
  <c r="CY92" i="2"/>
  <c r="CY91" i="2"/>
  <c r="CY90" i="2"/>
  <c r="DD146" i="2" s="1"/>
  <c r="CB95" i="2"/>
  <c r="CB94" i="2"/>
  <c r="CF96" i="2" s="1"/>
  <c r="CB93" i="2"/>
  <c r="CC96" i="2" s="1"/>
  <c r="CB92" i="2"/>
  <c r="CB91" i="2"/>
  <c r="CB90" i="2"/>
  <c r="CG146" i="2" s="1"/>
  <c r="BE95" i="2"/>
  <c r="BE94" i="2"/>
  <c r="BI96" i="2" s="1"/>
  <c r="BE93" i="2"/>
  <c r="BF96" i="2" s="1"/>
  <c r="BE92" i="2"/>
  <c r="BE91" i="2"/>
  <c r="BE90" i="2"/>
  <c r="BJ146" i="2" s="1"/>
  <c r="AH95" i="2"/>
  <c r="AH94" i="2"/>
  <c r="AL96" i="2" s="1"/>
  <c r="AH93" i="2"/>
  <c r="AI96" i="2" s="1"/>
  <c r="AH92" i="2"/>
  <c r="AH91" i="2"/>
  <c r="AH90" i="2"/>
  <c r="AM146" i="2" s="1"/>
  <c r="K95" i="2"/>
  <c r="K94" i="2"/>
  <c r="O96" i="2" s="1"/>
  <c r="K93" i="2"/>
  <c r="L96" i="2" s="1"/>
  <c r="K92" i="2"/>
  <c r="K91" i="2"/>
  <c r="Q147" i="2" s="1"/>
  <c r="K90" i="2"/>
  <c r="P146" i="2" s="1"/>
  <c r="DA140" i="2"/>
  <c r="CP137" i="2"/>
  <c r="DF136" i="2"/>
  <c r="CV136" i="2"/>
  <c r="DI124" i="2"/>
  <c r="CX124" i="2"/>
  <c r="CS120" i="2"/>
  <c r="CW120" i="2" s="1"/>
  <c r="CS122" i="2" s="1"/>
  <c r="CW122" i="2" s="1"/>
  <c r="DI122" i="2" s="1"/>
  <c r="CS110" i="2"/>
  <c r="DI110" i="2" s="1"/>
  <c r="DE99" i="2"/>
  <c r="CZ100" i="2" s="1"/>
  <c r="CS104" i="2" s="1"/>
  <c r="CW104" i="2" s="1"/>
  <c r="CQ72" i="2"/>
  <c r="CQ151" i="2" s="1"/>
  <c r="DE68" i="2"/>
  <c r="DE147" i="2" s="1"/>
  <c r="DD67" i="2"/>
  <c r="CP58" i="2"/>
  <c r="CS45" i="2"/>
  <c r="CW45" i="2" s="1"/>
  <c r="CS35" i="2"/>
  <c r="DI35" i="2" s="1"/>
  <c r="DE24" i="2"/>
  <c r="CZ25" i="2" s="1"/>
  <c r="CS29" i="2" s="1"/>
  <c r="CW29" i="2" s="1"/>
  <c r="DC22" i="2"/>
  <c r="DA61" i="2" s="1"/>
  <c r="CZ22" i="2"/>
  <c r="CY13" i="2"/>
  <c r="CY11" i="2"/>
  <c r="CV57" i="2" s="1"/>
  <c r="CD140" i="2"/>
  <c r="BS137" i="2"/>
  <c r="CI136" i="2"/>
  <c r="BY136" i="2"/>
  <c r="CL124" i="2"/>
  <c r="CA124" i="2"/>
  <c r="BZ120" i="2"/>
  <c r="BV122" i="2" s="1"/>
  <c r="BZ122" i="2" s="1"/>
  <c r="CL122" i="2" s="1"/>
  <c r="BV120" i="2"/>
  <c r="BV110" i="2"/>
  <c r="CL110" i="2" s="1"/>
  <c r="CH99" i="2"/>
  <c r="CC100" i="2" s="1"/>
  <c r="BV104" i="2" s="1"/>
  <c r="BZ104" i="2" s="1"/>
  <c r="BT72" i="2"/>
  <c r="BT151" i="2" s="1"/>
  <c r="CH68" i="2"/>
  <c r="CH147" i="2" s="1"/>
  <c r="CG67" i="2"/>
  <c r="BS58" i="2"/>
  <c r="BV45" i="2"/>
  <c r="BZ45" i="2" s="1"/>
  <c r="BV35" i="2"/>
  <c r="CL35" i="2" s="1"/>
  <c r="CH24" i="2"/>
  <c r="CC25" i="2" s="1"/>
  <c r="BV29" i="2" s="1"/>
  <c r="BZ29" i="2" s="1"/>
  <c r="CF22" i="2"/>
  <c r="CD61" i="2" s="1"/>
  <c r="CC22" i="2"/>
  <c r="CB13" i="2"/>
  <c r="CB11" i="2"/>
  <c r="BY57" i="2" s="1"/>
  <c r="BD124" i="2"/>
  <c r="AG124" i="2"/>
  <c r="BO124" i="2"/>
  <c r="BK68" i="2"/>
  <c r="BK147" i="2" s="1"/>
  <c r="AN147" i="2"/>
  <c r="Q68" i="2"/>
  <c r="AW72" i="2"/>
  <c r="AW151" i="2" s="1"/>
  <c r="Z72" i="2"/>
  <c r="Z151" i="2" s="1"/>
  <c r="C72" i="2"/>
  <c r="C151" i="2" s="1"/>
  <c r="BG140" i="2"/>
  <c r="AJ140" i="2"/>
  <c r="M140" i="2"/>
  <c r="AV137" i="2"/>
  <c r="Y137" i="2"/>
  <c r="B137" i="2"/>
  <c r="BL136" i="2"/>
  <c r="BB136" i="2"/>
  <c r="AO136" i="2"/>
  <c r="AE136" i="2"/>
  <c r="R136" i="2"/>
  <c r="H136" i="2"/>
  <c r="BK99" i="2"/>
  <c r="BF100" i="2" s="1"/>
  <c r="AY104" i="2" s="1"/>
  <c r="BC104" i="2" s="1"/>
  <c r="AY120" i="2"/>
  <c r="BC120" i="2" s="1"/>
  <c r="AY122" i="2" s="1"/>
  <c r="BC122" i="2" s="1"/>
  <c r="BO122" i="2" s="1"/>
  <c r="AY110" i="2"/>
  <c r="BC110" i="2" s="1"/>
  <c r="AY112" i="2" s="1"/>
  <c r="BC112" i="2" s="1"/>
  <c r="BO112" i="2" s="1"/>
  <c r="AB120" i="2"/>
  <c r="AF120" i="2" s="1"/>
  <c r="AB110" i="2"/>
  <c r="AF110" i="2" s="1"/>
  <c r="AB112" i="2" s="1"/>
  <c r="AF112" i="2" s="1"/>
  <c r="AR112" i="2" s="1"/>
  <c r="BJ67" i="2"/>
  <c r="AV58" i="2"/>
  <c r="AY45" i="2"/>
  <c r="BC45" i="2" s="1"/>
  <c r="AY35" i="2"/>
  <c r="BO35" i="2" s="1"/>
  <c r="BK24" i="2"/>
  <c r="BF25" i="2" s="1"/>
  <c r="AY29" i="2" s="1"/>
  <c r="BC29" i="2" s="1"/>
  <c r="BI22" i="2"/>
  <c r="BG61" i="2" s="1"/>
  <c r="BF22" i="2"/>
  <c r="BE13" i="2"/>
  <c r="BE11" i="2"/>
  <c r="BB57" i="2" s="1"/>
  <c r="AN99" i="2"/>
  <c r="AI100" i="2" s="1"/>
  <c r="AB104" i="2" s="1"/>
  <c r="E120" i="2"/>
  <c r="I120" i="2" s="1"/>
  <c r="E110" i="2"/>
  <c r="U110" i="2" s="1"/>
  <c r="Q99" i="2"/>
  <c r="L100" i="2" s="1"/>
  <c r="E104" i="2" s="1"/>
  <c r="D262" i="3" l="1"/>
  <c r="D185" i="3"/>
  <c r="H174" i="3"/>
  <c r="D176" i="3" s="1"/>
  <c r="H176" i="3" s="1"/>
  <c r="AA202" i="3"/>
  <c r="H35" i="3"/>
  <c r="D37" i="3" s="1"/>
  <c r="H37" i="3" s="1"/>
  <c r="T37" i="3" s="1"/>
  <c r="D41" i="3" s="1"/>
  <c r="T41" i="3" s="1"/>
  <c r="T42" i="3" s="1"/>
  <c r="D31" i="3"/>
  <c r="H31" i="3" s="1"/>
  <c r="T31" i="3" s="1"/>
  <c r="T29" i="3"/>
  <c r="T45" i="3"/>
  <c r="DT35" i="2"/>
  <c r="DP37" i="2" s="1"/>
  <c r="DT37" i="2" s="1"/>
  <c r="EF37" i="2" s="1"/>
  <c r="E47" i="2"/>
  <c r="I47" i="2" s="1"/>
  <c r="U47" i="2" s="1"/>
  <c r="U45" i="2"/>
  <c r="DI45" i="2"/>
  <c r="CS47" i="2"/>
  <c r="CW47" i="2" s="1"/>
  <c r="DI47" i="2" s="1"/>
  <c r="CW35" i="2"/>
  <c r="CS37" i="2" s="1"/>
  <c r="CW37" i="2" s="1"/>
  <c r="DI37" i="2" s="1"/>
  <c r="DI38" i="2" s="1"/>
  <c r="BC35" i="2"/>
  <c r="AY37" i="2" s="1"/>
  <c r="BC37" i="2" s="1"/>
  <c r="BO37" i="2" s="1"/>
  <c r="AY41" i="2" s="1"/>
  <c r="BO41" i="2" s="1"/>
  <c r="BO42" i="2" s="1"/>
  <c r="EF110" i="2"/>
  <c r="EF113" i="2" s="1"/>
  <c r="CW110" i="2"/>
  <c r="CS112" i="2" s="1"/>
  <c r="CW112" i="2" s="1"/>
  <c r="DI112" i="2" s="1"/>
  <c r="DI113" i="2" s="1"/>
  <c r="U29" i="2"/>
  <c r="E31" i="2"/>
  <c r="I31" i="2" s="1"/>
  <c r="U31" i="2" s="1"/>
  <c r="E49" i="2"/>
  <c r="U49" i="2" s="1"/>
  <c r="U50" i="2" s="1"/>
  <c r="I35" i="2"/>
  <c r="E37" i="2" s="1"/>
  <c r="I37" i="2" s="1"/>
  <c r="U37" i="2" s="1"/>
  <c r="U38" i="2" s="1"/>
  <c r="BZ35" i="2"/>
  <c r="BV37" i="2" s="1"/>
  <c r="BZ37" i="2" s="1"/>
  <c r="CL37" i="2" s="1"/>
  <c r="CL38" i="2" s="1"/>
  <c r="EF45" i="2"/>
  <c r="DP47" i="2"/>
  <c r="DT47" i="2" s="1"/>
  <c r="EF47" i="2" s="1"/>
  <c r="DP106" i="2"/>
  <c r="DT106" i="2" s="1"/>
  <c r="EF106" i="2" s="1"/>
  <c r="EF104" i="2"/>
  <c r="DP122" i="2"/>
  <c r="DT122" i="2" s="1"/>
  <c r="EF122" i="2" s="1"/>
  <c r="EF120" i="2"/>
  <c r="DP31" i="2"/>
  <c r="DT31" i="2" s="1"/>
  <c r="EF31" i="2" s="1"/>
  <c r="EF29" i="2"/>
  <c r="EF38" i="2"/>
  <c r="DP41" i="2"/>
  <c r="EF41" i="2" s="1"/>
  <c r="EF42" i="2" s="1"/>
  <c r="CS31" i="2"/>
  <c r="CW31" i="2" s="1"/>
  <c r="DI31" i="2" s="1"/>
  <c r="DI29" i="2"/>
  <c r="CS106" i="2"/>
  <c r="CW106" i="2" s="1"/>
  <c r="DI106" i="2" s="1"/>
  <c r="DI104" i="2"/>
  <c r="DI120" i="2"/>
  <c r="DI125" i="2" s="1"/>
  <c r="BV106" i="2"/>
  <c r="BZ106" i="2" s="1"/>
  <c r="CL106" i="2" s="1"/>
  <c r="CL104" i="2"/>
  <c r="CL45" i="2"/>
  <c r="BV47" i="2"/>
  <c r="BZ47" i="2" s="1"/>
  <c r="CL47" i="2" s="1"/>
  <c r="BV31" i="2"/>
  <c r="BZ31" i="2" s="1"/>
  <c r="CL31" i="2" s="1"/>
  <c r="CL29" i="2"/>
  <c r="CL120" i="2"/>
  <c r="CL125" i="2" s="1"/>
  <c r="BZ110" i="2"/>
  <c r="BV112" i="2" s="1"/>
  <c r="BZ112" i="2" s="1"/>
  <c r="CL112" i="2" s="1"/>
  <c r="AY106" i="2"/>
  <c r="BC106" i="2" s="1"/>
  <c r="BO106" i="2" s="1"/>
  <c r="BO104" i="2"/>
  <c r="BO110" i="2"/>
  <c r="BO113" i="2" s="1"/>
  <c r="BO120" i="2"/>
  <c r="AF104" i="2"/>
  <c r="AB106" i="2" s="1"/>
  <c r="AF106" i="2" s="1"/>
  <c r="AR106" i="2" s="1"/>
  <c r="BO29" i="2"/>
  <c r="AY31" i="2"/>
  <c r="BC31" i="2" s="1"/>
  <c r="BO31" i="2" s="1"/>
  <c r="AY47" i="2"/>
  <c r="BC47" i="2" s="1"/>
  <c r="BO47" i="2" s="1"/>
  <c r="BO45" i="2"/>
  <c r="AR110" i="2"/>
  <c r="AR113" i="2" s="1"/>
  <c r="AB122" i="2"/>
  <c r="AF122" i="2" s="1"/>
  <c r="AR122" i="2" s="1"/>
  <c r="AR120" i="2"/>
  <c r="I104" i="2"/>
  <c r="U104" i="2" s="1"/>
  <c r="E122" i="2"/>
  <c r="I122" i="2" s="1"/>
  <c r="U122" i="2" s="1"/>
  <c r="U120" i="2"/>
  <c r="I110" i="2"/>
  <c r="E112" i="2" s="1"/>
  <c r="I112" i="2" s="1"/>
  <c r="U112" i="2" s="1"/>
  <c r="E116" i="2" s="1"/>
  <c r="U116" i="2" s="1"/>
  <c r="U117" i="2" s="1"/>
  <c r="BO38" i="2" l="1"/>
  <c r="S176" i="3"/>
  <c r="S177" i="3" s="1"/>
  <c r="S179" i="3" s="1"/>
  <c r="S180" i="3" s="1"/>
  <c r="T182" i="3" s="1"/>
  <c r="H262" i="3"/>
  <c r="S262" i="3" s="1"/>
  <c r="S263" i="3" s="1"/>
  <c r="T265" i="3" s="1"/>
  <c r="D267" i="3"/>
  <c r="H267" i="3" s="1"/>
  <c r="S267" i="3" s="1"/>
  <c r="S268" i="3" s="1"/>
  <c r="T270" i="3" s="1"/>
  <c r="S185" i="3"/>
  <c r="D203" i="3"/>
  <c r="D194" i="3"/>
  <c r="H185" i="3"/>
  <c r="AE202" i="3"/>
  <c r="AP202" i="3"/>
  <c r="AP203" i="3" s="1"/>
  <c r="T32" i="3"/>
  <c r="T38" i="3"/>
  <c r="D49" i="3"/>
  <c r="T49" i="3" s="1"/>
  <c r="T50" i="3" s="1"/>
  <c r="AR104" i="2"/>
  <c r="AR107" i="2" s="1"/>
  <c r="AY116" i="2"/>
  <c r="BO116" i="2" s="1"/>
  <c r="BO117" i="2" s="1"/>
  <c r="AB116" i="2"/>
  <c r="AR116" i="2" s="1"/>
  <c r="AR117" i="2" s="1"/>
  <c r="CS49" i="2"/>
  <c r="DI49" i="2" s="1"/>
  <c r="DI50" i="2" s="1"/>
  <c r="BV41" i="2"/>
  <c r="CL41" i="2" s="1"/>
  <c r="CL42" i="2" s="1"/>
  <c r="CS116" i="2"/>
  <c r="DI116" i="2" s="1"/>
  <c r="DI117" i="2" s="1"/>
  <c r="DP116" i="2"/>
  <c r="EF116" i="2" s="1"/>
  <c r="EF117" i="2" s="1"/>
  <c r="EF125" i="2"/>
  <c r="CS41" i="2"/>
  <c r="DI41" i="2" s="1"/>
  <c r="DI42" i="2" s="1"/>
  <c r="E41" i="2"/>
  <c r="U41" i="2" s="1"/>
  <c r="U42" i="2" s="1"/>
  <c r="U32" i="2"/>
  <c r="BO107" i="2"/>
  <c r="EF32" i="2"/>
  <c r="EF107" i="2"/>
  <c r="CL107" i="2"/>
  <c r="DI107" i="2"/>
  <c r="DP49" i="2"/>
  <c r="EF49" i="2" s="1"/>
  <c r="EF50" i="2" s="1"/>
  <c r="EF52" i="2" s="1"/>
  <c r="EC57" i="2" s="1"/>
  <c r="DI32" i="2"/>
  <c r="BV116" i="2"/>
  <c r="CL116" i="2" s="1"/>
  <c r="CL117" i="2" s="1"/>
  <c r="CL113" i="2"/>
  <c r="BV49" i="2"/>
  <c r="CL49" i="2" s="1"/>
  <c r="CL50" i="2" s="1"/>
  <c r="CL32" i="2"/>
  <c r="BO125" i="2"/>
  <c r="BO32" i="2"/>
  <c r="AY49" i="2"/>
  <c r="BO49" i="2" s="1"/>
  <c r="BO50" i="2" s="1"/>
  <c r="AB124" i="2"/>
  <c r="AR124" i="2" s="1"/>
  <c r="AR125" i="2" s="1"/>
  <c r="E106" i="2"/>
  <c r="I106" i="2" s="1"/>
  <c r="U106" i="2" s="1"/>
  <c r="U107" i="2" s="1"/>
  <c r="U113" i="2"/>
  <c r="U124" i="2"/>
  <c r="U125" i="2" s="1"/>
  <c r="S186" i="3" l="1"/>
  <c r="S188" i="3" s="1"/>
  <c r="U271" i="3"/>
  <c r="D212" i="3"/>
  <c r="D221" i="3"/>
  <c r="S194" i="3"/>
  <c r="S195" i="3" s="1"/>
  <c r="H194" i="3"/>
  <c r="S203" i="3"/>
  <c r="S204" i="3" s="1"/>
  <c r="H203" i="3"/>
  <c r="AN57" i="3"/>
  <c r="AP205" i="3"/>
  <c r="AP206" i="3" s="1"/>
  <c r="AQ208" i="3" s="1"/>
  <c r="T52" i="3"/>
  <c r="Q57" i="3" s="1"/>
  <c r="DI52" i="2"/>
  <c r="DF57" i="2" s="1"/>
  <c r="U52" i="2"/>
  <c r="EF127" i="2"/>
  <c r="DP129" i="2" s="1"/>
  <c r="EF129" i="2" s="1"/>
  <c r="EF130" i="2" s="1"/>
  <c r="EF132" i="2" s="1"/>
  <c r="CL127" i="2"/>
  <c r="BV129" i="2" s="1"/>
  <c r="CL129" i="2" s="1"/>
  <c r="CL130" i="2" s="1"/>
  <c r="CL132" i="2" s="1"/>
  <c r="DI127" i="2"/>
  <c r="CS129" i="2" s="1"/>
  <c r="DI129" i="2" s="1"/>
  <c r="DI130" i="2" s="1"/>
  <c r="DI132" i="2" s="1"/>
  <c r="BO52" i="2"/>
  <c r="BL57" i="2" s="1"/>
  <c r="CL52" i="2"/>
  <c r="CI57" i="2" s="1"/>
  <c r="BO127" i="2"/>
  <c r="AY129" i="2" s="1"/>
  <c r="BO129" i="2" s="1"/>
  <c r="BO130" i="2" s="1"/>
  <c r="BO132" i="2" s="1"/>
  <c r="AR127" i="2"/>
  <c r="U127" i="2"/>
  <c r="S206" i="3" l="1"/>
  <c r="S207" i="3" s="1"/>
  <c r="T209" i="3" s="1"/>
  <c r="S197" i="3"/>
  <c r="S198" i="3" s="1"/>
  <c r="T200" i="3" s="1"/>
  <c r="S189" i="3"/>
  <c r="T191" i="3" s="1"/>
  <c r="H221" i="3"/>
  <c r="D239" i="3"/>
  <c r="S221" i="3"/>
  <c r="S222" i="3" s="1"/>
  <c r="D230" i="3"/>
  <c r="H212" i="3"/>
  <c r="S212" i="3"/>
  <c r="S213" i="3" s="1"/>
  <c r="AN214" i="3"/>
  <c r="AM67" i="2"/>
  <c r="Y58" i="2"/>
  <c r="AB35" i="2"/>
  <c r="AR35" i="2" s="1"/>
  <c r="AB45" i="2"/>
  <c r="AF45" i="2" s="1"/>
  <c r="AB47" i="2" s="1"/>
  <c r="AF47" i="2" s="1"/>
  <c r="AR47" i="2" s="1"/>
  <c r="AN24" i="2"/>
  <c r="AI25" i="2" s="1"/>
  <c r="AB29" i="2" s="1"/>
  <c r="AF29" i="2" s="1"/>
  <c r="AL22" i="2"/>
  <c r="AJ61" i="2" s="1"/>
  <c r="AI22" i="2"/>
  <c r="AH13" i="2"/>
  <c r="AH11" i="2"/>
  <c r="AE57" i="2" s="1"/>
  <c r="P67" i="2"/>
  <c r="B58" i="2"/>
  <c r="M61" i="2"/>
  <c r="K13" i="2"/>
  <c r="K11" i="2"/>
  <c r="H57" i="2" s="1"/>
  <c r="S215" i="3" l="1"/>
  <c r="S216" i="3" s="1"/>
  <c r="T218" i="3" s="1"/>
  <c r="S224" i="3"/>
  <c r="S225" i="3" s="1"/>
  <c r="T227" i="3" s="1"/>
  <c r="H239" i="3"/>
  <c r="S239" i="3"/>
  <c r="S240" i="3" s="1"/>
  <c r="S230" i="3"/>
  <c r="S231" i="3" s="1"/>
  <c r="H230" i="3"/>
  <c r="AB31" i="2"/>
  <c r="AF31" i="2" s="1"/>
  <c r="AR31" i="2" s="1"/>
  <c r="AR29" i="2"/>
  <c r="AR45" i="2"/>
  <c r="AF35" i="2"/>
  <c r="AB37" i="2" s="1"/>
  <c r="AF37" i="2" s="1"/>
  <c r="AR37" i="2" s="1"/>
  <c r="AB41" i="2" s="1"/>
  <c r="AR41" i="2" s="1"/>
  <c r="AR42" i="2" s="1"/>
  <c r="S250" i="3" l="1"/>
  <c r="S251" i="3" s="1"/>
  <c r="T253" i="3" s="1"/>
  <c r="S233" i="3"/>
  <c r="S234" i="3"/>
  <c r="T236" i="3" s="1"/>
  <c r="U254" i="3" s="1"/>
  <c r="AR32" i="2"/>
  <c r="AR38" i="2"/>
  <c r="AB49" i="2"/>
  <c r="AR49" i="2" s="1"/>
  <c r="AR50" i="2" s="1"/>
  <c r="U163" i="3" l="1"/>
  <c r="U274" i="3" s="1"/>
  <c r="Q277" i="3" s="1"/>
  <c r="AR52" i="2"/>
  <c r="AO57" i="2" s="1"/>
  <c r="R57" i="2" l="1"/>
</calcChain>
</file>

<file path=xl/sharedStrings.xml><?xml version="1.0" encoding="utf-8"?>
<sst xmlns="http://schemas.openxmlformats.org/spreadsheetml/2006/main" count="1960" uniqueCount="200">
  <si>
    <t>LIQUIDACION DE BENEFICIOS SOCIALES</t>
  </si>
  <si>
    <t>DATOS DE LA EMPRESA:</t>
  </si>
  <si>
    <t xml:space="preserve">NOMBRE O RAZON SOCIAL           </t>
  </si>
  <si>
    <t>:</t>
  </si>
  <si>
    <t xml:space="preserve">ACTIVIDAD                                   </t>
  </si>
  <si>
    <t xml:space="preserve">DIRECCION                         </t>
  </si>
  <si>
    <t>RUC N°</t>
  </si>
  <si>
    <t>DATOS DEL TRABAJADOR:</t>
  </si>
  <si>
    <t xml:space="preserve">APELLIDOS Y NOMBRES               </t>
  </si>
  <si>
    <t xml:space="preserve">OCUPACION O CARGO                   </t>
  </si>
  <si>
    <t>FECHA DE INGRESO</t>
  </si>
  <si>
    <t>FECHA DE CESE</t>
  </si>
  <si>
    <t>MOTIVO DE CESE</t>
  </si>
  <si>
    <t xml:space="preserve">PERIODO A LIQUIDAR                     </t>
  </si>
  <si>
    <t xml:space="preserve">del  </t>
  </si>
  <si>
    <t>al</t>
  </si>
  <si>
    <t xml:space="preserve">ULTIMA REMUNERACION  BASICA         </t>
  </si>
  <si>
    <t xml:space="preserve">S/. </t>
  </si>
  <si>
    <t xml:space="preserve">S/.    </t>
  </si>
  <si>
    <t>/</t>
  </si>
  <si>
    <t xml:space="preserve"> =</t>
  </si>
  <si>
    <t>S/.</t>
  </si>
  <si>
    <t>REMUNERACION COMPUTABLE CTS</t>
  </si>
  <si>
    <t>1.- COMPENSACION POR TIEMPO DE SERVICIOS:</t>
  </si>
  <si>
    <t xml:space="preserve">  1.1.- </t>
  </si>
  <si>
    <t>Por Meses  Completos:</t>
  </si>
  <si>
    <t xml:space="preserve">          </t>
  </si>
  <si>
    <t>=</t>
  </si>
  <si>
    <t>*</t>
  </si>
  <si>
    <t>Meses</t>
  </si>
  <si>
    <t xml:space="preserve">  1.2.- </t>
  </si>
  <si>
    <t>Por Dias:</t>
  </si>
  <si>
    <t>Dias</t>
  </si>
  <si>
    <t>TOTAL CTS</t>
  </si>
  <si>
    <t xml:space="preserve">2.- </t>
  </si>
  <si>
    <t>VACACIONES TRUNCAS:</t>
  </si>
  <si>
    <t xml:space="preserve">  2.1.- </t>
  </si>
  <si>
    <t xml:space="preserve">  2.2.- </t>
  </si>
  <si>
    <t xml:space="preserve">  2.3.- </t>
  </si>
  <si>
    <t>Descuentos de Ley:</t>
  </si>
  <si>
    <t>%</t>
  </si>
  <si>
    <t>TOTAL  VACACIONES TRUNCAS</t>
  </si>
  <si>
    <t xml:space="preserve">3.- </t>
  </si>
  <si>
    <t>GRATIFICACIONES:</t>
  </si>
  <si>
    <t xml:space="preserve">  3.1.-</t>
  </si>
  <si>
    <t xml:space="preserve">  3.2.- </t>
  </si>
  <si>
    <t>TOTAL GRATIFICACION</t>
  </si>
  <si>
    <t xml:space="preserve">4.- </t>
  </si>
  <si>
    <t>BONIFICACION EXTRAORDINARIA:</t>
  </si>
  <si>
    <t xml:space="preserve">  4.1.- </t>
  </si>
  <si>
    <t>Ley Nº 29351</t>
  </si>
  <si>
    <t>TOTAL BONIF. EXTRAORD.</t>
  </si>
  <si>
    <t>TOTAL A PERCIBIR</t>
  </si>
  <si>
    <t xml:space="preserve">SON: </t>
  </si>
  <si>
    <t xml:space="preserve">Huánuco, </t>
  </si>
  <si>
    <t>TRABAJADOR</t>
  </si>
  <si>
    <t xml:space="preserve">PROMEDIO DE GRATIF. Dic. 2017  </t>
  </si>
  <si>
    <t xml:space="preserve"> He recibido de la empresa: </t>
  </si>
  <si>
    <t>la suma de S/.</t>
  </si>
  <si>
    <t xml:space="preserve">Por concepto de liquidación de beneficios sociales por lo que declaro </t>
  </si>
  <si>
    <t>expresamente que no tengo nada mas que reclamar por este concepto y en señal de conformidad firmo la presente liquidacion.</t>
  </si>
  <si>
    <t>Diecinueve mil novecientos ochenta y siete con 30/100 soles</t>
  </si>
  <si>
    <t>ST KDOSH GROUP S.A.C.</t>
  </si>
  <si>
    <t>RUC Nº 20573041209</t>
  </si>
  <si>
    <t>Jr. San Martin N° 967</t>
  </si>
  <si>
    <t>ACTIVIDADES DE AGENCIAS DE EMPLEO</t>
  </si>
  <si>
    <t>VENDEDOR(A)</t>
  </si>
  <si>
    <t>EXTINCIÓN O LIQUIDACIÓN DEL EMPLEADOR</t>
  </si>
  <si>
    <t>Por AFP Integra</t>
  </si>
  <si>
    <t>ALEJO RAMOS YENSY DEYLY</t>
  </si>
  <si>
    <t>TABLA DE EVOLUCION DE RMV AL 2025</t>
  </si>
  <si>
    <t>1 de abril</t>
  </si>
  <si>
    <t>S/ 930</t>
  </si>
  <si>
    <t>S/ 31</t>
  </si>
  <si>
    <t>9,4 %</t>
  </si>
  <si>
    <t>Decreto Supremo N° 004-2018-TR[11]​</t>
  </si>
  <si>
    <t>-</t>
  </si>
  <si>
    <t>0 %</t>
  </si>
  <si>
    <t>Década de 2020</t>
  </si>
  <si>
    <t>Año</t>
  </si>
  <si>
    <t>Fecha de</t>
  </si>
  <si>
    <t>Incremento</t>
  </si>
  <si>
    <t>Salario mensual</t>
  </si>
  <si>
    <t>Promedio</t>
  </si>
  <si>
    <t>diario</t>
  </si>
  <si>
    <t>Variación</t>
  </si>
  <si>
    <t>Equivalencia en US$</t>
  </si>
  <si>
    <t>Normativa</t>
  </si>
  <si>
    <t>1 de mayo</t>
  </si>
  <si>
    <t>S/ 1.025</t>
  </si>
  <si>
    <t>S/ 34</t>
  </si>
  <si>
    <t>10,2 %</t>
  </si>
  <si>
    <t>Decreto Supremo Nº 003-2022-TR[12]​</t>
  </si>
  <si>
    <t>1 de enero</t>
  </si>
  <si>
    <t>S/ 1.130</t>
  </si>
  <si>
    <t>S/ 37</t>
  </si>
  <si>
    <t>Decreto Supremo N° 006-2024-TR[13]​</t>
  </si>
  <si>
    <t xml:space="preserve">2.1.- </t>
  </si>
  <si>
    <t>ALVARADO LUGO DIANA CAROLINA</t>
  </si>
  <si>
    <t xml:space="preserve">CTS </t>
  </si>
  <si>
    <t>DE NOVIEMBRE</t>
  </si>
  <si>
    <t>A ABRIL</t>
  </si>
  <si>
    <t xml:space="preserve">DE MAYO </t>
  </si>
  <si>
    <t>A OCTUBRE</t>
  </si>
  <si>
    <t>HASTA LA QUINCENA DE MAYO</t>
  </si>
  <si>
    <t>HASTA LA QUINCENA DE NOVIEMBRE</t>
  </si>
  <si>
    <t>GRATIFICACIONES</t>
  </si>
  <si>
    <t>ENERO</t>
  </si>
  <si>
    <t>DICIEMBRE</t>
  </si>
  <si>
    <t>HASTA LA QUINCENA DE JULIO 2020</t>
  </si>
  <si>
    <t>HASTA LA QUINCENA DE JULIO 2021</t>
  </si>
  <si>
    <t>HASTA LA QUINCENA DE JULIO 2022</t>
  </si>
  <si>
    <t>HASTA LA QUINCENA DE JULIO 2023</t>
  </si>
  <si>
    <t>HASTA LA QUINCENA DE JULIO 2024</t>
  </si>
  <si>
    <t>HASTA LA QUINCENA DE DICIEMBRE 2020</t>
  </si>
  <si>
    <t>NOVIEMBRE</t>
  </si>
  <si>
    <t>OCTUBRE</t>
  </si>
  <si>
    <t>HASTA LA QUINCENA DE DICIEMBRE 2021</t>
  </si>
  <si>
    <t>HASTA LA QUINCENA DE DICIEMBRE 2022</t>
  </si>
  <si>
    <t>HASTA LA QUINCENA DE DICIEMBRE 2023</t>
  </si>
  <si>
    <t>HASTA LA QUINCENA DE DICIEMBRE 2024</t>
  </si>
  <si>
    <t>DNI N° 73529573</t>
  </si>
  <si>
    <t>DNI N° 71695216</t>
  </si>
  <si>
    <t>ALVAREZ BUSTILLOS SALY BETZABE</t>
  </si>
  <si>
    <t>DNI N° 72442931</t>
  </si>
  <si>
    <t>DNI N° 60438933</t>
  </si>
  <si>
    <t>GARCIA EUGENIO ANHELO REYNALDO</t>
  </si>
  <si>
    <t>DNI N° 71881872</t>
  </si>
  <si>
    <t>ASISTENTE ADMINISTRATIVO</t>
  </si>
  <si>
    <t>del 16.08.23 al 30.11.2024</t>
  </si>
  <si>
    <t>16 meses, 15 dias</t>
  </si>
  <si>
    <t>del 16.08.23 al 31.12.2024</t>
  </si>
  <si>
    <t xml:space="preserve">PROMEDIO DE GRATIF. Dic. 2024  </t>
  </si>
  <si>
    <t>del 16.08.23 al 15.08.2024</t>
  </si>
  <si>
    <t>12 meses</t>
  </si>
  <si>
    <t>Diecinueve mil Setecientos Sesenta y Cinco con 86/100 soles</t>
  </si>
  <si>
    <t xml:space="preserve">LIQUIDACIONES POR ADEUDOS AL 50 POR CIENTO, POR QUE SE DECLARO COMO PEQUEÑA EMPRESA LOS  </t>
  </si>
  <si>
    <t>BBSS ANTERIOS A LAS LIQUIDACIONES TRUNCAS DEL PRESENTE EJERCICIO COMO REG GRAL 728</t>
  </si>
  <si>
    <t>del 16.08.23 al 30.04.2025</t>
  </si>
  <si>
    <t>INTERES LABORAL</t>
  </si>
  <si>
    <t>4 meses, 15 dias</t>
  </si>
  <si>
    <t>Total GRATIF. Interes Laboral</t>
  </si>
  <si>
    <t xml:space="preserve">  2.1.-</t>
  </si>
  <si>
    <t>del 01.01.2024 al 30.06.2024</t>
  </si>
  <si>
    <t>del 01.07.2024 al 31.12.2024</t>
  </si>
  <si>
    <t>TOT GRATIF, MAS BONIF</t>
  </si>
  <si>
    <t>3er tramo</t>
  </si>
  <si>
    <t xml:space="preserve">  2.4.-</t>
  </si>
  <si>
    <t xml:space="preserve">  2.5.- </t>
  </si>
  <si>
    <t xml:space="preserve">  2.6.-</t>
  </si>
  <si>
    <t xml:space="preserve">  2.7.- </t>
  </si>
  <si>
    <t xml:space="preserve">  3.1.- </t>
  </si>
  <si>
    <t xml:space="preserve">expresamente que no tengo nada mas que reclamar por este concepto y en señal de conformidad firmo la presente </t>
  </si>
  <si>
    <t>liquidacion.</t>
  </si>
  <si>
    <t>14 de julio de 2025</t>
  </si>
  <si>
    <t>Dos Mil Cuatrocientos Cincuenta y Dos con 85/100 Soles</t>
  </si>
  <si>
    <t>** Intereses laborales calculados al 14 de julio de 2025</t>
  </si>
  <si>
    <t>BBSS ANTERIORES A LAS LIQUIDACIONES TRUNCAS DEL PRESENTE EJERCICIO COMO REG GRAL 728</t>
  </si>
  <si>
    <t>MARZO</t>
  </si>
  <si>
    <t>MAYO</t>
  </si>
  <si>
    <t>AL 30 DE ABRIL  2022</t>
  </si>
  <si>
    <t>Tres Mil Ciento Quince con 74/100 soles</t>
  </si>
  <si>
    <t>Por ONP</t>
  </si>
  <si>
    <t>del 15.03.21 al 30.06.2021</t>
  </si>
  <si>
    <t>del 01.01.2022 al 30.06.2022</t>
  </si>
  <si>
    <t>del 01.01.2023 al 30.06.2023</t>
  </si>
  <si>
    <t xml:space="preserve">  2.8.-</t>
  </si>
  <si>
    <t xml:space="preserve">  2.9.- </t>
  </si>
  <si>
    <t xml:space="preserve">  2.10.-</t>
  </si>
  <si>
    <t xml:space="preserve">  2.11.- </t>
  </si>
  <si>
    <t xml:space="preserve">  2.12.-</t>
  </si>
  <si>
    <t xml:space="preserve">  2.13.- </t>
  </si>
  <si>
    <t xml:space="preserve">  2.14.-</t>
  </si>
  <si>
    <t xml:space="preserve">  2.15.- </t>
  </si>
  <si>
    <t xml:space="preserve">  2.16.-</t>
  </si>
  <si>
    <t xml:space="preserve">  2.17.- </t>
  </si>
  <si>
    <t>1er Tramo</t>
  </si>
  <si>
    <t>2do Tramo</t>
  </si>
  <si>
    <t>3er Tramo</t>
  </si>
  <si>
    <t>4to Tramo</t>
  </si>
  <si>
    <t>5to Tramo</t>
  </si>
  <si>
    <t>6to Tramo</t>
  </si>
  <si>
    <t>8vo Tramo</t>
  </si>
  <si>
    <t>9no Tramo</t>
  </si>
  <si>
    <t>SUMATORIA TOTAL  DE CTS, INTERES LABORAL</t>
  </si>
  <si>
    <t>SUMATORIA TOTAL  DE GRATIF. INTERES LABORAL</t>
  </si>
  <si>
    <t>VACACIONES TRUNCAS</t>
  </si>
  <si>
    <t>TOTAL  VAC. TRUNCAS, Interes laboral</t>
  </si>
  <si>
    <t>SUMATORIA TOTAL  DE VACAC., INTERES LABORAL</t>
  </si>
  <si>
    <t>LIQUIDACIO DE BBSS POR ADEUDOS AL 50%, POR QUE SE DECLARO COMO PEQUEÑA EMPRESA LOS BBSS</t>
  </si>
  <si>
    <t>ANTERIORES A LAS LIQUIDACIONES TRUNCAS DEL PRESENTE EJERCICIO COMO REG GRAL 728</t>
  </si>
  <si>
    <t>del 01.07.2021 al 31.12.2021</t>
  </si>
  <si>
    <t>del 01.07.2022 al 31.12.2022</t>
  </si>
  <si>
    <t>del 01.07.2023 al 31.12.2023</t>
  </si>
  <si>
    <t>del 15.03.21 al 14.03.2022</t>
  </si>
  <si>
    <t>del 15.03.22 al 14.03.2023</t>
  </si>
  <si>
    <t>del 15.03.23 al 14.03.2024</t>
  </si>
  <si>
    <t>nombre</t>
  </si>
  <si>
    <t>dni</t>
  </si>
  <si>
    <t>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</si>
</sst>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u/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9"/>
      <color rgb="FFFF0000"/>
      <name val="Arial Narrow"/>
      <family val="2"/>
    </font>
    <font>
      <sz val="9"/>
      <color rgb="FFFF0000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b/>
      <sz val="8"/>
      <name val="Arial Narrow"/>
      <family val="2"/>
    </font>
    <font>
      <b/>
      <sz val="14"/>
      <color rgb="FFFF3399"/>
      <name val="Arial Narrow"/>
      <family val="2"/>
    </font>
    <font>
      <b/>
      <sz val="12"/>
      <color rgb="FFFF3399"/>
      <name val="Arial Narrow"/>
      <family val="2"/>
    </font>
    <font>
      <sz val="8"/>
      <color rgb="FF000000"/>
      <name val="Arial Narrow"/>
      <family val="2"/>
    </font>
    <font>
      <b/>
      <sz val="9"/>
      <name val="Centaur"/>
      <family val="1"/>
    </font>
    <font>
      <b/>
      <sz val="10"/>
      <name val="Centaur"/>
      <family val="1"/>
    </font>
    <font>
      <b/>
      <sz val="18"/>
      <name val="Centaur"/>
      <family val="1"/>
    </font>
    <font>
      <b/>
      <sz val="12"/>
      <name val="Centaur"/>
      <family val="1"/>
    </font>
    <font>
      <sz val="12"/>
      <name val="Arial Narrow"/>
      <family val="2"/>
    </font>
    <font>
      <b/>
      <sz val="11"/>
      <color rgb="FF4F4F4F"/>
      <name val="Arial"/>
      <family val="2"/>
    </font>
    <font>
      <b/>
      <u/>
      <sz val="9"/>
      <color rgb="FFFF0000"/>
      <name val="Arial Narrow"/>
      <family val="2"/>
    </font>
    <font>
      <b/>
      <sz val="8"/>
      <color rgb="FFFF0000"/>
      <name val="Arial Narrow"/>
      <family val="2"/>
    </font>
    <font>
      <sz val="12"/>
      <color rgb="FF202122"/>
      <name val="Arial"/>
      <family val="2"/>
    </font>
    <font>
      <b/>
      <sz val="12"/>
      <color rgb="FF202122"/>
      <name val="Arial"/>
      <family val="2"/>
    </font>
    <font>
      <b/>
      <sz val="13.5"/>
      <color rgb="FF101418"/>
      <name val="Inherit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Arial Narrow"/>
      <family val="2"/>
    </font>
    <font>
      <sz val="8"/>
      <name val="Arial Narrow"/>
      <family val="2"/>
    </font>
    <font>
      <b/>
      <u/>
      <sz val="8"/>
      <name val="Arial Narrow"/>
      <family val="2"/>
    </font>
    <font>
      <sz val="8"/>
      <color rgb="FFFF0000"/>
      <name val="Arial Narrow"/>
      <family val="2"/>
    </font>
    <font>
      <b/>
      <u/>
      <sz val="8"/>
      <color rgb="FFFF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8" fillId="0" borderId="0" applyNumberFormat="0" applyFill="0" applyBorder="0" applyAlignment="0" applyProtection="0"/>
  </cellStyleXfs>
  <cellXfs count="18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14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164" fontId="7" fillId="0" borderId="3" xfId="0" applyNumberFormat="1" applyFont="1" applyBorder="1" applyAlignment="1">
      <alignment vertical="center"/>
    </xf>
    <xf numFmtId="4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2" fillId="0" borderId="2" xfId="0" applyNumberFormat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165" fontId="4" fillId="0" borderId="2" xfId="0" applyNumberFormat="1" applyFont="1" applyBorder="1" applyAlignment="1">
      <alignment vertical="center"/>
    </xf>
    <xf numFmtId="165" fontId="8" fillId="0" borderId="0" xfId="0" applyNumberFormat="1" applyFont="1" applyAlignment="1">
      <alignment vertical="center"/>
    </xf>
    <xf numFmtId="164" fontId="7" fillId="0" borderId="4" xfId="0" applyNumberFormat="1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2" fontId="11" fillId="0" borderId="2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164" fontId="9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164" fontId="10" fillId="0" borderId="0" xfId="0" applyNumberFormat="1" applyFont="1" applyAlignment="1">
      <alignment horizontal="left" vertical="center"/>
    </xf>
    <xf numFmtId="164" fontId="10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16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right" vertical="center"/>
    </xf>
    <xf numFmtId="165" fontId="2" fillId="3" borderId="0" xfId="0" applyNumberFormat="1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22" fillId="0" borderId="0" xfId="0" applyFont="1" applyAlignment="1">
      <alignment horizontal="left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0" fontId="26" fillId="4" borderId="7" xfId="0" applyFont="1" applyFill="1" applyBorder="1" applyAlignment="1">
      <alignment vertical="center" wrapText="1"/>
    </xf>
    <xf numFmtId="0" fontId="25" fillId="4" borderId="7" xfId="0" applyFont="1" applyFill="1" applyBorder="1" applyAlignment="1">
      <alignment horizontal="center" vertical="center" wrapText="1"/>
    </xf>
    <xf numFmtId="0" fontId="28" fillId="4" borderId="7" xfId="2" applyFill="1" applyBorder="1" applyAlignment="1">
      <alignment vertical="center" wrapText="1"/>
    </xf>
    <xf numFmtId="0" fontId="25" fillId="4" borderId="7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6" fillId="4" borderId="8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8" fillId="4" borderId="7" xfId="2" applyFill="1" applyBorder="1" applyAlignment="1">
      <alignment horizontal="center" vertical="center" wrapText="1"/>
    </xf>
    <xf numFmtId="0" fontId="26" fillId="3" borderId="7" xfId="0" applyFont="1" applyFill="1" applyBorder="1" applyAlignment="1">
      <alignment vertical="center" wrapText="1"/>
    </xf>
    <xf numFmtId="0" fontId="25" fillId="3" borderId="7" xfId="0" applyFont="1" applyFill="1" applyBorder="1" applyAlignment="1">
      <alignment horizontal="center" vertical="center" wrapText="1"/>
    </xf>
    <xf numFmtId="0" fontId="28" fillId="3" borderId="7" xfId="2" applyFill="1" applyBorder="1" applyAlignment="1">
      <alignment vertical="center" wrapText="1"/>
    </xf>
    <xf numFmtId="0" fontId="25" fillId="3" borderId="7" xfId="0" applyFont="1" applyFill="1" applyBorder="1" applyAlignment="1">
      <alignment vertical="center" wrapText="1"/>
    </xf>
    <xf numFmtId="0" fontId="26" fillId="5" borderId="7" xfId="0" applyFont="1" applyFill="1" applyBorder="1" applyAlignment="1">
      <alignment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8" fillId="5" borderId="7" xfId="2" applyFill="1" applyBorder="1" applyAlignment="1">
      <alignment vertical="center" wrapText="1"/>
    </xf>
    <xf numFmtId="0" fontId="25" fillId="5" borderId="7" xfId="0" applyFont="1" applyFill="1" applyBorder="1" applyAlignment="1">
      <alignment vertical="center" wrapText="1"/>
    </xf>
    <xf numFmtId="0" fontId="28" fillId="5" borderId="7" xfId="2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10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165" fontId="2" fillId="0" borderId="2" xfId="0" applyNumberFormat="1" applyFont="1" applyBorder="1" applyAlignment="1">
      <alignment vertical="center"/>
    </xf>
    <xf numFmtId="165" fontId="7" fillId="0" borderId="0" xfId="0" applyNumberFormat="1" applyFont="1" applyAlignment="1">
      <alignment vertical="center"/>
    </xf>
    <xf numFmtId="2" fontId="10" fillId="0" borderId="2" xfId="0" applyNumberFormat="1" applyFont="1" applyBorder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horizontal="left" vertical="center"/>
    </xf>
    <xf numFmtId="164" fontId="13" fillId="0" borderId="0" xfId="0" applyNumberFormat="1" applyFont="1" applyAlignment="1">
      <alignment vertical="center"/>
    </xf>
    <xf numFmtId="164" fontId="31" fillId="0" borderId="0" xfId="0" applyNumberFormat="1" applyFont="1" applyAlignment="1">
      <alignment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1" fillId="0" borderId="0" xfId="0" applyFont="1" applyAlignment="1">
      <alignment horizontal="right" vertical="center"/>
    </xf>
    <xf numFmtId="165" fontId="31" fillId="0" borderId="0" xfId="0" applyNumberFormat="1" applyFont="1" applyAlignment="1">
      <alignment vertical="center"/>
    </xf>
    <xf numFmtId="0" fontId="31" fillId="3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3" fillId="3" borderId="0" xfId="0" applyFont="1" applyFill="1" applyAlignment="1">
      <alignment vertical="center"/>
    </xf>
    <xf numFmtId="165" fontId="33" fillId="0" borderId="0" xfId="0" applyNumberFormat="1" applyFont="1" applyAlignment="1">
      <alignment vertical="center"/>
    </xf>
    <xf numFmtId="164" fontId="3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4" fontId="33" fillId="0" borderId="0" xfId="0" applyNumberFormat="1" applyFont="1" applyAlignment="1">
      <alignment vertical="center"/>
    </xf>
    <xf numFmtId="14" fontId="31" fillId="0" borderId="0" xfId="0" applyNumberFormat="1" applyFont="1" applyAlignment="1">
      <alignment vertical="center"/>
    </xf>
    <xf numFmtId="0" fontId="33" fillId="0" borderId="0" xfId="0" quotePrefix="1" applyFont="1" applyAlignment="1">
      <alignment vertical="center"/>
    </xf>
    <xf numFmtId="49" fontId="31" fillId="0" borderId="0" xfId="0" applyNumberFormat="1" applyFont="1" applyAlignment="1">
      <alignment vertical="center"/>
    </xf>
    <xf numFmtId="165" fontId="31" fillId="3" borderId="0" xfId="0" applyNumberFormat="1" applyFont="1" applyFill="1" applyAlignment="1">
      <alignment horizontal="right" vertical="center"/>
    </xf>
    <xf numFmtId="165" fontId="31" fillId="3" borderId="0" xfId="0" applyNumberFormat="1" applyFont="1" applyFill="1" applyAlignment="1">
      <alignment vertical="center"/>
    </xf>
    <xf numFmtId="165" fontId="31" fillId="0" borderId="0" xfId="0" applyNumberFormat="1" applyFont="1" applyAlignment="1">
      <alignment horizontal="center" vertical="center"/>
    </xf>
    <xf numFmtId="0" fontId="24" fillId="3" borderId="0" xfId="0" applyFont="1" applyFill="1" applyAlignment="1">
      <alignment vertical="center"/>
    </xf>
    <xf numFmtId="164" fontId="13" fillId="0" borderId="3" xfId="0" applyNumberFormat="1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164" fontId="13" fillId="0" borderId="2" xfId="0" applyNumberFormat="1" applyFont="1" applyBorder="1" applyAlignment="1">
      <alignment vertical="center"/>
    </xf>
    <xf numFmtId="164" fontId="31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1" fontId="31" fillId="0" borderId="0" xfId="0" applyNumberFormat="1" applyFont="1" applyAlignment="1">
      <alignment horizontal="center" vertical="center"/>
    </xf>
    <xf numFmtId="165" fontId="13" fillId="0" borderId="2" xfId="0" applyNumberFormat="1" applyFont="1" applyBorder="1" applyAlignment="1">
      <alignment vertical="center"/>
    </xf>
    <xf numFmtId="4" fontId="31" fillId="0" borderId="0" xfId="0" applyNumberFormat="1" applyFont="1" applyAlignment="1">
      <alignment vertical="center"/>
    </xf>
    <xf numFmtId="164" fontId="13" fillId="0" borderId="4" xfId="0" applyNumberFormat="1" applyFont="1" applyBorder="1" applyAlignment="1">
      <alignment vertical="center"/>
    </xf>
    <xf numFmtId="0" fontId="24" fillId="0" borderId="0" xfId="0" applyFont="1" applyAlignment="1">
      <alignment horizontal="right" vertical="center"/>
    </xf>
    <xf numFmtId="164" fontId="24" fillId="0" borderId="0" xfId="0" applyNumberFormat="1" applyFont="1" applyAlignment="1">
      <alignment vertical="center"/>
    </xf>
    <xf numFmtId="164" fontId="3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31" fillId="0" borderId="5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right" vertical="center"/>
    </xf>
    <xf numFmtId="164" fontId="13" fillId="6" borderId="0" xfId="0" applyNumberFormat="1" applyFont="1" applyFill="1" applyAlignment="1">
      <alignment vertical="center"/>
    </xf>
    <xf numFmtId="165" fontId="13" fillId="6" borderId="0" xfId="0" applyNumberFormat="1" applyFont="1" applyFill="1" applyAlignment="1">
      <alignment vertical="center"/>
    </xf>
    <xf numFmtId="164" fontId="13" fillId="7" borderId="0" xfId="0" applyNumberFormat="1" applyFont="1" applyFill="1" applyAlignment="1">
      <alignment vertical="center"/>
    </xf>
    <xf numFmtId="0" fontId="13" fillId="8" borderId="0" xfId="0" applyFont="1" applyFill="1" applyAlignment="1">
      <alignment vertical="center"/>
    </xf>
    <xf numFmtId="164" fontId="24" fillId="7" borderId="0" xfId="0" applyNumberFormat="1" applyFont="1" applyFill="1" applyAlignment="1">
      <alignment vertical="center"/>
    </xf>
    <xf numFmtId="0" fontId="31" fillId="7" borderId="0" xfId="0" applyFont="1" applyFill="1" applyAlignment="1">
      <alignment vertical="center"/>
    </xf>
    <xf numFmtId="0" fontId="31" fillId="7" borderId="0" xfId="0" applyFont="1" applyFill="1" applyAlignment="1">
      <alignment horizontal="center" vertical="center"/>
    </xf>
    <xf numFmtId="0" fontId="33" fillId="0" borderId="0" xfId="0" applyFont="1" applyAlignment="1">
      <alignment horizontal="left" vertical="center"/>
    </xf>
    <xf numFmtId="164" fontId="3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21" fillId="0" borderId="6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3" fillId="0" borderId="0" xfId="0" applyFont="1" applyAlignment="1">
      <alignment horizontal="right" vertical="center"/>
    </xf>
    <xf numFmtId="166" fontId="33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14" fontId="31" fillId="0" borderId="0" xfId="0" applyNumberFormat="1" applyFont="1" applyAlignment="1">
      <alignment horizontal="center" vertical="center"/>
    </xf>
    <xf numFmtId="14" fontId="31" fillId="0" borderId="0" xfId="0" applyNumberFormat="1" applyFont="1" applyAlignment="1">
      <alignment horizontal="left" vertical="center"/>
    </xf>
    <xf numFmtId="14" fontId="33" fillId="3" borderId="0" xfId="0" applyNumberFormat="1" applyFont="1" applyFill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4" fontId="10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4" fontId="10" fillId="3" borderId="0" xfId="0" applyNumberFormat="1" applyFont="1" applyFill="1" applyAlignment="1">
      <alignment horizontal="center" vertical="center"/>
    </xf>
    <xf numFmtId="0" fontId="26" fillId="4" borderId="8" xfId="0" applyFont="1" applyFill="1" applyBorder="1" applyAlignment="1">
      <alignment vertical="center" wrapText="1"/>
    </xf>
    <xf numFmtId="0" fontId="26" fillId="4" borderId="9" xfId="0" applyFont="1" applyFill="1" applyBorder="1" applyAlignment="1">
      <alignment vertical="center" wrapText="1"/>
    </xf>
    <xf numFmtId="0" fontId="28" fillId="4" borderId="8" xfId="2" applyFill="1" applyBorder="1" applyAlignment="1">
      <alignment vertical="center" wrapText="1"/>
    </xf>
    <xf numFmtId="0" fontId="28" fillId="4" borderId="9" xfId="2" applyFill="1" applyBorder="1" applyAlignment="1">
      <alignment vertical="center" wrapText="1"/>
    </xf>
    <xf numFmtId="49" fontId="31" fillId="0" borderId="0" xfId="0" applyNumberFormat="1" applyFont="1" applyAlignment="1">
      <alignment horizontal="left" vertical="top"/>
    </xf>
  </cellXfs>
  <cellStyles count="3">
    <cellStyle name="Hipervínculo" xfId="2" builtinId="8"/>
    <cellStyle name="Normal" xfId="0" builtinId="0"/>
    <cellStyle name="Normal 4" xfId="1" xr:uid="{EA37D3AA-C650-4318-8473-95A4D59F5E6D}"/>
  </cellStyles>
  <dxfs count="0"/>
  <tableStyles count="0" defaultTableStyle="TableStyleMedium2" defaultPivotStyle="PivotStyleLight16"/>
  <colors>
    <mruColors>
      <color rgb="FF29E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25</xdr:row>
      <xdr:rowOff>57150</xdr:rowOff>
    </xdr:from>
    <xdr:to>
      <xdr:col>19</xdr:col>
      <xdr:colOff>466725</xdr:colOff>
      <xdr:row>25</xdr:row>
      <xdr:rowOff>57150</xdr:rowOff>
    </xdr:to>
    <xdr:cxnSp macro="">
      <xdr:nvCxnSpPr>
        <xdr:cNvPr id="2" name="14 Conector recto">
          <a:extLst>
            <a:ext uri="{FF2B5EF4-FFF2-40B4-BE49-F238E27FC236}">
              <a16:creationId xmlns:a16="http://schemas.microsoft.com/office/drawing/2014/main" id="{5EB6F70D-2CA7-4699-B746-20E226CECD7A}"/>
            </a:ext>
          </a:extLst>
        </xdr:cNvPr>
        <xdr:cNvCxnSpPr>
          <a:cxnSpLocks noChangeShapeType="1"/>
        </xdr:cNvCxnSpPr>
      </xdr:nvCxnSpPr>
      <xdr:spPr bwMode="auto">
        <a:xfrm>
          <a:off x="504825" y="3295650"/>
          <a:ext cx="474345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23464</xdr:colOff>
      <xdr:row>102</xdr:row>
      <xdr:rowOff>52503</xdr:rowOff>
    </xdr:from>
    <xdr:to>
      <xdr:col>20</xdr:col>
      <xdr:colOff>15527</xdr:colOff>
      <xdr:row>102</xdr:row>
      <xdr:rowOff>52503</xdr:rowOff>
    </xdr:to>
    <xdr:cxnSp macro="">
      <xdr:nvCxnSpPr>
        <xdr:cNvPr id="4" name="14 Conector recto">
          <a:extLst>
            <a:ext uri="{FF2B5EF4-FFF2-40B4-BE49-F238E27FC236}">
              <a16:creationId xmlns:a16="http://schemas.microsoft.com/office/drawing/2014/main" id="{CCE63AFC-F314-4C6D-BA07-AA5D306C7523}"/>
            </a:ext>
          </a:extLst>
        </xdr:cNvPr>
        <xdr:cNvCxnSpPr>
          <a:cxnSpLocks noChangeShapeType="1"/>
        </xdr:cNvCxnSpPr>
      </xdr:nvCxnSpPr>
      <xdr:spPr bwMode="auto">
        <a:xfrm>
          <a:off x="269720" y="12592979"/>
          <a:ext cx="4787087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0</xdr:colOff>
      <xdr:row>25</xdr:row>
      <xdr:rowOff>65809</xdr:rowOff>
    </xdr:from>
    <xdr:to>
      <xdr:col>19</xdr:col>
      <xdr:colOff>412173</xdr:colOff>
      <xdr:row>25</xdr:row>
      <xdr:rowOff>65809</xdr:rowOff>
    </xdr:to>
    <xdr:cxnSp macro="">
      <xdr:nvCxnSpPr>
        <xdr:cNvPr id="19" name="14 Conector recto">
          <a:extLst>
            <a:ext uri="{FF2B5EF4-FFF2-40B4-BE49-F238E27FC236}">
              <a16:creationId xmlns:a16="http://schemas.microsoft.com/office/drawing/2014/main" id="{77C262EF-3AAF-4DD7-90F3-D7BB48A37CE3}"/>
            </a:ext>
          </a:extLst>
        </xdr:cNvPr>
        <xdr:cNvCxnSpPr>
          <a:cxnSpLocks noChangeShapeType="1"/>
        </xdr:cNvCxnSpPr>
      </xdr:nvCxnSpPr>
      <xdr:spPr bwMode="auto">
        <a:xfrm>
          <a:off x="482312" y="3304309"/>
          <a:ext cx="4739986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9525</xdr:colOff>
      <xdr:row>25</xdr:row>
      <xdr:rowOff>57150</xdr:rowOff>
    </xdr:from>
    <xdr:to>
      <xdr:col>42</xdr:col>
      <xdr:colOff>466725</xdr:colOff>
      <xdr:row>25</xdr:row>
      <xdr:rowOff>57150</xdr:rowOff>
    </xdr:to>
    <xdr:cxnSp macro="">
      <xdr:nvCxnSpPr>
        <xdr:cNvPr id="3" name="14 Conector recto">
          <a:extLst>
            <a:ext uri="{FF2B5EF4-FFF2-40B4-BE49-F238E27FC236}">
              <a16:creationId xmlns:a16="http://schemas.microsoft.com/office/drawing/2014/main" id="{7A367333-C12E-475A-8854-9D79343022AC}"/>
            </a:ext>
          </a:extLst>
        </xdr:cNvPr>
        <xdr:cNvCxnSpPr>
          <a:cxnSpLocks noChangeShapeType="1"/>
        </xdr:cNvCxnSpPr>
      </xdr:nvCxnSpPr>
      <xdr:spPr bwMode="auto">
        <a:xfrm>
          <a:off x="501650" y="3335338"/>
          <a:ext cx="478631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9525</xdr:colOff>
      <xdr:row>102</xdr:row>
      <xdr:rowOff>57150</xdr:rowOff>
    </xdr:from>
    <xdr:to>
      <xdr:col>42</xdr:col>
      <xdr:colOff>466725</xdr:colOff>
      <xdr:row>102</xdr:row>
      <xdr:rowOff>57150</xdr:rowOff>
    </xdr:to>
    <xdr:cxnSp macro="">
      <xdr:nvCxnSpPr>
        <xdr:cNvPr id="5" name="14 Conector recto">
          <a:extLst>
            <a:ext uri="{FF2B5EF4-FFF2-40B4-BE49-F238E27FC236}">
              <a16:creationId xmlns:a16="http://schemas.microsoft.com/office/drawing/2014/main" id="{5624B120-69DE-44FD-8687-A6C71ACAFE9B}"/>
            </a:ext>
          </a:extLst>
        </xdr:cNvPr>
        <xdr:cNvCxnSpPr>
          <a:cxnSpLocks noChangeShapeType="1"/>
        </xdr:cNvCxnSpPr>
      </xdr:nvCxnSpPr>
      <xdr:spPr bwMode="auto">
        <a:xfrm>
          <a:off x="501650" y="13273088"/>
          <a:ext cx="478631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234662</xdr:colOff>
      <xdr:row>25</xdr:row>
      <xdr:rowOff>65809</xdr:rowOff>
    </xdr:from>
    <xdr:to>
      <xdr:col>42</xdr:col>
      <xdr:colOff>412173</xdr:colOff>
      <xdr:row>25</xdr:row>
      <xdr:rowOff>65809</xdr:rowOff>
    </xdr:to>
    <xdr:cxnSp macro="">
      <xdr:nvCxnSpPr>
        <xdr:cNvPr id="6" name="14 Conector recto">
          <a:extLst>
            <a:ext uri="{FF2B5EF4-FFF2-40B4-BE49-F238E27FC236}">
              <a16:creationId xmlns:a16="http://schemas.microsoft.com/office/drawing/2014/main" id="{ED71E87D-30BC-4D7F-920A-B1990EA0F114}"/>
            </a:ext>
          </a:extLst>
        </xdr:cNvPr>
        <xdr:cNvCxnSpPr>
          <a:cxnSpLocks noChangeShapeType="1"/>
        </xdr:cNvCxnSpPr>
      </xdr:nvCxnSpPr>
      <xdr:spPr bwMode="auto">
        <a:xfrm>
          <a:off x="480725" y="3343997"/>
          <a:ext cx="4781261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</xdr:row>
      <xdr:rowOff>57150</xdr:rowOff>
    </xdr:from>
    <xdr:to>
      <xdr:col>20</xdr:col>
      <xdr:colOff>466725</xdr:colOff>
      <xdr:row>25</xdr:row>
      <xdr:rowOff>57150</xdr:rowOff>
    </xdr:to>
    <xdr:cxnSp macro="">
      <xdr:nvCxnSpPr>
        <xdr:cNvPr id="2" name="14 Conector recto">
          <a:extLst>
            <a:ext uri="{FF2B5EF4-FFF2-40B4-BE49-F238E27FC236}">
              <a16:creationId xmlns:a16="http://schemas.microsoft.com/office/drawing/2014/main" id="{190A5AFB-A63E-484B-9084-2C67D53A736F}"/>
            </a:ext>
          </a:extLst>
        </xdr:cNvPr>
        <xdr:cNvCxnSpPr>
          <a:cxnSpLocks noChangeShapeType="1"/>
        </xdr:cNvCxnSpPr>
      </xdr:nvCxnSpPr>
      <xdr:spPr bwMode="auto">
        <a:xfrm>
          <a:off x="504825" y="3429000"/>
          <a:ext cx="474345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234662</xdr:colOff>
      <xdr:row>25</xdr:row>
      <xdr:rowOff>65809</xdr:rowOff>
    </xdr:from>
    <xdr:to>
      <xdr:col>43</xdr:col>
      <xdr:colOff>412173</xdr:colOff>
      <xdr:row>25</xdr:row>
      <xdr:rowOff>65809</xdr:rowOff>
    </xdr:to>
    <xdr:cxnSp macro="">
      <xdr:nvCxnSpPr>
        <xdr:cNvPr id="6" name="14 Conector recto">
          <a:extLst>
            <a:ext uri="{FF2B5EF4-FFF2-40B4-BE49-F238E27FC236}">
              <a16:creationId xmlns:a16="http://schemas.microsoft.com/office/drawing/2014/main" id="{843D510B-8A09-4FC3-8D45-4EA3CDCDAE71}"/>
            </a:ext>
          </a:extLst>
        </xdr:cNvPr>
        <xdr:cNvCxnSpPr>
          <a:cxnSpLocks noChangeShapeType="1"/>
        </xdr:cNvCxnSpPr>
      </xdr:nvCxnSpPr>
      <xdr:spPr bwMode="auto">
        <a:xfrm>
          <a:off x="6235412" y="3087832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9525</xdr:colOff>
      <xdr:row>100</xdr:row>
      <xdr:rowOff>57150</xdr:rowOff>
    </xdr:from>
    <xdr:to>
      <xdr:col>20</xdr:col>
      <xdr:colOff>466725</xdr:colOff>
      <xdr:row>100</xdr:row>
      <xdr:rowOff>57150</xdr:rowOff>
    </xdr:to>
    <xdr:cxnSp macro="">
      <xdr:nvCxnSpPr>
        <xdr:cNvPr id="9" name="14 Conector recto">
          <a:extLst>
            <a:ext uri="{FF2B5EF4-FFF2-40B4-BE49-F238E27FC236}">
              <a16:creationId xmlns:a16="http://schemas.microsoft.com/office/drawing/2014/main" id="{E76C87C1-864E-4B3C-8DED-D271D97277BF}"/>
            </a:ext>
          </a:extLst>
        </xdr:cNvPr>
        <xdr:cNvCxnSpPr>
          <a:cxnSpLocks noChangeShapeType="1"/>
        </xdr:cNvCxnSpPr>
      </xdr:nvCxnSpPr>
      <xdr:spPr bwMode="auto">
        <a:xfrm>
          <a:off x="511752" y="3079173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9525</xdr:colOff>
      <xdr:row>100</xdr:row>
      <xdr:rowOff>57150</xdr:rowOff>
    </xdr:from>
    <xdr:to>
      <xdr:col>43</xdr:col>
      <xdr:colOff>466725</xdr:colOff>
      <xdr:row>100</xdr:row>
      <xdr:rowOff>57150</xdr:rowOff>
    </xdr:to>
    <xdr:cxnSp macro="">
      <xdr:nvCxnSpPr>
        <xdr:cNvPr id="11" name="14 Conector recto">
          <a:extLst>
            <a:ext uri="{FF2B5EF4-FFF2-40B4-BE49-F238E27FC236}">
              <a16:creationId xmlns:a16="http://schemas.microsoft.com/office/drawing/2014/main" id="{3AA5BF14-DC67-41B4-946A-2A49EE89F831}"/>
            </a:ext>
          </a:extLst>
        </xdr:cNvPr>
        <xdr:cNvCxnSpPr>
          <a:cxnSpLocks noChangeShapeType="1"/>
        </xdr:cNvCxnSpPr>
      </xdr:nvCxnSpPr>
      <xdr:spPr bwMode="auto">
        <a:xfrm>
          <a:off x="511752" y="10794423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234662</xdr:colOff>
      <xdr:row>100</xdr:row>
      <xdr:rowOff>65809</xdr:rowOff>
    </xdr:from>
    <xdr:to>
      <xdr:col>43</xdr:col>
      <xdr:colOff>412173</xdr:colOff>
      <xdr:row>100</xdr:row>
      <xdr:rowOff>65809</xdr:rowOff>
    </xdr:to>
    <xdr:cxnSp macro="">
      <xdr:nvCxnSpPr>
        <xdr:cNvPr id="14" name="14 Conector recto">
          <a:extLst>
            <a:ext uri="{FF2B5EF4-FFF2-40B4-BE49-F238E27FC236}">
              <a16:creationId xmlns:a16="http://schemas.microsoft.com/office/drawing/2014/main" id="{4CA94299-15C9-4C55-8687-17963CEC787F}"/>
            </a:ext>
          </a:extLst>
        </xdr:cNvPr>
        <xdr:cNvCxnSpPr>
          <a:cxnSpLocks noChangeShapeType="1"/>
        </xdr:cNvCxnSpPr>
      </xdr:nvCxnSpPr>
      <xdr:spPr bwMode="auto">
        <a:xfrm>
          <a:off x="6235412" y="3087832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47</xdr:col>
      <xdr:colOff>234662</xdr:colOff>
      <xdr:row>25</xdr:row>
      <xdr:rowOff>65809</xdr:rowOff>
    </xdr:from>
    <xdr:to>
      <xdr:col>66</xdr:col>
      <xdr:colOff>412173</xdr:colOff>
      <xdr:row>25</xdr:row>
      <xdr:rowOff>65809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BBEAA68E-1D59-4647-B030-2BAF5EEDF7EA}"/>
            </a:ext>
          </a:extLst>
        </xdr:cNvPr>
        <xdr:cNvCxnSpPr>
          <a:cxnSpLocks noChangeShapeType="1"/>
        </xdr:cNvCxnSpPr>
      </xdr:nvCxnSpPr>
      <xdr:spPr bwMode="auto">
        <a:xfrm>
          <a:off x="6235412" y="3087832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48</xdr:col>
      <xdr:colOff>9525</xdr:colOff>
      <xdr:row>100</xdr:row>
      <xdr:rowOff>57150</xdr:rowOff>
    </xdr:from>
    <xdr:to>
      <xdr:col>66</xdr:col>
      <xdr:colOff>466725</xdr:colOff>
      <xdr:row>100</xdr:row>
      <xdr:rowOff>57150</xdr:rowOff>
    </xdr:to>
    <xdr:cxnSp macro="">
      <xdr:nvCxnSpPr>
        <xdr:cNvPr id="16" name="14 Conector recto">
          <a:extLst>
            <a:ext uri="{FF2B5EF4-FFF2-40B4-BE49-F238E27FC236}">
              <a16:creationId xmlns:a16="http://schemas.microsoft.com/office/drawing/2014/main" id="{91E559D7-BAA5-4871-9D1E-5A7991BAD958}"/>
            </a:ext>
          </a:extLst>
        </xdr:cNvPr>
        <xdr:cNvCxnSpPr>
          <a:cxnSpLocks noChangeShapeType="1"/>
        </xdr:cNvCxnSpPr>
      </xdr:nvCxnSpPr>
      <xdr:spPr bwMode="auto">
        <a:xfrm>
          <a:off x="6261389" y="11443855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47</xdr:col>
      <xdr:colOff>234662</xdr:colOff>
      <xdr:row>100</xdr:row>
      <xdr:rowOff>65809</xdr:rowOff>
    </xdr:from>
    <xdr:to>
      <xdr:col>66</xdr:col>
      <xdr:colOff>412173</xdr:colOff>
      <xdr:row>100</xdr:row>
      <xdr:rowOff>65809</xdr:rowOff>
    </xdr:to>
    <xdr:cxnSp macro="">
      <xdr:nvCxnSpPr>
        <xdr:cNvPr id="17" name="14 Conector recto">
          <a:extLst>
            <a:ext uri="{FF2B5EF4-FFF2-40B4-BE49-F238E27FC236}">
              <a16:creationId xmlns:a16="http://schemas.microsoft.com/office/drawing/2014/main" id="{77845595-A889-4272-B569-7B52BBC37FDF}"/>
            </a:ext>
          </a:extLst>
        </xdr:cNvPr>
        <xdr:cNvCxnSpPr>
          <a:cxnSpLocks noChangeShapeType="1"/>
        </xdr:cNvCxnSpPr>
      </xdr:nvCxnSpPr>
      <xdr:spPr bwMode="auto">
        <a:xfrm>
          <a:off x="6235412" y="11452514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70</xdr:col>
      <xdr:colOff>234662</xdr:colOff>
      <xdr:row>25</xdr:row>
      <xdr:rowOff>65809</xdr:rowOff>
    </xdr:from>
    <xdr:to>
      <xdr:col>89</xdr:col>
      <xdr:colOff>412173</xdr:colOff>
      <xdr:row>25</xdr:row>
      <xdr:rowOff>65809</xdr:rowOff>
    </xdr:to>
    <xdr:cxnSp macro="">
      <xdr:nvCxnSpPr>
        <xdr:cNvPr id="18" name="14 Conector recto">
          <a:extLst>
            <a:ext uri="{FF2B5EF4-FFF2-40B4-BE49-F238E27FC236}">
              <a16:creationId xmlns:a16="http://schemas.microsoft.com/office/drawing/2014/main" id="{AC96AF23-7A3B-4DD6-9E09-60303BF8EE6A}"/>
            </a:ext>
          </a:extLst>
        </xdr:cNvPr>
        <xdr:cNvCxnSpPr>
          <a:cxnSpLocks noChangeShapeType="1"/>
        </xdr:cNvCxnSpPr>
      </xdr:nvCxnSpPr>
      <xdr:spPr bwMode="auto">
        <a:xfrm>
          <a:off x="11985048" y="3217718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71</xdr:col>
      <xdr:colOff>9525</xdr:colOff>
      <xdr:row>100</xdr:row>
      <xdr:rowOff>57150</xdr:rowOff>
    </xdr:from>
    <xdr:to>
      <xdr:col>89</xdr:col>
      <xdr:colOff>466725</xdr:colOff>
      <xdr:row>100</xdr:row>
      <xdr:rowOff>57150</xdr:rowOff>
    </xdr:to>
    <xdr:cxnSp macro="">
      <xdr:nvCxnSpPr>
        <xdr:cNvPr id="19" name="14 Conector recto">
          <a:extLst>
            <a:ext uri="{FF2B5EF4-FFF2-40B4-BE49-F238E27FC236}">
              <a16:creationId xmlns:a16="http://schemas.microsoft.com/office/drawing/2014/main" id="{D91C5FD6-0233-40F8-9FDC-DAA9F2F8DF2F}"/>
            </a:ext>
          </a:extLst>
        </xdr:cNvPr>
        <xdr:cNvCxnSpPr>
          <a:cxnSpLocks noChangeShapeType="1"/>
        </xdr:cNvCxnSpPr>
      </xdr:nvCxnSpPr>
      <xdr:spPr bwMode="auto">
        <a:xfrm>
          <a:off x="12011025" y="11703627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70</xdr:col>
      <xdr:colOff>234662</xdr:colOff>
      <xdr:row>100</xdr:row>
      <xdr:rowOff>65809</xdr:rowOff>
    </xdr:from>
    <xdr:to>
      <xdr:col>89</xdr:col>
      <xdr:colOff>412173</xdr:colOff>
      <xdr:row>100</xdr:row>
      <xdr:rowOff>65809</xdr:rowOff>
    </xdr:to>
    <xdr:cxnSp macro="">
      <xdr:nvCxnSpPr>
        <xdr:cNvPr id="20" name="14 Conector recto">
          <a:extLst>
            <a:ext uri="{FF2B5EF4-FFF2-40B4-BE49-F238E27FC236}">
              <a16:creationId xmlns:a16="http://schemas.microsoft.com/office/drawing/2014/main" id="{3A51A9F4-6C5E-4691-81BE-210DF61F9A9B}"/>
            </a:ext>
          </a:extLst>
        </xdr:cNvPr>
        <xdr:cNvCxnSpPr>
          <a:cxnSpLocks noChangeShapeType="1"/>
        </xdr:cNvCxnSpPr>
      </xdr:nvCxnSpPr>
      <xdr:spPr bwMode="auto">
        <a:xfrm>
          <a:off x="11985048" y="11712286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234662</xdr:colOff>
      <xdr:row>25</xdr:row>
      <xdr:rowOff>65809</xdr:rowOff>
    </xdr:from>
    <xdr:to>
      <xdr:col>112</xdr:col>
      <xdr:colOff>412173</xdr:colOff>
      <xdr:row>25</xdr:row>
      <xdr:rowOff>65809</xdr:rowOff>
    </xdr:to>
    <xdr:cxnSp macro="">
      <xdr:nvCxnSpPr>
        <xdr:cNvPr id="21" name="14 Conector recto">
          <a:extLst>
            <a:ext uri="{FF2B5EF4-FFF2-40B4-BE49-F238E27FC236}">
              <a16:creationId xmlns:a16="http://schemas.microsoft.com/office/drawing/2014/main" id="{1BDEB05D-6969-4B1C-95D8-5F85DFF988A1}"/>
            </a:ext>
          </a:extLst>
        </xdr:cNvPr>
        <xdr:cNvCxnSpPr>
          <a:cxnSpLocks noChangeShapeType="1"/>
        </xdr:cNvCxnSpPr>
      </xdr:nvCxnSpPr>
      <xdr:spPr bwMode="auto">
        <a:xfrm>
          <a:off x="17734685" y="3217718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94</xdr:col>
      <xdr:colOff>9525</xdr:colOff>
      <xdr:row>100</xdr:row>
      <xdr:rowOff>57150</xdr:rowOff>
    </xdr:from>
    <xdr:to>
      <xdr:col>112</xdr:col>
      <xdr:colOff>466725</xdr:colOff>
      <xdr:row>100</xdr:row>
      <xdr:rowOff>57150</xdr:rowOff>
    </xdr:to>
    <xdr:cxnSp macro="">
      <xdr:nvCxnSpPr>
        <xdr:cNvPr id="22" name="14 Conector recto">
          <a:extLst>
            <a:ext uri="{FF2B5EF4-FFF2-40B4-BE49-F238E27FC236}">
              <a16:creationId xmlns:a16="http://schemas.microsoft.com/office/drawing/2014/main" id="{B13FE13A-901D-4D69-87AA-F55CB6F7A857}"/>
            </a:ext>
          </a:extLst>
        </xdr:cNvPr>
        <xdr:cNvCxnSpPr>
          <a:cxnSpLocks noChangeShapeType="1"/>
        </xdr:cNvCxnSpPr>
      </xdr:nvCxnSpPr>
      <xdr:spPr bwMode="auto">
        <a:xfrm>
          <a:off x="17760661" y="11703627"/>
          <a:ext cx="4732194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234662</xdr:colOff>
      <xdr:row>100</xdr:row>
      <xdr:rowOff>65809</xdr:rowOff>
    </xdr:from>
    <xdr:to>
      <xdr:col>112</xdr:col>
      <xdr:colOff>412173</xdr:colOff>
      <xdr:row>100</xdr:row>
      <xdr:rowOff>65809</xdr:rowOff>
    </xdr:to>
    <xdr:cxnSp macro="">
      <xdr:nvCxnSpPr>
        <xdr:cNvPr id="23" name="14 Conector recto">
          <a:extLst>
            <a:ext uri="{FF2B5EF4-FFF2-40B4-BE49-F238E27FC236}">
              <a16:creationId xmlns:a16="http://schemas.microsoft.com/office/drawing/2014/main" id="{925604B8-632B-4076-998C-39F2445544A5}"/>
            </a:ext>
          </a:extLst>
        </xdr:cNvPr>
        <xdr:cNvCxnSpPr>
          <a:cxnSpLocks noChangeShapeType="1"/>
        </xdr:cNvCxnSpPr>
      </xdr:nvCxnSpPr>
      <xdr:spPr bwMode="auto">
        <a:xfrm>
          <a:off x="17734685" y="11712286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116</xdr:col>
      <xdr:colOff>234662</xdr:colOff>
      <xdr:row>25</xdr:row>
      <xdr:rowOff>65809</xdr:rowOff>
    </xdr:from>
    <xdr:to>
      <xdr:col>135</xdr:col>
      <xdr:colOff>412173</xdr:colOff>
      <xdr:row>25</xdr:row>
      <xdr:rowOff>65809</xdr:rowOff>
    </xdr:to>
    <xdr:cxnSp macro="">
      <xdr:nvCxnSpPr>
        <xdr:cNvPr id="3" name="14 Conector recto">
          <a:extLst>
            <a:ext uri="{FF2B5EF4-FFF2-40B4-BE49-F238E27FC236}">
              <a16:creationId xmlns:a16="http://schemas.microsoft.com/office/drawing/2014/main" id="{D49D9A21-C740-448F-9E72-D8AEFFAB9BDA}"/>
            </a:ext>
          </a:extLst>
        </xdr:cNvPr>
        <xdr:cNvCxnSpPr>
          <a:cxnSpLocks noChangeShapeType="1"/>
        </xdr:cNvCxnSpPr>
      </xdr:nvCxnSpPr>
      <xdr:spPr bwMode="auto">
        <a:xfrm>
          <a:off x="23484321" y="3217718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117</xdr:col>
      <xdr:colOff>9525</xdr:colOff>
      <xdr:row>100</xdr:row>
      <xdr:rowOff>57150</xdr:rowOff>
    </xdr:from>
    <xdr:to>
      <xdr:col>135</xdr:col>
      <xdr:colOff>466725</xdr:colOff>
      <xdr:row>100</xdr:row>
      <xdr:rowOff>57150</xdr:rowOff>
    </xdr:to>
    <xdr:cxnSp macro="">
      <xdr:nvCxnSpPr>
        <xdr:cNvPr id="4" name="14 Conector recto">
          <a:extLst>
            <a:ext uri="{FF2B5EF4-FFF2-40B4-BE49-F238E27FC236}">
              <a16:creationId xmlns:a16="http://schemas.microsoft.com/office/drawing/2014/main" id="{0EA94FA3-418A-4428-8CA9-20A654A63199}"/>
            </a:ext>
          </a:extLst>
        </xdr:cNvPr>
        <xdr:cNvCxnSpPr>
          <a:cxnSpLocks noChangeShapeType="1"/>
        </xdr:cNvCxnSpPr>
      </xdr:nvCxnSpPr>
      <xdr:spPr bwMode="auto">
        <a:xfrm>
          <a:off x="23510298" y="11703627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116</xdr:col>
      <xdr:colOff>234662</xdr:colOff>
      <xdr:row>100</xdr:row>
      <xdr:rowOff>65809</xdr:rowOff>
    </xdr:from>
    <xdr:to>
      <xdr:col>135</xdr:col>
      <xdr:colOff>412173</xdr:colOff>
      <xdr:row>100</xdr:row>
      <xdr:rowOff>65809</xdr:rowOff>
    </xdr:to>
    <xdr:cxnSp macro="">
      <xdr:nvCxnSpPr>
        <xdr:cNvPr id="5" name="14 Conector recto">
          <a:extLst>
            <a:ext uri="{FF2B5EF4-FFF2-40B4-BE49-F238E27FC236}">
              <a16:creationId xmlns:a16="http://schemas.microsoft.com/office/drawing/2014/main" id="{1806A4DD-C743-42D8-A3F2-01180F9F18BF}"/>
            </a:ext>
          </a:extLst>
        </xdr:cNvPr>
        <xdr:cNvCxnSpPr>
          <a:cxnSpLocks noChangeShapeType="1"/>
        </xdr:cNvCxnSpPr>
      </xdr:nvCxnSpPr>
      <xdr:spPr bwMode="auto">
        <a:xfrm>
          <a:off x="23484321" y="11712286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234662</xdr:colOff>
      <xdr:row>25</xdr:row>
      <xdr:rowOff>65809</xdr:rowOff>
    </xdr:from>
    <xdr:to>
      <xdr:col>20</xdr:col>
      <xdr:colOff>412173</xdr:colOff>
      <xdr:row>25</xdr:row>
      <xdr:rowOff>65809</xdr:rowOff>
    </xdr:to>
    <xdr:cxnSp macro="">
      <xdr:nvCxnSpPr>
        <xdr:cNvPr id="10" name="14 Conector recto">
          <a:extLst>
            <a:ext uri="{FF2B5EF4-FFF2-40B4-BE49-F238E27FC236}">
              <a16:creationId xmlns:a16="http://schemas.microsoft.com/office/drawing/2014/main" id="{6E02D7A9-6204-4D04-AD06-E56F173A675B}"/>
            </a:ext>
          </a:extLst>
        </xdr:cNvPr>
        <xdr:cNvCxnSpPr>
          <a:cxnSpLocks noChangeShapeType="1"/>
        </xdr:cNvCxnSpPr>
      </xdr:nvCxnSpPr>
      <xdr:spPr bwMode="auto">
        <a:xfrm>
          <a:off x="29233957" y="3217718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s.wikipedia.org/wiki/Sol_(moneda_del_Per%C3%BA)" TargetMode="External"/><Relationship Id="rId13" Type="http://schemas.openxmlformats.org/officeDocument/2006/relationships/hyperlink" Target="https://es.wikipedia.org/wiki/Anexo:Salario_m%C3%ADnimo_en_Per%C3%BA" TargetMode="External"/><Relationship Id="rId18" Type="http://schemas.openxmlformats.org/officeDocument/2006/relationships/hyperlink" Target="https://es.wikipedia.org/wiki/Sol_(moneda_del_Per%C3%BA)" TargetMode="External"/><Relationship Id="rId3" Type="http://schemas.openxmlformats.org/officeDocument/2006/relationships/hyperlink" Target="https://es.wikipedia.org/wiki/Anexo:Salario_m%C3%ADnimo_en_Per%C3%BA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es.wikipedia.org/wiki/Sol_(moneda_del_Per%C3%BA)" TargetMode="External"/><Relationship Id="rId12" Type="http://schemas.openxmlformats.org/officeDocument/2006/relationships/hyperlink" Target="https://es.wikipedia.org/wiki/Sol_(moneda_del_Per%C3%BA)" TargetMode="External"/><Relationship Id="rId17" Type="http://schemas.openxmlformats.org/officeDocument/2006/relationships/hyperlink" Target="https://es.wikipedia.org/wiki/Sol_(moneda_del_Per%C3%BA)" TargetMode="External"/><Relationship Id="rId2" Type="http://schemas.openxmlformats.org/officeDocument/2006/relationships/hyperlink" Target="https://es.wikipedia.org/wiki/Sol_(moneda_del_Per%C3%BA)" TargetMode="External"/><Relationship Id="rId16" Type="http://schemas.openxmlformats.org/officeDocument/2006/relationships/hyperlink" Target="https://es.wikipedia.org/wiki/Sol_(moneda_del_Per%C3%BA)" TargetMode="External"/><Relationship Id="rId20" Type="http://schemas.openxmlformats.org/officeDocument/2006/relationships/hyperlink" Target="https://es.wikipedia.org/wiki/Anexo:Salario_m%C3%ADnimo_en_Per%C3%BA" TargetMode="External"/><Relationship Id="rId1" Type="http://schemas.openxmlformats.org/officeDocument/2006/relationships/hyperlink" Target="https://es.wikipedia.org/wiki/Sol_(moneda_del_Per%C3%BA)" TargetMode="External"/><Relationship Id="rId6" Type="http://schemas.openxmlformats.org/officeDocument/2006/relationships/hyperlink" Target="https://es.wikipedia.org/wiki/D%C3%B3lar_de_los_Estados_Unidos" TargetMode="External"/><Relationship Id="rId11" Type="http://schemas.openxmlformats.org/officeDocument/2006/relationships/hyperlink" Target="https://es.wikipedia.org/wiki/Sol_(moneda_del_Per%C3%BA)" TargetMode="External"/><Relationship Id="rId5" Type="http://schemas.openxmlformats.org/officeDocument/2006/relationships/hyperlink" Target="https://es.wikipedia.org/wiki/Sol_(moneda_del_Per%C3%BA)" TargetMode="External"/><Relationship Id="rId15" Type="http://schemas.openxmlformats.org/officeDocument/2006/relationships/hyperlink" Target="https://es.wikipedia.org/wiki/Sol_(moneda_del_Per%C3%BA)" TargetMode="External"/><Relationship Id="rId10" Type="http://schemas.openxmlformats.org/officeDocument/2006/relationships/hyperlink" Target="https://es.wikipedia.org/wiki/Sol_(moneda_del_Per%C3%BA)" TargetMode="External"/><Relationship Id="rId19" Type="http://schemas.openxmlformats.org/officeDocument/2006/relationships/hyperlink" Target="https://es.wikipedia.org/wiki/Sol_(moneda_del_Per%C3%BA)" TargetMode="External"/><Relationship Id="rId4" Type="http://schemas.openxmlformats.org/officeDocument/2006/relationships/hyperlink" Target="https://es.wikipedia.org/wiki/Sol_(moneda_del_Per%C3%BA)" TargetMode="External"/><Relationship Id="rId9" Type="http://schemas.openxmlformats.org/officeDocument/2006/relationships/hyperlink" Target="https://es.wikipedia.org/wiki/Sol_(moneda_del_Per%C3%BA)" TargetMode="External"/><Relationship Id="rId14" Type="http://schemas.openxmlformats.org/officeDocument/2006/relationships/hyperlink" Target="https://es.wikipedia.org/wiki/Sol_(moneda_del_Per%C3%BA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03710-434D-4E95-ACD3-312F4010F038}">
  <dimension ref="A1:AS323"/>
  <sheetViews>
    <sheetView tabSelected="1" topLeftCell="A121" zoomScale="160" zoomScaleNormal="160" workbookViewId="0">
      <selection activeCell="L142" sqref="L142"/>
    </sheetView>
  </sheetViews>
  <sheetFormatPr baseColWidth="10" defaultColWidth="8.85546875" defaultRowHeight="9.9499999999999993" customHeight="1"/>
  <cols>
    <col min="1" max="1" width="3.7109375" style="1" customWidth="1"/>
    <col min="2" max="2" width="2.5703125" style="1" customWidth="1"/>
    <col min="3" max="3" width="4.5703125" style="10" customWidth="1"/>
    <col min="4" max="4" width="6.28515625" style="1" customWidth="1"/>
    <col min="5" max="5" width="1.28515625" style="1" customWidth="1"/>
    <col min="6" max="6" width="4.28515625" style="1" customWidth="1"/>
    <col min="7" max="7" width="1.5703125" style="1" customWidth="1"/>
    <col min="8" max="8" width="5.28515625" style="1" customWidth="1"/>
    <col min="9" max="9" width="1.7109375" style="1" customWidth="1"/>
    <col min="10" max="10" width="2.85546875" style="1" customWidth="1"/>
    <col min="11" max="11" width="5.85546875" style="1" customWidth="1"/>
    <col min="12" max="12" width="2" style="25" customWidth="1"/>
    <col min="13" max="13" width="2" style="1" customWidth="1"/>
    <col min="14" max="14" width="2.7109375" style="1" customWidth="1"/>
    <col min="15" max="15" width="2.85546875" style="1" customWidth="1"/>
    <col min="16" max="16" width="5.5703125" style="1" customWidth="1"/>
    <col min="17" max="17" width="4.42578125" style="1" customWidth="1"/>
    <col min="18" max="18" width="4.42578125" style="15" customWidth="1"/>
    <col min="19" max="19" width="5" style="25" bestFit="1" customWidth="1"/>
    <col min="20" max="20" width="6.42578125" style="1" bestFit="1" customWidth="1"/>
    <col min="21" max="21" width="6.140625" style="1" bestFit="1" customWidth="1"/>
    <col min="22" max="24" width="3.7109375" style="1" customWidth="1"/>
    <col min="25" max="25" width="2.5703125" style="1" customWidth="1"/>
    <col min="26" max="26" width="4.5703125" style="10" customWidth="1"/>
    <col min="27" max="27" width="6.28515625" style="1" customWidth="1"/>
    <col min="28" max="28" width="1.28515625" style="1" customWidth="1"/>
    <col min="29" max="29" width="4.28515625" style="1" customWidth="1"/>
    <col min="30" max="30" width="1.5703125" style="1" customWidth="1"/>
    <col min="31" max="31" width="5.28515625" style="1" customWidth="1"/>
    <col min="32" max="32" width="1.7109375" style="1" customWidth="1"/>
    <col min="33" max="33" width="2.85546875" style="1" customWidth="1"/>
    <col min="34" max="34" width="5.85546875" style="1" customWidth="1"/>
    <col min="35" max="35" width="2" style="25" customWidth="1"/>
    <col min="36" max="36" width="2" style="1" customWidth="1"/>
    <col min="37" max="37" width="2.7109375" style="1" customWidth="1"/>
    <col min="38" max="38" width="2.85546875" style="1" customWidth="1"/>
    <col min="39" max="39" width="5.5703125" style="1" customWidth="1"/>
    <col min="40" max="40" width="4.42578125" style="1" customWidth="1"/>
    <col min="41" max="41" width="4.42578125" style="15" customWidth="1"/>
    <col min="42" max="42" width="5.140625" style="25" bestFit="1" customWidth="1"/>
    <col min="43" max="43" width="6.5703125" style="1" customWidth="1"/>
    <col min="44" max="45" width="3.7109375" style="1" customWidth="1"/>
    <col min="46" max="16384" width="8.85546875" style="2"/>
  </cols>
  <sheetData>
    <row r="1" spans="2:44" s="52" customFormat="1" ht="9.9499999999999993" customHeight="1">
      <c r="B1" s="173" t="s">
        <v>62</v>
      </c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X1" s="173" t="s">
        <v>62</v>
      </c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</row>
    <row r="2" spans="2:44" s="52" customFormat="1" ht="9.9499999999999993" customHeight="1"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</row>
    <row r="3" spans="2:44" s="52" customFormat="1" ht="9.9499999999999993" customHeight="1">
      <c r="B3" s="173" t="s">
        <v>63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X3" s="173" t="s">
        <v>63</v>
      </c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</row>
    <row r="4" spans="2:44" s="52" customFormat="1" ht="9.9499999999999993" customHeight="1"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</row>
    <row r="5" spans="2:44" s="52" customFormat="1" ht="9.9499999999999993" customHeight="1">
      <c r="B5" s="162" t="s">
        <v>64</v>
      </c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53"/>
      <c r="Y5" s="162" t="s">
        <v>64</v>
      </c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53"/>
    </row>
    <row r="6" spans="2:44" s="52" customFormat="1" ht="9.9499999999999993" customHeight="1"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54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54"/>
    </row>
    <row r="7" spans="2:44" s="1" customFormat="1" ht="2.25" customHeight="1" thickBot="1"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"/>
      <c r="U7" s="48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"/>
      <c r="AR7" s="48"/>
    </row>
    <row r="8" spans="2:44" s="1" customFormat="1" ht="9.9499999999999993" customHeight="1">
      <c r="B8" s="176" t="s">
        <v>0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U8" s="3"/>
      <c r="Y8" s="176" t="s">
        <v>0</v>
      </c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R8" s="3"/>
    </row>
    <row r="9" spans="2:44" s="1" customFormat="1" ht="9.9499999999999993" customHeight="1"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U9" s="3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R9" s="3"/>
    </row>
    <row r="10" spans="2:44" s="1" customFormat="1" ht="9.9499999999999993" customHeight="1">
      <c r="B10" s="5" t="s">
        <v>1</v>
      </c>
      <c r="C10" s="6"/>
      <c r="D10" s="6"/>
      <c r="E10" s="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8"/>
      <c r="T10" s="8"/>
      <c r="U10" s="8"/>
      <c r="Y10" s="5" t="s">
        <v>1</v>
      </c>
      <c r="Z10" s="6"/>
      <c r="AA10" s="6"/>
      <c r="AB10" s="7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8"/>
      <c r="AQ10" s="8"/>
      <c r="AR10" s="8"/>
    </row>
    <row r="11" spans="2:44" s="1" customFormat="1" ht="9.9499999999999993" customHeight="1">
      <c r="B11" s="9" t="s">
        <v>2</v>
      </c>
      <c r="F11" s="10"/>
      <c r="I11" s="1" t="s">
        <v>3</v>
      </c>
      <c r="J11" s="11" t="str">
        <f>B1</f>
        <v>ST KDOSH GROUP S.A.C.</v>
      </c>
      <c r="K11" s="3"/>
      <c r="L11" s="3"/>
      <c r="M11" s="6"/>
      <c r="P11" s="6"/>
      <c r="Q11" s="6"/>
      <c r="R11" s="6"/>
      <c r="S11" s="8"/>
      <c r="T11" s="8"/>
      <c r="U11" s="8"/>
      <c r="Y11" s="9" t="s">
        <v>2</v>
      </c>
      <c r="AC11" s="10"/>
      <c r="AF11" s="1" t="s">
        <v>3</v>
      </c>
      <c r="AG11" s="11" t="str">
        <f>X1</f>
        <v>ST KDOSH GROUP S.A.C.</v>
      </c>
      <c r="AH11" s="3"/>
      <c r="AI11" s="3"/>
      <c r="AJ11" s="6"/>
      <c r="AM11" s="6"/>
      <c r="AN11" s="6"/>
      <c r="AO11" s="6"/>
      <c r="AP11" s="8"/>
      <c r="AQ11" s="8"/>
      <c r="AR11" s="8"/>
    </row>
    <row r="12" spans="2:44" s="1" customFormat="1" ht="9.9499999999999993" customHeight="1">
      <c r="B12" s="9" t="s">
        <v>4</v>
      </c>
      <c r="F12" s="10"/>
      <c r="I12" s="1" t="s">
        <v>3</v>
      </c>
      <c r="J12" s="12" t="s">
        <v>65</v>
      </c>
      <c r="K12" s="12"/>
      <c r="L12" s="12"/>
      <c r="M12" s="6"/>
      <c r="P12" s="8"/>
      <c r="S12" s="8"/>
      <c r="T12" s="8"/>
      <c r="U12" s="8"/>
      <c r="Y12" s="9" t="s">
        <v>4</v>
      </c>
      <c r="AC12" s="10"/>
      <c r="AF12" s="1" t="s">
        <v>3</v>
      </c>
      <c r="AG12" s="12" t="s">
        <v>65</v>
      </c>
      <c r="AH12" s="12"/>
      <c r="AI12" s="12"/>
      <c r="AJ12" s="6"/>
      <c r="AM12" s="8"/>
      <c r="AP12" s="8"/>
      <c r="AQ12" s="8"/>
      <c r="AR12" s="8"/>
    </row>
    <row r="13" spans="2:44" s="1" customFormat="1" ht="9.9499999999999993" customHeight="1">
      <c r="B13" s="9" t="s">
        <v>5</v>
      </c>
      <c r="F13" s="10"/>
      <c r="I13" s="1" t="s">
        <v>3</v>
      </c>
      <c r="J13" s="3" t="str">
        <f>B5</f>
        <v>Jr. San Martin N° 967</v>
      </c>
      <c r="K13" s="3"/>
      <c r="L13" s="3"/>
      <c r="M13" s="6"/>
      <c r="N13" s="3"/>
      <c r="O13" s="3"/>
      <c r="P13" s="8"/>
      <c r="S13" s="8"/>
      <c r="T13" s="8"/>
      <c r="U13" s="8"/>
      <c r="Y13" s="9" t="s">
        <v>5</v>
      </c>
      <c r="AC13" s="10"/>
      <c r="AF13" s="1" t="s">
        <v>3</v>
      </c>
      <c r="AG13" s="3" t="str">
        <f>Y5</f>
        <v>Jr. San Martin N° 967</v>
      </c>
      <c r="AH13" s="3"/>
      <c r="AI13" s="3"/>
      <c r="AJ13" s="6"/>
      <c r="AK13" s="3"/>
      <c r="AL13" s="3"/>
      <c r="AM13" s="8"/>
      <c r="AP13" s="8"/>
      <c r="AQ13" s="8"/>
      <c r="AR13" s="8"/>
    </row>
    <row r="14" spans="2:44" s="1" customFormat="1" ht="9.9499999999999993" customHeight="1">
      <c r="B14" s="9" t="s">
        <v>6</v>
      </c>
      <c r="F14" s="10"/>
      <c r="I14" s="1" t="s">
        <v>3</v>
      </c>
      <c r="J14" s="175">
        <v>20573041209</v>
      </c>
      <c r="K14" s="175"/>
      <c r="L14" s="175"/>
      <c r="M14" s="175"/>
      <c r="N14" s="9"/>
      <c r="P14" s="8"/>
      <c r="S14" s="8"/>
      <c r="T14" s="13"/>
      <c r="U14" s="14"/>
      <c r="Y14" s="9" t="s">
        <v>6</v>
      </c>
      <c r="AC14" s="10"/>
      <c r="AF14" s="1" t="s">
        <v>3</v>
      </c>
      <c r="AG14" s="175">
        <v>20573041209</v>
      </c>
      <c r="AH14" s="175"/>
      <c r="AI14" s="175"/>
      <c r="AJ14" s="175"/>
      <c r="AK14" s="9"/>
      <c r="AM14" s="8"/>
      <c r="AP14" s="8"/>
      <c r="AQ14" s="13"/>
      <c r="AR14" s="14"/>
    </row>
    <row r="15" spans="2:44" s="1" customFormat="1" ht="9.9499999999999993" customHeight="1">
      <c r="B15" s="14" t="s">
        <v>7</v>
      </c>
      <c r="C15" s="6"/>
      <c r="D15" s="6"/>
      <c r="E15" s="6"/>
      <c r="F15" s="6"/>
      <c r="G15" s="6"/>
      <c r="P15" s="15"/>
      <c r="S15" s="13"/>
      <c r="T15" s="13"/>
      <c r="U15" s="14"/>
      <c r="Y15" s="14" t="s">
        <v>7</v>
      </c>
      <c r="Z15" s="6"/>
      <c r="AA15" s="6"/>
      <c r="AB15" s="6"/>
      <c r="AC15" s="6"/>
      <c r="AD15" s="6"/>
      <c r="AM15" s="15"/>
      <c r="AP15" s="13"/>
      <c r="AQ15" s="13"/>
      <c r="AR15" s="14"/>
    </row>
    <row r="16" spans="2:44" s="1" customFormat="1" ht="9.9499999999999993" customHeight="1">
      <c r="B16" s="1" t="s">
        <v>8</v>
      </c>
      <c r="E16" s="10"/>
      <c r="I16" s="1" t="s">
        <v>3</v>
      </c>
      <c r="J16" s="50" t="s">
        <v>197</v>
      </c>
      <c r="P16" s="15"/>
      <c r="S16" s="13"/>
      <c r="T16" s="13"/>
      <c r="U16" s="14"/>
      <c r="Y16" s="1" t="s">
        <v>8</v>
      </c>
      <c r="AB16" s="10"/>
      <c r="AF16" s="1" t="s">
        <v>3</v>
      </c>
      <c r="AG16" s="50" t="s">
        <v>126</v>
      </c>
      <c r="AM16" s="15"/>
      <c r="AP16" s="13"/>
      <c r="AQ16" s="13"/>
      <c r="AR16" s="14"/>
    </row>
    <row r="17" spans="1:45" s="1" customFormat="1" ht="9.9499999999999993" customHeight="1">
      <c r="E17" s="10"/>
      <c r="J17" s="63" t="s">
        <v>198</v>
      </c>
      <c r="P17" s="15"/>
      <c r="S17" s="13"/>
      <c r="T17" s="13"/>
      <c r="U17" s="14"/>
      <c r="AB17" s="10"/>
      <c r="AG17" s="63" t="s">
        <v>127</v>
      </c>
      <c r="AM17" s="15"/>
      <c r="AP17" s="13"/>
      <c r="AQ17" s="13"/>
      <c r="AR17" s="14"/>
    </row>
    <row r="18" spans="1:45" s="1" customFormat="1" ht="9.9499999999999993" customHeight="1">
      <c r="B18" s="1" t="s">
        <v>9</v>
      </c>
      <c r="E18" s="10"/>
      <c r="I18" s="1" t="s">
        <v>3</v>
      </c>
      <c r="J18" s="1" t="s">
        <v>199</v>
      </c>
      <c r="P18" s="15"/>
      <c r="S18" s="13"/>
      <c r="T18" s="13"/>
      <c r="U18" s="14"/>
      <c r="Y18" s="1" t="s">
        <v>9</v>
      </c>
      <c r="AB18" s="10"/>
      <c r="AF18" s="1" t="s">
        <v>3</v>
      </c>
      <c r="AG18" s="1" t="s">
        <v>128</v>
      </c>
      <c r="AM18" s="15"/>
      <c r="AP18" s="13"/>
      <c r="AQ18" s="13"/>
      <c r="AR18" s="14"/>
    </row>
    <row r="19" spans="1:45" s="1" customFormat="1" ht="9.9499999999999993" customHeight="1">
      <c r="B19" s="1" t="s">
        <v>10</v>
      </c>
      <c r="E19" s="10"/>
      <c r="I19" s="1" t="s">
        <v>3</v>
      </c>
      <c r="J19" s="174">
        <v>44270</v>
      </c>
      <c r="K19" s="174"/>
      <c r="L19" s="16"/>
      <c r="M19" s="16"/>
      <c r="P19" s="15"/>
      <c r="S19" s="13"/>
      <c r="T19" s="17"/>
      <c r="U19" s="14"/>
      <c r="V19" s="18"/>
      <c r="Y19" s="1" t="s">
        <v>10</v>
      </c>
      <c r="AB19" s="10"/>
      <c r="AF19" s="1" t="s">
        <v>3</v>
      </c>
      <c r="AG19" s="174">
        <v>45154</v>
      </c>
      <c r="AH19" s="174"/>
      <c r="AI19" s="16"/>
      <c r="AJ19" s="16"/>
      <c r="AM19" s="15"/>
      <c r="AP19" s="13"/>
      <c r="AQ19" s="17"/>
      <c r="AR19" s="14"/>
      <c r="AS19" s="18"/>
    </row>
    <row r="20" spans="1:45" s="1" customFormat="1" ht="9.9499999999999993" customHeight="1">
      <c r="B20" s="1" t="s">
        <v>11</v>
      </c>
      <c r="E20" s="10"/>
      <c r="I20" s="1" t="s">
        <v>3</v>
      </c>
      <c r="J20" s="174">
        <v>45838</v>
      </c>
      <c r="K20" s="174"/>
      <c r="L20" s="20"/>
      <c r="M20" s="20"/>
      <c r="P20" s="15"/>
      <c r="S20" s="13"/>
      <c r="T20" s="13"/>
      <c r="U20" s="14"/>
      <c r="X20" s="18"/>
      <c r="Y20" s="1" t="s">
        <v>11</v>
      </c>
      <c r="AB20" s="10"/>
      <c r="AF20" s="1" t="s">
        <v>3</v>
      </c>
      <c r="AG20" s="174">
        <v>45838</v>
      </c>
      <c r="AH20" s="174"/>
      <c r="AI20" s="20"/>
      <c r="AJ20" s="20"/>
      <c r="AM20" s="15"/>
      <c r="AP20" s="13"/>
      <c r="AQ20" s="13"/>
      <c r="AR20" s="14"/>
    </row>
    <row r="21" spans="1:45" ht="9.9499999999999993" customHeight="1">
      <c r="A21" s="18"/>
      <c r="B21" s="18" t="s">
        <v>12</v>
      </c>
      <c r="C21" s="18"/>
      <c r="D21" s="18"/>
      <c r="E21" s="21"/>
      <c r="F21" s="18"/>
      <c r="G21" s="18"/>
      <c r="I21" s="18" t="s">
        <v>3</v>
      </c>
      <c r="J21" s="47" t="s">
        <v>67</v>
      </c>
      <c r="K21" s="18"/>
      <c r="L21" s="18"/>
      <c r="M21" s="18"/>
      <c r="N21" s="18"/>
      <c r="O21" s="18"/>
      <c r="P21" s="22"/>
      <c r="Q21" s="18"/>
      <c r="R21" s="18"/>
      <c r="S21" s="17"/>
      <c r="T21" s="13"/>
      <c r="U21" s="14"/>
      <c r="W21" s="18"/>
      <c r="Y21" s="18" t="s">
        <v>12</v>
      </c>
      <c r="Z21" s="18"/>
      <c r="AA21" s="18"/>
      <c r="AB21" s="21"/>
      <c r="AC21" s="18"/>
      <c r="AD21" s="18"/>
      <c r="AF21" s="18" t="s">
        <v>3</v>
      </c>
      <c r="AG21" s="47" t="s">
        <v>67</v>
      </c>
      <c r="AH21" s="18"/>
      <c r="AI21" s="18"/>
      <c r="AJ21" s="18"/>
      <c r="AK21" s="18"/>
      <c r="AL21" s="18"/>
      <c r="AM21" s="22"/>
      <c r="AN21" s="18"/>
      <c r="AO21" s="18"/>
      <c r="AP21" s="17"/>
      <c r="AQ21" s="13"/>
      <c r="AR21" s="14"/>
    </row>
    <row r="22" spans="1:45" ht="9.9499999999999993" customHeight="1">
      <c r="B22" s="1" t="s">
        <v>13</v>
      </c>
      <c r="C22" s="1"/>
      <c r="E22" s="10"/>
      <c r="I22" s="1" t="s">
        <v>3</v>
      </c>
      <c r="J22" s="156" t="s">
        <v>14</v>
      </c>
      <c r="K22" s="156"/>
      <c r="L22" s="156"/>
      <c r="M22" s="156"/>
      <c r="N22" s="156"/>
      <c r="O22" s="156"/>
      <c r="P22" s="156"/>
      <c r="R22" s="1"/>
      <c r="S22" s="13"/>
      <c r="T22" s="172"/>
      <c r="U22" s="172"/>
      <c r="Y22" s="1" t="s">
        <v>13</v>
      </c>
      <c r="Z22" s="1"/>
      <c r="AB22" s="10"/>
      <c r="AF22" s="1" t="s">
        <v>3</v>
      </c>
      <c r="AG22" s="23" t="s">
        <v>14</v>
      </c>
      <c r="AH22" s="177">
        <f>AG19</f>
        <v>45154</v>
      </c>
      <c r="AI22" s="177"/>
      <c r="AJ22" s="1" t="s">
        <v>15</v>
      </c>
      <c r="AK22" s="178">
        <f>AG20</f>
        <v>45838</v>
      </c>
      <c r="AL22" s="178"/>
      <c r="AM22" s="178"/>
      <c r="AO22" s="1"/>
      <c r="AP22" s="13"/>
      <c r="AQ22" s="172"/>
      <c r="AR22" s="172"/>
    </row>
    <row r="23" spans="1:45" ht="9.9499999999999993" customHeight="1">
      <c r="B23" s="1" t="s">
        <v>16</v>
      </c>
      <c r="C23" s="1"/>
      <c r="E23" s="10"/>
      <c r="I23" s="1" t="s">
        <v>3</v>
      </c>
      <c r="J23" s="24" t="s">
        <v>17</v>
      </c>
      <c r="K23" s="65">
        <v>1100</v>
      </c>
      <c r="L23" s="1"/>
      <c r="P23" s="15"/>
      <c r="R23" s="1"/>
      <c r="S23" s="1"/>
      <c r="T23" s="8"/>
      <c r="U23" s="14"/>
      <c r="Y23" s="1" t="s">
        <v>16</v>
      </c>
      <c r="Z23" s="1"/>
      <c r="AB23" s="10"/>
      <c r="AF23" s="1" t="s">
        <v>3</v>
      </c>
      <c r="AG23" s="24" t="s">
        <v>17</v>
      </c>
      <c r="AH23" s="65">
        <v>1200</v>
      </c>
      <c r="AI23" s="1"/>
      <c r="AM23" s="15"/>
      <c r="AO23" s="1"/>
      <c r="AP23" s="1"/>
      <c r="AQ23" s="8"/>
      <c r="AR23" s="14"/>
    </row>
    <row r="24" spans="1:45" ht="9.9499999999999993" customHeight="1">
      <c r="B24" s="1" t="s">
        <v>132</v>
      </c>
      <c r="C24" s="1"/>
      <c r="E24" s="10"/>
      <c r="I24" s="1" t="s">
        <v>3</v>
      </c>
      <c r="J24" s="24" t="s">
        <v>18</v>
      </c>
      <c r="K24" s="66">
        <v>550</v>
      </c>
      <c r="L24" s="1" t="s">
        <v>19</v>
      </c>
      <c r="M24" s="1">
        <v>6</v>
      </c>
      <c r="N24" s="1" t="s">
        <v>20</v>
      </c>
      <c r="O24" s="1" t="s">
        <v>21</v>
      </c>
      <c r="P24" s="15"/>
      <c r="R24" s="1"/>
      <c r="S24" s="1"/>
      <c r="T24" s="8"/>
      <c r="U24" s="14"/>
      <c r="Y24" s="1" t="s">
        <v>56</v>
      </c>
      <c r="Z24" s="1"/>
      <c r="AB24" s="10"/>
      <c r="AF24" s="1" t="s">
        <v>3</v>
      </c>
      <c r="AG24" s="24" t="s">
        <v>18</v>
      </c>
      <c r="AH24" s="66">
        <v>512.5</v>
      </c>
      <c r="AI24" s="1" t="s">
        <v>19</v>
      </c>
      <c r="AJ24" s="1">
        <v>6</v>
      </c>
      <c r="AK24" s="1" t="s">
        <v>20</v>
      </c>
      <c r="AL24" s="1" t="s">
        <v>21</v>
      </c>
      <c r="AM24" s="66">
        <f>AH24/AJ24</f>
        <v>85.416666666666671</v>
      </c>
      <c r="AO24" s="1"/>
      <c r="AP24" s="1"/>
      <c r="AQ24" s="8"/>
      <c r="AR24" s="14"/>
    </row>
    <row r="25" spans="1:45" ht="9.9499999999999993" customHeight="1">
      <c r="B25" s="1" t="s">
        <v>22</v>
      </c>
      <c r="C25" s="1"/>
      <c r="E25" s="10"/>
      <c r="I25" s="1" t="s">
        <v>3</v>
      </c>
      <c r="J25" s="24" t="s">
        <v>18</v>
      </c>
      <c r="K25" s="128">
        <f>K23+P24</f>
        <v>1100</v>
      </c>
      <c r="L25" s="15"/>
      <c r="P25" s="15"/>
      <c r="R25" s="1"/>
      <c r="S25" s="1"/>
      <c r="T25" s="8"/>
      <c r="U25" s="14"/>
      <c r="Y25" s="1" t="s">
        <v>22</v>
      </c>
      <c r="Z25" s="1"/>
      <c r="AB25" s="10"/>
      <c r="AF25" s="1" t="s">
        <v>3</v>
      </c>
      <c r="AG25" s="24" t="s">
        <v>18</v>
      </c>
      <c r="AH25" s="66">
        <f>AH23+AM24</f>
        <v>1285.4166666666667</v>
      </c>
      <c r="AI25" s="15"/>
      <c r="AM25" s="15"/>
      <c r="AO25" s="1"/>
      <c r="AP25" s="1"/>
      <c r="AQ25" s="8"/>
      <c r="AR25" s="14"/>
    </row>
    <row r="26" spans="1:45" ht="9.9499999999999993" customHeight="1">
      <c r="C26" s="1"/>
      <c r="E26" s="10"/>
      <c r="L26" s="1"/>
      <c r="R26" s="1"/>
      <c r="S26" s="1"/>
      <c r="T26" s="8"/>
      <c r="U26" s="14"/>
      <c r="Z26" s="1"/>
      <c r="AB26" s="10"/>
      <c r="AI26" s="1"/>
      <c r="AO26" s="1"/>
      <c r="AP26" s="1"/>
      <c r="AQ26" s="8"/>
      <c r="AR26" s="14"/>
    </row>
    <row r="27" spans="1:45" ht="9.9499999999999993" customHeight="1">
      <c r="B27" s="11" t="s">
        <v>23</v>
      </c>
      <c r="C27" s="6"/>
      <c r="D27" s="6"/>
      <c r="E27" s="26"/>
      <c r="F27" s="6"/>
      <c r="G27" s="6"/>
      <c r="H27" s="6"/>
      <c r="I27" s="6"/>
      <c r="J27" s="6"/>
      <c r="K27" s="6"/>
      <c r="L27" s="6"/>
      <c r="M27" s="6"/>
      <c r="R27" s="1"/>
      <c r="S27" s="8"/>
      <c r="T27" s="8"/>
      <c r="U27" s="14"/>
      <c r="Y27" s="11"/>
      <c r="Z27" s="6"/>
      <c r="AA27" s="6"/>
      <c r="AB27" s="26"/>
      <c r="AC27" s="6"/>
      <c r="AD27" s="6"/>
      <c r="AE27" s="6"/>
      <c r="AF27" s="6"/>
      <c r="AG27" s="6"/>
      <c r="AH27" s="6"/>
      <c r="AI27" s="6"/>
      <c r="AJ27" s="6"/>
      <c r="AO27" s="1"/>
      <c r="AP27" s="8"/>
      <c r="AQ27" s="8"/>
      <c r="AR27" s="14"/>
    </row>
    <row r="28" spans="1:45" ht="9.9499999999999993" customHeight="1">
      <c r="C28" s="1" t="s">
        <v>24</v>
      </c>
      <c r="D28" s="1" t="s">
        <v>25</v>
      </c>
      <c r="E28" s="10"/>
      <c r="L28" s="1"/>
      <c r="R28" s="1"/>
      <c r="S28" s="8"/>
      <c r="T28" s="8"/>
      <c r="U28" s="14"/>
      <c r="Z28" s="1"/>
      <c r="AB28" s="10"/>
      <c r="AI28" s="1"/>
      <c r="AO28" s="1"/>
      <c r="AP28" s="8"/>
      <c r="AQ28" s="8"/>
      <c r="AR28" s="14"/>
    </row>
    <row r="29" spans="1:45" ht="9.9499999999999993" customHeight="1">
      <c r="B29" s="1" t="s">
        <v>26</v>
      </c>
      <c r="C29" s="1"/>
      <c r="D29" s="15">
        <f>K25*1</f>
        <v>1100</v>
      </c>
      <c r="E29" s="1" t="s">
        <v>19</v>
      </c>
      <c r="F29" s="10">
        <v>12</v>
      </c>
      <c r="G29" s="1" t="s">
        <v>27</v>
      </c>
      <c r="H29" s="27">
        <f>D29/F29</f>
        <v>91.666666666666671</v>
      </c>
      <c r="I29" s="1" t="s">
        <v>28</v>
      </c>
      <c r="J29" s="28">
        <v>2</v>
      </c>
      <c r="K29" s="1" t="s">
        <v>29</v>
      </c>
      <c r="L29" s="1"/>
      <c r="R29" s="1"/>
      <c r="T29" s="8">
        <f>H29*J29</f>
        <v>183.33333333333334</v>
      </c>
      <c r="U29" s="14"/>
      <c r="Z29" s="1"/>
      <c r="AA29" s="15"/>
      <c r="AC29" s="10"/>
      <c r="AE29" s="27"/>
      <c r="AG29" s="28"/>
      <c r="AI29" s="1"/>
      <c r="AO29" s="1"/>
      <c r="AQ29" s="8"/>
      <c r="AR29" s="14"/>
    </row>
    <row r="30" spans="1:45" ht="9.9499999999999993" customHeight="1">
      <c r="C30" s="1" t="s">
        <v>30</v>
      </c>
      <c r="D30" s="1" t="s">
        <v>31</v>
      </c>
      <c r="E30" s="10"/>
      <c r="L30" s="1"/>
      <c r="R30" s="1"/>
      <c r="T30" s="8"/>
      <c r="U30" s="14"/>
      <c r="Z30" s="1"/>
      <c r="AB30" s="10"/>
      <c r="AI30" s="1"/>
      <c r="AO30" s="1"/>
      <c r="AQ30" s="8"/>
      <c r="AR30" s="14"/>
    </row>
    <row r="31" spans="1:45" ht="9.9499999999999993" customHeight="1">
      <c r="C31" s="1"/>
      <c r="D31" s="15">
        <f>H29*1</f>
        <v>91.666666666666671</v>
      </c>
      <c r="E31" s="1" t="s">
        <v>19</v>
      </c>
      <c r="F31" s="10">
        <v>30</v>
      </c>
      <c r="G31" s="1" t="s">
        <v>27</v>
      </c>
      <c r="H31" s="27">
        <f>D31/F31</f>
        <v>3.0555555555555558</v>
      </c>
      <c r="I31" s="1" t="s">
        <v>28</v>
      </c>
      <c r="J31" s="28">
        <v>0</v>
      </c>
      <c r="K31" s="1" t="s">
        <v>32</v>
      </c>
      <c r="L31" s="1"/>
      <c r="R31" s="1"/>
      <c r="T31" s="8">
        <f>H31*J31</f>
        <v>0</v>
      </c>
      <c r="U31" s="14"/>
      <c r="Z31" s="1"/>
      <c r="AA31" s="15"/>
      <c r="AC31" s="10"/>
      <c r="AE31" s="27"/>
      <c r="AG31" s="28"/>
      <c r="AI31" s="1"/>
      <c r="AO31" s="1"/>
      <c r="AQ31" s="8"/>
      <c r="AR31" s="14"/>
    </row>
    <row r="32" spans="1:45" ht="9.9499999999999993" customHeight="1">
      <c r="C32" s="1"/>
      <c r="E32" s="10"/>
      <c r="L32" s="1"/>
      <c r="M32" s="1" t="s">
        <v>33</v>
      </c>
      <c r="R32" s="1"/>
      <c r="T32" s="30">
        <f>T29+T31</f>
        <v>183.33333333333334</v>
      </c>
      <c r="U32" s="14"/>
      <c r="Z32" s="1"/>
      <c r="AB32" s="10"/>
      <c r="AI32" s="1"/>
      <c r="AO32" s="1"/>
      <c r="AQ32" s="30"/>
      <c r="AR32" s="14"/>
    </row>
    <row r="33" spans="2:44" s="1" customFormat="1" ht="9.9499999999999993" customHeight="1">
      <c r="B33" s="11" t="s">
        <v>42</v>
      </c>
      <c r="C33" s="6" t="s">
        <v>43</v>
      </c>
      <c r="D33" s="6"/>
      <c r="E33" s="26"/>
      <c r="F33" s="6"/>
      <c r="G33" s="6"/>
      <c r="H33" s="6"/>
      <c r="I33" s="6"/>
      <c r="T33" s="8"/>
      <c r="U33" s="14"/>
      <c r="Y33" s="11"/>
      <c r="Z33" s="6"/>
      <c r="AA33" s="6"/>
      <c r="AB33" s="26"/>
      <c r="AC33" s="6"/>
      <c r="AD33" s="6"/>
      <c r="AE33" s="6"/>
      <c r="AF33" s="6"/>
      <c r="AQ33" s="8"/>
      <c r="AR33" s="14"/>
    </row>
    <row r="34" spans="2:44" s="1" customFormat="1" ht="9.9499999999999993" customHeight="1">
      <c r="C34" s="1" t="s">
        <v>44</v>
      </c>
      <c r="D34" s="1" t="s">
        <v>25</v>
      </c>
      <c r="E34" s="10"/>
      <c r="T34" s="8"/>
      <c r="U34" s="14"/>
      <c r="AB34" s="10"/>
      <c r="AQ34" s="8"/>
      <c r="AR34" s="14"/>
    </row>
    <row r="35" spans="2:44" s="1" customFormat="1" ht="9.9499999999999993" customHeight="1">
      <c r="D35" s="15">
        <f>K23*1</f>
        <v>1100</v>
      </c>
      <c r="E35" s="1" t="s">
        <v>19</v>
      </c>
      <c r="F35" s="10">
        <v>6</v>
      </c>
      <c r="G35" s="1" t="s">
        <v>27</v>
      </c>
      <c r="H35" s="27">
        <f>D35/F35</f>
        <v>183.33333333333334</v>
      </c>
      <c r="I35" s="1" t="s">
        <v>28</v>
      </c>
      <c r="J35" s="28">
        <v>6</v>
      </c>
      <c r="K35" s="1" t="s">
        <v>29</v>
      </c>
      <c r="T35" s="8">
        <f>D35/F35*J35</f>
        <v>1100</v>
      </c>
      <c r="U35" s="14"/>
      <c r="AA35" s="15"/>
      <c r="AC35" s="10"/>
      <c r="AE35" s="27"/>
      <c r="AG35" s="28"/>
      <c r="AQ35" s="8"/>
      <c r="AR35" s="14"/>
    </row>
    <row r="36" spans="2:44" s="1" customFormat="1" ht="9.9499999999999993" customHeight="1">
      <c r="C36" s="1" t="s">
        <v>45</v>
      </c>
      <c r="D36" s="1" t="s">
        <v>31</v>
      </c>
      <c r="E36" s="10"/>
      <c r="T36" s="8"/>
      <c r="U36" s="14"/>
      <c r="AB36" s="10"/>
      <c r="AQ36" s="8"/>
      <c r="AR36" s="14"/>
    </row>
    <row r="37" spans="2:44" s="1" customFormat="1" ht="9.9499999999999993" customHeight="1">
      <c r="D37" s="15">
        <f>H35*1</f>
        <v>183.33333333333334</v>
      </c>
      <c r="E37" s="1" t="s">
        <v>19</v>
      </c>
      <c r="F37" s="10">
        <v>30</v>
      </c>
      <c r="G37" s="1" t="s">
        <v>27</v>
      </c>
      <c r="H37" s="27">
        <f>D37/F37</f>
        <v>6.1111111111111116</v>
      </c>
      <c r="I37" s="1" t="s">
        <v>28</v>
      </c>
      <c r="J37" s="28">
        <v>0</v>
      </c>
      <c r="K37" s="1" t="s">
        <v>32</v>
      </c>
      <c r="T37" s="33">
        <f>H37*J37</f>
        <v>0</v>
      </c>
      <c r="U37" s="14"/>
      <c r="AA37" s="15"/>
      <c r="AC37" s="10"/>
      <c r="AE37" s="27"/>
      <c r="AG37" s="28"/>
      <c r="AQ37" s="33"/>
      <c r="AR37" s="14"/>
    </row>
    <row r="38" spans="2:44" s="1" customFormat="1" ht="9.9499999999999993" customHeight="1">
      <c r="E38" s="10"/>
      <c r="M38" s="1" t="s">
        <v>46</v>
      </c>
      <c r="T38" s="7">
        <f>T35+T37</f>
        <v>1100</v>
      </c>
      <c r="U38" s="14"/>
      <c r="AB38" s="10"/>
      <c r="AQ38" s="7"/>
      <c r="AR38" s="14"/>
    </row>
    <row r="39" spans="2:44" s="1" customFormat="1" ht="9.9499999999999993" customHeight="1">
      <c r="B39" s="11" t="s">
        <v>47</v>
      </c>
      <c r="C39" s="34" t="s">
        <v>48</v>
      </c>
      <c r="D39" s="10"/>
      <c r="E39" s="6"/>
      <c r="F39" s="6"/>
      <c r="G39" s="6"/>
      <c r="H39" s="6"/>
      <c r="I39" s="6"/>
      <c r="J39" s="6"/>
      <c r="S39" s="15"/>
      <c r="U39" s="14"/>
      <c r="Y39" s="11"/>
      <c r="Z39" s="34"/>
      <c r="AA39" s="10"/>
      <c r="AB39" s="6"/>
      <c r="AC39" s="6"/>
      <c r="AD39" s="6"/>
      <c r="AE39" s="6"/>
      <c r="AF39" s="6"/>
      <c r="AG39" s="6"/>
      <c r="AP39" s="15"/>
      <c r="AR39" s="14"/>
    </row>
    <row r="40" spans="2:44" s="1" customFormat="1" ht="9.9499999999999993" customHeight="1">
      <c r="C40" s="32" t="s">
        <v>49</v>
      </c>
      <c r="D40" s="3" t="s">
        <v>50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5"/>
      <c r="T40" s="3"/>
      <c r="U40" s="14"/>
      <c r="Z40" s="32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5"/>
      <c r="AQ40" s="3"/>
      <c r="AR40" s="14"/>
    </row>
    <row r="41" spans="2:44" s="1" customFormat="1" ht="9.9499999999999993" customHeight="1">
      <c r="B41" s="3"/>
      <c r="D41" s="29">
        <f>T35+T37</f>
        <v>1100</v>
      </c>
      <c r="E41" s="3" t="s">
        <v>28</v>
      </c>
      <c r="F41" s="36">
        <v>9</v>
      </c>
      <c r="G41" s="3" t="s">
        <v>40</v>
      </c>
      <c r="I41" s="37"/>
      <c r="J41" s="38"/>
      <c r="K41" s="19"/>
      <c r="L41" s="3"/>
      <c r="M41" s="3"/>
      <c r="N41" s="3"/>
      <c r="O41" s="3"/>
      <c r="P41" s="3"/>
      <c r="Q41" s="3"/>
      <c r="R41" s="3"/>
      <c r="S41" s="35"/>
      <c r="T41" s="39">
        <f>D41*F41%</f>
        <v>99</v>
      </c>
      <c r="U41" s="14"/>
      <c r="Y41" s="3"/>
      <c r="AA41" s="29"/>
      <c r="AB41" s="3"/>
      <c r="AC41" s="36"/>
      <c r="AD41" s="3"/>
      <c r="AF41" s="37"/>
      <c r="AG41" s="38"/>
      <c r="AH41" s="19"/>
      <c r="AI41" s="3"/>
      <c r="AJ41" s="3"/>
      <c r="AK41" s="3"/>
      <c r="AL41" s="3"/>
      <c r="AM41" s="3"/>
      <c r="AN41" s="3"/>
      <c r="AO41" s="3"/>
      <c r="AP41" s="35"/>
      <c r="AQ41" s="39"/>
      <c r="AR41" s="14"/>
    </row>
    <row r="42" spans="2:44" s="1" customFormat="1" ht="9.9499999999999993" customHeight="1">
      <c r="C42" s="10"/>
      <c r="D42" s="15"/>
      <c r="F42" s="10"/>
      <c r="H42" s="27"/>
      <c r="J42" s="28"/>
      <c r="M42" s="1" t="s">
        <v>51</v>
      </c>
      <c r="S42" s="15"/>
      <c r="T42" s="40">
        <f>T41</f>
        <v>99</v>
      </c>
      <c r="U42" s="14"/>
      <c r="Z42" s="10"/>
      <c r="AA42" s="15"/>
      <c r="AC42" s="10"/>
      <c r="AE42" s="27"/>
      <c r="AG42" s="28"/>
      <c r="AP42" s="15"/>
      <c r="AQ42" s="40"/>
      <c r="AR42" s="14"/>
    </row>
    <row r="43" spans="2:44" ht="9.9499999999999993" customHeight="1">
      <c r="B43" s="11" t="s">
        <v>34</v>
      </c>
      <c r="C43" s="6" t="s">
        <v>35</v>
      </c>
      <c r="D43" s="6"/>
      <c r="E43" s="26"/>
      <c r="F43" s="6"/>
      <c r="G43" s="6"/>
      <c r="H43" s="6"/>
      <c r="I43" s="6"/>
      <c r="L43" s="1"/>
      <c r="R43" s="1"/>
      <c r="S43" s="1"/>
      <c r="T43" s="8"/>
      <c r="U43" s="14"/>
      <c r="Y43" s="11"/>
      <c r="Z43" s="6"/>
      <c r="AA43" s="6"/>
      <c r="AB43" s="26"/>
      <c r="AC43" s="6"/>
      <c r="AD43" s="6"/>
      <c r="AE43" s="6"/>
      <c r="AF43" s="6"/>
      <c r="AI43" s="1"/>
      <c r="AO43" s="1"/>
      <c r="AP43" s="1"/>
      <c r="AQ43" s="8"/>
      <c r="AR43" s="14"/>
    </row>
    <row r="44" spans="2:44" ht="9.9499999999999993" customHeight="1">
      <c r="C44" s="1" t="s">
        <v>36</v>
      </c>
      <c r="D44" s="1" t="s">
        <v>25</v>
      </c>
      <c r="E44" s="10"/>
      <c r="L44" s="1"/>
      <c r="R44" s="1"/>
      <c r="S44" s="1"/>
      <c r="T44" s="8"/>
      <c r="U44" s="14"/>
      <c r="Z44" s="1"/>
      <c r="AB44" s="10"/>
      <c r="AI44" s="1"/>
      <c r="AO44" s="1"/>
      <c r="AP44" s="1"/>
      <c r="AQ44" s="8"/>
      <c r="AR44" s="14"/>
    </row>
    <row r="45" spans="2:44" s="1" customFormat="1" ht="9.9499999999999993" customHeight="1">
      <c r="B45" s="29"/>
      <c r="D45" s="15">
        <f>K23*1</f>
        <v>1100</v>
      </c>
      <c r="E45" s="29" t="s">
        <v>19</v>
      </c>
      <c r="F45" s="10">
        <v>12</v>
      </c>
      <c r="G45" s="29" t="s">
        <v>28</v>
      </c>
      <c r="H45" s="27">
        <f>D45/F45</f>
        <v>91.666666666666671</v>
      </c>
      <c r="I45" s="1" t="s">
        <v>28</v>
      </c>
      <c r="J45" s="28">
        <v>3</v>
      </c>
      <c r="K45" s="1" t="s">
        <v>29</v>
      </c>
      <c r="L45" s="31"/>
      <c r="T45" s="8">
        <f>H45*J45</f>
        <v>275</v>
      </c>
      <c r="U45" s="14"/>
      <c r="Y45" s="29"/>
      <c r="AA45" s="15"/>
      <c r="AB45" s="29"/>
      <c r="AC45" s="10"/>
      <c r="AD45" s="29"/>
      <c r="AE45" s="27"/>
      <c r="AG45" s="28"/>
      <c r="AI45" s="31"/>
      <c r="AQ45" s="8"/>
      <c r="AR45" s="14"/>
    </row>
    <row r="46" spans="2:44" s="1" customFormat="1" ht="9.9499999999999993" customHeight="1">
      <c r="B46" s="29"/>
      <c r="C46" s="1" t="s">
        <v>37</v>
      </c>
      <c r="D46" s="1" t="s">
        <v>31</v>
      </c>
      <c r="E46" s="10"/>
      <c r="T46" s="8"/>
      <c r="U46" s="14"/>
      <c r="Y46" s="29"/>
      <c r="AB46" s="10"/>
      <c r="AQ46" s="8"/>
      <c r="AR46" s="14"/>
    </row>
    <row r="47" spans="2:44" s="1" customFormat="1" ht="9.9499999999999993" customHeight="1">
      <c r="B47" s="29"/>
      <c r="D47" s="15">
        <f>H45*1</f>
        <v>91.666666666666671</v>
      </c>
      <c r="E47" s="1" t="s">
        <v>19</v>
      </c>
      <c r="F47" s="10">
        <v>30</v>
      </c>
      <c r="G47" s="1" t="s">
        <v>27</v>
      </c>
      <c r="H47" s="27">
        <f>D47/F47</f>
        <v>3.0555555555555558</v>
      </c>
      <c r="I47" s="1" t="s">
        <v>28</v>
      </c>
      <c r="J47" s="28">
        <v>16</v>
      </c>
      <c r="K47" s="1" t="s">
        <v>32</v>
      </c>
      <c r="T47" s="8">
        <f>H47*J47</f>
        <v>48.888888888888893</v>
      </c>
      <c r="U47" s="14"/>
      <c r="Y47" s="29"/>
      <c r="AA47" s="15"/>
      <c r="AC47" s="10"/>
      <c r="AE47" s="27"/>
      <c r="AG47" s="28"/>
      <c r="AQ47" s="8"/>
      <c r="AR47" s="14"/>
    </row>
    <row r="48" spans="2:44" s="1" customFormat="1" ht="9.9499999999999993" customHeight="1">
      <c r="C48" s="1" t="s">
        <v>38</v>
      </c>
      <c r="D48" s="9" t="s">
        <v>39</v>
      </c>
      <c r="E48" s="10"/>
      <c r="T48" s="8"/>
      <c r="U48" s="14"/>
      <c r="AA48" s="9"/>
      <c r="AB48" s="10"/>
      <c r="AQ48" s="8"/>
      <c r="AR48" s="14"/>
    </row>
    <row r="49" spans="2:45" s="1" customFormat="1" ht="9.9499999999999993" customHeight="1">
      <c r="D49" s="15">
        <f>T45+T47</f>
        <v>323.88888888888891</v>
      </c>
      <c r="E49" s="1" t="s">
        <v>28</v>
      </c>
      <c r="F49" s="27">
        <v>13</v>
      </c>
      <c r="G49" s="27"/>
      <c r="H49" s="1" t="s">
        <v>40</v>
      </c>
      <c r="I49" s="1" t="s">
        <v>162</v>
      </c>
      <c r="J49" s="27"/>
      <c r="T49" s="51">
        <f>D49*F49%*-1</f>
        <v>-42.105555555555561</v>
      </c>
      <c r="U49" s="14"/>
      <c r="AA49" s="15"/>
      <c r="AC49" s="27"/>
      <c r="AD49" s="27"/>
      <c r="AG49" s="27"/>
      <c r="AQ49" s="51"/>
      <c r="AR49" s="14"/>
    </row>
    <row r="50" spans="2:45" s="1" customFormat="1" ht="9.9499999999999993" customHeight="1">
      <c r="E50" s="10"/>
      <c r="M50" s="1" t="s">
        <v>41</v>
      </c>
      <c r="T50" s="7">
        <f>T45+T49+T47</f>
        <v>281.78333333333336</v>
      </c>
      <c r="U50" s="14"/>
      <c r="AB50" s="10"/>
      <c r="AQ50" s="7"/>
      <c r="AR50" s="14"/>
    </row>
    <row r="51" spans="2:45" s="1" customFormat="1" ht="9.9499999999999993" customHeight="1">
      <c r="E51" s="10"/>
      <c r="T51" s="8"/>
      <c r="U51" s="35"/>
      <c r="AB51" s="10"/>
      <c r="AQ51" s="8"/>
      <c r="AR51" s="35"/>
    </row>
    <row r="52" spans="2:45" s="1" customFormat="1" ht="9.9499999999999993" customHeight="1" thickBot="1">
      <c r="E52" s="10"/>
      <c r="M52" s="11" t="s">
        <v>52</v>
      </c>
      <c r="T52" s="41">
        <f>T32+T50+T38+T42</f>
        <v>1664.1166666666668</v>
      </c>
      <c r="U52" s="14"/>
      <c r="AB52" s="10"/>
      <c r="AJ52" s="11"/>
      <c r="AQ52" s="41"/>
      <c r="AR52" s="14"/>
    </row>
    <row r="53" spans="2:45" s="1" customFormat="1" ht="9.9499999999999993" customHeight="1" thickTop="1">
      <c r="E53" s="10"/>
      <c r="M53" s="11"/>
      <c r="T53" s="7"/>
      <c r="U53" s="14"/>
      <c r="AB53" s="10"/>
      <c r="AJ53" s="11"/>
      <c r="AQ53" s="7"/>
      <c r="AR53" s="14"/>
    </row>
    <row r="54" spans="2:45" s="1" customFormat="1" ht="9.9499999999999993" customHeight="1">
      <c r="E54" s="10"/>
      <c r="M54" s="11"/>
      <c r="T54" s="7"/>
      <c r="U54" s="14"/>
      <c r="AB54" s="10"/>
      <c r="AJ54" s="11"/>
      <c r="AQ54" s="7"/>
      <c r="AR54" s="14"/>
    </row>
    <row r="55" spans="2:45" s="18" customFormat="1" ht="9.9499999999999993" customHeight="1">
      <c r="C55" s="57" t="s">
        <v>53</v>
      </c>
      <c r="D55" s="28" t="s">
        <v>155</v>
      </c>
      <c r="E55" s="21"/>
      <c r="M55" s="38"/>
      <c r="T55" s="58"/>
      <c r="U55" s="59"/>
      <c r="X55" s="56"/>
      <c r="Z55" s="57" t="s">
        <v>53</v>
      </c>
      <c r="AA55" s="28" t="s">
        <v>155</v>
      </c>
      <c r="AB55" s="21"/>
      <c r="AJ55" s="38"/>
      <c r="AQ55" s="58"/>
      <c r="AR55" s="59"/>
    </row>
    <row r="56" spans="2:45" s="18" customFormat="1" ht="9.9499999999999993" customHeight="1">
      <c r="C56" s="57"/>
      <c r="D56" s="28"/>
      <c r="E56" s="21"/>
      <c r="M56" s="38"/>
      <c r="T56" s="58"/>
      <c r="U56" s="59"/>
      <c r="X56" s="56"/>
      <c r="Z56" s="57"/>
      <c r="AA56" s="28"/>
      <c r="AB56" s="21"/>
      <c r="AJ56" s="38"/>
      <c r="AQ56" s="58"/>
      <c r="AR56" s="59"/>
    </row>
    <row r="57" spans="2:45" s="18" customFormat="1" ht="9.9499999999999993" customHeight="1">
      <c r="B57" s="170" t="s">
        <v>57</v>
      </c>
      <c r="C57" s="170"/>
      <c r="D57" s="170"/>
      <c r="E57" s="170"/>
      <c r="F57" s="170"/>
      <c r="G57" s="18" t="str">
        <f>J11</f>
        <v>ST KDOSH GROUP S.A.C.</v>
      </c>
      <c r="N57" s="18" t="s">
        <v>58</v>
      </c>
      <c r="Q57" s="171">
        <f>T52</f>
        <v>1664.1166666666668</v>
      </c>
      <c r="R57" s="171"/>
      <c r="U57" s="60"/>
      <c r="Y57" s="170" t="s">
        <v>57</v>
      </c>
      <c r="Z57" s="170"/>
      <c r="AA57" s="170"/>
      <c r="AB57" s="170"/>
      <c r="AC57" s="170"/>
      <c r="AD57" s="18" t="str">
        <f>AG11</f>
        <v>ST KDOSH GROUP S.A.C.</v>
      </c>
      <c r="AK57" s="18" t="s">
        <v>58</v>
      </c>
      <c r="AN57" s="171">
        <f>AQ52</f>
        <v>0</v>
      </c>
      <c r="AO57" s="171"/>
      <c r="AR57" s="60"/>
    </row>
    <row r="58" spans="2:45" s="18" customFormat="1" ht="9.9499999999999993" customHeight="1">
      <c r="E58" s="21"/>
      <c r="K58" s="18" t="s">
        <v>59</v>
      </c>
      <c r="S58" s="22"/>
      <c r="U58" s="61"/>
      <c r="V58" s="59"/>
      <c r="X58" s="18" t="str">
        <f>AA55</f>
        <v>Dos Mil Cuatrocientos Cincuenta y Dos con 85/100 Soles</v>
      </c>
      <c r="AB58" s="21"/>
      <c r="AH58" s="18" t="s">
        <v>59</v>
      </c>
      <c r="AP58" s="22"/>
      <c r="AR58" s="61"/>
      <c r="AS58" s="59"/>
    </row>
    <row r="59" spans="2:45" s="18" customFormat="1" ht="9.9499999999999993" customHeight="1">
      <c r="E59" s="21"/>
      <c r="S59" s="22"/>
      <c r="U59" s="61"/>
      <c r="V59" s="59"/>
      <c r="X59" s="18" t="s">
        <v>60</v>
      </c>
      <c r="AB59" s="21"/>
      <c r="AP59" s="22"/>
      <c r="AR59" s="61"/>
      <c r="AS59" s="59"/>
    </row>
    <row r="60" spans="2:45" s="18" customFormat="1" ht="9.9499999999999993" customHeight="1">
      <c r="E60" s="21"/>
      <c r="S60" s="22"/>
      <c r="U60" s="61"/>
      <c r="V60" s="59"/>
      <c r="AB60" s="21"/>
      <c r="AP60" s="22"/>
      <c r="AR60" s="61"/>
      <c r="AS60" s="59"/>
    </row>
    <row r="61" spans="2:45" s="18" customFormat="1" ht="9.9499999999999993" customHeight="1">
      <c r="E61" s="21"/>
      <c r="J61" s="168" t="s">
        <v>54</v>
      </c>
      <c r="K61" s="168"/>
      <c r="L61" s="169">
        <f>N22</f>
        <v>0</v>
      </c>
      <c r="M61" s="169"/>
      <c r="N61" s="169"/>
      <c r="O61" s="169"/>
      <c r="P61" s="169"/>
      <c r="Q61" s="62"/>
      <c r="R61" s="62"/>
      <c r="S61" s="57"/>
      <c r="T61" s="62"/>
      <c r="U61" s="59"/>
      <c r="AB61" s="21"/>
      <c r="AG61" s="168" t="s">
        <v>54</v>
      </c>
      <c r="AH61" s="168"/>
      <c r="AI61" s="169">
        <f>AK22</f>
        <v>45838</v>
      </c>
      <c r="AJ61" s="169"/>
      <c r="AK61" s="169"/>
      <c r="AL61" s="169"/>
      <c r="AM61" s="169"/>
      <c r="AN61" s="62"/>
      <c r="AO61" s="62"/>
      <c r="AP61" s="57"/>
      <c r="AQ61" s="62"/>
      <c r="AR61" s="59"/>
    </row>
    <row r="62" spans="2:45" s="1" customFormat="1" ht="9.9499999999999993" customHeight="1">
      <c r="E62" s="10"/>
      <c r="J62" s="25"/>
      <c r="K62" s="25"/>
      <c r="Q62" s="43"/>
      <c r="R62" s="43"/>
      <c r="S62" s="42"/>
      <c r="T62" s="43"/>
      <c r="U62" s="14"/>
      <c r="AB62" s="10"/>
      <c r="AG62" s="25"/>
      <c r="AH62" s="25"/>
      <c r="AN62" s="43"/>
      <c r="AO62" s="43"/>
      <c r="AP62" s="42"/>
      <c r="AQ62" s="43"/>
      <c r="AR62" s="14"/>
    </row>
    <row r="63" spans="2:45" s="1" customFormat="1" ht="9.9499999999999993" customHeight="1">
      <c r="E63" s="10"/>
      <c r="J63" s="25"/>
      <c r="K63" s="25"/>
      <c r="Q63" s="43"/>
      <c r="R63" s="43"/>
      <c r="S63" s="42"/>
      <c r="T63" s="43"/>
      <c r="U63" s="14"/>
      <c r="AB63" s="10"/>
      <c r="AG63" s="25"/>
      <c r="AH63" s="25"/>
      <c r="AN63" s="43"/>
      <c r="AO63" s="43"/>
      <c r="AP63" s="42"/>
      <c r="AQ63" s="43"/>
      <c r="AR63" s="14"/>
    </row>
    <row r="64" spans="2:45" s="1" customFormat="1" ht="9.9499999999999993" customHeight="1">
      <c r="E64" s="10"/>
      <c r="J64" s="25"/>
      <c r="K64" s="25"/>
      <c r="Q64" s="43"/>
      <c r="R64" s="43"/>
      <c r="S64" s="42"/>
      <c r="T64" s="43"/>
      <c r="U64" s="14"/>
      <c r="AB64" s="10"/>
      <c r="AG64" s="25"/>
      <c r="AH64" s="25"/>
      <c r="AN64" s="43"/>
      <c r="AO64" s="43"/>
      <c r="AP64" s="42"/>
      <c r="AQ64" s="43"/>
      <c r="AR64" s="14"/>
    </row>
    <row r="65" spans="2:44" s="1" customFormat="1" ht="9.9499999999999993" customHeight="1">
      <c r="E65" s="10"/>
      <c r="J65" s="25"/>
      <c r="K65" s="25"/>
      <c r="Q65" s="43"/>
      <c r="R65" s="43"/>
      <c r="S65" s="42"/>
      <c r="T65" s="43"/>
      <c r="U65" s="14"/>
      <c r="AB65" s="10"/>
      <c r="AG65" s="25"/>
      <c r="AH65" s="25"/>
      <c r="AN65" s="43"/>
      <c r="AO65" s="43"/>
      <c r="AP65" s="42"/>
      <c r="AQ65" s="43"/>
      <c r="AR65" s="14"/>
    </row>
    <row r="66" spans="2:44" s="1" customFormat="1" ht="9.9499999999999993" customHeight="1">
      <c r="E66" s="10"/>
      <c r="J66" s="25"/>
      <c r="K66" s="25"/>
      <c r="Q66" s="43"/>
      <c r="R66" s="43"/>
      <c r="S66" s="42"/>
      <c r="T66" s="43"/>
      <c r="U66" s="14"/>
      <c r="AB66" s="10"/>
      <c r="AG66" s="25"/>
      <c r="AH66" s="25"/>
      <c r="AN66" s="43"/>
      <c r="AO66" s="43"/>
      <c r="AP66" s="42"/>
      <c r="AQ66" s="43"/>
      <c r="AR66" s="14"/>
    </row>
    <row r="67" spans="2:44" s="1" customFormat="1" ht="9.9499999999999993" customHeight="1">
      <c r="E67" s="10"/>
      <c r="J67" s="25"/>
      <c r="K67" s="25"/>
      <c r="Q67" s="43"/>
      <c r="R67" s="43"/>
      <c r="S67" s="42"/>
      <c r="T67" s="43"/>
      <c r="U67" s="14"/>
      <c r="AB67" s="10"/>
      <c r="AG67" s="25"/>
      <c r="AH67" s="25"/>
      <c r="AN67" s="43"/>
      <c r="AO67" s="43"/>
      <c r="AP67" s="42"/>
      <c r="AQ67" s="43"/>
      <c r="AR67" s="14"/>
    </row>
    <row r="68" spans="2:44" s="1" customFormat="1" ht="9.9499999999999993" customHeight="1">
      <c r="E68" s="10"/>
      <c r="O68" s="167" t="str">
        <f>J16</f>
        <v>nombre</v>
      </c>
      <c r="P68" s="167"/>
      <c r="Q68" s="167"/>
      <c r="R68" s="167"/>
      <c r="S68" s="167"/>
      <c r="T68" s="167"/>
      <c r="U68" s="167"/>
      <c r="AB68" s="10"/>
      <c r="AL68" s="167" t="str">
        <f>AG16</f>
        <v>GARCIA EUGENIO ANHELO REYNALDO</v>
      </c>
      <c r="AM68" s="167"/>
      <c r="AN68" s="167"/>
      <c r="AO68" s="167"/>
      <c r="AP68" s="167"/>
      <c r="AQ68" s="167"/>
      <c r="AR68" s="167"/>
    </row>
    <row r="69" spans="2:44" s="1" customFormat="1" ht="9.9499999999999993" customHeight="1">
      <c r="E69" s="10"/>
      <c r="P69" s="167" t="str">
        <f>J17</f>
        <v>dni</v>
      </c>
      <c r="Q69" s="167"/>
      <c r="R69" s="167"/>
      <c r="S69" s="167"/>
      <c r="T69" s="167"/>
      <c r="U69" s="14"/>
      <c r="AB69" s="10"/>
      <c r="AM69" s="167" t="str">
        <f>AG17</f>
        <v>DNI N° 71881872</v>
      </c>
      <c r="AN69" s="167"/>
      <c r="AO69" s="167"/>
      <c r="AP69" s="167"/>
      <c r="AQ69" s="167"/>
      <c r="AR69" s="14"/>
    </row>
    <row r="70" spans="2:44" s="1" customFormat="1" ht="9.9499999999999993" customHeight="1">
      <c r="E70" s="10"/>
      <c r="P70" s="159" t="s">
        <v>55</v>
      </c>
      <c r="Q70" s="159"/>
      <c r="R70" s="159"/>
      <c r="S70" s="159"/>
      <c r="T70" s="159"/>
      <c r="AB70" s="10"/>
      <c r="AM70" s="159" t="s">
        <v>55</v>
      </c>
      <c r="AN70" s="159"/>
      <c r="AO70" s="159"/>
      <c r="AP70" s="159"/>
      <c r="AQ70" s="159"/>
    </row>
    <row r="71" spans="2:44" s="1" customFormat="1" ht="9.9499999999999993" customHeight="1">
      <c r="E71" s="10"/>
      <c r="P71" s="44"/>
      <c r="Q71" s="44"/>
      <c r="R71" s="44"/>
      <c r="S71" s="44"/>
      <c r="T71" s="44"/>
      <c r="AB71" s="10"/>
      <c r="AM71" s="44"/>
      <c r="AN71" s="44"/>
      <c r="AO71" s="44"/>
      <c r="AP71" s="44"/>
      <c r="AQ71" s="44"/>
    </row>
    <row r="72" spans="2:44" s="1" customFormat="1" ht="9.9499999999999993" customHeight="1">
      <c r="E72" s="10"/>
      <c r="P72" s="44"/>
      <c r="Q72" s="44"/>
      <c r="R72" s="44"/>
      <c r="S72" s="44"/>
      <c r="T72" s="44"/>
      <c r="AB72" s="10"/>
      <c r="AM72" s="44"/>
      <c r="AN72" s="44"/>
      <c r="AO72" s="44"/>
      <c r="AP72" s="44"/>
      <c r="AQ72" s="44"/>
    </row>
    <row r="73" spans="2:44" s="1" customFormat="1" ht="9.9499999999999993" customHeight="1">
      <c r="E73" s="10"/>
      <c r="P73" s="44"/>
      <c r="Q73" s="44"/>
      <c r="R73" s="44"/>
      <c r="S73" s="44"/>
      <c r="T73" s="44"/>
      <c r="AB73" s="10"/>
      <c r="AM73" s="44"/>
      <c r="AN73" s="44"/>
      <c r="AO73" s="44"/>
      <c r="AP73" s="44"/>
      <c r="AQ73" s="44"/>
    </row>
    <row r="74" spans="2:44" s="1" customFormat="1" ht="9.9499999999999993" customHeight="1">
      <c r="E74" s="10"/>
      <c r="P74" s="44"/>
      <c r="Q74" s="44"/>
      <c r="R74" s="44"/>
      <c r="S74" s="44"/>
      <c r="T74" s="44"/>
      <c r="AB74" s="10"/>
      <c r="AM74" s="44"/>
      <c r="AN74" s="44"/>
      <c r="AO74" s="44"/>
      <c r="AP74" s="44"/>
      <c r="AQ74" s="44"/>
    </row>
    <row r="75" spans="2:44" s="1" customFormat="1" ht="4.5" customHeight="1" thickBot="1"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6"/>
      <c r="P75" s="46"/>
      <c r="Q75" s="46"/>
      <c r="R75" s="46"/>
      <c r="S75" s="46"/>
      <c r="T75" s="45"/>
      <c r="U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6"/>
      <c r="AM75" s="46"/>
      <c r="AN75" s="46"/>
      <c r="AO75" s="46"/>
      <c r="AP75" s="46"/>
      <c r="AQ75" s="45"/>
      <c r="AR75" s="3"/>
    </row>
    <row r="76" spans="2:44" s="1" customFormat="1" ht="9.9499999999999993" customHeight="1" thickTop="1">
      <c r="B76" s="158" t="str">
        <f>B5</f>
        <v>Jr. San Martin N° 967</v>
      </c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X76" s="55"/>
      <c r="Y76" s="157" t="str">
        <f>Y5</f>
        <v>Jr. San Martin N° 967</v>
      </c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3"/>
    </row>
    <row r="77" spans="2:44" s="1" customFormat="1" ht="9.9499999999999993" customHeight="1">
      <c r="B77" s="158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X77" s="55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3"/>
    </row>
    <row r="78" spans="2:44" s="52" customFormat="1" ht="9.9499999999999993" customHeight="1">
      <c r="B78" s="173" t="s">
        <v>62</v>
      </c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X78" s="173" t="s">
        <v>62</v>
      </c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</row>
    <row r="79" spans="2:44" s="52" customFormat="1" ht="9.9499999999999993" customHeight="1">
      <c r="B79" s="17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</row>
    <row r="80" spans="2:44" s="52" customFormat="1" ht="9.9499999999999993" customHeight="1">
      <c r="B80" s="173" t="s">
        <v>63</v>
      </c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X80" s="173" t="s">
        <v>63</v>
      </c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</row>
    <row r="81" spans="2:45" s="52" customFormat="1" ht="9.9499999999999993" customHeight="1"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</row>
    <row r="82" spans="2:45" s="52" customFormat="1" ht="9.9499999999999993" customHeight="1">
      <c r="B82" s="162" t="s">
        <v>64</v>
      </c>
      <c r="C82" s="162"/>
      <c r="D82" s="162"/>
      <c r="E82" s="162"/>
      <c r="F82" s="162"/>
      <c r="G82" s="162"/>
      <c r="H82" s="162"/>
      <c r="I82" s="162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53"/>
      <c r="Y82" s="162" t="s">
        <v>64</v>
      </c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53"/>
    </row>
    <row r="83" spans="2:45" s="1" customFormat="1" ht="3" customHeight="1" thickBot="1"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"/>
      <c r="U83" s="4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"/>
      <c r="AR83" s="48"/>
    </row>
    <row r="84" spans="2:45" s="107" customFormat="1" ht="9.9499999999999993" customHeight="1">
      <c r="B84" s="181" t="s">
        <v>189</v>
      </c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Y84" s="179" t="s">
        <v>136</v>
      </c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</row>
    <row r="85" spans="2:45" s="107" customFormat="1" ht="9.9499999999999993" customHeight="1" thickBot="1">
      <c r="B85" s="180" t="s">
        <v>190</v>
      </c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Y85" s="180" t="s">
        <v>157</v>
      </c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</row>
    <row r="86" spans="2:45" s="107" customFormat="1" ht="9.9499999999999993" customHeight="1">
      <c r="B86" s="108" t="s">
        <v>1</v>
      </c>
      <c r="C86" s="43"/>
      <c r="D86" s="43"/>
      <c r="E86" s="109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110"/>
      <c r="T86" s="110"/>
      <c r="U86" s="110"/>
      <c r="Y86" s="108" t="s">
        <v>1</v>
      </c>
      <c r="Z86" s="43"/>
      <c r="AA86" s="43"/>
      <c r="AB86" s="109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110"/>
      <c r="AQ86" s="110"/>
      <c r="AR86" s="110"/>
    </row>
    <row r="87" spans="2:45" s="107" customFormat="1" ht="9.9499999999999993" customHeight="1">
      <c r="B87" s="111" t="s">
        <v>2</v>
      </c>
      <c r="F87" s="112"/>
      <c r="I87" s="107" t="s">
        <v>3</v>
      </c>
      <c r="J87" s="43" t="str">
        <f>J11</f>
        <v>ST KDOSH GROUP S.A.C.</v>
      </c>
      <c r="M87" s="43"/>
      <c r="P87" s="43"/>
      <c r="Q87" s="43"/>
      <c r="R87" s="43"/>
      <c r="S87" s="110"/>
      <c r="T87" s="110"/>
      <c r="U87" s="110"/>
      <c r="Y87" s="111" t="s">
        <v>2</v>
      </c>
      <c r="AC87" s="112"/>
      <c r="AF87" s="107" t="s">
        <v>3</v>
      </c>
      <c r="AG87" s="43" t="str">
        <f>X78</f>
        <v>ST KDOSH GROUP S.A.C.</v>
      </c>
      <c r="AJ87" s="43"/>
      <c r="AM87" s="43"/>
      <c r="AN87" s="43"/>
      <c r="AO87" s="43"/>
      <c r="AP87" s="110"/>
      <c r="AQ87" s="110"/>
      <c r="AR87" s="110"/>
    </row>
    <row r="88" spans="2:45" s="107" customFormat="1" ht="9.9499999999999993" customHeight="1">
      <c r="B88" s="111" t="s">
        <v>4</v>
      </c>
      <c r="F88" s="112"/>
      <c r="I88" s="107" t="s">
        <v>3</v>
      </c>
      <c r="J88" s="111" t="s">
        <v>65</v>
      </c>
      <c r="K88" s="111"/>
      <c r="L88" s="111"/>
      <c r="M88" s="43"/>
      <c r="P88" s="110"/>
      <c r="S88" s="110"/>
      <c r="T88" s="110"/>
      <c r="U88" s="110"/>
      <c r="Y88" s="111" t="s">
        <v>4</v>
      </c>
      <c r="AC88" s="112"/>
      <c r="AF88" s="107" t="s">
        <v>3</v>
      </c>
      <c r="AG88" s="111" t="s">
        <v>65</v>
      </c>
      <c r="AH88" s="111"/>
      <c r="AI88" s="111"/>
      <c r="AJ88" s="43"/>
      <c r="AM88" s="110"/>
      <c r="AP88" s="110"/>
      <c r="AQ88" s="110"/>
      <c r="AR88" s="110"/>
    </row>
    <row r="89" spans="2:45" s="107" customFormat="1" ht="9.9499999999999993" customHeight="1">
      <c r="B89" s="111" t="s">
        <v>5</v>
      </c>
      <c r="F89" s="112"/>
      <c r="I89" s="107" t="s">
        <v>3</v>
      </c>
      <c r="J89" s="107" t="str">
        <f>B82</f>
        <v>Jr. San Martin N° 967</v>
      </c>
      <c r="M89" s="43"/>
      <c r="P89" s="110"/>
      <c r="S89" s="110"/>
      <c r="T89" s="110"/>
      <c r="U89" s="110"/>
      <c r="Y89" s="111" t="s">
        <v>5</v>
      </c>
      <c r="AC89" s="112"/>
      <c r="AF89" s="107" t="s">
        <v>3</v>
      </c>
      <c r="AG89" s="107" t="str">
        <f>Y82</f>
        <v>Jr. San Martin N° 967</v>
      </c>
      <c r="AJ89" s="43"/>
      <c r="AM89" s="110"/>
      <c r="AP89" s="110"/>
      <c r="AQ89" s="110"/>
      <c r="AR89" s="110"/>
    </row>
    <row r="90" spans="2:45" s="107" customFormat="1" ht="9.9499999999999993" customHeight="1">
      <c r="B90" s="111" t="s">
        <v>6</v>
      </c>
      <c r="F90" s="112"/>
      <c r="I90" s="107" t="s">
        <v>3</v>
      </c>
      <c r="J90" s="166">
        <v>20573041209</v>
      </c>
      <c r="K90" s="166"/>
      <c r="L90" s="166"/>
      <c r="M90" s="166"/>
      <c r="N90" s="111"/>
      <c r="P90" s="110"/>
      <c r="S90" s="110"/>
      <c r="T90" s="110"/>
      <c r="U90" s="113"/>
      <c r="Y90" s="111" t="s">
        <v>6</v>
      </c>
      <c r="AC90" s="112"/>
      <c r="AF90" s="107" t="s">
        <v>3</v>
      </c>
      <c r="AG90" s="166">
        <v>20573041209</v>
      </c>
      <c r="AH90" s="166"/>
      <c r="AI90" s="166"/>
      <c r="AJ90" s="166"/>
      <c r="AK90" s="111"/>
      <c r="AM90" s="110"/>
      <c r="AP90" s="110"/>
      <c r="AQ90" s="110"/>
      <c r="AR90" s="113"/>
    </row>
    <row r="91" spans="2:45" s="107" customFormat="1" ht="9.9499999999999993" customHeight="1">
      <c r="C91" s="112"/>
      <c r="L91" s="114"/>
      <c r="R91" s="115"/>
      <c r="S91" s="114"/>
      <c r="Z91" s="112"/>
      <c r="AI91" s="114"/>
      <c r="AO91" s="115"/>
      <c r="AP91" s="114"/>
    </row>
    <row r="92" spans="2:45" s="107" customFormat="1" ht="9.9499999999999993" customHeight="1">
      <c r="B92" s="113" t="s">
        <v>7</v>
      </c>
      <c r="C92" s="43"/>
      <c r="D92" s="43"/>
      <c r="E92" s="43"/>
      <c r="F92" s="43"/>
      <c r="G92" s="43"/>
      <c r="P92" s="115"/>
      <c r="S92" s="110"/>
      <c r="T92" s="110"/>
      <c r="U92" s="113"/>
      <c r="Y92" s="113" t="s">
        <v>7</v>
      </c>
      <c r="Z92" s="43"/>
      <c r="AA92" s="43"/>
      <c r="AB92" s="43"/>
      <c r="AC92" s="43"/>
      <c r="AD92" s="43"/>
      <c r="AM92" s="115"/>
      <c r="AP92" s="110"/>
      <c r="AQ92" s="110"/>
      <c r="AR92" s="113"/>
    </row>
    <row r="93" spans="2:45" s="107" customFormat="1" ht="9.9499999999999993" customHeight="1">
      <c r="B93" s="107" t="s">
        <v>8</v>
      </c>
      <c r="E93" s="112"/>
      <c r="I93" s="107" t="s">
        <v>3</v>
      </c>
      <c r="J93" s="63" t="str">
        <f t="shared" ref="J93:J98" si="0">J16</f>
        <v>nombre</v>
      </c>
      <c r="K93" s="116"/>
      <c r="P93" s="115"/>
      <c r="S93" s="110"/>
      <c r="T93" s="110"/>
      <c r="U93" s="113"/>
      <c r="Y93" s="107" t="s">
        <v>8</v>
      </c>
      <c r="AB93" s="112"/>
      <c r="AF93" s="107" t="s">
        <v>3</v>
      </c>
      <c r="AG93" s="63" t="str">
        <f t="shared" ref="AG93:AG98" si="1">AG16</f>
        <v>GARCIA EUGENIO ANHELO REYNALDO</v>
      </c>
      <c r="AH93" s="116"/>
      <c r="AM93" s="115"/>
      <c r="AP93" s="110"/>
      <c r="AQ93" s="110"/>
      <c r="AR93" s="113"/>
    </row>
    <row r="94" spans="2:45" s="117" customFormat="1" ht="9.9499999999999993" customHeight="1">
      <c r="E94" s="118"/>
      <c r="J94" s="63" t="str">
        <f t="shared" si="0"/>
        <v>dni</v>
      </c>
      <c r="K94" s="119"/>
      <c r="P94" s="120"/>
      <c r="S94" s="121"/>
      <c r="T94" s="121"/>
      <c r="U94" s="122"/>
      <c r="AB94" s="118"/>
      <c r="AG94" s="63" t="str">
        <f t="shared" si="1"/>
        <v>DNI N° 71881872</v>
      </c>
      <c r="AH94" s="119"/>
      <c r="AM94" s="120"/>
      <c r="AP94" s="121"/>
      <c r="AQ94" s="121"/>
      <c r="AR94" s="122"/>
    </row>
    <row r="95" spans="2:45" s="107" customFormat="1" ht="9.9499999999999993" customHeight="1">
      <c r="B95" s="107" t="s">
        <v>9</v>
      </c>
      <c r="E95" s="112"/>
      <c r="I95" s="107" t="s">
        <v>3</v>
      </c>
      <c r="J95" s="63" t="str">
        <f t="shared" si="0"/>
        <v>cargo</v>
      </c>
      <c r="K95" s="116"/>
      <c r="P95" s="115"/>
      <c r="S95" s="110"/>
      <c r="T95" s="110"/>
      <c r="U95" s="113"/>
      <c r="Y95" s="107" t="s">
        <v>9</v>
      </c>
      <c r="AB95" s="112"/>
      <c r="AF95" s="107" t="s">
        <v>3</v>
      </c>
      <c r="AG95" s="63" t="str">
        <f t="shared" si="1"/>
        <v>ASISTENTE ADMINISTRATIVO</v>
      </c>
      <c r="AH95" s="116"/>
      <c r="AM95" s="115"/>
      <c r="AP95" s="110"/>
      <c r="AQ95" s="110"/>
      <c r="AR95" s="113"/>
    </row>
    <row r="96" spans="2:45" s="107" customFormat="1" ht="9.9499999999999993" customHeight="1">
      <c r="B96" s="107" t="s">
        <v>10</v>
      </c>
      <c r="E96" s="112"/>
      <c r="I96" s="107" t="s">
        <v>3</v>
      </c>
      <c r="J96" s="165">
        <f t="shared" si="0"/>
        <v>44270</v>
      </c>
      <c r="K96" s="165"/>
      <c r="L96" s="123"/>
      <c r="M96" s="123"/>
      <c r="P96" s="115"/>
      <c r="S96" s="110"/>
      <c r="T96" s="121"/>
      <c r="U96" s="113"/>
      <c r="V96" s="117"/>
      <c r="Y96" s="107" t="s">
        <v>10</v>
      </c>
      <c r="AB96" s="112"/>
      <c r="AF96" s="107" t="s">
        <v>3</v>
      </c>
      <c r="AG96" s="165">
        <f t="shared" si="1"/>
        <v>45154</v>
      </c>
      <c r="AH96" s="165"/>
      <c r="AI96" s="123"/>
      <c r="AJ96" s="123"/>
      <c r="AM96" s="115"/>
      <c r="AP96" s="110"/>
      <c r="AQ96" s="121"/>
      <c r="AR96" s="113"/>
      <c r="AS96" s="117"/>
    </row>
    <row r="97" spans="1:45" s="107" customFormat="1" ht="9.9499999999999993" customHeight="1">
      <c r="B97" s="107" t="s">
        <v>11</v>
      </c>
      <c r="E97" s="112"/>
      <c r="I97" s="107" t="s">
        <v>3</v>
      </c>
      <c r="J97" s="165">
        <f t="shared" si="0"/>
        <v>45838</v>
      </c>
      <c r="K97" s="165"/>
      <c r="L97" s="124"/>
      <c r="M97" s="124"/>
      <c r="P97" s="115"/>
      <c r="S97" s="110"/>
      <c r="T97" s="110"/>
      <c r="U97" s="113"/>
      <c r="X97" s="117"/>
      <c r="Y97" s="107" t="s">
        <v>11</v>
      </c>
      <c r="AB97" s="112"/>
      <c r="AF97" s="107" t="s">
        <v>3</v>
      </c>
      <c r="AG97" s="165">
        <f t="shared" si="1"/>
        <v>45838</v>
      </c>
      <c r="AH97" s="165"/>
      <c r="AI97" s="124"/>
      <c r="AJ97" s="124"/>
      <c r="AM97" s="115"/>
      <c r="AP97" s="110"/>
      <c r="AQ97" s="110"/>
      <c r="AR97" s="113"/>
    </row>
    <row r="98" spans="1:45" s="107" customFormat="1" ht="9.9499999999999993" customHeight="1">
      <c r="A98" s="117"/>
      <c r="B98" s="117" t="s">
        <v>12</v>
      </c>
      <c r="C98" s="117"/>
      <c r="D98" s="117"/>
      <c r="E98" s="118"/>
      <c r="F98" s="117"/>
      <c r="G98" s="117"/>
      <c r="I98" s="117" t="s">
        <v>3</v>
      </c>
      <c r="J98" s="125" t="str">
        <f t="shared" si="0"/>
        <v>EXTINCIÓN O LIQUIDACIÓN DEL EMPLEADOR</v>
      </c>
      <c r="K98" s="117"/>
      <c r="L98" s="117"/>
      <c r="M98" s="117"/>
      <c r="N98" s="117"/>
      <c r="O98" s="117"/>
      <c r="P98" s="120"/>
      <c r="Q98" s="117"/>
      <c r="R98" s="117"/>
      <c r="S98" s="121"/>
      <c r="T98" s="110"/>
      <c r="U98" s="113"/>
      <c r="W98" s="117"/>
      <c r="Y98" s="117" t="s">
        <v>12</v>
      </c>
      <c r="Z98" s="117"/>
      <c r="AA98" s="117"/>
      <c r="AB98" s="118"/>
      <c r="AC98" s="117"/>
      <c r="AD98" s="117"/>
      <c r="AF98" s="117" t="s">
        <v>3</v>
      </c>
      <c r="AG98" s="125" t="str">
        <f t="shared" si="1"/>
        <v>EXTINCIÓN O LIQUIDACIÓN DEL EMPLEADOR</v>
      </c>
      <c r="AH98" s="117"/>
      <c r="AI98" s="117"/>
      <c r="AJ98" s="117"/>
      <c r="AK98" s="117"/>
      <c r="AL98" s="117"/>
      <c r="AM98" s="120"/>
      <c r="AN98" s="117"/>
      <c r="AO98" s="117"/>
      <c r="AP98" s="121"/>
      <c r="AQ98" s="110"/>
      <c r="AR98" s="113"/>
    </row>
    <row r="99" spans="1:45" s="107" customFormat="1" ht="9.9499999999999993" customHeight="1">
      <c r="B99" s="107" t="s">
        <v>13</v>
      </c>
      <c r="E99" s="112"/>
      <c r="I99" s="107" t="s">
        <v>3</v>
      </c>
      <c r="J99" s="188" t="s">
        <v>14</v>
      </c>
      <c r="K99" s="188"/>
      <c r="L99" s="188"/>
      <c r="M99" s="188"/>
      <c r="N99" s="188"/>
      <c r="O99" s="188"/>
      <c r="P99" s="188"/>
      <c r="S99" s="110"/>
      <c r="T99" s="110"/>
      <c r="U99" s="113"/>
      <c r="Y99" s="107" t="s">
        <v>13</v>
      </c>
      <c r="AB99" s="112"/>
      <c r="AF99" s="107" t="s">
        <v>3</v>
      </c>
      <c r="AG99" s="126" t="s">
        <v>14</v>
      </c>
      <c r="AH99" s="163">
        <f>AG96</f>
        <v>45154</v>
      </c>
      <c r="AI99" s="163"/>
      <c r="AJ99" s="107" t="s">
        <v>15</v>
      </c>
      <c r="AK99" s="164">
        <f>AG97</f>
        <v>45838</v>
      </c>
      <c r="AL99" s="164"/>
      <c r="AM99" s="164"/>
      <c r="AP99" s="110"/>
      <c r="AQ99" s="110"/>
      <c r="AR99" s="113"/>
    </row>
    <row r="100" spans="1:45" s="107" customFormat="1" ht="9.9499999999999993" customHeight="1">
      <c r="B100" s="107" t="s">
        <v>16</v>
      </c>
      <c r="E100" s="112"/>
      <c r="I100" s="107" t="s">
        <v>3</v>
      </c>
      <c r="J100" s="126" t="s">
        <v>17</v>
      </c>
      <c r="K100" s="127"/>
      <c r="P100" s="115"/>
      <c r="T100" s="110"/>
      <c r="U100" s="113"/>
      <c r="Y100" s="107" t="s">
        <v>16</v>
      </c>
      <c r="AB100" s="112"/>
      <c r="AF100" s="107" t="s">
        <v>3</v>
      </c>
      <c r="AG100" s="126" t="s">
        <v>17</v>
      </c>
      <c r="AH100" s="127">
        <v>1025</v>
      </c>
      <c r="AM100" s="115"/>
      <c r="AQ100" s="110"/>
      <c r="AR100" s="113"/>
    </row>
    <row r="101" spans="1:45" s="107" customFormat="1" ht="9.9499999999999993" customHeight="1">
      <c r="B101" s="107" t="s">
        <v>132</v>
      </c>
      <c r="E101" s="112"/>
      <c r="I101" s="107" t="s">
        <v>3</v>
      </c>
      <c r="J101" s="126" t="s">
        <v>18</v>
      </c>
      <c r="K101" s="128"/>
      <c r="L101" s="107" t="s">
        <v>19</v>
      </c>
      <c r="M101" s="107">
        <v>6</v>
      </c>
      <c r="N101" s="107" t="s">
        <v>20</v>
      </c>
      <c r="O101" s="107" t="s">
        <v>21</v>
      </c>
      <c r="P101" s="115"/>
      <c r="T101" s="110"/>
      <c r="U101" s="113"/>
      <c r="Y101" s="107" t="s">
        <v>132</v>
      </c>
      <c r="AB101" s="112"/>
      <c r="AF101" s="107" t="s">
        <v>3</v>
      </c>
      <c r="AG101" s="126" t="s">
        <v>18</v>
      </c>
      <c r="AH101" s="128">
        <v>512.5</v>
      </c>
      <c r="AI101" s="107" t="s">
        <v>19</v>
      </c>
      <c r="AJ101" s="107">
        <v>6</v>
      </c>
      <c r="AK101" s="107" t="s">
        <v>20</v>
      </c>
      <c r="AL101" s="107" t="s">
        <v>21</v>
      </c>
      <c r="AM101" s="115">
        <f>AH101/AJ101</f>
        <v>85.416666666666671</v>
      </c>
      <c r="AQ101" s="110"/>
      <c r="AR101" s="113"/>
    </row>
    <row r="102" spans="1:45" s="107" customFormat="1" ht="9.9499999999999993" customHeight="1">
      <c r="B102" s="107" t="s">
        <v>22</v>
      </c>
      <c r="E102" s="112"/>
      <c r="I102" s="107" t="s">
        <v>3</v>
      </c>
      <c r="J102" s="126" t="s">
        <v>18</v>
      </c>
      <c r="K102" s="128"/>
      <c r="L102" s="115"/>
      <c r="P102" s="115"/>
      <c r="T102" s="110"/>
      <c r="U102" s="113"/>
      <c r="Y102" s="107" t="s">
        <v>22</v>
      </c>
      <c r="AB102" s="112"/>
      <c r="AF102" s="107" t="s">
        <v>3</v>
      </c>
      <c r="AG102" s="126" t="s">
        <v>18</v>
      </c>
      <c r="AH102" s="128">
        <f>AH100+AM101</f>
        <v>1110.4166666666667</v>
      </c>
      <c r="AI102" s="115"/>
      <c r="AM102" s="115"/>
      <c r="AQ102" s="110"/>
      <c r="AR102" s="113"/>
    </row>
    <row r="103" spans="1:45" s="107" customFormat="1" ht="9.9499999999999993" customHeight="1">
      <c r="E103" s="112"/>
      <c r="T103" s="110"/>
      <c r="U103" s="113"/>
      <c r="AB103" s="112"/>
      <c r="AQ103" s="110"/>
      <c r="AR103" s="113"/>
    </row>
    <row r="104" spans="1:45" s="107" customFormat="1" ht="9.9499999999999993" customHeight="1">
      <c r="B104" s="43" t="s">
        <v>23</v>
      </c>
      <c r="C104" s="43"/>
      <c r="D104" s="43"/>
      <c r="E104" s="44"/>
      <c r="F104" s="43"/>
      <c r="G104" s="43"/>
      <c r="H104" s="43"/>
      <c r="I104" s="43"/>
      <c r="J104" s="43"/>
      <c r="K104" s="43"/>
      <c r="L104" s="43"/>
      <c r="M104" s="43"/>
      <c r="S104" s="110"/>
      <c r="T104" s="110"/>
      <c r="U104" s="113"/>
      <c r="Y104" s="43" t="s">
        <v>23</v>
      </c>
      <c r="Z104" s="43"/>
      <c r="AA104" s="43"/>
      <c r="AB104" s="44"/>
      <c r="AC104" s="43"/>
      <c r="AD104" s="43"/>
      <c r="AE104" s="43"/>
      <c r="AF104" s="43"/>
      <c r="AG104" s="43"/>
      <c r="AH104" s="43"/>
      <c r="AI104" s="43"/>
      <c r="AJ104" s="43"/>
      <c r="AP104" s="110"/>
      <c r="AQ104" s="110"/>
      <c r="AR104" s="113"/>
    </row>
    <row r="105" spans="1:45" s="107" customFormat="1" ht="9.9499999999999993" customHeight="1">
      <c r="B105" s="43"/>
      <c r="C105" s="107" t="s">
        <v>24</v>
      </c>
      <c r="D105" s="107" t="s">
        <v>25</v>
      </c>
      <c r="E105" s="112"/>
      <c r="H105" s="43" t="s">
        <v>176</v>
      </c>
      <c r="S105" s="110"/>
      <c r="T105" s="110"/>
      <c r="U105" s="113"/>
      <c r="Y105" s="43"/>
      <c r="Z105" s="43"/>
      <c r="AA105" s="43"/>
      <c r="AB105" s="44"/>
      <c r="AC105" s="43"/>
      <c r="AD105" s="43"/>
      <c r="AE105" s="43"/>
      <c r="AF105" s="43"/>
      <c r="AG105" s="43"/>
      <c r="AH105" s="43"/>
      <c r="AI105" s="43"/>
      <c r="AJ105" s="43"/>
      <c r="AP105" s="110"/>
      <c r="AQ105" s="110"/>
      <c r="AR105" s="113"/>
    </row>
    <row r="106" spans="1:45" s="107" customFormat="1" ht="9.9499999999999993" customHeight="1">
      <c r="B106" s="43"/>
      <c r="C106" s="1"/>
      <c r="D106" s="15"/>
      <c r="E106" s="1"/>
      <c r="F106" s="10"/>
      <c r="G106" s="1"/>
      <c r="H106" s="27"/>
      <c r="I106" s="10"/>
      <c r="J106" s="1"/>
      <c r="K106" s="27"/>
      <c r="L106" s="1"/>
      <c r="M106" s="1"/>
      <c r="N106" s="1"/>
      <c r="O106" s="1"/>
      <c r="P106" s="1"/>
      <c r="Q106" s="1"/>
      <c r="R106" s="1"/>
      <c r="S106" s="8"/>
      <c r="T106" s="1"/>
      <c r="U106" s="14"/>
      <c r="Y106" s="43"/>
      <c r="Z106" s="43"/>
      <c r="AA106" s="43"/>
      <c r="AB106" s="44"/>
      <c r="AC106" s="43"/>
      <c r="AD106" s="43"/>
      <c r="AE106" s="43"/>
      <c r="AF106" s="43"/>
      <c r="AG106" s="43"/>
      <c r="AH106" s="43"/>
      <c r="AI106" s="43"/>
      <c r="AJ106" s="43"/>
      <c r="AP106" s="110"/>
      <c r="AQ106" s="110"/>
      <c r="AR106" s="113"/>
    </row>
    <row r="107" spans="1:45" s="107" customFormat="1" ht="9.9499999999999993" customHeight="1">
      <c r="B107" s="43"/>
      <c r="C107" s="1"/>
      <c r="D107" s="15"/>
      <c r="E107" s="1"/>
      <c r="F107" s="10"/>
      <c r="G107" s="1"/>
      <c r="H107" s="27"/>
      <c r="I107" s="10"/>
      <c r="J107" s="1"/>
      <c r="K107" s="27"/>
      <c r="L107" s="1"/>
      <c r="M107" s="1"/>
      <c r="N107" s="1"/>
      <c r="O107" s="1"/>
      <c r="P107" s="1"/>
      <c r="Q107" s="1"/>
      <c r="R107" s="1"/>
      <c r="S107" s="8"/>
      <c r="T107" s="1"/>
      <c r="U107" s="14"/>
      <c r="Y107" s="43"/>
      <c r="Z107" s="43"/>
      <c r="AA107" s="43"/>
      <c r="AB107" s="44"/>
      <c r="AC107" s="43"/>
      <c r="AD107" s="43"/>
      <c r="AE107" s="43"/>
      <c r="AF107" s="43"/>
      <c r="AG107" s="43"/>
      <c r="AH107" s="43"/>
      <c r="AI107" s="43"/>
      <c r="AJ107" s="43"/>
      <c r="AP107" s="110"/>
      <c r="AQ107" s="110"/>
      <c r="AR107" s="113"/>
    </row>
    <row r="108" spans="1:45" s="107" customFormat="1" ht="9.9499999999999993" customHeight="1">
      <c r="B108" s="43"/>
      <c r="C108" s="1"/>
      <c r="D108" s="15"/>
      <c r="E108" s="1"/>
      <c r="F108" s="10"/>
      <c r="G108" s="1"/>
      <c r="H108" s="27"/>
      <c r="I108" s="10"/>
      <c r="J108" s="1"/>
      <c r="K108" s="27"/>
      <c r="L108" s="1"/>
      <c r="M108" s="1"/>
      <c r="N108" s="1"/>
      <c r="O108" s="1"/>
      <c r="P108" s="1"/>
      <c r="Q108" s="1"/>
      <c r="R108" s="1"/>
      <c r="S108" s="8"/>
      <c r="T108" s="1"/>
      <c r="U108" s="14"/>
      <c r="Y108" s="43"/>
      <c r="Z108" s="43"/>
      <c r="AA108" s="43"/>
      <c r="AB108" s="44"/>
      <c r="AC108" s="43"/>
      <c r="AD108" s="43"/>
      <c r="AE108" s="43"/>
      <c r="AF108" s="43"/>
      <c r="AG108" s="43"/>
      <c r="AH108" s="43"/>
      <c r="AI108" s="43"/>
      <c r="AJ108" s="43"/>
      <c r="AP108" s="110"/>
      <c r="AQ108" s="110"/>
      <c r="AR108" s="113"/>
    </row>
    <row r="109" spans="1:45" s="107" customFormat="1" ht="9.9499999999999993" customHeight="1">
      <c r="B109" s="43"/>
      <c r="C109" s="1"/>
      <c r="D109" s="15"/>
      <c r="E109" s="1"/>
      <c r="F109" s="10"/>
      <c r="G109" s="1"/>
      <c r="H109" s="27"/>
      <c r="I109" s="10"/>
      <c r="J109" s="1"/>
      <c r="K109" s="27"/>
      <c r="L109" s="1"/>
      <c r="M109" s="1"/>
      <c r="N109" s="1"/>
      <c r="O109" s="1"/>
      <c r="P109" s="1"/>
      <c r="Q109" s="1"/>
      <c r="R109" s="1"/>
      <c r="S109" s="8"/>
      <c r="T109" s="1"/>
      <c r="U109" s="14"/>
      <c r="Y109" s="43"/>
      <c r="Z109" s="43"/>
      <c r="AA109" s="43"/>
      <c r="AB109" s="44"/>
      <c r="AC109" s="43"/>
      <c r="AD109" s="43"/>
      <c r="AE109" s="43"/>
      <c r="AF109" s="43"/>
      <c r="AG109" s="43"/>
      <c r="AH109" s="43"/>
      <c r="AI109" s="43"/>
      <c r="AJ109" s="43"/>
      <c r="AP109" s="110"/>
      <c r="AQ109" s="110"/>
      <c r="AR109" s="113"/>
    </row>
    <row r="110" spans="1:45" s="107" customFormat="1" ht="9.9499999999999993" customHeight="1">
      <c r="B110" s="43"/>
      <c r="C110" s="1"/>
      <c r="D110" s="15"/>
      <c r="E110" s="1"/>
      <c r="F110" s="10"/>
      <c r="G110" s="1"/>
      <c r="H110" s="27"/>
      <c r="I110" s="10"/>
      <c r="J110" s="1"/>
      <c r="K110" s="27"/>
      <c r="L110" s="1"/>
      <c r="M110" s="1"/>
      <c r="N110" s="1"/>
      <c r="O110" s="1"/>
      <c r="P110" s="1"/>
      <c r="Q110" s="1"/>
      <c r="R110" s="1"/>
      <c r="S110" s="8"/>
      <c r="T110" s="1"/>
      <c r="U110" s="14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</row>
    <row r="111" spans="1:45" s="107" customFormat="1" ht="9.9499999999999993" customHeight="1">
      <c r="B111" s="43"/>
      <c r="C111" s="1"/>
      <c r="D111" s="15"/>
      <c r="E111" s="1"/>
      <c r="F111" s="10"/>
      <c r="G111" s="1"/>
      <c r="H111" s="27"/>
      <c r="I111" s="10"/>
      <c r="J111" s="1"/>
      <c r="K111" s="27"/>
      <c r="L111" s="1"/>
      <c r="M111" s="1"/>
      <c r="N111" s="1"/>
      <c r="O111" s="1"/>
      <c r="P111" s="1"/>
      <c r="Q111" s="1"/>
      <c r="R111" s="1"/>
      <c r="S111" s="8"/>
      <c r="T111" s="1"/>
      <c r="U111" s="14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</row>
    <row r="112" spans="1:45" s="107" customFormat="1" ht="9.9499999999999993" customHeight="1">
      <c r="B112" s="43"/>
      <c r="C112" s="1"/>
      <c r="D112" s="15"/>
      <c r="E112" s="1"/>
      <c r="F112" s="10"/>
      <c r="G112" s="1"/>
      <c r="H112" s="27"/>
      <c r="I112" s="10"/>
      <c r="J112" s="1"/>
      <c r="K112" s="27"/>
      <c r="L112" s="1"/>
      <c r="M112" s="1"/>
      <c r="N112" s="1"/>
      <c r="O112" s="1"/>
      <c r="P112" s="1"/>
      <c r="Q112" s="1"/>
      <c r="R112" s="1"/>
      <c r="S112" s="8"/>
      <c r="T112" s="1"/>
      <c r="U112" s="14"/>
      <c r="Y112" s="43"/>
    </row>
    <row r="113" spans="2:45" s="107" customFormat="1" ht="9.9499999999999993" customHeight="1">
      <c r="B113" s="43"/>
      <c r="C113" s="1"/>
      <c r="D113" s="15"/>
      <c r="E113" s="1"/>
      <c r="F113" s="10"/>
      <c r="G113" s="1"/>
      <c r="H113" s="27"/>
      <c r="I113" s="10"/>
      <c r="J113" s="1"/>
      <c r="K113" s="27"/>
      <c r="L113" s="1"/>
      <c r="M113" s="1"/>
      <c r="N113" s="1"/>
      <c r="O113" s="1"/>
      <c r="P113" s="1"/>
      <c r="Q113" s="1"/>
      <c r="R113" s="1"/>
      <c r="S113" s="8"/>
      <c r="T113" s="1"/>
      <c r="U113" s="14"/>
      <c r="Y113" s="43"/>
      <c r="AA113" s="115"/>
      <c r="AC113" s="115"/>
      <c r="AE113" s="115"/>
      <c r="AG113" s="115"/>
      <c r="AI113" s="115"/>
      <c r="AK113" s="115"/>
      <c r="AM113" s="115"/>
      <c r="AO113" s="115"/>
      <c r="AQ113" s="115"/>
      <c r="AS113" s="115"/>
    </row>
    <row r="114" spans="2:45" s="107" customFormat="1" ht="9.9499999999999993" customHeight="1">
      <c r="B114" s="43"/>
      <c r="C114" s="1"/>
      <c r="D114" s="15"/>
      <c r="E114" s="1"/>
      <c r="F114" s="10"/>
      <c r="G114" s="1"/>
      <c r="H114" s="27"/>
      <c r="I114" s="10"/>
      <c r="J114" s="1"/>
      <c r="K114" s="27"/>
      <c r="L114" s="1"/>
      <c r="M114" s="1"/>
      <c r="N114" s="1"/>
      <c r="O114" s="1"/>
      <c r="P114" s="1"/>
      <c r="Q114" s="1"/>
      <c r="R114" s="1"/>
      <c r="S114" s="8"/>
      <c r="T114" s="1"/>
      <c r="U114" s="14"/>
      <c r="Y114" s="43"/>
    </row>
    <row r="115" spans="2:45" s="107" customFormat="1" ht="10.5" customHeight="1">
      <c r="B115" s="43"/>
      <c r="C115" s="1"/>
      <c r="D115" s="15"/>
      <c r="E115" s="1"/>
      <c r="F115" s="10"/>
      <c r="G115" s="1"/>
      <c r="H115" s="27"/>
      <c r="I115" s="10"/>
      <c r="J115" s="1"/>
      <c r="K115" s="27"/>
      <c r="L115" s="1"/>
      <c r="M115" s="1"/>
      <c r="N115" s="1"/>
      <c r="O115" s="1"/>
      <c r="P115" s="1"/>
      <c r="Q115" s="1"/>
      <c r="R115" s="1"/>
      <c r="S115" s="8"/>
      <c r="T115" s="1"/>
      <c r="U115" s="14"/>
      <c r="Y115" s="43"/>
      <c r="AA115" s="115"/>
      <c r="AC115" s="115"/>
      <c r="AE115" s="115"/>
      <c r="AG115" s="115"/>
      <c r="AI115" s="115"/>
      <c r="AK115" s="115"/>
      <c r="AM115" s="115"/>
      <c r="AO115" s="115"/>
      <c r="AQ115" s="115"/>
      <c r="AS115" s="115"/>
    </row>
    <row r="116" spans="2:45" s="107" customFormat="1" ht="9.9499999999999993" customHeight="1">
      <c r="B116" s="43"/>
      <c r="C116" s="1"/>
      <c r="D116" s="15"/>
      <c r="E116" s="1"/>
      <c r="F116" s="10"/>
      <c r="G116" s="1"/>
      <c r="H116" s="27"/>
      <c r="I116" s="10"/>
      <c r="J116" s="1"/>
      <c r="K116" s="27"/>
      <c r="L116" s="1"/>
      <c r="M116" s="1"/>
      <c r="N116" s="1"/>
      <c r="O116" s="1"/>
      <c r="P116" s="1"/>
      <c r="Q116" s="1"/>
      <c r="R116" s="1"/>
      <c r="S116" s="8"/>
      <c r="T116" s="1"/>
      <c r="U116" s="14"/>
      <c r="Y116" s="43"/>
    </row>
    <row r="117" spans="2:45" s="107" customFormat="1" ht="9.9499999999999993" customHeight="1">
      <c r="B117" s="43"/>
      <c r="C117" s="1"/>
      <c r="D117" s="15"/>
      <c r="E117" s="1"/>
      <c r="F117" s="10"/>
      <c r="G117" s="1"/>
      <c r="H117" s="27"/>
      <c r="I117" s="10"/>
      <c r="J117" s="1"/>
      <c r="K117" s="27"/>
      <c r="L117" s="1"/>
      <c r="M117" s="1"/>
      <c r="N117" s="1"/>
      <c r="O117" s="1"/>
      <c r="P117" s="1"/>
      <c r="Q117" s="1"/>
      <c r="R117" s="1"/>
      <c r="S117" s="8"/>
      <c r="T117" s="1"/>
      <c r="U117" s="14"/>
      <c r="Y117" s="43"/>
    </row>
    <row r="118" spans="2:45" s="107" customFormat="1" ht="9.9499999999999993" customHeight="1">
      <c r="B118" s="43"/>
      <c r="C118" s="1"/>
      <c r="D118" s="15"/>
      <c r="E118" s="1"/>
      <c r="F118" s="10"/>
      <c r="G118" s="1"/>
      <c r="H118" s="27"/>
      <c r="I118" s="10"/>
      <c r="J118" s="1"/>
      <c r="K118" s="27"/>
      <c r="L118" s="1"/>
      <c r="M118" s="1"/>
      <c r="N118" s="1"/>
      <c r="O118" s="1"/>
      <c r="P118" s="1"/>
      <c r="Q118" s="1"/>
      <c r="R118" s="1"/>
      <c r="S118" s="8"/>
      <c r="T118" s="1"/>
      <c r="U118" s="14"/>
      <c r="Y118" s="43"/>
    </row>
    <row r="119" spans="2:45" s="107" customFormat="1" ht="9.9499999999999993" customHeight="1">
      <c r="B119" s="43"/>
      <c r="C119" s="1"/>
      <c r="D119" s="15"/>
      <c r="E119" s="1"/>
      <c r="F119" s="10"/>
      <c r="G119" s="1"/>
      <c r="H119" s="27"/>
      <c r="I119" s="10"/>
      <c r="J119" s="1"/>
      <c r="K119" s="27"/>
      <c r="L119" s="1"/>
      <c r="M119" s="1"/>
      <c r="N119" s="1"/>
      <c r="O119" s="1"/>
      <c r="P119" s="1"/>
      <c r="Q119" s="1"/>
      <c r="R119" s="1"/>
      <c r="S119" s="8"/>
      <c r="T119" s="1"/>
      <c r="U119" s="14"/>
      <c r="Y119" s="43"/>
    </row>
    <row r="120" spans="2:45" s="107" customFormat="1" ht="9.9499999999999993" customHeight="1">
      <c r="B120" s="43"/>
      <c r="C120" s="1"/>
      <c r="D120" s="15"/>
      <c r="E120" s="1"/>
      <c r="F120" s="10"/>
      <c r="G120" s="1"/>
      <c r="H120" s="27"/>
      <c r="I120" s="10"/>
      <c r="J120" s="1"/>
      <c r="K120" s="27"/>
      <c r="L120" s="1"/>
      <c r="M120" s="1"/>
      <c r="N120" s="1"/>
      <c r="O120" s="1"/>
      <c r="P120" s="1"/>
      <c r="Q120" s="1"/>
      <c r="R120" s="1"/>
      <c r="S120" s="8"/>
      <c r="T120" s="1"/>
      <c r="U120" s="14"/>
      <c r="Y120" s="43"/>
      <c r="Z120" s="43"/>
      <c r="AA120" s="43"/>
      <c r="AB120" s="44"/>
      <c r="AC120" s="43"/>
      <c r="AD120" s="43"/>
      <c r="AE120" s="43"/>
      <c r="AF120" s="43"/>
      <c r="AG120" s="43"/>
      <c r="AH120" s="43"/>
      <c r="AI120" s="43"/>
      <c r="AJ120" s="43"/>
      <c r="AP120" s="110"/>
      <c r="AQ120" s="110"/>
      <c r="AR120" s="113"/>
      <c r="AS120" s="115"/>
    </row>
    <row r="121" spans="2:45" s="107" customFormat="1" ht="9.9499999999999993" customHeight="1">
      <c r="B121" s="43"/>
      <c r="C121" s="1"/>
      <c r="D121" s="15"/>
      <c r="E121" s="1"/>
      <c r="F121" s="10"/>
      <c r="G121" s="1"/>
      <c r="H121" s="27"/>
      <c r="I121" s="10"/>
      <c r="J121" s="1"/>
      <c r="K121" s="27"/>
      <c r="L121" s="1"/>
      <c r="M121" s="1"/>
      <c r="N121" s="1"/>
      <c r="O121" s="1"/>
      <c r="P121" s="1"/>
      <c r="Q121" s="1"/>
      <c r="R121" s="1"/>
      <c r="S121" s="8"/>
      <c r="T121" s="1"/>
      <c r="U121" s="14"/>
      <c r="Y121" s="43"/>
      <c r="Z121" s="43"/>
      <c r="AA121" s="43"/>
      <c r="AB121" s="44"/>
      <c r="AC121" s="43"/>
      <c r="AD121" s="43"/>
      <c r="AE121" s="43"/>
      <c r="AF121" s="43"/>
      <c r="AG121" s="43"/>
      <c r="AH121" s="43"/>
      <c r="AI121" s="43"/>
      <c r="AJ121" s="43"/>
      <c r="AP121" s="110"/>
      <c r="AQ121" s="110"/>
      <c r="AR121" s="113"/>
    </row>
    <row r="122" spans="2:45" s="107" customFormat="1" ht="9.9499999999999993" customHeight="1">
      <c r="B122" s="43"/>
      <c r="C122" s="1"/>
      <c r="D122" s="15"/>
      <c r="E122" s="1"/>
      <c r="F122" s="10"/>
      <c r="G122" s="1"/>
      <c r="H122" s="27"/>
      <c r="I122" s="10"/>
      <c r="J122" s="1"/>
      <c r="K122" s="27"/>
      <c r="L122" s="1"/>
      <c r="M122" s="1"/>
      <c r="N122" s="1"/>
      <c r="O122" s="1"/>
      <c r="P122" s="1"/>
      <c r="Q122" s="1"/>
      <c r="R122" s="1"/>
      <c r="S122" s="8"/>
      <c r="T122" s="1"/>
      <c r="U122" s="14"/>
      <c r="Y122" s="43"/>
      <c r="Z122" s="43"/>
      <c r="AA122" s="43"/>
      <c r="AB122" s="44"/>
      <c r="AC122" s="43"/>
      <c r="AD122" s="43"/>
      <c r="AE122" s="43"/>
      <c r="AF122" s="43"/>
      <c r="AG122" s="43"/>
      <c r="AH122" s="43"/>
      <c r="AI122" s="43"/>
      <c r="AJ122" s="43"/>
      <c r="AP122" s="110"/>
      <c r="AQ122" s="110"/>
      <c r="AR122" s="113"/>
    </row>
    <row r="123" spans="2:45" s="107" customFormat="1" ht="9.9499999999999993" customHeight="1">
      <c r="B123" s="43"/>
      <c r="C123" s="1"/>
      <c r="D123" s="15"/>
      <c r="E123" s="1"/>
      <c r="F123" s="10"/>
      <c r="G123" s="1"/>
      <c r="H123" s="27"/>
      <c r="I123" s="10"/>
      <c r="J123" s="1"/>
      <c r="K123" s="27"/>
      <c r="L123" s="1"/>
      <c r="M123" s="1"/>
      <c r="N123" s="1"/>
      <c r="O123" s="1"/>
      <c r="P123" s="1"/>
      <c r="Q123" s="1"/>
      <c r="R123" s="1"/>
      <c r="S123" s="8"/>
      <c r="T123" s="1"/>
      <c r="U123" s="14"/>
      <c r="Y123" s="43"/>
      <c r="Z123" s="43"/>
      <c r="AA123" s="43"/>
      <c r="AB123" s="44"/>
      <c r="AC123" s="43"/>
      <c r="AD123" s="43"/>
      <c r="AE123" s="43"/>
      <c r="AF123" s="43"/>
      <c r="AG123" s="43"/>
      <c r="AH123" s="43"/>
      <c r="AI123" s="43"/>
      <c r="AJ123" s="43"/>
      <c r="AP123" s="110"/>
      <c r="AQ123" s="110"/>
      <c r="AR123" s="113"/>
    </row>
    <row r="124" spans="2:45" s="107" customFormat="1" ht="9.9499999999999993" customHeight="1">
      <c r="B124" s="43"/>
      <c r="C124" s="1"/>
      <c r="D124" s="15"/>
      <c r="E124" s="1"/>
      <c r="F124" s="10"/>
      <c r="G124" s="1"/>
      <c r="H124" s="27"/>
      <c r="I124" s="10"/>
      <c r="J124" s="1"/>
      <c r="K124" s="27"/>
      <c r="L124" s="1"/>
      <c r="M124" s="1"/>
      <c r="N124" s="1"/>
      <c r="O124" s="1"/>
      <c r="P124" s="1"/>
      <c r="Q124" s="1"/>
      <c r="R124" s="1"/>
      <c r="S124" s="8"/>
      <c r="T124" s="1"/>
      <c r="U124" s="14"/>
      <c r="Y124" s="43"/>
      <c r="Z124" s="43"/>
      <c r="AA124" s="43"/>
      <c r="AB124" s="44"/>
      <c r="AC124" s="43"/>
      <c r="AD124" s="43"/>
      <c r="AE124" s="43"/>
      <c r="AF124" s="43"/>
      <c r="AG124" s="43"/>
      <c r="AH124" s="43"/>
      <c r="AI124" s="43"/>
      <c r="AJ124" s="43"/>
      <c r="AP124" s="110"/>
      <c r="AQ124" s="110"/>
      <c r="AR124" s="113"/>
    </row>
    <row r="125" spans="2:45" s="107" customFormat="1" ht="9.9499999999999993" customHeight="1">
      <c r="B125" s="43"/>
      <c r="C125" s="1"/>
      <c r="D125" s="15"/>
      <c r="E125" s="1"/>
      <c r="F125" s="10"/>
      <c r="G125" s="1"/>
      <c r="H125" s="27"/>
      <c r="I125" s="10"/>
      <c r="J125" s="1"/>
      <c r="K125" s="27"/>
      <c r="L125" s="1"/>
      <c r="M125" s="1"/>
      <c r="N125" s="1"/>
      <c r="O125" s="1"/>
      <c r="P125" s="1"/>
      <c r="Q125" s="1"/>
      <c r="R125" s="1"/>
      <c r="S125" s="8"/>
      <c r="T125" s="1"/>
      <c r="U125" s="14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115"/>
    </row>
    <row r="126" spans="2:45" s="107" customFormat="1" ht="9.9499999999999993" customHeight="1">
      <c r="B126" s="43"/>
      <c r="C126" s="1"/>
      <c r="D126" s="15"/>
      <c r="E126" s="1"/>
      <c r="F126" s="10"/>
      <c r="G126" s="1"/>
      <c r="H126" s="27"/>
      <c r="I126" s="10"/>
      <c r="J126" s="1"/>
      <c r="K126" s="27"/>
      <c r="L126" s="1"/>
      <c r="M126" s="1"/>
      <c r="N126" s="1"/>
      <c r="O126" s="1"/>
      <c r="P126" s="1"/>
      <c r="Q126" s="1"/>
      <c r="R126" s="1"/>
      <c r="S126" s="8"/>
      <c r="T126" s="1"/>
      <c r="U126" s="14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</row>
    <row r="127" spans="2:45" s="107" customFormat="1" ht="9.9499999999999993" customHeight="1">
      <c r="B127" s="43"/>
      <c r="C127" s="1"/>
      <c r="D127" s="15"/>
      <c r="E127" s="1"/>
      <c r="F127" s="10"/>
      <c r="G127" s="1"/>
      <c r="H127" s="27"/>
      <c r="I127" s="10"/>
      <c r="J127" s="1"/>
      <c r="K127" s="27"/>
      <c r="L127" s="1"/>
      <c r="M127" s="1"/>
      <c r="N127" s="1"/>
      <c r="O127" s="1"/>
      <c r="P127" s="1"/>
      <c r="Q127" s="1"/>
      <c r="R127" s="1"/>
      <c r="S127" s="8"/>
      <c r="T127" s="1"/>
      <c r="U127" s="14"/>
      <c r="Y127" s="43"/>
    </row>
    <row r="128" spans="2:45" s="107" customFormat="1" ht="9.9499999999999993" customHeight="1">
      <c r="B128" s="43"/>
      <c r="C128" s="1"/>
      <c r="D128" s="15"/>
      <c r="E128" s="1"/>
      <c r="F128" s="10"/>
      <c r="G128" s="1"/>
      <c r="H128" s="27"/>
      <c r="I128" s="10"/>
      <c r="J128" s="1"/>
      <c r="K128" s="27"/>
      <c r="L128" s="1"/>
      <c r="M128" s="1"/>
      <c r="N128" s="1"/>
      <c r="O128" s="1"/>
      <c r="P128" s="1"/>
      <c r="Q128" s="1"/>
      <c r="R128" s="1"/>
      <c r="S128" s="8"/>
      <c r="T128" s="1"/>
      <c r="U128" s="14"/>
      <c r="Y128" s="43"/>
      <c r="AA128" s="115"/>
      <c r="AC128" s="115"/>
      <c r="AE128" s="115"/>
      <c r="AG128" s="115"/>
      <c r="AI128" s="115"/>
      <c r="AK128" s="115"/>
      <c r="AM128" s="115"/>
      <c r="AO128" s="115"/>
      <c r="AQ128" s="115"/>
    </row>
    <row r="129" spans="2:45" s="107" customFormat="1" ht="9.9499999999999993" customHeight="1">
      <c r="B129" s="43"/>
      <c r="C129" s="1"/>
      <c r="D129" s="15"/>
      <c r="E129" s="1"/>
      <c r="F129" s="10"/>
      <c r="G129" s="1"/>
      <c r="H129" s="27"/>
      <c r="I129" s="10"/>
      <c r="J129" s="1"/>
      <c r="K129" s="27"/>
      <c r="L129" s="1"/>
      <c r="M129" s="1"/>
      <c r="N129" s="1"/>
      <c r="O129" s="1"/>
      <c r="P129" s="1"/>
      <c r="Q129" s="1"/>
      <c r="R129" s="1"/>
      <c r="S129" s="8"/>
      <c r="T129" s="1"/>
      <c r="U129" s="14"/>
      <c r="Y129" s="43"/>
    </row>
    <row r="130" spans="2:45" s="107" customFormat="1" ht="9.9499999999999993" customHeight="1">
      <c r="B130" s="43"/>
      <c r="C130" s="1"/>
      <c r="D130" s="15"/>
      <c r="E130" s="1"/>
      <c r="F130" s="10"/>
      <c r="G130" s="1"/>
      <c r="H130" s="27"/>
      <c r="I130" s="10"/>
      <c r="J130" s="1"/>
      <c r="K130" s="27"/>
      <c r="L130" s="1"/>
      <c r="M130" s="1"/>
      <c r="N130" s="1"/>
      <c r="O130" s="1"/>
      <c r="P130" s="1"/>
      <c r="Q130" s="1"/>
      <c r="R130" s="1"/>
      <c r="S130" s="8"/>
      <c r="T130" s="1"/>
      <c r="U130" s="14"/>
      <c r="Y130" s="43"/>
      <c r="AA130" s="115"/>
      <c r="AC130" s="115"/>
      <c r="AE130" s="115"/>
      <c r="AG130" s="115"/>
      <c r="AI130" s="115"/>
      <c r="AK130" s="115"/>
      <c r="AM130" s="115"/>
      <c r="AO130" s="115"/>
      <c r="AQ130" s="115"/>
    </row>
    <row r="131" spans="2:45" s="107" customFormat="1" ht="9.9499999999999993" customHeight="1">
      <c r="B131" s="43"/>
      <c r="C131" s="1"/>
      <c r="D131" s="15"/>
      <c r="E131" s="1"/>
      <c r="F131" s="10"/>
      <c r="G131" s="1"/>
      <c r="H131" s="27"/>
      <c r="I131" s="10"/>
      <c r="J131" s="1"/>
      <c r="K131" s="27"/>
      <c r="L131" s="1"/>
      <c r="M131" s="1"/>
      <c r="N131" s="1"/>
      <c r="O131" s="1"/>
      <c r="P131" s="1"/>
      <c r="Q131" s="1"/>
      <c r="R131" s="1"/>
      <c r="S131" s="8"/>
      <c r="T131" s="1"/>
      <c r="U131" s="14"/>
      <c r="Y131" s="43"/>
    </row>
    <row r="132" spans="2:45" s="107" customFormat="1" ht="9.9499999999999993" customHeight="1">
      <c r="B132" s="43"/>
      <c r="C132" s="1"/>
      <c r="D132" s="15"/>
      <c r="E132" s="1"/>
      <c r="F132" s="10"/>
      <c r="G132" s="1"/>
      <c r="H132" s="27"/>
      <c r="I132" s="10"/>
      <c r="J132" s="1"/>
      <c r="K132" s="27"/>
      <c r="L132" s="1"/>
      <c r="M132" s="1"/>
      <c r="N132" s="1"/>
      <c r="O132" s="1"/>
      <c r="P132" s="1"/>
      <c r="Q132" s="1"/>
      <c r="R132" s="1"/>
      <c r="S132" s="8"/>
      <c r="T132" s="1"/>
      <c r="U132" s="14"/>
      <c r="Y132" s="43"/>
      <c r="AS132" s="115"/>
    </row>
    <row r="133" spans="2:45" s="107" customFormat="1" ht="9.9499999999999993" customHeight="1">
      <c r="B133" s="43"/>
      <c r="C133" s="1"/>
      <c r="D133" s="15"/>
      <c r="E133" s="1"/>
      <c r="F133" s="10"/>
      <c r="G133" s="1"/>
      <c r="H133" s="27"/>
      <c r="I133" s="10"/>
      <c r="J133" s="1"/>
      <c r="K133" s="27"/>
      <c r="L133" s="1"/>
      <c r="M133" s="1"/>
      <c r="N133" s="1"/>
      <c r="O133" s="1"/>
      <c r="P133" s="1"/>
      <c r="Q133" s="1"/>
      <c r="R133" s="1"/>
      <c r="S133" s="8"/>
      <c r="T133" s="1"/>
      <c r="U133" s="14"/>
      <c r="Y133" s="43"/>
    </row>
    <row r="134" spans="2:45" s="107" customFormat="1" ht="9.9499999999999993" customHeight="1">
      <c r="B134" s="43"/>
      <c r="C134" s="1"/>
      <c r="D134" s="15"/>
      <c r="E134" s="1"/>
      <c r="F134" s="10"/>
      <c r="G134" s="1"/>
      <c r="H134" s="27"/>
      <c r="I134" s="10"/>
      <c r="J134" s="1"/>
      <c r="K134" s="27"/>
      <c r="L134" s="1"/>
      <c r="M134" s="1"/>
      <c r="N134" s="1"/>
      <c r="O134" s="1"/>
      <c r="P134" s="1"/>
      <c r="Q134" s="1"/>
      <c r="R134" s="1"/>
      <c r="S134" s="8"/>
      <c r="T134" s="1"/>
      <c r="U134" s="14"/>
      <c r="Y134" s="43"/>
    </row>
    <row r="135" spans="2:45" s="107" customFormat="1" ht="9.9499999999999993" customHeight="1">
      <c r="B135" s="43"/>
      <c r="C135" s="1"/>
      <c r="D135" s="15"/>
      <c r="E135" s="1"/>
      <c r="F135" s="10"/>
      <c r="G135" s="1"/>
      <c r="H135" s="27"/>
      <c r="I135" s="10"/>
      <c r="J135" s="1"/>
      <c r="K135" s="27"/>
      <c r="L135" s="1"/>
      <c r="M135" s="1"/>
      <c r="N135" s="1"/>
      <c r="O135" s="1"/>
      <c r="P135" s="1"/>
      <c r="Q135" s="1"/>
      <c r="R135" s="1"/>
      <c r="S135" s="8"/>
      <c r="T135" s="1"/>
      <c r="U135" s="14"/>
      <c r="Y135" s="43"/>
      <c r="Z135" s="43"/>
      <c r="AA135" s="43"/>
      <c r="AB135" s="44"/>
      <c r="AC135" s="43"/>
      <c r="AD135" s="43"/>
      <c r="AE135" s="43"/>
      <c r="AF135" s="43"/>
      <c r="AG135" s="43"/>
      <c r="AH135" s="43"/>
      <c r="AI135" s="43"/>
      <c r="AJ135" s="43"/>
      <c r="AP135" s="110"/>
      <c r="AQ135" s="110"/>
      <c r="AR135" s="113"/>
    </row>
    <row r="136" spans="2:45" s="107" customFormat="1" ht="9.9499999999999993" customHeight="1">
      <c r="B136" s="43"/>
      <c r="C136" s="1"/>
      <c r="D136" s="15"/>
      <c r="E136" s="1"/>
      <c r="F136" s="10"/>
      <c r="G136" s="1"/>
      <c r="H136" s="27"/>
      <c r="I136" s="10"/>
      <c r="J136" s="1"/>
      <c r="K136" s="27"/>
      <c r="L136" s="1"/>
      <c r="M136" s="1"/>
      <c r="N136" s="1"/>
      <c r="O136" s="1"/>
      <c r="P136" s="1"/>
      <c r="Q136" s="1"/>
      <c r="R136" s="1"/>
      <c r="S136" s="8"/>
      <c r="T136" s="1"/>
      <c r="U136" s="14"/>
      <c r="Y136" s="43"/>
      <c r="Z136" s="43"/>
      <c r="AA136" s="43"/>
      <c r="AB136" s="44"/>
      <c r="AC136" s="43"/>
      <c r="AD136" s="43"/>
      <c r="AE136" s="43"/>
      <c r="AF136" s="43"/>
      <c r="AG136" s="43"/>
      <c r="AH136" s="43"/>
      <c r="AI136" s="43"/>
      <c r="AJ136" s="43"/>
      <c r="AP136" s="110"/>
      <c r="AQ136" s="110"/>
      <c r="AR136" s="113"/>
    </row>
    <row r="137" spans="2:45" s="107" customFormat="1" ht="9.9499999999999993" customHeight="1">
      <c r="B137" s="43"/>
      <c r="C137" s="1"/>
      <c r="D137" s="15"/>
      <c r="E137" s="1"/>
      <c r="F137" s="10"/>
      <c r="G137" s="1"/>
      <c r="H137" s="27"/>
      <c r="I137" s="10"/>
      <c r="J137" s="1"/>
      <c r="K137" s="27"/>
      <c r="L137" s="1"/>
      <c r="M137" s="1"/>
      <c r="N137" s="1"/>
      <c r="O137" s="1"/>
      <c r="P137" s="1"/>
      <c r="Q137" s="1"/>
      <c r="R137" s="1"/>
      <c r="S137" s="8"/>
      <c r="T137" s="1"/>
      <c r="U137" s="14"/>
      <c r="Y137" s="43"/>
      <c r="Z137" s="43"/>
      <c r="AA137" s="43"/>
      <c r="AB137" s="44"/>
      <c r="AC137" s="43"/>
      <c r="AD137" s="43"/>
      <c r="AE137" s="43"/>
      <c r="AF137" s="43"/>
      <c r="AG137" s="43"/>
      <c r="AH137" s="43"/>
      <c r="AI137" s="43"/>
      <c r="AJ137" s="43"/>
      <c r="AP137" s="110"/>
      <c r="AQ137" s="110"/>
      <c r="AR137" s="113"/>
    </row>
    <row r="138" spans="2:45" s="107" customFormat="1" ht="9.9499999999999993" customHeight="1">
      <c r="B138" s="43"/>
      <c r="C138" s="1"/>
      <c r="D138" s="15"/>
      <c r="E138" s="1"/>
      <c r="F138" s="10"/>
      <c r="G138" s="1"/>
      <c r="H138" s="27"/>
      <c r="I138" s="10"/>
      <c r="J138" s="1"/>
      <c r="K138" s="27"/>
      <c r="L138" s="1"/>
      <c r="M138" s="1"/>
      <c r="N138" s="1"/>
      <c r="O138" s="1"/>
      <c r="P138" s="1"/>
      <c r="Q138" s="1"/>
      <c r="R138" s="1"/>
      <c r="S138" s="8"/>
      <c r="T138" s="1"/>
      <c r="U138" s="14"/>
      <c r="Y138" s="43"/>
      <c r="Z138" s="43"/>
      <c r="AA138" s="43"/>
      <c r="AB138" s="44"/>
      <c r="AC138" s="43"/>
      <c r="AD138" s="43"/>
      <c r="AE138" s="43"/>
      <c r="AF138" s="43"/>
      <c r="AG138" s="43"/>
      <c r="AH138" s="43"/>
      <c r="AI138" s="43"/>
      <c r="AJ138" s="43"/>
      <c r="AP138" s="110"/>
      <c r="AQ138" s="110"/>
      <c r="AR138" s="113"/>
    </row>
    <row r="139" spans="2:45" s="107" customFormat="1" ht="9.9499999999999993" customHeight="1">
      <c r="B139" s="43"/>
      <c r="C139" s="1"/>
      <c r="D139" s="15"/>
      <c r="E139" s="1"/>
      <c r="F139" s="10"/>
      <c r="G139" s="1"/>
      <c r="H139" s="27"/>
      <c r="I139" s="10"/>
      <c r="J139" s="1"/>
      <c r="K139" s="27"/>
      <c r="L139" s="1"/>
      <c r="M139" s="1"/>
      <c r="N139" s="1"/>
      <c r="O139" s="1"/>
      <c r="P139" s="1"/>
      <c r="Q139" s="1"/>
      <c r="R139" s="1"/>
      <c r="S139" s="8"/>
      <c r="T139" s="1"/>
      <c r="U139" s="14"/>
      <c r="Y139" s="43"/>
      <c r="Z139" s="43"/>
      <c r="AA139" s="43"/>
      <c r="AB139" s="44"/>
      <c r="AC139" s="43"/>
      <c r="AD139" s="43"/>
      <c r="AE139" s="43"/>
      <c r="AF139" s="43"/>
      <c r="AG139" s="43"/>
      <c r="AH139" s="43"/>
      <c r="AI139" s="43"/>
      <c r="AJ139" s="43"/>
      <c r="AP139" s="110"/>
      <c r="AQ139" s="110"/>
      <c r="AR139" s="113"/>
    </row>
    <row r="140" spans="2:45" s="107" customFormat="1" ht="9.9499999999999993" customHeight="1">
      <c r="B140" s="43"/>
      <c r="C140" s="1"/>
      <c r="D140" s="15"/>
      <c r="E140" s="1"/>
      <c r="F140" s="10"/>
      <c r="G140" s="1"/>
      <c r="H140" s="27"/>
      <c r="I140" s="10"/>
      <c r="J140" s="1"/>
      <c r="K140" s="27"/>
      <c r="L140" s="1"/>
      <c r="M140" s="1"/>
      <c r="N140" s="1"/>
      <c r="O140" s="1"/>
      <c r="P140" s="1"/>
      <c r="Q140" s="1"/>
      <c r="R140" s="1"/>
      <c r="S140" s="8"/>
      <c r="T140" s="1"/>
      <c r="U140" s="14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</row>
    <row r="141" spans="2:45" s="107" customFormat="1" ht="9.9499999999999993" customHeight="1">
      <c r="B141" s="43"/>
      <c r="C141" s="1"/>
      <c r="D141" s="15"/>
      <c r="E141" s="1"/>
      <c r="F141" s="10"/>
      <c r="G141" s="1"/>
      <c r="H141" s="27"/>
      <c r="I141" s="10"/>
      <c r="J141" s="1"/>
      <c r="K141" s="27"/>
      <c r="L141" s="1"/>
      <c r="M141" s="1"/>
      <c r="N141" s="1"/>
      <c r="O141" s="1"/>
      <c r="P141" s="1"/>
      <c r="Q141" s="1"/>
      <c r="R141" s="1"/>
      <c r="S141" s="8"/>
      <c r="T141" s="1"/>
      <c r="U141" s="14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</row>
    <row r="142" spans="2:45" s="107" customFormat="1" ht="9.9499999999999993" customHeight="1">
      <c r="B142" s="43"/>
      <c r="C142" s="1"/>
      <c r="D142" s="15"/>
      <c r="E142" s="1"/>
      <c r="F142" s="10"/>
      <c r="G142" s="1"/>
      <c r="H142" s="27"/>
      <c r="I142" s="10"/>
      <c r="J142" s="1"/>
      <c r="K142" s="27"/>
      <c r="L142" s="1"/>
      <c r="M142" s="1"/>
      <c r="N142" s="1"/>
      <c r="O142" s="1"/>
      <c r="P142" s="1"/>
      <c r="Q142" s="1"/>
      <c r="R142" s="1"/>
      <c r="S142" s="8"/>
      <c r="T142" s="1"/>
      <c r="U142" s="14"/>
      <c r="Y142" s="43"/>
    </row>
    <row r="143" spans="2:45" s="107" customFormat="1" ht="9.9499999999999993" customHeight="1">
      <c r="B143" s="43"/>
      <c r="C143" s="1"/>
      <c r="D143" s="15"/>
      <c r="E143" s="1"/>
      <c r="F143" s="10"/>
      <c r="G143" s="1"/>
      <c r="H143" s="27"/>
      <c r="I143" s="10"/>
      <c r="J143" s="1"/>
      <c r="K143" s="27"/>
      <c r="L143" s="1"/>
      <c r="M143" s="1"/>
      <c r="N143" s="1"/>
      <c r="O143" s="1"/>
      <c r="P143" s="1"/>
      <c r="Q143" s="1"/>
      <c r="R143" s="1"/>
      <c r="S143" s="8"/>
      <c r="T143" s="1"/>
      <c r="U143" s="14"/>
      <c r="Y143" s="43"/>
      <c r="AA143" s="115"/>
      <c r="AC143" s="115"/>
      <c r="AE143" s="115"/>
      <c r="AG143" s="115"/>
      <c r="AI143" s="115"/>
      <c r="AK143" s="115"/>
      <c r="AM143" s="115"/>
      <c r="AO143" s="115"/>
      <c r="AQ143" s="115"/>
    </row>
    <row r="144" spans="2:45" s="107" customFormat="1" ht="9.9499999999999993" customHeight="1">
      <c r="B144" s="43"/>
      <c r="C144" s="1"/>
      <c r="D144" s="15"/>
      <c r="E144" s="1"/>
      <c r="F144" s="10"/>
      <c r="G144" s="1"/>
      <c r="H144" s="27"/>
      <c r="I144" s="10"/>
      <c r="J144" s="1"/>
      <c r="K144" s="27"/>
      <c r="L144" s="1"/>
      <c r="M144" s="1"/>
      <c r="N144" s="1"/>
      <c r="O144" s="1"/>
      <c r="P144" s="1"/>
      <c r="Q144" s="1"/>
      <c r="R144" s="1"/>
      <c r="S144" s="8"/>
      <c r="T144" s="1"/>
      <c r="U144" s="14"/>
      <c r="Y144" s="43"/>
    </row>
    <row r="145" spans="2:43" s="107" customFormat="1" ht="9.9499999999999993" customHeight="1">
      <c r="B145" s="43"/>
      <c r="C145" s="1"/>
      <c r="D145" s="15"/>
      <c r="E145" s="1"/>
      <c r="F145" s="10"/>
      <c r="G145" s="1"/>
      <c r="H145" s="27"/>
      <c r="I145" s="10"/>
      <c r="J145" s="1"/>
      <c r="K145" s="27"/>
      <c r="L145" s="1"/>
      <c r="M145" s="1"/>
      <c r="N145" s="1"/>
      <c r="O145" s="1"/>
      <c r="P145" s="1"/>
      <c r="Q145" s="1"/>
      <c r="R145" s="1"/>
      <c r="S145" s="8"/>
      <c r="T145" s="1"/>
      <c r="U145" s="14"/>
      <c r="Y145" s="43"/>
      <c r="AA145" s="115"/>
      <c r="AC145" s="115"/>
      <c r="AE145" s="115"/>
      <c r="AG145" s="115"/>
      <c r="AI145" s="115"/>
      <c r="AK145" s="115"/>
      <c r="AM145" s="115"/>
      <c r="AO145" s="115"/>
      <c r="AQ145" s="115"/>
    </row>
    <row r="146" spans="2:43" s="107" customFormat="1" ht="9.9499999999999993" customHeight="1">
      <c r="B146" s="43"/>
      <c r="C146" s="1"/>
      <c r="D146" s="15"/>
      <c r="E146" s="1"/>
      <c r="F146" s="10"/>
      <c r="G146" s="1"/>
      <c r="H146" s="27"/>
      <c r="I146" s="10"/>
      <c r="J146" s="1"/>
      <c r="K146" s="27"/>
      <c r="L146" s="1"/>
      <c r="M146" s="1"/>
      <c r="N146" s="1"/>
      <c r="O146" s="1"/>
      <c r="P146" s="1"/>
      <c r="Q146" s="1"/>
      <c r="R146" s="1"/>
      <c r="S146" s="8"/>
      <c r="T146" s="1"/>
      <c r="U146" s="14"/>
      <c r="Y146" s="43"/>
    </row>
    <row r="147" spans="2:43" s="107" customFormat="1" ht="9.9499999999999993" customHeight="1">
      <c r="B147" s="43"/>
      <c r="C147" s="1"/>
      <c r="D147" s="15"/>
      <c r="E147" s="1"/>
      <c r="F147" s="10"/>
      <c r="G147" s="1"/>
      <c r="H147" s="27"/>
      <c r="I147" s="10"/>
      <c r="J147" s="1"/>
      <c r="K147" s="27"/>
      <c r="L147" s="1"/>
      <c r="M147" s="1"/>
      <c r="N147" s="1"/>
      <c r="O147" s="1"/>
      <c r="P147" s="1"/>
      <c r="Q147" s="1"/>
      <c r="R147" s="1"/>
      <c r="S147" s="8"/>
      <c r="T147" s="1"/>
      <c r="U147" s="14"/>
      <c r="Y147" s="43"/>
    </row>
    <row r="148" spans="2:43" s="107" customFormat="1" ht="9.9499999999999993" customHeight="1">
      <c r="B148" s="43"/>
      <c r="C148" s="1"/>
      <c r="D148" s="15"/>
      <c r="E148" s="1"/>
      <c r="F148" s="10"/>
      <c r="G148" s="1"/>
      <c r="H148" s="27"/>
      <c r="I148" s="10"/>
      <c r="J148" s="1"/>
      <c r="K148" s="27"/>
      <c r="L148" s="1"/>
      <c r="M148" s="1"/>
      <c r="N148" s="1"/>
      <c r="O148" s="1"/>
      <c r="P148" s="1"/>
      <c r="Q148" s="1"/>
      <c r="R148" s="1"/>
      <c r="S148" s="8"/>
      <c r="T148" s="1"/>
      <c r="U148" s="14"/>
      <c r="Y148" s="43"/>
    </row>
    <row r="149" spans="2:43" s="107" customFormat="1" ht="9.9499999999999993" customHeight="1">
      <c r="B149" s="43"/>
      <c r="C149" s="1"/>
      <c r="D149" s="15"/>
      <c r="E149" s="1"/>
      <c r="F149" s="10"/>
      <c r="G149" s="1"/>
      <c r="H149" s="27"/>
      <c r="I149" s="10"/>
      <c r="J149" s="1"/>
      <c r="K149" s="27"/>
      <c r="L149" s="1"/>
      <c r="M149" s="1"/>
      <c r="N149" s="1"/>
      <c r="O149" s="1"/>
      <c r="P149" s="1"/>
      <c r="Q149" s="1"/>
      <c r="R149" s="1"/>
      <c r="S149" s="8"/>
      <c r="T149" s="1"/>
      <c r="U149" s="14"/>
      <c r="Y149" s="43"/>
    </row>
    <row r="150" spans="2:43" s="107" customFormat="1" ht="9.9499999999999993" customHeight="1">
      <c r="B150" s="43"/>
      <c r="C150" s="1"/>
      <c r="D150" s="15"/>
      <c r="E150" s="1"/>
      <c r="F150" s="10"/>
      <c r="G150" s="1"/>
      <c r="H150" s="27"/>
      <c r="I150" s="10"/>
      <c r="J150" s="1"/>
      <c r="K150" s="27"/>
      <c r="L150" s="1"/>
      <c r="M150" s="1"/>
      <c r="N150" s="1"/>
      <c r="O150" s="1"/>
      <c r="P150" s="1"/>
      <c r="Q150" s="1"/>
      <c r="R150" s="1"/>
      <c r="S150" s="8"/>
      <c r="T150" s="1"/>
      <c r="U150" s="14"/>
      <c r="Y150" s="43"/>
    </row>
    <row r="151" spans="2:43" s="107" customFormat="1" ht="9.9499999999999993" customHeight="1">
      <c r="B151" s="43"/>
      <c r="C151" s="1"/>
      <c r="D151" s="15"/>
      <c r="E151" s="1"/>
      <c r="F151" s="10"/>
      <c r="G151" s="1"/>
      <c r="H151" s="27"/>
      <c r="I151" s="10"/>
      <c r="J151" s="1"/>
      <c r="K151" s="27"/>
      <c r="L151" s="1"/>
      <c r="M151" s="1"/>
      <c r="N151" s="1"/>
      <c r="O151" s="1"/>
      <c r="P151" s="1"/>
      <c r="Q151" s="1"/>
      <c r="R151" s="1"/>
      <c r="S151" s="8"/>
      <c r="T151" s="1"/>
      <c r="U151" s="14"/>
      <c r="Y151" s="43"/>
    </row>
    <row r="152" spans="2:43" s="107" customFormat="1" ht="9.9499999999999993" customHeight="1">
      <c r="B152" s="43"/>
      <c r="C152" s="1"/>
      <c r="D152" s="15"/>
      <c r="E152" s="1"/>
      <c r="F152" s="10"/>
      <c r="G152" s="1"/>
      <c r="H152" s="27"/>
      <c r="I152" s="10"/>
      <c r="J152" s="1"/>
      <c r="K152" s="27"/>
      <c r="L152" s="1"/>
      <c r="M152" s="1"/>
      <c r="N152" s="1"/>
      <c r="O152" s="1"/>
      <c r="P152" s="1"/>
      <c r="Q152" s="1"/>
      <c r="R152" s="1"/>
      <c r="S152" s="8"/>
      <c r="T152" s="1"/>
      <c r="U152" s="14"/>
      <c r="Y152" s="43"/>
    </row>
    <row r="153" spans="2:43" s="107" customFormat="1" ht="9.9499999999999993" customHeight="1">
      <c r="B153" s="43"/>
      <c r="C153" s="1"/>
      <c r="D153" s="15"/>
      <c r="E153" s="1"/>
      <c r="F153" s="10"/>
      <c r="G153" s="1"/>
      <c r="H153" s="27"/>
      <c r="I153" s="10"/>
      <c r="J153" s="1"/>
      <c r="K153" s="27"/>
      <c r="L153" s="1"/>
      <c r="M153" s="1"/>
      <c r="N153" s="1"/>
      <c r="O153" s="1"/>
      <c r="P153" s="1"/>
      <c r="Q153" s="1"/>
      <c r="R153" s="1"/>
      <c r="S153" s="8"/>
      <c r="T153" s="1"/>
      <c r="U153" s="14"/>
      <c r="Y153" s="43"/>
    </row>
    <row r="154" spans="2:43" s="107" customFormat="1" ht="9.9499999999999993" customHeight="1">
      <c r="B154" s="43"/>
      <c r="C154" s="1"/>
      <c r="D154" s="15"/>
      <c r="E154" s="1"/>
      <c r="F154" s="10"/>
      <c r="G154" s="1"/>
      <c r="H154" s="27"/>
      <c r="I154" s="10"/>
      <c r="J154" s="1"/>
      <c r="K154" s="27"/>
      <c r="L154" s="1"/>
      <c r="M154" s="1"/>
      <c r="N154" s="1"/>
      <c r="O154" s="1"/>
      <c r="P154" s="1"/>
      <c r="Q154" s="1"/>
      <c r="R154" s="1"/>
      <c r="S154" s="8"/>
      <c r="T154" s="1"/>
      <c r="U154" s="14"/>
      <c r="Y154" s="43"/>
    </row>
    <row r="155" spans="2:43" s="107" customFormat="1" ht="9.9499999999999993" customHeight="1">
      <c r="B155" s="43"/>
      <c r="C155" s="1"/>
      <c r="D155" s="15"/>
      <c r="E155" s="1"/>
      <c r="F155" s="10"/>
      <c r="G155" s="1"/>
      <c r="H155" s="27"/>
      <c r="I155" s="10"/>
      <c r="J155" s="1"/>
      <c r="K155" s="27"/>
      <c r="L155" s="1"/>
      <c r="M155" s="1"/>
      <c r="N155" s="1"/>
      <c r="O155" s="1"/>
      <c r="P155" s="1"/>
      <c r="Q155" s="1"/>
      <c r="R155" s="1"/>
      <c r="S155" s="8"/>
      <c r="T155" s="1"/>
      <c r="U155" s="14"/>
      <c r="Y155" s="43"/>
    </row>
    <row r="156" spans="2:43" s="107" customFormat="1" ht="9.9499999999999993" customHeight="1">
      <c r="B156" s="43"/>
      <c r="C156" s="1"/>
      <c r="D156" s="15"/>
      <c r="E156" s="1"/>
      <c r="F156" s="10"/>
      <c r="G156" s="1"/>
      <c r="H156" s="27"/>
      <c r="I156" s="10"/>
      <c r="J156" s="1"/>
      <c r="K156" s="27"/>
      <c r="L156" s="1"/>
      <c r="M156" s="1"/>
      <c r="N156" s="1"/>
      <c r="O156" s="1"/>
      <c r="P156" s="1"/>
      <c r="Q156" s="1"/>
      <c r="R156" s="1"/>
      <c r="S156" s="8"/>
      <c r="T156" s="1"/>
      <c r="U156" s="14"/>
      <c r="Y156" s="43"/>
    </row>
    <row r="157" spans="2:43" s="107" customFormat="1" ht="9.9499999999999993" customHeight="1">
      <c r="B157" s="43"/>
      <c r="C157" s="1"/>
      <c r="D157" s="15"/>
      <c r="E157" s="1"/>
      <c r="F157" s="10"/>
      <c r="G157" s="1"/>
      <c r="H157" s="27"/>
      <c r="I157" s="10"/>
      <c r="J157" s="1"/>
      <c r="K157" s="27"/>
      <c r="L157" s="1"/>
      <c r="M157" s="1"/>
      <c r="N157" s="1"/>
      <c r="O157" s="1"/>
      <c r="P157" s="1"/>
      <c r="Q157" s="1"/>
      <c r="R157" s="1"/>
      <c r="S157" s="8"/>
      <c r="T157" s="1"/>
      <c r="U157" s="14"/>
      <c r="Y157" s="43"/>
    </row>
    <row r="158" spans="2:43" s="107" customFormat="1" ht="9.9499999999999993" customHeight="1">
      <c r="B158" s="43"/>
      <c r="C158" s="1"/>
      <c r="D158" s="15"/>
      <c r="E158" s="1"/>
      <c r="F158" s="10"/>
      <c r="G158" s="1"/>
      <c r="H158" s="27"/>
      <c r="I158" s="10"/>
      <c r="J158" s="1"/>
      <c r="K158" s="27"/>
      <c r="L158" s="1"/>
      <c r="M158" s="1"/>
      <c r="N158" s="1"/>
      <c r="O158" s="1"/>
      <c r="P158" s="1"/>
      <c r="Q158" s="1"/>
      <c r="R158" s="1"/>
      <c r="S158" s="8"/>
      <c r="T158" s="1"/>
      <c r="U158" s="14"/>
      <c r="Y158" s="43"/>
    </row>
    <row r="159" spans="2:43" s="107" customFormat="1" ht="9.9499999999999993" customHeight="1">
      <c r="B159" s="43"/>
      <c r="C159" s="1"/>
      <c r="D159" s="15"/>
      <c r="E159" s="1"/>
      <c r="F159" s="10"/>
      <c r="G159" s="1"/>
      <c r="H159" s="27"/>
      <c r="I159" s="10"/>
      <c r="J159" s="1"/>
      <c r="K159" s="27"/>
      <c r="L159" s="1"/>
      <c r="M159" s="1"/>
      <c r="N159" s="1"/>
      <c r="O159" s="1"/>
      <c r="P159" s="1"/>
      <c r="Q159" s="1"/>
      <c r="R159" s="1"/>
      <c r="S159" s="8"/>
      <c r="T159" s="1"/>
      <c r="U159" s="14"/>
      <c r="Y159" s="43"/>
    </row>
    <row r="160" spans="2:43" s="107" customFormat="1" ht="9.9499999999999993" customHeight="1">
      <c r="B160" s="43"/>
      <c r="C160" s="1"/>
      <c r="D160" s="15"/>
      <c r="E160" s="1"/>
      <c r="F160" s="10"/>
      <c r="G160" s="1"/>
      <c r="H160" s="27"/>
      <c r="I160" s="10"/>
      <c r="J160" s="1"/>
      <c r="K160" s="27"/>
      <c r="L160" s="1"/>
      <c r="M160" s="1"/>
      <c r="N160" s="1"/>
      <c r="O160" s="1"/>
      <c r="P160" s="1"/>
      <c r="Q160" s="1"/>
      <c r="R160" s="1"/>
      <c r="S160" s="8"/>
      <c r="T160" s="1"/>
      <c r="U160" s="14"/>
      <c r="Y160" s="43"/>
    </row>
    <row r="161" spans="1:44" s="107" customFormat="1" ht="9.9499999999999993" customHeight="1">
      <c r="B161" s="43"/>
      <c r="C161" s="1"/>
      <c r="D161" s="15"/>
      <c r="E161" s="1"/>
      <c r="F161" s="10"/>
      <c r="G161" s="1"/>
      <c r="H161" s="27"/>
      <c r="I161" s="10"/>
      <c r="J161" s="1"/>
      <c r="K161" s="27"/>
      <c r="L161" s="1"/>
      <c r="M161" s="1"/>
      <c r="N161" s="1"/>
      <c r="O161" s="1"/>
      <c r="P161" s="1"/>
      <c r="Q161" s="1"/>
      <c r="R161" s="1"/>
      <c r="S161" s="8"/>
      <c r="T161" s="1"/>
      <c r="U161" s="14"/>
      <c r="Y161" s="43"/>
      <c r="Z161" s="43"/>
      <c r="AA161" s="43"/>
      <c r="AB161" s="44"/>
      <c r="AC161" s="43"/>
      <c r="AD161" s="43"/>
      <c r="AE161" s="43"/>
      <c r="AF161" s="43"/>
      <c r="AG161" s="43"/>
      <c r="AH161" s="43"/>
      <c r="AI161" s="43"/>
      <c r="AJ161" s="43"/>
      <c r="AP161" s="110"/>
      <c r="AQ161" s="110"/>
      <c r="AR161" s="113"/>
    </row>
    <row r="162" spans="1:44" s="107" customFormat="1" ht="9.9499999999999993" customHeight="1">
      <c r="B162" s="43"/>
      <c r="C162" s="1"/>
      <c r="D162" s="15"/>
      <c r="E162" s="1"/>
      <c r="F162" s="10"/>
      <c r="G162" s="1"/>
      <c r="H162" s="27"/>
      <c r="I162" s="10"/>
      <c r="J162" s="1"/>
      <c r="K162" s="27"/>
      <c r="L162" s="1"/>
      <c r="M162" s="1"/>
      <c r="N162" s="1"/>
      <c r="O162" s="1"/>
      <c r="P162" s="1"/>
      <c r="Q162" s="1"/>
      <c r="R162" s="1"/>
      <c r="S162" s="8"/>
      <c r="T162" s="1"/>
      <c r="U162" s="14"/>
      <c r="Y162" s="43"/>
      <c r="Z162" s="43"/>
      <c r="AA162" s="43"/>
      <c r="AB162" s="44"/>
      <c r="AC162" s="43"/>
      <c r="AD162" s="43"/>
      <c r="AE162" s="43"/>
      <c r="AF162" s="43"/>
      <c r="AG162" s="43"/>
      <c r="AH162" s="43"/>
      <c r="AI162" s="43"/>
      <c r="AJ162" s="43"/>
      <c r="AP162" s="110"/>
      <c r="AQ162" s="110"/>
      <c r="AR162" s="113"/>
    </row>
    <row r="163" spans="1:44" s="107" customFormat="1" ht="9.9499999999999993" customHeight="1">
      <c r="E163" s="112"/>
      <c r="M163" s="43" t="s">
        <v>184</v>
      </c>
      <c r="T163" s="109"/>
      <c r="U163" s="109">
        <f>T111+T116+T121+T126+T136+T141+T146+T162+T131</f>
        <v>0</v>
      </c>
      <c r="Y163" s="43"/>
      <c r="Z163" s="43"/>
      <c r="AA163" s="43"/>
      <c r="AB163" s="44"/>
      <c r="AC163" s="43"/>
      <c r="AD163" s="43"/>
      <c r="AE163" s="43"/>
      <c r="AF163" s="43"/>
      <c r="AG163" s="43"/>
      <c r="AH163" s="43"/>
      <c r="AI163" s="43"/>
      <c r="AJ163" s="43"/>
      <c r="AP163" s="110"/>
      <c r="AQ163" s="110"/>
      <c r="AR163" s="113"/>
    </row>
    <row r="164" spans="1:44" s="107" customFormat="1" ht="3" customHeight="1" thickBot="1">
      <c r="A164" s="1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6"/>
      <c r="P164" s="46"/>
      <c r="Q164" s="46"/>
      <c r="R164" s="46"/>
      <c r="S164" s="46"/>
      <c r="T164" s="45"/>
      <c r="U164" s="45"/>
      <c r="V164" s="1"/>
      <c r="Y164" s="43"/>
      <c r="Z164" s="43"/>
      <c r="AA164" s="43"/>
      <c r="AB164" s="44"/>
      <c r="AC164" s="43"/>
      <c r="AD164" s="43"/>
      <c r="AE164" s="43"/>
      <c r="AF164" s="43"/>
      <c r="AG164" s="43"/>
      <c r="AH164" s="43"/>
      <c r="AI164" s="43"/>
      <c r="AJ164" s="43"/>
      <c r="AP164" s="110"/>
      <c r="AQ164" s="110"/>
      <c r="AR164" s="113"/>
    </row>
    <row r="165" spans="1:44" s="107" customFormat="1" ht="7.5" customHeight="1" thickTop="1">
      <c r="A165" s="1"/>
      <c r="B165" s="158" t="str">
        <f>B76</f>
        <v>Jr. San Martin N° 967</v>
      </c>
      <c r="C165" s="158"/>
      <c r="D165" s="158"/>
      <c r="E165" s="158"/>
      <c r="F165" s="158"/>
      <c r="G165" s="158"/>
      <c r="H165" s="158"/>
      <c r="I165" s="158"/>
      <c r="J165" s="158"/>
      <c r="K165" s="158"/>
      <c r="L165" s="158"/>
      <c r="M165" s="158"/>
      <c r="N165" s="158"/>
      <c r="O165" s="158"/>
      <c r="P165" s="158"/>
      <c r="Q165" s="158"/>
      <c r="R165" s="158"/>
      <c r="S165" s="158"/>
      <c r="T165" s="158"/>
      <c r="U165" s="158"/>
      <c r="V165" s="1"/>
      <c r="Y165" s="43"/>
      <c r="Z165" s="43"/>
      <c r="AA165" s="43"/>
      <c r="AB165" s="44"/>
      <c r="AC165" s="43"/>
      <c r="AD165" s="43"/>
      <c r="AE165" s="43"/>
      <c r="AF165" s="43"/>
      <c r="AG165" s="43"/>
      <c r="AH165" s="43"/>
      <c r="AI165" s="43"/>
      <c r="AJ165" s="43"/>
      <c r="AP165" s="110"/>
      <c r="AQ165" s="110"/>
      <c r="AR165" s="113"/>
    </row>
    <row r="166" spans="1:44" s="107" customFormat="1" ht="7.5" customHeight="1">
      <c r="A166" s="1"/>
      <c r="B166" s="158"/>
      <c r="C166" s="158"/>
      <c r="D166" s="158"/>
      <c r="E166" s="158"/>
      <c r="F166" s="158"/>
      <c r="G166" s="158"/>
      <c r="H166" s="158"/>
      <c r="I166" s="158"/>
      <c r="J166" s="158"/>
      <c r="K166" s="158"/>
      <c r="L166" s="158"/>
      <c r="M166" s="158"/>
      <c r="N166" s="158"/>
      <c r="O166" s="158"/>
      <c r="P166" s="158"/>
      <c r="Q166" s="158"/>
      <c r="R166" s="158"/>
      <c r="S166" s="158"/>
      <c r="T166" s="158"/>
      <c r="U166" s="158"/>
      <c r="V166" s="1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</row>
    <row r="167" spans="1:44" s="107" customFormat="1" ht="9.75" customHeight="1">
      <c r="A167" s="52"/>
      <c r="B167" s="173" t="s">
        <v>62</v>
      </c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</row>
    <row r="168" spans="1:44" s="107" customFormat="1" ht="9.75" customHeight="1">
      <c r="A168" s="52"/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Y168" s="43"/>
    </row>
    <row r="169" spans="1:44" s="107" customFormat="1" ht="9.75" customHeight="1">
      <c r="A169" s="52"/>
      <c r="B169" s="173" t="s">
        <v>63</v>
      </c>
      <c r="C169" s="173"/>
      <c r="D169" s="173"/>
      <c r="E169" s="173"/>
      <c r="F169" s="173"/>
      <c r="G169" s="173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  <c r="U169" s="173"/>
      <c r="V169" s="173"/>
      <c r="Y169" s="43"/>
      <c r="AA169" s="115"/>
      <c r="AC169" s="115"/>
      <c r="AE169" s="115"/>
      <c r="AG169" s="115"/>
      <c r="AI169" s="115"/>
      <c r="AK169" s="115"/>
      <c r="AM169" s="115"/>
      <c r="AO169" s="115"/>
      <c r="AQ169" s="115"/>
    </row>
    <row r="170" spans="1:44" s="107" customFormat="1" ht="9.75" customHeight="1">
      <c r="A170" s="52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  <c r="U170" s="173"/>
      <c r="V170" s="173"/>
      <c r="Y170" s="43"/>
    </row>
    <row r="171" spans="1:44" s="107" customFormat="1" ht="9.75" customHeight="1">
      <c r="A171" s="52"/>
      <c r="B171" s="162" t="s">
        <v>64</v>
      </c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53"/>
      <c r="V171" s="52"/>
      <c r="Y171" s="43"/>
      <c r="AA171" s="115"/>
      <c r="AC171" s="115"/>
      <c r="AE171" s="115"/>
      <c r="AG171" s="115"/>
      <c r="AI171" s="115"/>
      <c r="AK171" s="115"/>
      <c r="AM171" s="115"/>
      <c r="AO171" s="115"/>
      <c r="AQ171" s="115"/>
    </row>
    <row r="172" spans="1:44" s="107" customFormat="1" ht="9.9499999999999993" customHeight="1">
      <c r="B172" s="43" t="s">
        <v>34</v>
      </c>
      <c r="C172" s="43" t="s">
        <v>43</v>
      </c>
      <c r="D172" s="43"/>
      <c r="E172" s="44"/>
      <c r="F172" s="43"/>
      <c r="G172" s="43" t="s">
        <v>176</v>
      </c>
      <c r="H172" s="43"/>
      <c r="I172" s="43"/>
      <c r="T172" s="110"/>
      <c r="U172" s="113"/>
      <c r="Y172" s="43"/>
    </row>
    <row r="173" spans="1:44" s="107" customFormat="1" ht="9.9499999999999993" customHeight="1">
      <c r="C173" s="107" t="s">
        <v>142</v>
      </c>
      <c r="D173" s="107" t="s">
        <v>25</v>
      </c>
      <c r="E173" s="112"/>
      <c r="T173" s="110"/>
      <c r="U173" s="113"/>
      <c r="Y173" s="43"/>
    </row>
    <row r="174" spans="1:44" s="107" customFormat="1" ht="9.9499999999999993" customHeight="1">
      <c r="D174" s="115">
        <f>K100/2</f>
        <v>0</v>
      </c>
      <c r="E174" s="107" t="s">
        <v>19</v>
      </c>
      <c r="F174" s="112">
        <v>6</v>
      </c>
      <c r="G174" s="107" t="s">
        <v>27</v>
      </c>
      <c r="H174" s="129">
        <f>D174/F174</f>
        <v>0</v>
      </c>
      <c r="I174" s="107" t="s">
        <v>28</v>
      </c>
      <c r="J174" s="130">
        <v>3</v>
      </c>
      <c r="K174" s="107" t="s">
        <v>29</v>
      </c>
      <c r="L174" s="107" t="s">
        <v>163</v>
      </c>
      <c r="S174" s="110">
        <f>D174/F174*J174</f>
        <v>0</v>
      </c>
      <c r="U174" s="113"/>
      <c r="Y174" s="43"/>
    </row>
    <row r="175" spans="1:44" s="107" customFormat="1" ht="9.9499999999999993" customHeight="1">
      <c r="C175" s="107" t="s">
        <v>37</v>
      </c>
      <c r="D175" s="107" t="s">
        <v>31</v>
      </c>
      <c r="E175" s="112"/>
      <c r="J175" s="116"/>
      <c r="M175" s="107" t="s">
        <v>140</v>
      </c>
      <c r="S175" s="110"/>
      <c r="U175" s="113"/>
      <c r="Y175" s="43"/>
    </row>
    <row r="176" spans="1:44" s="107" customFormat="1" ht="9.9499999999999993" customHeight="1">
      <c r="D176" s="115">
        <f>H174*1</f>
        <v>0</v>
      </c>
      <c r="E176" s="107" t="s">
        <v>19</v>
      </c>
      <c r="F176" s="112">
        <v>30</v>
      </c>
      <c r="G176" s="107" t="s">
        <v>27</v>
      </c>
      <c r="H176" s="129">
        <f>D176/F176</f>
        <v>0</v>
      </c>
      <c r="I176" s="107" t="s">
        <v>28</v>
      </c>
      <c r="J176" s="130">
        <v>16</v>
      </c>
      <c r="K176" s="107" t="s">
        <v>32</v>
      </c>
      <c r="S176" s="134">
        <f>H176*J176</f>
        <v>0</v>
      </c>
      <c r="U176" s="113"/>
      <c r="Y176" s="43"/>
      <c r="Z176" s="43"/>
      <c r="AA176" s="43"/>
      <c r="AB176" s="44"/>
      <c r="AC176" s="43"/>
      <c r="AD176" s="43"/>
      <c r="AE176" s="43"/>
      <c r="AF176" s="43"/>
      <c r="AG176" s="43"/>
      <c r="AH176" s="43"/>
      <c r="AI176" s="43"/>
      <c r="AJ176" s="43"/>
      <c r="AP176" s="110"/>
      <c r="AQ176" s="110"/>
      <c r="AR176" s="113"/>
    </row>
    <row r="177" spans="3:44" s="107" customFormat="1" ht="9.9499999999999993" customHeight="1">
      <c r="E177" s="112"/>
      <c r="M177" s="107" t="s">
        <v>46</v>
      </c>
      <c r="S177" s="131">
        <f>S174+S176</f>
        <v>0</v>
      </c>
      <c r="U177" s="113"/>
      <c r="Y177" s="43"/>
      <c r="Z177" s="43"/>
      <c r="AA177" s="43"/>
      <c r="AB177" s="44"/>
      <c r="AC177" s="43"/>
      <c r="AD177" s="43"/>
      <c r="AE177" s="43"/>
      <c r="AF177" s="43"/>
      <c r="AG177" s="43"/>
      <c r="AH177" s="43"/>
      <c r="AI177" s="43"/>
      <c r="AJ177" s="43"/>
      <c r="AP177" s="110"/>
      <c r="AQ177" s="110"/>
      <c r="AR177" s="113"/>
    </row>
    <row r="178" spans="3:44" s="107" customFormat="1" ht="9.9499999999999993" customHeight="1">
      <c r="C178" s="107" t="s">
        <v>38</v>
      </c>
      <c r="D178" s="135" t="s">
        <v>48</v>
      </c>
      <c r="E178" s="112"/>
      <c r="F178" s="43"/>
      <c r="G178" s="43"/>
      <c r="H178" s="43"/>
      <c r="I178" s="43"/>
      <c r="J178" s="43"/>
      <c r="K178" s="43"/>
      <c r="L178" s="43"/>
      <c r="T178" s="115"/>
      <c r="Y178" s="43"/>
      <c r="Z178" s="43"/>
      <c r="AA178" s="43"/>
      <c r="AB178" s="44"/>
      <c r="AC178" s="43"/>
      <c r="AD178" s="43"/>
      <c r="AE178" s="43"/>
      <c r="AF178" s="43"/>
      <c r="AG178" s="43"/>
      <c r="AH178" s="43"/>
      <c r="AI178" s="43"/>
      <c r="AJ178" s="43"/>
      <c r="AP178" s="110"/>
      <c r="AQ178" s="110"/>
      <c r="AR178" s="113"/>
    </row>
    <row r="179" spans="3:44" s="107" customFormat="1" ht="9.9499999999999993" customHeight="1">
      <c r="E179" s="112"/>
      <c r="F179" s="107" t="s">
        <v>50</v>
      </c>
      <c r="J179" s="107" t="s">
        <v>28</v>
      </c>
      <c r="K179" s="136">
        <v>9</v>
      </c>
      <c r="L179" s="107" t="s">
        <v>40</v>
      </c>
      <c r="M179" s="107" t="s">
        <v>51</v>
      </c>
      <c r="S179" s="137">
        <f>S177*K179%</f>
        <v>0</v>
      </c>
      <c r="T179" s="115"/>
      <c r="Y179" s="43"/>
      <c r="Z179" s="43"/>
      <c r="AA179" s="43"/>
      <c r="AB179" s="44"/>
      <c r="AC179" s="43"/>
      <c r="AD179" s="43"/>
      <c r="AE179" s="43"/>
      <c r="AF179" s="43"/>
      <c r="AG179" s="43"/>
      <c r="AH179" s="43"/>
      <c r="AI179" s="43"/>
      <c r="AJ179" s="43"/>
      <c r="AP179" s="110"/>
      <c r="AQ179" s="110"/>
      <c r="AR179" s="113"/>
    </row>
    <row r="180" spans="3:44" s="107" customFormat="1" ht="9.9499999999999993" customHeight="1">
      <c r="D180" s="112"/>
      <c r="J180" s="136"/>
      <c r="M180" s="107" t="s">
        <v>145</v>
      </c>
      <c r="S180" s="148">
        <f>S177+S179</f>
        <v>0</v>
      </c>
      <c r="T180" s="115"/>
      <c r="Y180" s="43"/>
      <c r="Z180" s="43"/>
      <c r="AA180" s="43"/>
      <c r="AB180" s="44"/>
      <c r="AC180" s="43"/>
      <c r="AD180" s="43"/>
      <c r="AE180" s="43"/>
      <c r="AF180" s="43"/>
      <c r="AG180" s="43"/>
      <c r="AH180" s="43"/>
      <c r="AI180" s="43"/>
      <c r="AJ180" s="43"/>
      <c r="AP180" s="110"/>
      <c r="AQ180" s="110"/>
      <c r="AR180" s="113"/>
    </row>
    <row r="181" spans="3:44" s="107" customFormat="1" ht="9.9499999999999993" customHeight="1">
      <c r="E181" s="112"/>
      <c r="M181" s="107" t="s">
        <v>139</v>
      </c>
      <c r="S181" s="151">
        <v>38.57</v>
      </c>
      <c r="T181" s="110"/>
      <c r="U181" s="11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</row>
    <row r="182" spans="3:44" s="107" customFormat="1" ht="9.9499999999999993" customHeight="1">
      <c r="E182" s="112"/>
      <c r="M182" s="107" t="s">
        <v>141</v>
      </c>
      <c r="S182" s="132"/>
      <c r="T182" s="133">
        <f>SUM(S180:S181)</f>
        <v>38.57</v>
      </c>
      <c r="U182" s="11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</row>
    <row r="183" spans="3:44" s="107" customFormat="1" ht="9.9499999999999993" customHeight="1">
      <c r="C183" s="43" t="s">
        <v>43</v>
      </c>
      <c r="D183" s="43"/>
      <c r="E183" s="44"/>
      <c r="F183" s="43"/>
      <c r="G183" s="43" t="s">
        <v>177</v>
      </c>
      <c r="H183" s="150"/>
      <c r="I183" s="43"/>
      <c r="T183" s="110"/>
      <c r="U183" s="113"/>
      <c r="Y183" s="43"/>
    </row>
    <row r="184" spans="3:44" s="107" customFormat="1" ht="9.9499999999999993" customHeight="1">
      <c r="C184" s="107" t="s">
        <v>147</v>
      </c>
      <c r="D184" s="107" t="s">
        <v>25</v>
      </c>
      <c r="E184" s="112"/>
      <c r="T184" s="110"/>
      <c r="U184" s="113"/>
      <c r="Y184" s="43"/>
      <c r="AA184" s="115"/>
      <c r="AC184" s="115"/>
      <c r="AE184" s="115"/>
      <c r="AG184" s="115"/>
      <c r="AI184" s="115"/>
      <c r="AK184" s="115"/>
      <c r="AM184" s="115"/>
      <c r="AO184" s="115"/>
      <c r="AQ184" s="115"/>
    </row>
    <row r="185" spans="3:44" s="107" customFormat="1" ht="9.9499999999999993" customHeight="1">
      <c r="D185" s="115">
        <f>D174</f>
        <v>0</v>
      </c>
      <c r="E185" s="107" t="s">
        <v>19</v>
      </c>
      <c r="F185" s="112">
        <v>6</v>
      </c>
      <c r="G185" s="107" t="s">
        <v>27</v>
      </c>
      <c r="H185" s="129">
        <f>D185/F185</f>
        <v>0</v>
      </c>
      <c r="I185" s="107" t="s">
        <v>28</v>
      </c>
      <c r="J185" s="130">
        <v>6</v>
      </c>
      <c r="K185" s="107" t="s">
        <v>29</v>
      </c>
      <c r="L185" s="107" t="s">
        <v>191</v>
      </c>
      <c r="S185" s="110">
        <f>D185/F185*J185</f>
        <v>0</v>
      </c>
      <c r="U185" s="113"/>
      <c r="Y185" s="43"/>
    </row>
    <row r="186" spans="3:44" s="107" customFormat="1" ht="9.9499999999999993" customHeight="1">
      <c r="E186" s="112"/>
      <c r="M186" s="107" t="s">
        <v>46</v>
      </c>
      <c r="S186" s="131">
        <f>S183+S185</f>
        <v>0</v>
      </c>
      <c r="U186" s="113"/>
      <c r="Y186" s="43"/>
      <c r="AA186" s="115"/>
      <c r="AC186" s="115"/>
      <c r="AE186" s="115"/>
      <c r="AG186" s="115"/>
      <c r="AI186" s="115"/>
      <c r="AK186" s="115"/>
      <c r="AM186" s="115"/>
      <c r="AO186" s="115"/>
      <c r="AQ186" s="115"/>
    </row>
    <row r="187" spans="3:44" s="107" customFormat="1" ht="9.9499999999999993" customHeight="1">
      <c r="C187" s="107" t="s">
        <v>148</v>
      </c>
      <c r="D187" s="135" t="s">
        <v>48</v>
      </c>
      <c r="E187" s="112"/>
      <c r="F187" s="43"/>
      <c r="G187" s="43"/>
      <c r="H187" s="43"/>
      <c r="I187" s="43"/>
      <c r="J187" s="43"/>
      <c r="K187" s="43"/>
      <c r="L187" s="43"/>
      <c r="T187" s="115"/>
      <c r="U187" s="113"/>
      <c r="Y187" s="43"/>
    </row>
    <row r="188" spans="3:44" s="107" customFormat="1" ht="9.9499999999999993" customHeight="1">
      <c r="E188" s="112"/>
      <c r="F188" s="107" t="s">
        <v>50</v>
      </c>
      <c r="J188" s="107" t="s">
        <v>28</v>
      </c>
      <c r="K188" s="136">
        <v>9</v>
      </c>
      <c r="L188" s="107" t="s">
        <v>40</v>
      </c>
      <c r="M188" s="107" t="s">
        <v>51</v>
      </c>
      <c r="S188" s="137">
        <f>S186*K188%</f>
        <v>0</v>
      </c>
      <c r="T188" s="115"/>
      <c r="U188" s="113"/>
      <c r="Y188" s="43"/>
    </row>
    <row r="189" spans="3:44" s="107" customFormat="1" ht="9.9499999999999993" customHeight="1">
      <c r="D189" s="112"/>
      <c r="J189" s="136"/>
      <c r="M189" s="107" t="s">
        <v>145</v>
      </c>
      <c r="S189" s="148">
        <f>S186+S188</f>
        <v>0</v>
      </c>
      <c r="T189" s="115"/>
      <c r="U189" s="113"/>
      <c r="Y189" s="43"/>
    </row>
    <row r="190" spans="3:44" s="107" customFormat="1" ht="9.9499999999999993" customHeight="1">
      <c r="E190" s="112"/>
      <c r="M190" s="107" t="s">
        <v>139</v>
      </c>
      <c r="S190" s="151">
        <v>63.03</v>
      </c>
      <c r="T190" s="110"/>
      <c r="U190" s="113"/>
      <c r="Y190" s="43"/>
    </row>
    <row r="191" spans="3:44" s="107" customFormat="1" ht="9.9499999999999993" customHeight="1">
      <c r="E191" s="112"/>
      <c r="M191" s="107" t="s">
        <v>141</v>
      </c>
      <c r="S191" s="132"/>
      <c r="T191" s="133">
        <f>SUM(S189:S190)</f>
        <v>63.03</v>
      </c>
      <c r="U191" s="113"/>
      <c r="Y191" s="43"/>
      <c r="Z191" s="43"/>
      <c r="AA191" s="43"/>
      <c r="AB191" s="44"/>
      <c r="AC191" s="43"/>
      <c r="AD191" s="43"/>
      <c r="AE191" s="43"/>
      <c r="AF191" s="43"/>
      <c r="AG191" s="43"/>
      <c r="AH191" s="43"/>
      <c r="AI191" s="43"/>
      <c r="AJ191" s="43"/>
      <c r="AP191" s="110"/>
      <c r="AQ191" s="110"/>
      <c r="AR191" s="113"/>
    </row>
    <row r="192" spans="3:44" s="107" customFormat="1" ht="9.9499999999999993" customHeight="1">
      <c r="C192" s="43" t="s">
        <v>43</v>
      </c>
      <c r="D192" s="43"/>
      <c r="E192" s="44"/>
      <c r="F192" s="43"/>
      <c r="G192" s="43" t="s">
        <v>178</v>
      </c>
      <c r="H192" s="150"/>
      <c r="I192" s="43"/>
      <c r="T192" s="110"/>
      <c r="U192" s="113"/>
      <c r="Y192" s="43"/>
      <c r="Z192" s="43"/>
      <c r="AA192" s="43"/>
      <c r="AB192" s="44"/>
      <c r="AC192" s="43"/>
      <c r="AD192" s="43"/>
      <c r="AE192" s="43"/>
      <c r="AF192" s="43"/>
      <c r="AG192" s="43"/>
      <c r="AH192" s="43"/>
      <c r="AI192" s="43"/>
      <c r="AJ192" s="43"/>
      <c r="AP192" s="110"/>
      <c r="AQ192" s="110"/>
      <c r="AR192" s="113"/>
    </row>
    <row r="193" spans="3:44" s="107" customFormat="1" ht="9.9499999999999993" customHeight="1">
      <c r="C193" s="107" t="s">
        <v>149</v>
      </c>
      <c r="D193" s="107" t="s">
        <v>25</v>
      </c>
      <c r="E193" s="112"/>
      <c r="T193" s="110"/>
      <c r="U193" s="113"/>
      <c r="Y193" s="43"/>
      <c r="Z193" s="43"/>
      <c r="AA193" s="43"/>
      <c r="AB193" s="44"/>
      <c r="AC193" s="43"/>
      <c r="AD193" s="43"/>
      <c r="AE193" s="43"/>
      <c r="AF193" s="43"/>
      <c r="AG193" s="43"/>
      <c r="AH193" s="43"/>
      <c r="AI193" s="43"/>
      <c r="AJ193" s="43"/>
      <c r="AP193" s="110"/>
      <c r="AQ193" s="110"/>
      <c r="AR193" s="113"/>
    </row>
    <row r="194" spans="3:44" s="107" customFormat="1" ht="9.9499999999999993" customHeight="1">
      <c r="D194" s="115">
        <f>D185</f>
        <v>0</v>
      </c>
      <c r="E194" s="107" t="s">
        <v>19</v>
      </c>
      <c r="F194" s="112">
        <v>6</v>
      </c>
      <c r="G194" s="107" t="s">
        <v>27</v>
      </c>
      <c r="H194" s="129">
        <f>D194/F194</f>
        <v>0</v>
      </c>
      <c r="I194" s="107" t="s">
        <v>28</v>
      </c>
      <c r="J194" s="130">
        <v>6</v>
      </c>
      <c r="K194" s="107" t="s">
        <v>29</v>
      </c>
      <c r="L194" s="107" t="s">
        <v>164</v>
      </c>
      <c r="S194" s="110">
        <f>D194/F194*J194</f>
        <v>0</v>
      </c>
      <c r="U194" s="113"/>
      <c r="Y194" s="43"/>
      <c r="Z194" s="43"/>
      <c r="AA194" s="43"/>
      <c r="AB194" s="44"/>
      <c r="AC194" s="43"/>
      <c r="AD194" s="43"/>
      <c r="AE194" s="43"/>
      <c r="AF194" s="43"/>
      <c r="AG194" s="43"/>
      <c r="AH194" s="43"/>
      <c r="AI194" s="43"/>
      <c r="AJ194" s="43"/>
      <c r="AP194" s="110"/>
      <c r="AQ194" s="110"/>
      <c r="AR194" s="113"/>
    </row>
    <row r="195" spans="3:44" s="107" customFormat="1" ht="9.9499999999999993" customHeight="1">
      <c r="E195" s="112"/>
      <c r="M195" s="107" t="s">
        <v>46</v>
      </c>
      <c r="S195" s="131">
        <f>S194</f>
        <v>0</v>
      </c>
      <c r="U195" s="113"/>
      <c r="Y195" s="43"/>
      <c r="Z195" s="43"/>
      <c r="AA195" s="43"/>
      <c r="AB195" s="44"/>
      <c r="AC195" s="43"/>
      <c r="AD195" s="43"/>
      <c r="AE195" s="43"/>
      <c r="AF195" s="43"/>
      <c r="AG195" s="43"/>
      <c r="AH195" s="43"/>
      <c r="AI195" s="43"/>
      <c r="AJ195" s="43"/>
      <c r="AP195" s="110"/>
      <c r="AQ195" s="110"/>
      <c r="AR195" s="113"/>
    </row>
    <row r="196" spans="3:44" s="107" customFormat="1" ht="9.9499999999999993" customHeight="1">
      <c r="C196" s="107" t="s">
        <v>150</v>
      </c>
      <c r="D196" s="135" t="s">
        <v>48</v>
      </c>
      <c r="E196" s="112"/>
      <c r="F196" s="43"/>
      <c r="G196" s="43"/>
      <c r="H196" s="43"/>
      <c r="I196" s="43"/>
      <c r="J196" s="43"/>
      <c r="K196" s="43"/>
      <c r="L196" s="43"/>
      <c r="T196" s="115"/>
      <c r="U196" s="11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</row>
    <row r="197" spans="3:44" s="107" customFormat="1" ht="9.9499999999999993" customHeight="1" thickBot="1">
      <c r="E197" s="112"/>
      <c r="F197" s="107" t="s">
        <v>50</v>
      </c>
      <c r="J197" s="107" t="s">
        <v>28</v>
      </c>
      <c r="K197" s="136">
        <v>9</v>
      </c>
      <c r="L197" s="107" t="s">
        <v>40</v>
      </c>
      <c r="M197" s="107" t="s">
        <v>51</v>
      </c>
      <c r="S197" s="137">
        <f>S195*K197%</f>
        <v>0</v>
      </c>
      <c r="T197" s="115"/>
      <c r="U197" s="11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</row>
    <row r="198" spans="3:44" s="107" customFormat="1" ht="9.9499999999999993" customHeight="1" thickTop="1">
      <c r="D198" s="112"/>
      <c r="J198" s="136"/>
      <c r="M198" s="107" t="s">
        <v>145</v>
      </c>
      <c r="S198" s="148">
        <f>S195+S197</f>
        <v>0</v>
      </c>
      <c r="T198" s="115"/>
      <c r="U198" s="113"/>
      <c r="Y198" s="157" t="str">
        <f>Y82</f>
        <v>Jr. San Martin N° 967</v>
      </c>
      <c r="Z198" s="157"/>
      <c r="AA198" s="157"/>
      <c r="AB198" s="157"/>
      <c r="AC198" s="157"/>
      <c r="AD198" s="157"/>
      <c r="AE198" s="157"/>
      <c r="AF198" s="157"/>
      <c r="AG198" s="157"/>
      <c r="AH198" s="157"/>
      <c r="AI198" s="157"/>
      <c r="AJ198" s="157"/>
      <c r="AK198" s="157"/>
      <c r="AL198" s="157"/>
      <c r="AM198" s="157"/>
      <c r="AN198" s="157"/>
      <c r="AO198" s="157"/>
      <c r="AP198" s="157"/>
      <c r="AQ198" s="157"/>
    </row>
    <row r="199" spans="3:44" s="107" customFormat="1" ht="9.9499999999999993" customHeight="1">
      <c r="E199" s="112"/>
      <c r="M199" s="107" t="s">
        <v>139</v>
      </c>
      <c r="S199" s="151">
        <v>56.96</v>
      </c>
      <c r="T199" s="110"/>
      <c r="U199" s="113"/>
      <c r="Y199" s="158"/>
      <c r="Z199" s="158"/>
      <c r="AA199" s="158"/>
      <c r="AB199" s="158"/>
      <c r="AC199" s="158"/>
      <c r="AD199" s="158"/>
      <c r="AE199" s="158"/>
      <c r="AF199" s="158"/>
      <c r="AG199" s="158"/>
      <c r="AH199" s="158"/>
      <c r="AI199" s="158"/>
      <c r="AJ199" s="158"/>
      <c r="AK199" s="158"/>
      <c r="AL199" s="158"/>
      <c r="AM199" s="158"/>
      <c r="AN199" s="158"/>
      <c r="AO199" s="158"/>
      <c r="AP199" s="158"/>
      <c r="AQ199" s="158"/>
    </row>
    <row r="200" spans="3:44" s="107" customFormat="1" ht="9.9499999999999993" customHeight="1">
      <c r="E200" s="112"/>
      <c r="M200" s="107" t="s">
        <v>141</v>
      </c>
      <c r="S200" s="132"/>
      <c r="T200" s="133">
        <f>SUM(S198:S199)</f>
        <v>56.96</v>
      </c>
      <c r="U200" s="113"/>
      <c r="Y200" s="43"/>
      <c r="Z200" s="43" t="s">
        <v>43</v>
      </c>
      <c r="AA200" s="43"/>
      <c r="AB200" s="44"/>
      <c r="AC200" s="43"/>
      <c r="AD200" s="43" t="s">
        <v>146</v>
      </c>
      <c r="AE200" s="43"/>
      <c r="AF200" s="43"/>
      <c r="AQ200" s="110"/>
      <c r="AR200" s="113"/>
    </row>
    <row r="201" spans="3:44" s="107" customFormat="1" ht="9.9499999999999993" customHeight="1">
      <c r="C201" s="43" t="s">
        <v>43</v>
      </c>
      <c r="D201" s="43"/>
      <c r="E201" s="44"/>
      <c r="F201" s="43"/>
      <c r="G201" s="43" t="s">
        <v>179</v>
      </c>
      <c r="H201" s="150"/>
      <c r="I201" s="43"/>
      <c r="T201" s="110"/>
      <c r="U201" s="113"/>
      <c r="Z201" s="107" t="s">
        <v>149</v>
      </c>
      <c r="AA201" s="107" t="s">
        <v>25</v>
      </c>
      <c r="AB201" s="112"/>
      <c r="AQ201" s="110"/>
      <c r="AR201" s="113"/>
    </row>
    <row r="202" spans="3:44" s="107" customFormat="1" ht="9.9499999999999993" customHeight="1">
      <c r="C202" s="107" t="s">
        <v>166</v>
      </c>
      <c r="D202" s="107" t="s">
        <v>25</v>
      </c>
      <c r="E202" s="112"/>
      <c r="T202" s="110"/>
      <c r="U202" s="113"/>
      <c r="AA202" s="115">
        <f>AA189</f>
        <v>0</v>
      </c>
      <c r="AB202" s="107" t="s">
        <v>19</v>
      </c>
      <c r="AC202" s="112">
        <v>6</v>
      </c>
      <c r="AD202" s="107" t="s">
        <v>27</v>
      </c>
      <c r="AE202" s="129">
        <f>AA202/AC202</f>
        <v>0</v>
      </c>
      <c r="AF202" s="107" t="s">
        <v>28</v>
      </c>
      <c r="AG202" s="130">
        <v>6</v>
      </c>
      <c r="AH202" s="107" t="s">
        <v>29</v>
      </c>
      <c r="AI202" s="107" t="s">
        <v>144</v>
      </c>
      <c r="AP202" s="110">
        <f>AA202/AC202*AG202</f>
        <v>0</v>
      </c>
      <c r="AR202" s="113"/>
    </row>
    <row r="203" spans="3:44" s="107" customFormat="1" ht="9.9499999999999993" customHeight="1">
      <c r="D203" s="115">
        <f>D185</f>
        <v>0</v>
      </c>
      <c r="E203" s="107" t="s">
        <v>19</v>
      </c>
      <c r="F203" s="112">
        <v>6</v>
      </c>
      <c r="G203" s="107" t="s">
        <v>27</v>
      </c>
      <c r="H203" s="129">
        <f>D203/F203</f>
        <v>0</v>
      </c>
      <c r="I203" s="107" t="s">
        <v>28</v>
      </c>
      <c r="J203" s="130">
        <v>6</v>
      </c>
      <c r="K203" s="107" t="s">
        <v>29</v>
      </c>
      <c r="L203" s="107" t="s">
        <v>192</v>
      </c>
      <c r="S203" s="110">
        <f>D203/F203*J203</f>
        <v>0</v>
      </c>
      <c r="U203" s="113"/>
      <c r="AB203" s="112"/>
      <c r="AJ203" s="107" t="s">
        <v>46</v>
      </c>
      <c r="AP203" s="131">
        <f>AP202</f>
        <v>0</v>
      </c>
      <c r="AR203" s="113"/>
    </row>
    <row r="204" spans="3:44" s="107" customFormat="1" ht="9.9499999999999993" customHeight="1">
      <c r="E204" s="112"/>
      <c r="M204" s="107" t="s">
        <v>46</v>
      </c>
      <c r="S204" s="131">
        <f>S203</f>
        <v>0</v>
      </c>
      <c r="U204" s="113"/>
      <c r="Y204" s="43"/>
      <c r="Z204" s="107" t="s">
        <v>150</v>
      </c>
      <c r="AA204" s="135" t="s">
        <v>48</v>
      </c>
      <c r="AB204" s="112"/>
      <c r="AC204" s="43"/>
      <c r="AD204" s="43"/>
      <c r="AE204" s="43"/>
      <c r="AF204" s="43"/>
      <c r="AG204" s="43"/>
      <c r="AH204" s="43"/>
      <c r="AI204" s="43"/>
      <c r="AQ204" s="115"/>
      <c r="AR204" s="113"/>
    </row>
    <row r="205" spans="3:44" s="107" customFormat="1" ht="9.9499999999999993" customHeight="1">
      <c r="C205" s="107" t="s">
        <v>167</v>
      </c>
      <c r="D205" s="135" t="s">
        <v>48</v>
      </c>
      <c r="E205" s="112"/>
      <c r="F205" s="43"/>
      <c r="G205" s="43"/>
      <c r="H205" s="43"/>
      <c r="I205" s="43"/>
      <c r="J205" s="43"/>
      <c r="K205" s="43"/>
      <c r="L205" s="43"/>
      <c r="T205" s="115"/>
      <c r="U205" s="113"/>
      <c r="AB205" s="112"/>
      <c r="AC205" s="107" t="s">
        <v>50</v>
      </c>
      <c r="AG205" s="107" t="s">
        <v>28</v>
      </c>
      <c r="AH205" s="136">
        <v>9</v>
      </c>
      <c r="AI205" s="107" t="s">
        <v>40</v>
      </c>
      <c r="AJ205" s="107" t="s">
        <v>51</v>
      </c>
      <c r="AP205" s="137">
        <f>AP203*AH205%</f>
        <v>0</v>
      </c>
      <c r="AQ205" s="115"/>
      <c r="AR205" s="113"/>
    </row>
    <row r="206" spans="3:44" s="107" customFormat="1" ht="9.9499999999999993" customHeight="1">
      <c r="E206" s="112"/>
      <c r="F206" s="107" t="s">
        <v>50</v>
      </c>
      <c r="J206" s="107" t="s">
        <v>28</v>
      </c>
      <c r="K206" s="136">
        <v>9</v>
      </c>
      <c r="L206" s="107" t="s">
        <v>40</v>
      </c>
      <c r="M206" s="107" t="s">
        <v>51</v>
      </c>
      <c r="S206" s="137">
        <f>S204*K206%</f>
        <v>0</v>
      </c>
      <c r="T206" s="115"/>
      <c r="U206" s="113"/>
      <c r="AA206" s="112"/>
      <c r="AG206" s="136"/>
      <c r="AJ206" s="107" t="s">
        <v>145</v>
      </c>
      <c r="AP206" s="148">
        <f>AP203+AP205</f>
        <v>0</v>
      </c>
      <c r="AQ206" s="115"/>
      <c r="AR206" s="113"/>
    </row>
    <row r="207" spans="3:44" s="107" customFormat="1" ht="9.9499999999999993" customHeight="1">
      <c r="D207" s="112"/>
      <c r="J207" s="136"/>
      <c r="M207" s="107" t="s">
        <v>145</v>
      </c>
      <c r="S207" s="148">
        <f>S204+S206</f>
        <v>0</v>
      </c>
      <c r="T207" s="115"/>
      <c r="U207" s="113"/>
      <c r="AB207" s="112"/>
      <c r="AJ207" s="107" t="s">
        <v>139</v>
      </c>
      <c r="AP207" s="147">
        <v>7.49</v>
      </c>
      <c r="AQ207" s="110"/>
      <c r="AR207" s="113"/>
    </row>
    <row r="208" spans="3:44" s="107" customFormat="1" ht="9.9499999999999993" customHeight="1">
      <c r="E208" s="112"/>
      <c r="M208" s="107" t="s">
        <v>139</v>
      </c>
      <c r="S208" s="151">
        <v>49.64</v>
      </c>
      <c r="T208" s="110"/>
      <c r="U208" s="113"/>
      <c r="AB208" s="112"/>
      <c r="AJ208" s="107" t="s">
        <v>141</v>
      </c>
      <c r="AP208" s="132"/>
      <c r="AQ208" s="133">
        <f>SUM(AP206:AP207)</f>
        <v>7.49</v>
      </c>
      <c r="AR208" s="113"/>
    </row>
    <row r="209" spans="3:44" s="107" customFormat="1" ht="9.9499999999999993" customHeight="1">
      <c r="E209" s="112"/>
      <c r="M209" s="107" t="s">
        <v>141</v>
      </c>
      <c r="S209" s="132"/>
      <c r="T209" s="133">
        <f>SUM(S207:S208)</f>
        <v>49.64</v>
      </c>
      <c r="U209" s="113"/>
      <c r="Y209" s="43" t="s">
        <v>42</v>
      </c>
      <c r="Z209" s="43" t="s">
        <v>35</v>
      </c>
      <c r="AA209" s="43"/>
      <c r="AB209" s="44"/>
      <c r="AC209" s="43"/>
      <c r="AD209" s="43"/>
      <c r="AE209" s="43"/>
      <c r="AF209" s="43"/>
      <c r="AG209" s="62"/>
      <c r="AQ209" s="110"/>
      <c r="AR209" s="113"/>
    </row>
    <row r="210" spans="3:44" s="107" customFormat="1" ht="9.9499999999999993" customHeight="1">
      <c r="C210" s="43" t="s">
        <v>43</v>
      </c>
      <c r="D210" s="43"/>
      <c r="E210" s="44"/>
      <c r="F210" s="43"/>
      <c r="G210" s="43" t="s">
        <v>180</v>
      </c>
      <c r="H210" s="150"/>
      <c r="I210" s="43"/>
      <c r="T210" s="110"/>
      <c r="U210" s="113"/>
      <c r="Y210" s="43"/>
      <c r="Z210" s="43"/>
      <c r="AA210" s="43"/>
      <c r="AB210" s="44"/>
      <c r="AC210" s="43"/>
      <c r="AD210" s="43"/>
      <c r="AE210" s="43"/>
      <c r="AF210" s="43"/>
      <c r="AG210" s="62"/>
      <c r="AQ210" s="110"/>
      <c r="AR210" s="113"/>
    </row>
    <row r="211" spans="3:44" s="107" customFormat="1" ht="9.9499999999999993" customHeight="1">
      <c r="C211" s="107" t="s">
        <v>168</v>
      </c>
      <c r="D211" s="107" t="s">
        <v>25</v>
      </c>
      <c r="E211" s="112"/>
      <c r="T211" s="110"/>
      <c r="U211" s="113"/>
      <c r="Y211" s="43"/>
      <c r="Z211" s="43"/>
      <c r="AA211" s="43"/>
      <c r="AB211" s="44"/>
      <c r="AC211" s="43"/>
      <c r="AD211" s="43"/>
      <c r="AE211" s="43"/>
      <c r="AF211" s="43"/>
      <c r="AG211" s="62"/>
      <c r="AQ211" s="110"/>
      <c r="AR211" s="113"/>
    </row>
    <row r="212" spans="3:44" s="107" customFormat="1" ht="9.9499999999999993" customHeight="1">
      <c r="D212" s="115">
        <f>D203</f>
        <v>0</v>
      </c>
      <c r="E212" s="107" t="s">
        <v>19</v>
      </c>
      <c r="F212" s="112">
        <v>6</v>
      </c>
      <c r="G212" s="107" t="s">
        <v>27</v>
      </c>
      <c r="H212" s="129">
        <f>D212/F212</f>
        <v>0</v>
      </c>
      <c r="I212" s="107" t="s">
        <v>28</v>
      </c>
      <c r="J212" s="130">
        <v>6</v>
      </c>
      <c r="K212" s="107" t="s">
        <v>29</v>
      </c>
      <c r="L212" s="107" t="s">
        <v>165</v>
      </c>
      <c r="S212" s="110">
        <f>D212/F212*J212</f>
        <v>0</v>
      </c>
      <c r="U212" s="113"/>
      <c r="Y212" s="117"/>
      <c r="Z212" s="140" t="s">
        <v>53</v>
      </c>
      <c r="AA212" s="62" t="s">
        <v>161</v>
      </c>
      <c r="AB212" s="118"/>
      <c r="AC212" s="117"/>
      <c r="AD212" s="117"/>
      <c r="AE212" s="117"/>
      <c r="AF212" s="117"/>
      <c r="AG212" s="117"/>
      <c r="AH212" s="117"/>
      <c r="AI212" s="117"/>
      <c r="AJ212" s="62"/>
      <c r="AK212" s="117"/>
      <c r="AL212" s="117"/>
      <c r="AM212" s="117"/>
      <c r="AN212" s="117"/>
      <c r="AO212" s="117"/>
      <c r="AP212" s="117"/>
      <c r="AQ212" s="141"/>
      <c r="AR212" s="113"/>
    </row>
    <row r="213" spans="3:44" s="107" customFormat="1" ht="9.9499999999999993" customHeight="1">
      <c r="E213" s="112"/>
      <c r="M213" s="107" t="s">
        <v>46</v>
      </c>
      <c r="S213" s="131">
        <f>S212</f>
        <v>0</v>
      </c>
      <c r="U213" s="113"/>
      <c r="Y213" s="117"/>
      <c r="Z213" s="140"/>
      <c r="AA213" s="62"/>
      <c r="AB213" s="118"/>
      <c r="AC213" s="117"/>
      <c r="AD213" s="117"/>
      <c r="AE213" s="117"/>
      <c r="AF213" s="117"/>
      <c r="AG213" s="117"/>
      <c r="AH213" s="117"/>
      <c r="AI213" s="117"/>
      <c r="AJ213" s="62"/>
      <c r="AK213" s="117"/>
      <c r="AL213" s="117"/>
      <c r="AM213" s="117"/>
      <c r="AN213" s="117"/>
      <c r="AO213" s="117"/>
      <c r="AP213" s="117"/>
      <c r="AQ213" s="141"/>
      <c r="AR213" s="113"/>
    </row>
    <row r="214" spans="3:44" s="107" customFormat="1" ht="9.9499999999999993" customHeight="1">
      <c r="C214" s="107" t="s">
        <v>169</v>
      </c>
      <c r="D214" s="135" t="s">
        <v>48</v>
      </c>
      <c r="E214" s="112"/>
      <c r="F214" s="43"/>
      <c r="G214" s="43"/>
      <c r="H214" s="43"/>
      <c r="I214" s="43"/>
      <c r="J214" s="43"/>
      <c r="K214" s="43"/>
      <c r="L214" s="43"/>
      <c r="T214" s="115"/>
      <c r="U214" s="113"/>
      <c r="Y214" s="154" t="s">
        <v>57</v>
      </c>
      <c r="Z214" s="154"/>
      <c r="AA214" s="154"/>
      <c r="AB214" s="154"/>
      <c r="AC214" s="154"/>
      <c r="AD214" s="117" t="str">
        <f>AG87</f>
        <v>ST KDOSH GROUP S.A.C.</v>
      </c>
      <c r="AE214" s="117"/>
      <c r="AF214" s="117"/>
      <c r="AG214" s="117"/>
      <c r="AH214" s="117"/>
      <c r="AI214" s="117"/>
      <c r="AJ214" s="117"/>
      <c r="AK214" s="117" t="s">
        <v>58</v>
      </c>
      <c r="AL214" s="117"/>
      <c r="AM214" s="117"/>
      <c r="AN214" s="155" t="e">
        <f>#REF!</f>
        <v>#REF!</v>
      </c>
      <c r="AO214" s="155"/>
      <c r="AP214" s="117"/>
      <c r="AQ214" s="117"/>
      <c r="AR214" s="113"/>
    </row>
    <row r="215" spans="3:44" s="107" customFormat="1" ht="9.9499999999999993" customHeight="1">
      <c r="E215" s="112"/>
      <c r="F215" s="107" t="s">
        <v>50</v>
      </c>
      <c r="J215" s="107" t="s">
        <v>28</v>
      </c>
      <c r="K215" s="136">
        <v>9</v>
      </c>
      <c r="L215" s="107" t="s">
        <v>40</v>
      </c>
      <c r="M215" s="107" t="s">
        <v>51</v>
      </c>
      <c r="S215" s="137">
        <f>S213*K215%</f>
        <v>0</v>
      </c>
      <c r="T215" s="115"/>
      <c r="U215" s="113"/>
      <c r="Y215" s="117" t="str">
        <f>AA212</f>
        <v>Tres Mil Ciento Quince con 74/100 soles</v>
      </c>
      <c r="Z215" s="117"/>
      <c r="AA215" s="117"/>
      <c r="AB215" s="118"/>
      <c r="AC215" s="117"/>
      <c r="AD215" s="117"/>
      <c r="AE215" s="117"/>
      <c r="AF215" s="117"/>
      <c r="AG215" s="117"/>
      <c r="AH215" s="117" t="s">
        <v>59</v>
      </c>
      <c r="AI215" s="117"/>
      <c r="AJ215" s="117"/>
      <c r="AK215" s="117"/>
      <c r="AL215" s="117"/>
      <c r="AM215" s="117"/>
      <c r="AN215" s="117"/>
      <c r="AO215" s="117"/>
      <c r="AP215" s="120"/>
      <c r="AQ215" s="117"/>
      <c r="AR215" s="113"/>
    </row>
    <row r="216" spans="3:44" s="107" customFormat="1" ht="9.9499999999999993" customHeight="1">
      <c r="D216" s="112"/>
      <c r="J216" s="136"/>
      <c r="M216" s="107" t="s">
        <v>145</v>
      </c>
      <c r="S216" s="148">
        <f>S213+S215</f>
        <v>0</v>
      </c>
      <c r="T216" s="115"/>
      <c r="U216" s="113"/>
      <c r="Y216" s="117" t="s">
        <v>152</v>
      </c>
      <c r="Z216" s="117"/>
      <c r="AA216" s="117"/>
      <c r="AB216" s="118"/>
      <c r="AC216" s="117"/>
      <c r="AD216" s="117"/>
      <c r="AE216" s="117"/>
      <c r="AF216" s="117"/>
      <c r="AG216" s="117"/>
      <c r="AH216" s="117"/>
      <c r="AI216" s="117"/>
      <c r="AJ216" s="117"/>
      <c r="AK216" s="117"/>
      <c r="AL216" s="117"/>
      <c r="AM216" s="117"/>
      <c r="AN216" s="117"/>
      <c r="AO216" s="117"/>
      <c r="AP216" s="120"/>
      <c r="AQ216" s="117"/>
      <c r="AR216" s="113"/>
    </row>
    <row r="217" spans="3:44" s="107" customFormat="1" ht="9.9499999999999993" customHeight="1">
      <c r="E217" s="112"/>
      <c r="M217" s="107" t="s">
        <v>139</v>
      </c>
      <c r="S217" s="151">
        <v>36.69</v>
      </c>
      <c r="T217" s="110"/>
      <c r="U217" s="113"/>
      <c r="Y217" s="117" t="s">
        <v>153</v>
      </c>
      <c r="Z217" s="117"/>
      <c r="AA217" s="117"/>
      <c r="AB217" s="118"/>
      <c r="AC217" s="117"/>
      <c r="AD217" s="117"/>
      <c r="AE217" s="117"/>
      <c r="AF217" s="117"/>
      <c r="AG217" s="117"/>
      <c r="AH217" s="117"/>
      <c r="AI217" s="117"/>
      <c r="AJ217" s="117"/>
      <c r="AK217" s="117"/>
      <c r="AL217" s="117"/>
      <c r="AM217" s="117"/>
      <c r="AN217" s="117"/>
      <c r="AO217" s="117"/>
      <c r="AP217" s="120"/>
      <c r="AQ217" s="117"/>
      <c r="AR217" s="113"/>
    </row>
    <row r="218" spans="3:44" s="107" customFormat="1" ht="9.9499999999999993" customHeight="1">
      <c r="E218" s="112"/>
      <c r="M218" s="107" t="s">
        <v>141</v>
      </c>
      <c r="S218" s="132"/>
      <c r="T218" s="133">
        <f>SUM(S216:S217)</f>
        <v>36.69</v>
      </c>
      <c r="U218" s="113"/>
      <c r="Y218" s="117"/>
      <c r="Z218" s="117"/>
      <c r="AA218" s="117"/>
      <c r="AB218" s="118"/>
      <c r="AC218" s="117"/>
      <c r="AD218" s="117"/>
      <c r="AE218" s="117"/>
      <c r="AF218" s="117"/>
      <c r="AG218" s="160" t="s">
        <v>54</v>
      </c>
      <c r="AH218" s="160"/>
      <c r="AI218" s="161" t="s">
        <v>154</v>
      </c>
      <c r="AJ218" s="161"/>
      <c r="AK218" s="161"/>
      <c r="AL218" s="161"/>
      <c r="AM218" s="161"/>
      <c r="AN218" s="62"/>
      <c r="AO218" s="62"/>
      <c r="AP218" s="140"/>
      <c r="AQ218" s="62"/>
      <c r="AR218" s="113"/>
    </row>
    <row r="219" spans="3:44" s="107" customFormat="1" ht="9.9499999999999993" customHeight="1">
      <c r="C219" s="43" t="s">
        <v>43</v>
      </c>
      <c r="D219" s="43"/>
      <c r="E219" s="44"/>
      <c r="F219" s="43"/>
      <c r="G219" s="43" t="s">
        <v>181</v>
      </c>
      <c r="H219" s="150"/>
      <c r="I219" s="43"/>
      <c r="T219" s="110"/>
      <c r="U219" s="113"/>
      <c r="AB219" s="112"/>
      <c r="AG219" s="114"/>
      <c r="AH219" s="114"/>
      <c r="AN219" s="43"/>
      <c r="AO219" s="43"/>
      <c r="AP219" s="143"/>
      <c r="AQ219" s="43"/>
      <c r="AR219" s="113"/>
    </row>
    <row r="220" spans="3:44" s="107" customFormat="1" ht="9.9499999999999993" customHeight="1">
      <c r="C220" s="107" t="s">
        <v>170</v>
      </c>
      <c r="D220" s="107" t="s">
        <v>25</v>
      </c>
      <c r="E220" s="112"/>
      <c r="T220" s="110"/>
      <c r="U220" s="113"/>
      <c r="AB220" s="112"/>
      <c r="AG220" s="114"/>
      <c r="AH220" s="114"/>
      <c r="AN220" s="43"/>
      <c r="AO220" s="43"/>
      <c r="AP220" s="143"/>
      <c r="AQ220" s="43"/>
      <c r="AR220" s="113"/>
    </row>
    <row r="221" spans="3:44" s="107" customFormat="1" ht="9.9499999999999993" customHeight="1">
      <c r="D221" s="115">
        <f>D203</f>
        <v>0</v>
      </c>
      <c r="E221" s="107" t="s">
        <v>19</v>
      </c>
      <c r="F221" s="112">
        <v>6</v>
      </c>
      <c r="G221" s="107" t="s">
        <v>27</v>
      </c>
      <c r="H221" s="129">
        <f>D221/F221</f>
        <v>0</v>
      </c>
      <c r="I221" s="107" t="s">
        <v>28</v>
      </c>
      <c r="J221" s="130">
        <v>6</v>
      </c>
      <c r="K221" s="107" t="s">
        <v>29</v>
      </c>
      <c r="L221" s="107" t="s">
        <v>193</v>
      </c>
      <c r="S221" s="110">
        <f>D221/F221*J221</f>
        <v>0</v>
      </c>
      <c r="U221" s="113"/>
      <c r="Y221" s="43"/>
      <c r="Z221" s="43"/>
      <c r="AA221" s="43"/>
      <c r="AB221" s="44"/>
      <c r="AC221" s="43"/>
      <c r="AD221" s="43"/>
      <c r="AE221" s="43"/>
      <c r="AF221" s="43"/>
      <c r="AG221" s="62"/>
      <c r="AQ221" s="110"/>
      <c r="AR221" s="113"/>
    </row>
    <row r="222" spans="3:44" s="107" customFormat="1" ht="9.9499999999999993" customHeight="1">
      <c r="E222" s="112"/>
      <c r="M222" s="107" t="s">
        <v>46</v>
      </c>
      <c r="S222" s="131">
        <f>S221</f>
        <v>0</v>
      </c>
      <c r="U222" s="113"/>
      <c r="Y222" s="43"/>
      <c r="Z222" s="43"/>
      <c r="AA222" s="43"/>
      <c r="AB222" s="44"/>
      <c r="AC222" s="43"/>
      <c r="AD222" s="43"/>
      <c r="AE222" s="43"/>
      <c r="AF222" s="43"/>
      <c r="AG222" s="62"/>
      <c r="AQ222" s="110"/>
      <c r="AR222" s="113"/>
    </row>
    <row r="223" spans="3:44" s="107" customFormat="1" ht="9.9499999999999993" customHeight="1">
      <c r="C223" s="107" t="s">
        <v>171</v>
      </c>
      <c r="D223" s="135" t="s">
        <v>48</v>
      </c>
      <c r="E223" s="112"/>
      <c r="F223" s="43"/>
      <c r="G223" s="43"/>
      <c r="H223" s="43"/>
      <c r="I223" s="43"/>
      <c r="J223" s="43"/>
      <c r="K223" s="43"/>
      <c r="L223" s="43"/>
      <c r="T223" s="115"/>
      <c r="U223" s="113"/>
      <c r="Y223" s="43"/>
      <c r="Z223" s="43"/>
      <c r="AA223" s="43"/>
      <c r="AB223" s="44"/>
      <c r="AC223" s="43"/>
      <c r="AD223" s="43"/>
      <c r="AE223" s="43"/>
      <c r="AF223" s="43"/>
      <c r="AG223" s="62"/>
      <c r="AQ223" s="110"/>
      <c r="AR223" s="113"/>
    </row>
    <row r="224" spans="3:44" s="107" customFormat="1" ht="9.9499999999999993" customHeight="1">
      <c r="E224" s="112"/>
      <c r="F224" s="107" t="s">
        <v>50</v>
      </c>
      <c r="J224" s="107" t="s">
        <v>28</v>
      </c>
      <c r="K224" s="136">
        <v>9</v>
      </c>
      <c r="L224" s="107" t="s">
        <v>40</v>
      </c>
      <c r="M224" s="107" t="s">
        <v>51</v>
      </c>
      <c r="S224" s="137">
        <f>S222*K224%</f>
        <v>0</v>
      </c>
      <c r="T224" s="115"/>
      <c r="U224" s="113"/>
      <c r="Y224" s="43"/>
      <c r="Z224" s="43"/>
      <c r="AA224" s="43"/>
      <c r="AB224" s="44"/>
      <c r="AC224" s="43"/>
      <c r="AD224" s="43"/>
      <c r="AE224" s="43"/>
      <c r="AF224" s="43"/>
      <c r="AG224" s="62"/>
      <c r="AQ224" s="110"/>
      <c r="AR224" s="113"/>
    </row>
    <row r="225" spans="3:44" s="107" customFormat="1" ht="9.9499999999999993" customHeight="1">
      <c r="D225" s="112"/>
      <c r="J225" s="136"/>
      <c r="M225" s="107" t="s">
        <v>145</v>
      </c>
      <c r="S225" s="148">
        <f>S222+S224</f>
        <v>0</v>
      </c>
      <c r="T225" s="115"/>
      <c r="U225" s="113"/>
      <c r="Y225" s="43"/>
      <c r="Z225" s="43"/>
      <c r="AA225" s="43"/>
      <c r="AB225" s="44"/>
      <c r="AC225" s="43"/>
      <c r="AD225" s="43"/>
      <c r="AE225" s="43"/>
      <c r="AF225" s="43"/>
      <c r="AG225" s="62"/>
      <c r="AQ225" s="110"/>
      <c r="AR225" s="113"/>
    </row>
    <row r="226" spans="3:44" s="107" customFormat="1" ht="9.9499999999999993" customHeight="1">
      <c r="E226" s="112"/>
      <c r="M226" s="107" t="s">
        <v>139</v>
      </c>
      <c r="S226" s="151">
        <v>26.53</v>
      </c>
      <c r="T226" s="110"/>
      <c r="U226" s="113"/>
      <c r="Y226" s="43"/>
      <c r="Z226" s="43"/>
      <c r="AA226" s="43"/>
      <c r="AB226" s="44"/>
      <c r="AC226" s="43"/>
      <c r="AD226" s="43"/>
      <c r="AE226" s="43"/>
      <c r="AF226" s="43"/>
      <c r="AG226" s="62"/>
      <c r="AQ226" s="110"/>
      <c r="AR226" s="113"/>
    </row>
    <row r="227" spans="3:44" s="107" customFormat="1" ht="9.9499999999999993" customHeight="1">
      <c r="E227" s="112"/>
      <c r="M227" s="107" t="s">
        <v>141</v>
      </c>
      <c r="S227" s="132"/>
      <c r="T227" s="133">
        <f>SUM(S225:S226)</f>
        <v>26.53</v>
      </c>
      <c r="U227" s="113"/>
      <c r="Y227" s="43"/>
      <c r="Z227" s="43"/>
      <c r="AA227" s="43"/>
      <c r="AB227" s="44"/>
      <c r="AC227" s="43"/>
      <c r="AD227" s="43"/>
      <c r="AE227" s="43"/>
      <c r="AF227" s="43"/>
      <c r="AG227" s="62"/>
      <c r="AQ227" s="110"/>
      <c r="AR227" s="113"/>
    </row>
    <row r="228" spans="3:44" s="107" customFormat="1" ht="9.9499999999999993" customHeight="1">
      <c r="C228" s="43" t="s">
        <v>43</v>
      </c>
      <c r="D228" s="43"/>
      <c r="E228" s="44"/>
      <c r="F228" s="43"/>
      <c r="G228" s="43" t="s">
        <v>182</v>
      </c>
      <c r="H228" s="150"/>
      <c r="I228" s="43"/>
      <c r="T228" s="110"/>
      <c r="U228" s="113"/>
      <c r="Y228" s="43"/>
      <c r="Z228" s="43"/>
      <c r="AA228" s="43"/>
      <c r="AB228" s="44"/>
      <c r="AC228" s="43"/>
      <c r="AD228" s="43"/>
      <c r="AE228" s="43"/>
      <c r="AF228" s="43"/>
      <c r="AG228" s="62"/>
      <c r="AQ228" s="110"/>
      <c r="AR228" s="113"/>
    </row>
    <row r="229" spans="3:44" s="107" customFormat="1" ht="9.9499999999999993" customHeight="1">
      <c r="C229" s="107" t="s">
        <v>172</v>
      </c>
      <c r="D229" s="107" t="s">
        <v>25</v>
      </c>
      <c r="E229" s="112"/>
      <c r="T229" s="110"/>
      <c r="U229" s="113"/>
      <c r="Y229" s="43"/>
      <c r="Z229" s="43"/>
      <c r="AA229" s="43"/>
      <c r="AB229" s="44"/>
      <c r="AC229" s="43"/>
      <c r="AD229" s="43"/>
      <c r="AE229" s="43"/>
      <c r="AF229" s="43"/>
      <c r="AG229" s="62"/>
      <c r="AQ229" s="110"/>
      <c r="AR229" s="113"/>
    </row>
    <row r="230" spans="3:44" s="107" customFormat="1" ht="9.9499999999999993" customHeight="1">
      <c r="D230" s="115">
        <f>D221</f>
        <v>0</v>
      </c>
      <c r="E230" s="107" t="s">
        <v>19</v>
      </c>
      <c r="F230" s="112">
        <v>6</v>
      </c>
      <c r="G230" s="107" t="s">
        <v>27</v>
      </c>
      <c r="H230" s="129">
        <f>D230/F230</f>
        <v>0</v>
      </c>
      <c r="I230" s="107" t="s">
        <v>28</v>
      </c>
      <c r="J230" s="130">
        <v>6</v>
      </c>
      <c r="K230" s="107" t="s">
        <v>29</v>
      </c>
      <c r="L230" s="107" t="s">
        <v>143</v>
      </c>
      <c r="S230" s="110">
        <f>D230/F230*J230</f>
        <v>0</v>
      </c>
      <c r="U230" s="113"/>
      <c r="Y230" s="43"/>
      <c r="Z230" s="43"/>
      <c r="AA230" s="43"/>
      <c r="AB230" s="44"/>
      <c r="AC230" s="43"/>
      <c r="AD230" s="43"/>
      <c r="AE230" s="43"/>
      <c r="AF230" s="43"/>
      <c r="AG230" s="62"/>
      <c r="AQ230" s="110"/>
      <c r="AR230" s="113"/>
    </row>
    <row r="231" spans="3:44" s="107" customFormat="1" ht="9.9499999999999993" customHeight="1">
      <c r="E231" s="112"/>
      <c r="M231" s="107" t="s">
        <v>46</v>
      </c>
      <c r="S231" s="131">
        <f>S230</f>
        <v>0</v>
      </c>
      <c r="U231" s="113"/>
      <c r="Y231" s="43"/>
      <c r="Z231" s="43"/>
      <c r="AA231" s="43"/>
      <c r="AB231" s="44"/>
      <c r="AC231" s="43"/>
      <c r="AD231" s="43"/>
      <c r="AE231" s="43"/>
      <c r="AF231" s="43"/>
      <c r="AG231" s="62"/>
      <c r="AQ231" s="110"/>
      <c r="AR231" s="113"/>
    </row>
    <row r="232" spans="3:44" s="107" customFormat="1" ht="9.9499999999999993" customHeight="1">
      <c r="C232" s="107" t="s">
        <v>173</v>
      </c>
      <c r="D232" s="135" t="s">
        <v>48</v>
      </c>
      <c r="E232" s="112"/>
      <c r="F232" s="43"/>
      <c r="G232" s="43"/>
      <c r="H232" s="43"/>
      <c r="I232" s="43"/>
      <c r="J232" s="43"/>
      <c r="K232" s="43"/>
      <c r="L232" s="43"/>
      <c r="T232" s="115"/>
      <c r="U232" s="113"/>
      <c r="Y232" s="43"/>
      <c r="Z232" s="43"/>
      <c r="AA232" s="43"/>
      <c r="AB232" s="44"/>
      <c r="AC232" s="43"/>
      <c r="AD232" s="43"/>
      <c r="AE232" s="43"/>
      <c r="AF232" s="43"/>
      <c r="AG232" s="62"/>
      <c r="AQ232" s="110"/>
      <c r="AR232" s="113"/>
    </row>
    <row r="233" spans="3:44" s="107" customFormat="1" ht="9.9499999999999993" customHeight="1">
      <c r="E233" s="112"/>
      <c r="F233" s="107" t="s">
        <v>50</v>
      </c>
      <c r="J233" s="107" t="s">
        <v>28</v>
      </c>
      <c r="K233" s="136">
        <v>9</v>
      </c>
      <c r="L233" s="107" t="s">
        <v>40</v>
      </c>
      <c r="M233" s="107" t="s">
        <v>51</v>
      </c>
      <c r="S233" s="137">
        <f>S231*K233%</f>
        <v>0</v>
      </c>
      <c r="T233" s="115"/>
      <c r="U233" s="113"/>
      <c r="Y233" s="43"/>
      <c r="Z233" s="43"/>
      <c r="AA233" s="43"/>
      <c r="AB233" s="44"/>
      <c r="AC233" s="43"/>
      <c r="AD233" s="43"/>
      <c r="AE233" s="43"/>
      <c r="AF233" s="43"/>
      <c r="AG233" s="62"/>
      <c r="AQ233" s="110"/>
      <c r="AR233" s="113"/>
    </row>
    <row r="234" spans="3:44" s="107" customFormat="1" ht="9.9499999999999993" customHeight="1">
      <c r="D234" s="112"/>
      <c r="J234" s="136"/>
      <c r="M234" s="107" t="s">
        <v>145</v>
      </c>
      <c r="S234" s="148">
        <f>S231+S233</f>
        <v>0</v>
      </c>
      <c r="T234" s="115"/>
      <c r="U234" s="113"/>
      <c r="Y234" s="43"/>
      <c r="Z234" s="43"/>
      <c r="AA234" s="43"/>
      <c r="AB234" s="44"/>
      <c r="AC234" s="43"/>
      <c r="AD234" s="43"/>
      <c r="AE234" s="43"/>
      <c r="AF234" s="43"/>
      <c r="AG234" s="62"/>
      <c r="AQ234" s="110"/>
      <c r="AR234" s="113"/>
    </row>
    <row r="235" spans="3:44" s="107" customFormat="1" ht="9.9499999999999993" customHeight="1">
      <c r="E235" s="112"/>
      <c r="M235" s="107" t="s">
        <v>139</v>
      </c>
      <c r="S235" s="151">
        <v>14.97</v>
      </c>
      <c r="T235" s="110"/>
      <c r="U235" s="113"/>
      <c r="Y235" s="43"/>
      <c r="Z235" s="43"/>
      <c r="AA235" s="43"/>
      <c r="AB235" s="44"/>
      <c r="AC235" s="43"/>
      <c r="AD235" s="43"/>
      <c r="AE235" s="43"/>
      <c r="AF235" s="43"/>
      <c r="AG235" s="62"/>
      <c r="AQ235" s="110"/>
      <c r="AR235" s="113"/>
    </row>
    <row r="236" spans="3:44" s="107" customFormat="1" ht="9.9499999999999993" customHeight="1">
      <c r="E236" s="112"/>
      <c r="M236" s="107" t="s">
        <v>141</v>
      </c>
      <c r="S236" s="132"/>
      <c r="T236" s="133">
        <f>SUM(S234:S235)</f>
        <v>14.97</v>
      </c>
      <c r="U236" s="113"/>
      <c r="Y236" s="43"/>
      <c r="Z236" s="43"/>
      <c r="AA236" s="43"/>
      <c r="AB236" s="44"/>
      <c r="AC236" s="43"/>
      <c r="AD236" s="43"/>
      <c r="AE236" s="43"/>
      <c r="AF236" s="43"/>
      <c r="AG236" s="62"/>
      <c r="AQ236" s="110"/>
      <c r="AR236" s="113"/>
    </row>
    <row r="237" spans="3:44" s="107" customFormat="1" ht="9.9499999999999993" customHeight="1">
      <c r="C237" s="43" t="s">
        <v>43</v>
      </c>
      <c r="D237" s="43"/>
      <c r="E237" s="44"/>
      <c r="F237" s="43"/>
      <c r="G237" s="43" t="s">
        <v>183</v>
      </c>
      <c r="H237" s="150"/>
      <c r="I237" s="43"/>
      <c r="T237" s="110"/>
      <c r="U237" s="113"/>
      <c r="Y237" s="43"/>
      <c r="Z237" s="43"/>
      <c r="AA237" s="43"/>
      <c r="AB237" s="44"/>
      <c r="AC237" s="43"/>
      <c r="AD237" s="43"/>
      <c r="AE237" s="43"/>
      <c r="AF237" s="43"/>
      <c r="AG237" s="62"/>
      <c r="AQ237" s="110"/>
      <c r="AR237" s="113"/>
    </row>
    <row r="238" spans="3:44" s="107" customFormat="1" ht="9.9499999999999993" customHeight="1">
      <c r="C238" s="107" t="s">
        <v>174</v>
      </c>
      <c r="D238" s="107" t="s">
        <v>25</v>
      </c>
      <c r="E238" s="112"/>
      <c r="T238" s="110"/>
      <c r="U238" s="113"/>
      <c r="Y238" s="43"/>
      <c r="Z238" s="43"/>
      <c r="AA238" s="43"/>
      <c r="AB238" s="44"/>
      <c r="AC238" s="43"/>
      <c r="AD238" s="43"/>
      <c r="AE238" s="43"/>
      <c r="AF238" s="43"/>
      <c r="AG238" s="62"/>
      <c r="AQ238" s="110"/>
      <c r="AR238" s="113"/>
    </row>
    <row r="239" spans="3:44" s="107" customFormat="1" ht="9.9499999999999993" customHeight="1">
      <c r="D239" s="115">
        <f>D221</f>
        <v>0</v>
      </c>
      <c r="E239" s="107" t="s">
        <v>19</v>
      </c>
      <c r="F239" s="112">
        <v>6</v>
      </c>
      <c r="G239" s="107" t="s">
        <v>27</v>
      </c>
      <c r="H239" s="129">
        <f>D239/F239</f>
        <v>0</v>
      </c>
      <c r="I239" s="107" t="s">
        <v>28</v>
      </c>
      <c r="J239" s="130">
        <v>6</v>
      </c>
      <c r="K239" s="107" t="s">
        <v>29</v>
      </c>
      <c r="L239" s="107" t="s">
        <v>144</v>
      </c>
      <c r="S239" s="110">
        <f>D239/F239*J239</f>
        <v>0</v>
      </c>
      <c r="U239" s="113"/>
      <c r="Y239" s="43"/>
      <c r="Z239" s="43"/>
      <c r="AA239" s="43"/>
      <c r="AB239" s="44"/>
      <c r="AC239" s="43"/>
      <c r="AD239" s="43"/>
      <c r="AE239" s="43"/>
      <c r="AF239" s="43"/>
      <c r="AG239" s="62"/>
      <c r="AQ239" s="110"/>
      <c r="AR239" s="113"/>
    </row>
    <row r="240" spans="3:44" s="107" customFormat="1" ht="9.9499999999999993" customHeight="1">
      <c r="E240" s="112"/>
      <c r="M240" s="107" t="s">
        <v>46</v>
      </c>
      <c r="S240" s="131">
        <f>S239</f>
        <v>0</v>
      </c>
      <c r="U240" s="113"/>
      <c r="Y240" s="43"/>
      <c r="Z240" s="43"/>
      <c r="AA240" s="43"/>
      <c r="AB240" s="44"/>
      <c r="AC240" s="43"/>
      <c r="AD240" s="43"/>
      <c r="AE240" s="43"/>
      <c r="AF240" s="43"/>
      <c r="AG240" s="62"/>
      <c r="AQ240" s="110"/>
      <c r="AR240" s="113"/>
    </row>
    <row r="241" spans="1:44" s="107" customFormat="1" ht="3" customHeight="1" thickBot="1">
      <c r="A241" s="1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6"/>
      <c r="P241" s="46"/>
      <c r="Q241" s="46"/>
      <c r="R241" s="46"/>
      <c r="S241" s="46"/>
      <c r="T241" s="45"/>
      <c r="U241" s="45"/>
      <c r="V241" s="1"/>
    </row>
    <row r="242" spans="1:44" s="107" customFormat="1" ht="7.5" customHeight="1" thickTop="1">
      <c r="A242" s="1"/>
      <c r="B242" s="158" t="str">
        <f>B165</f>
        <v>Jr. San Martin N° 967</v>
      </c>
      <c r="C242" s="158"/>
      <c r="D242" s="158"/>
      <c r="E242" s="158"/>
      <c r="F242" s="158"/>
      <c r="G242" s="158"/>
      <c r="H242" s="158"/>
      <c r="I242" s="158"/>
      <c r="J242" s="158"/>
      <c r="K242" s="158"/>
      <c r="L242" s="158"/>
      <c r="M242" s="158"/>
      <c r="N242" s="158"/>
      <c r="O242" s="158"/>
      <c r="P242" s="158"/>
      <c r="Q242" s="158"/>
      <c r="R242" s="158"/>
      <c r="S242" s="158"/>
      <c r="T242" s="158"/>
      <c r="U242" s="158"/>
      <c r="V242" s="1"/>
    </row>
    <row r="243" spans="1:44" s="107" customFormat="1" ht="7.5" customHeight="1">
      <c r="A243" s="1"/>
      <c r="B243" s="158"/>
      <c r="C243" s="158"/>
      <c r="D243" s="158"/>
      <c r="E243" s="158"/>
      <c r="F243" s="158"/>
      <c r="G243" s="158"/>
      <c r="H243" s="158"/>
      <c r="I243" s="158"/>
      <c r="J243" s="158"/>
      <c r="K243" s="158"/>
      <c r="L243" s="158"/>
      <c r="M243" s="158"/>
      <c r="N243" s="158"/>
      <c r="O243" s="158"/>
      <c r="P243" s="158"/>
      <c r="Q243" s="158"/>
      <c r="R243" s="158"/>
      <c r="S243" s="158"/>
      <c r="T243" s="158"/>
      <c r="U243" s="158"/>
      <c r="V243" s="1"/>
    </row>
    <row r="244" spans="1:44" s="107" customFormat="1" ht="9.75" customHeight="1">
      <c r="A244" s="52"/>
      <c r="B244" s="173" t="s">
        <v>62</v>
      </c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3"/>
      <c r="N244" s="173"/>
      <c r="O244" s="173"/>
      <c r="P244" s="173"/>
      <c r="Q244" s="173"/>
      <c r="R244" s="173"/>
      <c r="S244" s="173"/>
      <c r="T244" s="173"/>
      <c r="U244" s="173"/>
      <c r="V244" s="173"/>
    </row>
    <row r="245" spans="1:44" s="107" customFormat="1" ht="9.75" customHeight="1">
      <c r="A245" s="52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3"/>
      <c r="N245" s="173"/>
      <c r="O245" s="173"/>
      <c r="P245" s="173"/>
      <c r="Q245" s="173"/>
      <c r="R245" s="173"/>
      <c r="S245" s="173"/>
      <c r="T245" s="173"/>
      <c r="U245" s="173"/>
      <c r="V245" s="173"/>
    </row>
    <row r="246" spans="1:44" s="107" customFormat="1" ht="9.75" customHeight="1">
      <c r="A246" s="52"/>
      <c r="B246" s="173" t="s">
        <v>63</v>
      </c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</row>
    <row r="247" spans="1:44" s="107" customFormat="1" ht="9.75" customHeight="1">
      <c r="A247" s="52"/>
      <c r="B247" s="173"/>
      <c r="C247" s="173"/>
      <c r="D247" s="173"/>
      <c r="E247" s="173"/>
      <c r="F247" s="173"/>
      <c r="G247" s="173"/>
      <c r="H247" s="173"/>
      <c r="I247" s="173"/>
      <c r="J247" s="173"/>
      <c r="K247" s="173"/>
      <c r="L247" s="173"/>
      <c r="M247" s="173"/>
      <c r="N247" s="173"/>
      <c r="O247" s="173"/>
      <c r="P247" s="173"/>
      <c r="Q247" s="173"/>
      <c r="R247" s="173"/>
      <c r="S247" s="173"/>
      <c r="T247" s="173"/>
      <c r="U247" s="173"/>
      <c r="V247" s="173"/>
    </row>
    <row r="248" spans="1:44" s="107" customFormat="1" ht="9.75" customHeight="1">
      <c r="A248" s="52"/>
      <c r="B248" s="162" t="s">
        <v>64</v>
      </c>
      <c r="C248" s="162"/>
      <c r="D248" s="162"/>
      <c r="E248" s="162"/>
      <c r="F248" s="162"/>
      <c r="G248" s="162"/>
      <c r="H248" s="162"/>
      <c r="I248" s="162"/>
      <c r="J248" s="162"/>
      <c r="K248" s="162"/>
      <c r="L248" s="162"/>
      <c r="M248" s="162"/>
      <c r="N248" s="162"/>
      <c r="O248" s="162"/>
      <c r="P248" s="162"/>
      <c r="Q248" s="162"/>
      <c r="R248" s="162"/>
      <c r="S248" s="162"/>
      <c r="T248" s="162"/>
      <c r="U248" s="53"/>
      <c r="V248" s="52"/>
    </row>
    <row r="249" spans="1:44" s="107" customFormat="1" ht="9.9499999999999993" customHeight="1">
      <c r="C249" s="107" t="s">
        <v>175</v>
      </c>
      <c r="D249" s="135" t="s">
        <v>48</v>
      </c>
      <c r="E249" s="112"/>
      <c r="F249" s="43"/>
      <c r="G249" s="43"/>
      <c r="H249" s="43"/>
      <c r="I249" s="43"/>
      <c r="J249" s="43"/>
      <c r="K249" s="43"/>
      <c r="L249" s="43"/>
      <c r="T249" s="115"/>
      <c r="U249" s="113"/>
      <c r="Y249" s="43"/>
      <c r="Z249" s="43"/>
      <c r="AA249" s="43"/>
      <c r="AB249" s="44"/>
      <c r="AC249" s="43"/>
      <c r="AD249" s="43"/>
      <c r="AE249" s="43"/>
      <c r="AF249" s="43"/>
      <c r="AG249" s="62"/>
      <c r="AQ249" s="110"/>
      <c r="AR249" s="113"/>
    </row>
    <row r="250" spans="1:44" s="107" customFormat="1" ht="9.9499999999999993" customHeight="1">
      <c r="E250" s="112"/>
      <c r="F250" s="107" t="s">
        <v>50</v>
      </c>
      <c r="J250" s="107" t="s">
        <v>28</v>
      </c>
      <c r="K250" s="136">
        <v>9</v>
      </c>
      <c r="L250" s="107" t="s">
        <v>40</v>
      </c>
      <c r="M250" s="107" t="s">
        <v>51</v>
      </c>
      <c r="S250" s="137">
        <f>S240*K250%</f>
        <v>0</v>
      </c>
      <c r="T250" s="115"/>
      <c r="U250" s="113"/>
      <c r="Y250" s="43"/>
      <c r="Z250" s="43"/>
      <c r="AA250" s="43"/>
      <c r="AB250" s="44"/>
      <c r="AC250" s="43"/>
      <c r="AD250" s="43"/>
      <c r="AE250" s="43"/>
      <c r="AF250" s="43"/>
      <c r="AG250" s="62"/>
      <c r="AQ250" s="110"/>
      <c r="AR250" s="113"/>
    </row>
    <row r="251" spans="1:44" s="107" customFormat="1" ht="9.9499999999999993" customHeight="1">
      <c r="D251" s="112"/>
      <c r="J251" s="136"/>
      <c r="M251" s="107" t="s">
        <v>145</v>
      </c>
      <c r="S251" s="148">
        <f>S240+S250</f>
        <v>0</v>
      </c>
      <c r="T251" s="115"/>
      <c r="U251" s="113"/>
      <c r="Y251" s="43"/>
      <c r="Z251" s="43"/>
      <c r="AA251" s="43"/>
      <c r="AB251" s="44"/>
      <c r="AC251" s="43"/>
      <c r="AD251" s="43"/>
      <c r="AE251" s="43"/>
      <c r="AF251" s="43"/>
      <c r="AG251" s="62"/>
      <c r="AQ251" s="110"/>
      <c r="AR251" s="113"/>
    </row>
    <row r="252" spans="1:44" s="107" customFormat="1" ht="9.9499999999999993" customHeight="1">
      <c r="E252" s="112"/>
      <c r="M252" s="107" t="s">
        <v>139</v>
      </c>
      <c r="S252" s="151">
        <v>8.3800000000000008</v>
      </c>
      <c r="T252" s="110"/>
      <c r="U252" s="113"/>
      <c r="AR252" s="113"/>
    </row>
    <row r="253" spans="1:44" s="117" customFormat="1" ht="9.9499999999999993" customHeight="1">
      <c r="A253" s="107"/>
      <c r="B253" s="107"/>
      <c r="C253" s="107"/>
      <c r="D253" s="107"/>
      <c r="E253" s="112"/>
      <c r="F253" s="107"/>
      <c r="G253" s="107"/>
      <c r="H253" s="107"/>
      <c r="I253" s="107"/>
      <c r="J253" s="107"/>
      <c r="K253" s="107"/>
      <c r="L253" s="107"/>
      <c r="M253" s="107" t="s">
        <v>141</v>
      </c>
      <c r="N253" s="107"/>
      <c r="O253" s="107"/>
      <c r="P253" s="107"/>
      <c r="Q253" s="107"/>
      <c r="R253" s="107"/>
      <c r="S253" s="132"/>
      <c r="T253" s="133">
        <f>SUM(S251:S252)</f>
        <v>8.3800000000000008</v>
      </c>
      <c r="U253" s="113"/>
      <c r="V253" s="107"/>
      <c r="W253" s="107"/>
      <c r="X253" s="107"/>
      <c r="AR253" s="122"/>
    </row>
    <row r="254" spans="1:44" s="117" customFormat="1" ht="9.9499999999999993" customHeight="1">
      <c r="A254" s="107"/>
      <c r="B254" s="107"/>
      <c r="C254" s="107"/>
      <c r="D254" s="107"/>
      <c r="E254" s="112"/>
      <c r="F254" s="107"/>
      <c r="G254" s="107"/>
      <c r="H254" s="107"/>
      <c r="I254" s="107"/>
      <c r="J254" s="107"/>
      <c r="K254" s="107"/>
      <c r="L254" s="107"/>
      <c r="M254" s="43" t="s">
        <v>185</v>
      </c>
      <c r="N254" s="107"/>
      <c r="O254" s="107"/>
      <c r="P254" s="107"/>
      <c r="Q254" s="107"/>
      <c r="R254" s="107"/>
      <c r="S254" s="107"/>
      <c r="T254" s="109"/>
      <c r="U254" s="109">
        <f>T182+T191+T200+T209+T218+T227+T236+T253</f>
        <v>294.77</v>
      </c>
      <c r="V254" s="107"/>
      <c r="W254" s="107"/>
      <c r="X254" s="107"/>
      <c r="AR254" s="122"/>
    </row>
    <row r="255" spans="1:44" s="117" customFormat="1" ht="9.9499999999999993" customHeight="1">
      <c r="A255" s="107"/>
      <c r="B255" s="43" t="s">
        <v>42</v>
      </c>
      <c r="C255" s="43" t="s">
        <v>35</v>
      </c>
      <c r="D255" s="43"/>
      <c r="E255" s="44"/>
      <c r="F255" s="43"/>
      <c r="G255" s="43"/>
      <c r="H255" s="43"/>
      <c r="I255" s="43"/>
      <c r="J255" s="62"/>
      <c r="K255" s="107"/>
      <c r="L255" s="107"/>
      <c r="W255" s="107"/>
      <c r="X255" s="107"/>
      <c r="AR255" s="122"/>
    </row>
    <row r="256" spans="1:44" s="117" customFormat="1" ht="9.9499999999999993" customHeight="1">
      <c r="A256" s="107"/>
      <c r="B256" s="107"/>
      <c r="C256" s="107" t="s">
        <v>151</v>
      </c>
      <c r="D256" s="107" t="s">
        <v>25</v>
      </c>
      <c r="E256" s="112"/>
      <c r="F256" s="107"/>
      <c r="G256" s="107"/>
      <c r="H256" s="43" t="s">
        <v>176</v>
      </c>
      <c r="I256" s="107"/>
      <c r="J256" s="62"/>
      <c r="K256" s="107"/>
      <c r="L256" s="107"/>
      <c r="M256" s="107"/>
      <c r="N256" s="107"/>
      <c r="O256" s="107"/>
      <c r="P256" s="107"/>
      <c r="Q256" s="107"/>
      <c r="R256" s="107"/>
      <c r="S256" s="107"/>
      <c r="T256" s="110"/>
      <c r="U256" s="113"/>
      <c r="V256" s="107"/>
      <c r="W256" s="107"/>
      <c r="X256" s="107"/>
      <c r="AR256" s="142"/>
    </row>
    <row r="257" spans="1:45" s="117" customFormat="1" ht="9.9499999999999993" customHeight="1">
      <c r="A257" s="107"/>
      <c r="B257" s="138"/>
      <c r="C257" s="107"/>
      <c r="D257" s="115">
        <f>K100*1/2</f>
        <v>0</v>
      </c>
      <c r="E257" s="138" t="s">
        <v>19</v>
      </c>
      <c r="F257" s="112">
        <v>12</v>
      </c>
      <c r="G257" s="138" t="s">
        <v>28</v>
      </c>
      <c r="H257" s="129">
        <f>D257/F257</f>
        <v>0</v>
      </c>
      <c r="I257" s="107" t="s">
        <v>28</v>
      </c>
      <c r="J257" s="130">
        <v>12</v>
      </c>
      <c r="K257" s="107" t="s">
        <v>29</v>
      </c>
      <c r="L257" s="107" t="s">
        <v>194</v>
      </c>
      <c r="M257" s="107"/>
      <c r="N257" s="107"/>
      <c r="O257" s="107"/>
      <c r="P257" s="107"/>
      <c r="Q257" s="107"/>
      <c r="R257" s="107"/>
      <c r="S257" s="134">
        <f>H257*J257</f>
        <v>0</v>
      </c>
      <c r="T257" s="107"/>
      <c r="U257" s="113"/>
      <c r="V257" s="107"/>
      <c r="W257" s="107"/>
      <c r="X257" s="107"/>
      <c r="AR257" s="121"/>
      <c r="AS257" s="122"/>
    </row>
    <row r="258" spans="1:45" s="117" customFormat="1" ht="9.9499999999999993" customHeight="1">
      <c r="A258" s="107"/>
      <c r="B258" s="107"/>
      <c r="C258" s="107"/>
      <c r="D258" s="107"/>
      <c r="E258" s="112"/>
      <c r="F258" s="107"/>
      <c r="G258" s="107"/>
      <c r="H258" s="107"/>
      <c r="I258" s="107"/>
      <c r="J258" s="107"/>
      <c r="K258" s="107"/>
      <c r="L258" s="107"/>
      <c r="M258" s="107" t="s">
        <v>186</v>
      </c>
      <c r="N258" s="107"/>
      <c r="O258" s="107"/>
      <c r="P258" s="107"/>
      <c r="Q258" s="107"/>
      <c r="R258" s="107"/>
      <c r="S258" s="147">
        <f>SUM(S257:S257)</f>
        <v>0</v>
      </c>
      <c r="T258" s="107"/>
      <c r="U258" s="113"/>
      <c r="V258" s="107"/>
      <c r="W258" s="107"/>
      <c r="X258" s="107"/>
      <c r="AR258" s="121"/>
      <c r="AS258" s="122"/>
    </row>
    <row r="259" spans="1:45" s="117" customFormat="1" ht="9.9499999999999993" customHeight="1">
      <c r="A259" s="107"/>
      <c r="B259" s="107"/>
      <c r="C259" s="107"/>
      <c r="D259" s="107"/>
      <c r="E259" s="112"/>
      <c r="F259" s="107"/>
      <c r="G259" s="107"/>
      <c r="H259" s="107"/>
      <c r="I259" s="107"/>
      <c r="J259" s="107"/>
      <c r="K259" s="107"/>
      <c r="L259" s="107"/>
      <c r="M259" s="107" t="s">
        <v>139</v>
      </c>
      <c r="N259" s="107"/>
      <c r="O259" s="107"/>
      <c r="P259" s="107"/>
      <c r="Q259" s="107"/>
      <c r="R259" s="107"/>
      <c r="S259" s="149">
        <v>53.91</v>
      </c>
      <c r="T259" s="110"/>
      <c r="U259" s="113"/>
      <c r="V259" s="107"/>
      <c r="W259" s="107"/>
      <c r="X259" s="107"/>
      <c r="AR259" s="121"/>
      <c r="AS259" s="122"/>
    </row>
    <row r="260" spans="1:45" s="117" customFormat="1" ht="9.9499999999999993" customHeight="1">
      <c r="A260" s="107"/>
      <c r="B260" s="107"/>
      <c r="C260" s="107"/>
      <c r="D260" s="107"/>
      <c r="E260" s="112"/>
      <c r="F260" s="107"/>
      <c r="G260" s="107"/>
      <c r="H260" s="107"/>
      <c r="I260" s="107"/>
      <c r="J260" s="107"/>
      <c r="K260" s="107"/>
      <c r="L260" s="107"/>
      <c r="M260" s="107" t="s">
        <v>187</v>
      </c>
      <c r="N260" s="107"/>
      <c r="O260" s="107"/>
      <c r="P260" s="107"/>
      <c r="Q260" s="107"/>
      <c r="R260" s="107"/>
      <c r="S260" s="132"/>
      <c r="T260" s="133">
        <f>SUM(S258:S259)</f>
        <v>53.91</v>
      </c>
      <c r="U260" s="113"/>
      <c r="V260" s="107"/>
      <c r="W260" s="107"/>
      <c r="X260" s="107"/>
      <c r="AR260" s="122"/>
    </row>
    <row r="261" spans="1:45" s="107" customFormat="1" ht="9.9499999999999993" customHeight="1">
      <c r="B261" s="117"/>
      <c r="C261" s="107" t="s">
        <v>151</v>
      </c>
      <c r="D261" s="107" t="s">
        <v>25</v>
      </c>
      <c r="E261" s="112"/>
      <c r="H261" s="43" t="s">
        <v>177</v>
      </c>
      <c r="J261" s="62"/>
      <c r="T261" s="110"/>
      <c r="U261" s="113"/>
      <c r="AR261" s="113"/>
    </row>
    <row r="262" spans="1:45" s="107" customFormat="1" ht="9.9499999999999993" customHeight="1">
      <c r="D262" s="115">
        <f>D257</f>
        <v>0</v>
      </c>
      <c r="E262" s="138" t="s">
        <v>19</v>
      </c>
      <c r="F262" s="112">
        <v>12</v>
      </c>
      <c r="G262" s="138" t="s">
        <v>28</v>
      </c>
      <c r="H262" s="129">
        <f>D262/F262</f>
        <v>0</v>
      </c>
      <c r="I262" s="107" t="s">
        <v>28</v>
      </c>
      <c r="J262" s="130">
        <v>12</v>
      </c>
      <c r="K262" s="107" t="s">
        <v>29</v>
      </c>
      <c r="L262" s="107" t="s">
        <v>195</v>
      </c>
      <c r="S262" s="134">
        <f>H262*J262</f>
        <v>0</v>
      </c>
      <c r="U262" s="113"/>
      <c r="AR262" s="113"/>
    </row>
    <row r="263" spans="1:45" s="107" customFormat="1" ht="9.9499999999999993" customHeight="1">
      <c r="E263" s="112"/>
      <c r="M263" s="107" t="s">
        <v>186</v>
      </c>
      <c r="S263" s="147">
        <f>SUM(S262:S262)</f>
        <v>0</v>
      </c>
      <c r="U263" s="113"/>
      <c r="AB263" s="112"/>
      <c r="AG263" s="114"/>
      <c r="AH263" s="114"/>
      <c r="AN263" s="43"/>
      <c r="AO263" s="43"/>
      <c r="AP263" s="143"/>
      <c r="AQ263" s="43"/>
      <c r="AR263" s="113"/>
    </row>
    <row r="264" spans="1:45" s="107" customFormat="1" ht="9.9499999999999993" customHeight="1">
      <c r="E264" s="112"/>
      <c r="M264" s="107" t="s">
        <v>139</v>
      </c>
      <c r="S264" s="149">
        <v>40.89</v>
      </c>
      <c r="T264" s="110"/>
      <c r="U264" s="113"/>
      <c r="AB264" s="112"/>
      <c r="AG264" s="114"/>
      <c r="AH264" s="114"/>
      <c r="AN264" s="43"/>
      <c r="AO264" s="43"/>
      <c r="AP264" s="143"/>
      <c r="AQ264" s="43"/>
      <c r="AR264" s="113"/>
    </row>
    <row r="265" spans="1:45" s="107" customFormat="1" ht="9.9499999999999993" customHeight="1">
      <c r="E265" s="112"/>
      <c r="M265" s="107" t="s">
        <v>187</v>
      </c>
      <c r="S265" s="132"/>
      <c r="T265" s="133">
        <f>SUM(S263:S264)</f>
        <v>40.89</v>
      </c>
      <c r="U265" s="113"/>
      <c r="AB265" s="112"/>
      <c r="AG265" s="114"/>
      <c r="AH265" s="114"/>
      <c r="AM265" s="132"/>
      <c r="AN265" s="145"/>
      <c r="AO265" s="145"/>
      <c r="AP265" s="146"/>
      <c r="AQ265" s="145"/>
      <c r="AR265" s="113"/>
    </row>
    <row r="266" spans="1:45" s="107" customFormat="1" ht="9.9499999999999993" customHeight="1">
      <c r="C266" s="107" t="s">
        <v>151</v>
      </c>
      <c r="D266" s="107" t="s">
        <v>25</v>
      </c>
      <c r="E266" s="112"/>
      <c r="H266" s="43" t="s">
        <v>178</v>
      </c>
      <c r="J266" s="62"/>
      <c r="T266" s="110"/>
      <c r="U266" s="117"/>
      <c r="V266" s="117"/>
      <c r="AB266" s="112"/>
      <c r="AG266" s="114"/>
      <c r="AH266" s="114"/>
      <c r="AL266" s="159" t="str">
        <f>AG93</f>
        <v>GARCIA EUGENIO ANHELO REYNALDO</v>
      </c>
      <c r="AM266" s="159"/>
      <c r="AN266" s="159"/>
      <c r="AO266" s="159"/>
      <c r="AP266" s="159"/>
      <c r="AQ266" s="159"/>
      <c r="AR266" s="159"/>
    </row>
    <row r="267" spans="1:45" s="107" customFormat="1" ht="9.9499999999999993" customHeight="1">
      <c r="D267" s="115">
        <f>D262</f>
        <v>0</v>
      </c>
      <c r="E267" s="138" t="s">
        <v>19</v>
      </c>
      <c r="F267" s="112">
        <v>12</v>
      </c>
      <c r="G267" s="138" t="s">
        <v>28</v>
      </c>
      <c r="H267" s="129">
        <f>D267/F267</f>
        <v>0</v>
      </c>
      <c r="I267" s="107" t="s">
        <v>28</v>
      </c>
      <c r="J267" s="130">
        <v>12</v>
      </c>
      <c r="K267" s="107" t="s">
        <v>29</v>
      </c>
      <c r="L267" s="107" t="s">
        <v>196</v>
      </c>
      <c r="S267" s="134">
        <f>H267*J267</f>
        <v>0</v>
      </c>
      <c r="U267" s="117"/>
      <c r="V267" s="117"/>
      <c r="AB267" s="112"/>
      <c r="AG267" s="114"/>
      <c r="AH267" s="114"/>
      <c r="AM267" s="159" t="str">
        <f>AG94</f>
        <v>DNI N° 71881872</v>
      </c>
      <c r="AN267" s="159"/>
      <c r="AO267" s="159"/>
      <c r="AP267" s="159"/>
      <c r="AQ267" s="159"/>
      <c r="AR267" s="113"/>
    </row>
    <row r="268" spans="1:45" s="107" customFormat="1" ht="9.9499999999999993" customHeight="1">
      <c r="E268" s="112"/>
      <c r="M268" s="107" t="s">
        <v>186</v>
      </c>
      <c r="S268" s="147">
        <f>SUM(S267:S267)</f>
        <v>0</v>
      </c>
      <c r="U268" s="117"/>
      <c r="V268" s="117"/>
      <c r="AB268" s="112"/>
      <c r="AG268" s="114"/>
      <c r="AH268" s="114"/>
      <c r="AM268" s="159" t="s">
        <v>55</v>
      </c>
      <c r="AN268" s="159"/>
      <c r="AO268" s="159"/>
      <c r="AP268" s="159"/>
      <c r="AQ268" s="159"/>
    </row>
    <row r="269" spans="1:45" s="107" customFormat="1" ht="9.9499999999999993" customHeight="1">
      <c r="E269" s="112"/>
      <c r="M269" s="107" t="s">
        <v>139</v>
      </c>
      <c r="S269" s="149">
        <v>20.7</v>
      </c>
      <c r="T269" s="110"/>
      <c r="U269" s="117"/>
      <c r="V269" s="117"/>
      <c r="AB269" s="112"/>
      <c r="AG269" s="114"/>
      <c r="AH269" s="114"/>
      <c r="AN269" s="43"/>
      <c r="AO269" s="43"/>
      <c r="AP269" s="143"/>
      <c r="AQ269" s="43"/>
      <c r="AR269" s="113"/>
    </row>
    <row r="270" spans="1:45" s="107" customFormat="1" ht="9.9499999999999993" customHeight="1">
      <c r="E270" s="112"/>
      <c r="M270" s="107" t="s">
        <v>187</v>
      </c>
      <c r="S270" s="132"/>
      <c r="T270" s="133">
        <f>SUM(S268:S269)</f>
        <v>20.7</v>
      </c>
      <c r="U270" s="117"/>
      <c r="V270" s="117"/>
      <c r="Y270" s="107" t="s">
        <v>156</v>
      </c>
      <c r="AB270" s="112"/>
      <c r="AM270" s="44"/>
      <c r="AN270" s="44"/>
      <c r="AO270" s="44"/>
      <c r="AP270" s="44"/>
      <c r="AQ270" s="44"/>
    </row>
    <row r="271" spans="1:45" s="107" customFormat="1" ht="9.9499999999999993" customHeight="1">
      <c r="E271" s="112"/>
      <c r="M271" s="43" t="s">
        <v>188</v>
      </c>
      <c r="T271" s="109"/>
      <c r="U271" s="109">
        <f>T260+T265+T270</f>
        <v>115.5</v>
      </c>
      <c r="V271" s="117"/>
      <c r="AB271" s="112"/>
      <c r="AM271" s="44"/>
      <c r="AN271" s="44"/>
      <c r="AO271" s="44"/>
      <c r="AP271" s="44"/>
      <c r="AQ271" s="44"/>
    </row>
    <row r="272" spans="1:45" s="107" customFormat="1" ht="9.9499999999999993" customHeight="1">
      <c r="E272" s="112"/>
      <c r="T272" s="109"/>
      <c r="U272" s="117"/>
      <c r="V272" s="117"/>
      <c r="AB272" s="112"/>
      <c r="AM272" s="44"/>
      <c r="AN272" s="44"/>
      <c r="AO272" s="44"/>
      <c r="AP272" s="44"/>
      <c r="AQ272" s="44"/>
    </row>
    <row r="273" spans="1:43" s="107" customFormat="1" ht="9.9499999999999993" customHeight="1">
      <c r="E273" s="112"/>
      <c r="T273" s="110"/>
      <c r="U273" s="115"/>
      <c r="AB273" s="112"/>
      <c r="AM273" s="44"/>
      <c r="AN273" s="44"/>
      <c r="AO273" s="44"/>
      <c r="AP273" s="44"/>
      <c r="AQ273" s="44"/>
    </row>
    <row r="274" spans="1:43" s="107" customFormat="1" ht="9.9499999999999993" customHeight="1" thickBot="1">
      <c r="E274" s="112"/>
      <c r="M274" s="43" t="s">
        <v>52</v>
      </c>
      <c r="U274" s="139">
        <f>SUM(U104:U273)</f>
        <v>410.27</v>
      </c>
      <c r="AB274" s="112"/>
      <c r="AM274" s="44"/>
      <c r="AN274" s="44"/>
      <c r="AO274" s="44"/>
      <c r="AP274" s="44"/>
      <c r="AQ274" s="44"/>
    </row>
    <row r="275" spans="1:43" s="107" customFormat="1" ht="9.9499999999999993" customHeight="1" thickTop="1">
      <c r="A275" s="117"/>
      <c r="B275" s="117"/>
      <c r="C275" s="140" t="s">
        <v>53</v>
      </c>
      <c r="D275" s="62" t="s">
        <v>161</v>
      </c>
      <c r="E275" s="118"/>
      <c r="F275" s="117"/>
      <c r="G275" s="117"/>
      <c r="H275" s="117"/>
      <c r="I275" s="117"/>
      <c r="J275" s="117"/>
      <c r="K275" s="117"/>
      <c r="L275" s="117"/>
      <c r="M275" s="62"/>
      <c r="N275" s="117"/>
      <c r="O275" s="117"/>
      <c r="P275" s="117"/>
      <c r="Q275" s="117"/>
      <c r="R275" s="117"/>
      <c r="S275" s="117"/>
      <c r="T275" s="141"/>
      <c r="U275" s="122"/>
      <c r="V275" s="117"/>
      <c r="AB275" s="112"/>
      <c r="AM275" s="44"/>
      <c r="AN275" s="44"/>
      <c r="AO275" s="44"/>
      <c r="AP275" s="44"/>
      <c r="AQ275" s="44"/>
    </row>
    <row r="276" spans="1:43" s="107" customFormat="1" ht="9.9499999999999993" customHeight="1">
      <c r="A276" s="117"/>
      <c r="B276" s="117"/>
      <c r="C276" s="140"/>
      <c r="D276" s="62"/>
      <c r="E276" s="118"/>
      <c r="F276" s="117"/>
      <c r="G276" s="117"/>
      <c r="H276" s="117"/>
      <c r="I276" s="117"/>
      <c r="J276" s="117"/>
      <c r="K276" s="117"/>
      <c r="L276" s="117"/>
      <c r="M276" s="62"/>
      <c r="N276" s="117"/>
      <c r="O276" s="117"/>
      <c r="P276" s="117"/>
      <c r="Q276" s="117"/>
      <c r="R276" s="117"/>
      <c r="S276" s="117"/>
      <c r="T276" s="141"/>
      <c r="U276" s="122"/>
      <c r="V276" s="117"/>
      <c r="AB276" s="112"/>
      <c r="AM276" s="44"/>
      <c r="AN276" s="44"/>
      <c r="AO276" s="44"/>
      <c r="AP276" s="44"/>
      <c r="AQ276" s="44"/>
    </row>
    <row r="277" spans="1:43" s="107" customFormat="1" ht="9.9499999999999993" customHeight="1">
      <c r="A277" s="117"/>
      <c r="B277" s="154" t="s">
        <v>57</v>
      </c>
      <c r="C277" s="154"/>
      <c r="D277" s="154"/>
      <c r="E277" s="154"/>
      <c r="F277" s="154"/>
      <c r="G277" s="117" t="str">
        <f>J87</f>
        <v>ST KDOSH GROUP S.A.C.</v>
      </c>
      <c r="H277" s="117"/>
      <c r="I277" s="117"/>
      <c r="J277" s="117"/>
      <c r="K277" s="117"/>
      <c r="L277" s="117"/>
      <c r="M277" s="117"/>
      <c r="N277" s="117" t="s">
        <v>58</v>
      </c>
      <c r="O277" s="117"/>
      <c r="P277" s="117"/>
      <c r="Q277" s="155">
        <f>U274</f>
        <v>410.27</v>
      </c>
      <c r="R277" s="155"/>
      <c r="S277" s="117"/>
      <c r="T277" s="117"/>
      <c r="U277" s="142"/>
      <c r="V277" s="117"/>
      <c r="AB277" s="112"/>
      <c r="AM277" s="44"/>
      <c r="AN277" s="44"/>
      <c r="AO277" s="44"/>
      <c r="AP277" s="44"/>
      <c r="AQ277" s="44"/>
    </row>
    <row r="278" spans="1:43" s="107" customFormat="1" ht="9.9499999999999993" customHeight="1">
      <c r="A278" s="117"/>
      <c r="B278" s="117" t="str">
        <f>D275</f>
        <v>Tres Mil Ciento Quince con 74/100 soles</v>
      </c>
      <c r="C278" s="117"/>
      <c r="D278" s="117"/>
      <c r="E278" s="118"/>
      <c r="F278" s="117"/>
      <c r="G278" s="117"/>
      <c r="H278" s="117"/>
      <c r="I278" s="117"/>
      <c r="J278" s="117"/>
      <c r="K278" s="117" t="s">
        <v>59</v>
      </c>
      <c r="L278" s="117"/>
      <c r="M278" s="117"/>
      <c r="N278" s="117"/>
      <c r="O278" s="117"/>
      <c r="P278" s="117"/>
      <c r="Q278" s="117"/>
      <c r="R278" s="117"/>
      <c r="S278" s="120"/>
      <c r="T278" s="117"/>
      <c r="U278" s="121"/>
      <c r="V278" s="122"/>
      <c r="W278" s="117"/>
      <c r="AB278" s="112"/>
      <c r="AM278" s="44"/>
      <c r="AN278" s="44"/>
      <c r="AO278" s="44"/>
      <c r="AP278" s="44"/>
      <c r="AQ278" s="44"/>
    </row>
    <row r="279" spans="1:43" s="107" customFormat="1" ht="9.9499999999999993" customHeight="1">
      <c r="A279" s="117"/>
      <c r="B279" s="117" t="s">
        <v>152</v>
      </c>
      <c r="C279" s="117"/>
      <c r="D279" s="117"/>
      <c r="E279" s="118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20"/>
      <c r="T279" s="117"/>
      <c r="U279" s="121"/>
      <c r="V279" s="122"/>
      <c r="W279" s="117"/>
      <c r="AB279" s="112"/>
      <c r="AM279" s="44"/>
      <c r="AN279" s="44"/>
      <c r="AO279" s="44"/>
      <c r="AP279" s="44"/>
      <c r="AQ279" s="44"/>
    </row>
    <row r="280" spans="1:43" s="107" customFormat="1" ht="9.9499999999999993" customHeight="1">
      <c r="A280" s="117"/>
      <c r="B280" s="117" t="s">
        <v>153</v>
      </c>
      <c r="C280" s="117"/>
      <c r="D280" s="117"/>
      <c r="E280" s="118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20"/>
      <c r="T280" s="117"/>
      <c r="U280" s="121"/>
      <c r="V280" s="122"/>
      <c r="W280" s="117"/>
      <c r="AB280" s="112"/>
      <c r="AM280" s="44"/>
      <c r="AN280" s="44"/>
      <c r="AO280" s="44"/>
      <c r="AP280" s="44"/>
      <c r="AQ280" s="44"/>
    </row>
    <row r="281" spans="1:43" s="107" customFormat="1" ht="9.9499999999999993" customHeight="1">
      <c r="A281" s="117"/>
      <c r="B281" s="117"/>
      <c r="C281" s="117"/>
      <c r="D281" s="117"/>
      <c r="E281" s="118"/>
      <c r="F281" s="117"/>
      <c r="G281" s="117"/>
      <c r="H281" s="117"/>
      <c r="I281" s="117"/>
      <c r="J281" s="160" t="s">
        <v>54</v>
      </c>
      <c r="K281" s="160"/>
      <c r="L281" s="161" t="s">
        <v>154</v>
      </c>
      <c r="M281" s="161"/>
      <c r="N281" s="161"/>
      <c r="O281" s="161"/>
      <c r="P281" s="161"/>
      <c r="Q281" s="62"/>
      <c r="R281" s="62"/>
      <c r="S281" s="140"/>
      <c r="T281" s="62"/>
      <c r="U281" s="122"/>
      <c r="V281" s="117"/>
      <c r="W281" s="117"/>
      <c r="AB281" s="112"/>
      <c r="AM281" s="44"/>
      <c r="AN281" s="44"/>
      <c r="AO281" s="44"/>
      <c r="AP281" s="44"/>
      <c r="AQ281" s="44"/>
    </row>
    <row r="282" spans="1:43" s="107" customFormat="1" ht="9.9499999999999993" customHeight="1">
      <c r="E282" s="112"/>
      <c r="J282" s="114"/>
      <c r="K282" s="114"/>
      <c r="Q282" s="43"/>
      <c r="R282" s="43"/>
      <c r="S282" s="143"/>
      <c r="T282" s="43"/>
      <c r="U282" s="113"/>
      <c r="W282" s="117"/>
      <c r="AB282" s="112"/>
      <c r="AM282" s="44"/>
      <c r="AN282" s="44"/>
      <c r="AO282" s="44"/>
      <c r="AP282" s="44"/>
      <c r="AQ282" s="44"/>
    </row>
    <row r="283" spans="1:43" s="107" customFormat="1" ht="9.9499999999999993" customHeight="1">
      <c r="E283" s="112"/>
      <c r="J283" s="114"/>
      <c r="K283" s="114"/>
      <c r="Q283" s="43"/>
      <c r="R283" s="43"/>
      <c r="S283" s="143"/>
      <c r="T283" s="43"/>
      <c r="U283" s="113"/>
      <c r="W283" s="117"/>
      <c r="AB283" s="112"/>
      <c r="AM283" s="44"/>
      <c r="AN283" s="44"/>
      <c r="AO283" s="44"/>
      <c r="AP283" s="44"/>
      <c r="AQ283" s="44"/>
    </row>
    <row r="284" spans="1:43" s="107" customFormat="1" ht="9.9499999999999993" customHeight="1">
      <c r="E284" s="112"/>
      <c r="J284" s="114"/>
      <c r="K284" s="114"/>
      <c r="Q284" s="43"/>
      <c r="R284" s="43"/>
      <c r="S284" s="143"/>
      <c r="T284" s="43"/>
      <c r="U284" s="113"/>
      <c r="W284" s="117"/>
      <c r="AB284" s="112"/>
      <c r="AM284" s="44"/>
      <c r="AN284" s="44"/>
      <c r="AO284" s="44"/>
      <c r="AP284" s="44"/>
      <c r="AQ284" s="44"/>
    </row>
    <row r="285" spans="1:43" s="107" customFormat="1" ht="9.9499999999999993" customHeight="1">
      <c r="E285" s="112"/>
      <c r="J285" s="114"/>
      <c r="K285" s="114"/>
      <c r="Q285" s="43"/>
      <c r="R285" s="43"/>
      <c r="S285" s="143"/>
      <c r="T285" s="43"/>
      <c r="U285" s="113"/>
      <c r="AB285" s="112"/>
      <c r="AM285" s="44"/>
      <c r="AN285" s="44"/>
      <c r="AO285" s="44"/>
      <c r="AP285" s="44"/>
      <c r="AQ285" s="44"/>
    </row>
    <row r="286" spans="1:43" s="107" customFormat="1" ht="9.9499999999999993" customHeight="1">
      <c r="E286" s="112"/>
      <c r="J286" s="114"/>
      <c r="K286" s="114"/>
      <c r="P286" s="132"/>
      <c r="Q286" s="145"/>
      <c r="R286" s="145"/>
      <c r="S286" s="146"/>
      <c r="T286" s="145"/>
      <c r="U286" s="113"/>
      <c r="AB286" s="112"/>
      <c r="AM286" s="44"/>
      <c r="AN286" s="44"/>
      <c r="AO286" s="44"/>
      <c r="AP286" s="44"/>
      <c r="AQ286" s="44"/>
    </row>
    <row r="287" spans="1:43" s="107" customFormat="1" ht="9.9499999999999993" customHeight="1">
      <c r="E287" s="112"/>
      <c r="O287" s="159" t="str">
        <f>J93</f>
        <v>nombre</v>
      </c>
      <c r="P287" s="159"/>
      <c r="Q287" s="159"/>
      <c r="R287" s="159"/>
      <c r="S287" s="159"/>
      <c r="T287" s="159"/>
      <c r="U287" s="159"/>
      <c r="AB287" s="112"/>
      <c r="AM287" s="44"/>
      <c r="AN287" s="44"/>
      <c r="AO287" s="44"/>
      <c r="AP287" s="44"/>
      <c r="AQ287" s="44"/>
    </row>
    <row r="288" spans="1:43" s="107" customFormat="1" ht="9.9499999999999993" customHeight="1">
      <c r="E288" s="112"/>
      <c r="P288" s="159" t="str">
        <f>J94</f>
        <v>dni</v>
      </c>
      <c r="Q288" s="159"/>
      <c r="R288" s="159"/>
      <c r="S288" s="159"/>
      <c r="T288" s="159"/>
      <c r="U288" s="113"/>
      <c r="AB288" s="112"/>
      <c r="AM288" s="44"/>
      <c r="AN288" s="44"/>
      <c r="AO288" s="44"/>
      <c r="AP288" s="44"/>
      <c r="AQ288" s="44"/>
    </row>
    <row r="289" spans="2:43" s="107" customFormat="1" ht="9.9499999999999993" customHeight="1">
      <c r="E289" s="112"/>
      <c r="P289" s="159" t="s">
        <v>55</v>
      </c>
      <c r="Q289" s="159"/>
      <c r="R289" s="159"/>
      <c r="S289" s="159"/>
      <c r="T289" s="159"/>
      <c r="AB289" s="112"/>
      <c r="AM289" s="44"/>
      <c r="AN289" s="44"/>
      <c r="AO289" s="44"/>
      <c r="AP289" s="44"/>
      <c r="AQ289" s="44"/>
    </row>
    <row r="290" spans="2:43" s="107" customFormat="1" ht="9.9499999999999993" customHeight="1">
      <c r="E290" s="112"/>
      <c r="P290" s="44"/>
      <c r="Q290" s="44"/>
      <c r="R290" s="44"/>
      <c r="S290" s="44"/>
      <c r="T290" s="44"/>
      <c r="AB290" s="112"/>
      <c r="AM290" s="44"/>
      <c r="AN290" s="44"/>
      <c r="AO290" s="44"/>
      <c r="AP290" s="44"/>
      <c r="AQ290" s="44"/>
    </row>
    <row r="291" spans="2:43" s="107" customFormat="1" ht="9.9499999999999993" customHeight="1">
      <c r="B291" s="152" t="s">
        <v>156</v>
      </c>
      <c r="C291" s="152"/>
      <c r="D291" s="152"/>
      <c r="E291" s="153"/>
      <c r="F291" s="152"/>
      <c r="G291" s="152"/>
      <c r="H291" s="152"/>
      <c r="I291" s="152"/>
      <c r="J291" s="152"/>
      <c r="K291" s="152"/>
      <c r="P291" s="44"/>
      <c r="Q291" s="44"/>
      <c r="R291" s="44"/>
      <c r="S291" s="44"/>
      <c r="T291" s="44"/>
      <c r="AB291" s="112"/>
      <c r="AM291" s="44"/>
      <c r="AN291" s="44"/>
      <c r="AO291" s="44"/>
      <c r="AP291" s="44"/>
      <c r="AQ291" s="44"/>
    </row>
    <row r="292" spans="2:43" s="107" customFormat="1" ht="9.9499999999999993" customHeight="1">
      <c r="E292" s="112"/>
      <c r="P292" s="44"/>
      <c r="Q292" s="44"/>
      <c r="R292" s="44"/>
      <c r="S292" s="44"/>
      <c r="T292" s="44"/>
      <c r="AB292" s="112"/>
      <c r="AM292" s="44"/>
      <c r="AN292" s="44"/>
      <c r="AO292" s="44"/>
      <c r="AP292" s="44"/>
      <c r="AQ292" s="44"/>
    </row>
    <row r="293" spans="2:43" s="107" customFormat="1" ht="9.9499999999999993" customHeight="1">
      <c r="E293" s="112"/>
      <c r="P293" s="44"/>
      <c r="Q293" s="44"/>
      <c r="R293" s="44"/>
      <c r="S293" s="44"/>
      <c r="T293" s="44"/>
      <c r="AB293" s="112"/>
      <c r="AM293" s="44"/>
      <c r="AN293" s="44"/>
      <c r="AO293" s="44"/>
      <c r="AP293" s="44"/>
      <c r="AQ293" s="44"/>
    </row>
    <row r="294" spans="2:43" s="107" customFormat="1" ht="9.9499999999999993" customHeight="1">
      <c r="E294" s="112"/>
      <c r="P294" s="44"/>
      <c r="Q294" s="44"/>
      <c r="R294" s="44"/>
      <c r="S294" s="44"/>
      <c r="T294" s="44"/>
      <c r="AB294" s="112"/>
      <c r="AM294" s="44"/>
      <c r="AN294" s="44"/>
      <c r="AO294" s="44"/>
      <c r="AP294" s="44"/>
      <c r="AQ294" s="44"/>
    </row>
    <row r="295" spans="2:43" s="107" customFormat="1" ht="9.9499999999999993" customHeight="1">
      <c r="E295" s="112"/>
      <c r="P295" s="44"/>
      <c r="Q295" s="44"/>
      <c r="R295" s="44"/>
      <c r="S295" s="44"/>
      <c r="T295" s="44"/>
      <c r="AB295" s="112"/>
      <c r="AM295" s="44"/>
      <c r="AN295" s="44"/>
      <c r="AO295" s="44"/>
      <c r="AP295" s="44"/>
      <c r="AQ295" s="44"/>
    </row>
    <row r="296" spans="2:43" s="107" customFormat="1" ht="9.9499999999999993" customHeight="1">
      <c r="E296" s="112"/>
      <c r="P296" s="44"/>
      <c r="Q296" s="44"/>
      <c r="R296" s="44"/>
      <c r="S296" s="44"/>
      <c r="T296" s="44"/>
      <c r="AB296" s="112"/>
      <c r="AM296" s="44"/>
      <c r="AN296" s="44"/>
      <c r="AO296" s="44"/>
      <c r="AP296" s="44"/>
      <c r="AQ296" s="44"/>
    </row>
    <row r="297" spans="2:43" s="107" customFormat="1" ht="9.9499999999999993" customHeight="1">
      <c r="E297" s="112"/>
      <c r="P297" s="44"/>
      <c r="Q297" s="44"/>
      <c r="R297" s="44"/>
      <c r="S297" s="44"/>
      <c r="T297" s="44"/>
      <c r="AB297" s="112"/>
      <c r="AM297" s="44"/>
      <c r="AN297" s="44"/>
      <c r="AO297" s="44"/>
      <c r="AP297" s="44"/>
      <c r="AQ297" s="44"/>
    </row>
    <row r="298" spans="2:43" s="107" customFormat="1" ht="9.9499999999999993" customHeight="1">
      <c r="E298" s="112"/>
      <c r="P298" s="44"/>
      <c r="Q298" s="44"/>
      <c r="R298" s="44"/>
      <c r="S298" s="44"/>
      <c r="T298" s="44"/>
      <c r="AB298" s="112"/>
      <c r="AM298" s="44"/>
      <c r="AN298" s="44"/>
      <c r="AO298" s="44"/>
      <c r="AP298" s="44"/>
      <c r="AQ298" s="44"/>
    </row>
    <row r="299" spans="2:43" s="107" customFormat="1" ht="9.9499999999999993" customHeight="1">
      <c r="E299" s="112"/>
      <c r="P299" s="44"/>
      <c r="Q299" s="44"/>
      <c r="R299" s="44"/>
      <c r="S299" s="44"/>
      <c r="T299" s="44"/>
      <c r="AB299" s="112"/>
      <c r="AM299" s="44"/>
      <c r="AN299" s="44"/>
      <c r="AO299" s="44"/>
      <c r="AP299" s="44"/>
      <c r="AQ299" s="44"/>
    </row>
    <row r="300" spans="2:43" s="107" customFormat="1" ht="9.9499999999999993" customHeight="1">
      <c r="E300" s="112"/>
      <c r="P300" s="44"/>
      <c r="Q300" s="44"/>
      <c r="R300" s="44"/>
      <c r="S300" s="44"/>
      <c r="T300" s="44"/>
      <c r="AB300" s="112"/>
      <c r="AM300" s="44"/>
      <c r="AN300" s="44"/>
      <c r="AO300" s="44"/>
      <c r="AP300" s="44"/>
      <c r="AQ300" s="44"/>
    </row>
    <row r="301" spans="2:43" s="107" customFormat="1" ht="9.9499999999999993" customHeight="1">
      <c r="E301" s="112"/>
      <c r="P301" s="44"/>
      <c r="Q301" s="44"/>
      <c r="R301" s="44"/>
      <c r="S301" s="44"/>
      <c r="T301" s="44"/>
      <c r="AB301" s="112"/>
      <c r="AM301" s="44"/>
      <c r="AN301" s="44"/>
      <c r="AO301" s="44"/>
      <c r="AP301" s="44"/>
      <c r="AQ301" s="44"/>
    </row>
    <row r="302" spans="2:43" s="107" customFormat="1" ht="9.9499999999999993" customHeight="1">
      <c r="E302" s="112"/>
      <c r="P302" s="44"/>
      <c r="Q302" s="44"/>
      <c r="R302" s="44"/>
      <c r="S302" s="44"/>
      <c r="T302" s="44"/>
      <c r="AB302" s="112"/>
      <c r="AM302" s="44"/>
      <c r="AN302" s="44"/>
      <c r="AO302" s="44"/>
      <c r="AP302" s="44"/>
      <c r="AQ302" s="44"/>
    </row>
    <row r="303" spans="2:43" s="107" customFormat="1" ht="9.9499999999999993" customHeight="1">
      <c r="E303" s="112"/>
      <c r="P303" s="44"/>
      <c r="Q303" s="44"/>
      <c r="R303" s="44"/>
      <c r="S303" s="44"/>
      <c r="T303" s="44"/>
      <c r="AB303" s="112"/>
      <c r="AM303" s="44"/>
      <c r="AN303" s="44"/>
      <c r="AO303" s="44"/>
      <c r="AP303" s="44"/>
      <c r="AQ303" s="44"/>
    </row>
    <row r="304" spans="2:43" s="107" customFormat="1" ht="9.9499999999999993" customHeight="1">
      <c r="E304" s="112"/>
      <c r="P304" s="44"/>
      <c r="Q304" s="44"/>
      <c r="R304" s="44"/>
      <c r="S304" s="44"/>
      <c r="T304" s="44"/>
      <c r="AB304" s="112"/>
      <c r="AM304" s="44"/>
      <c r="AN304" s="44"/>
      <c r="AO304" s="44"/>
      <c r="AP304" s="44"/>
      <c r="AQ304" s="44"/>
    </row>
    <row r="305" spans="1:43" s="107" customFormat="1" ht="9.9499999999999993" customHeight="1">
      <c r="E305" s="112"/>
      <c r="P305" s="44"/>
      <c r="Q305" s="44"/>
      <c r="R305" s="44"/>
      <c r="S305" s="44"/>
      <c r="T305" s="44"/>
      <c r="AB305" s="112"/>
      <c r="AM305" s="44"/>
      <c r="AN305" s="44"/>
      <c r="AO305" s="44"/>
      <c r="AP305" s="44"/>
      <c r="AQ305" s="44"/>
    </row>
    <row r="306" spans="1:43" s="107" customFormat="1" ht="9.9499999999999993" customHeight="1">
      <c r="E306" s="112"/>
      <c r="P306" s="44"/>
      <c r="Q306" s="44"/>
      <c r="R306" s="44"/>
      <c r="S306" s="44"/>
      <c r="T306" s="44"/>
      <c r="AB306" s="112"/>
      <c r="AM306" s="44"/>
      <c r="AN306" s="44"/>
      <c r="AO306" s="44"/>
      <c r="AP306" s="44"/>
      <c r="AQ306" s="44"/>
    </row>
    <row r="307" spans="1:43" s="107" customFormat="1" ht="9.9499999999999993" customHeight="1" thickBot="1">
      <c r="E307" s="112"/>
      <c r="P307" s="44"/>
      <c r="Q307" s="44"/>
      <c r="R307" s="44"/>
      <c r="S307" s="44"/>
      <c r="T307" s="44"/>
      <c r="Y307" s="144"/>
      <c r="Z307" s="144"/>
      <c r="AA307" s="144"/>
      <c r="AB307" s="144"/>
      <c r="AC307" s="144"/>
      <c r="AD307" s="144"/>
      <c r="AE307" s="144"/>
      <c r="AF307" s="144"/>
      <c r="AG307" s="144"/>
      <c r="AH307" s="144"/>
      <c r="AI307" s="144"/>
      <c r="AJ307" s="144"/>
      <c r="AK307" s="144"/>
      <c r="AL307" s="46"/>
      <c r="AM307" s="46"/>
      <c r="AN307" s="46"/>
      <c r="AO307" s="46"/>
      <c r="AP307" s="46"/>
      <c r="AQ307" s="144"/>
    </row>
    <row r="308" spans="1:43" s="107" customFormat="1" ht="9.9499999999999993" customHeight="1" thickTop="1">
      <c r="E308" s="112"/>
      <c r="P308" s="44"/>
      <c r="Q308" s="44"/>
      <c r="R308" s="44"/>
      <c r="S308" s="44"/>
      <c r="T308" s="44"/>
      <c r="Y308" s="157" t="str">
        <f>Y198</f>
        <v>Jr. San Martin N° 967</v>
      </c>
      <c r="Z308" s="157"/>
      <c r="AA308" s="157"/>
      <c r="AB308" s="157"/>
      <c r="AC308" s="157"/>
      <c r="AD308" s="157"/>
      <c r="AE308" s="157"/>
      <c r="AF308" s="157"/>
      <c r="AG308" s="157"/>
      <c r="AH308" s="157"/>
      <c r="AI308" s="157"/>
      <c r="AJ308" s="157"/>
      <c r="AK308" s="157"/>
      <c r="AL308" s="157"/>
      <c r="AM308" s="157"/>
      <c r="AN308" s="157"/>
      <c r="AO308" s="157"/>
      <c r="AP308" s="157"/>
      <c r="AQ308" s="157"/>
    </row>
    <row r="309" spans="1:43" s="107" customFormat="1" ht="9.9499999999999993" customHeight="1">
      <c r="E309" s="112"/>
      <c r="P309" s="44"/>
      <c r="Q309" s="44"/>
      <c r="R309" s="44"/>
      <c r="S309" s="44"/>
      <c r="T309" s="44"/>
      <c r="Y309" s="158"/>
      <c r="Z309" s="158"/>
      <c r="AA309" s="158"/>
      <c r="AB309" s="158"/>
      <c r="AC309" s="158"/>
      <c r="AD309" s="158"/>
      <c r="AE309" s="158"/>
      <c r="AF309" s="158"/>
      <c r="AG309" s="158"/>
      <c r="AH309" s="158"/>
      <c r="AI309" s="158"/>
      <c r="AJ309" s="158"/>
      <c r="AK309" s="158"/>
      <c r="AL309" s="158"/>
      <c r="AM309" s="158"/>
      <c r="AN309" s="158"/>
      <c r="AO309" s="158"/>
      <c r="AP309" s="158"/>
      <c r="AQ309" s="158"/>
    </row>
    <row r="310" spans="1:43" ht="9.9499999999999993" customHeight="1">
      <c r="A310" s="107"/>
      <c r="B310" s="107"/>
      <c r="C310" s="107"/>
      <c r="D310" s="107"/>
      <c r="E310" s="112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44"/>
      <c r="Q310" s="44"/>
      <c r="R310" s="44"/>
      <c r="S310" s="44"/>
      <c r="T310" s="44"/>
      <c r="U310" s="107"/>
      <c r="V310" s="107"/>
      <c r="W310" s="107"/>
    </row>
    <row r="311" spans="1:43" ht="9.9499999999999993" customHeight="1">
      <c r="A311" s="107"/>
      <c r="B311" s="107"/>
      <c r="C311" s="107"/>
      <c r="D311" s="107"/>
      <c r="E311" s="112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44"/>
      <c r="Q311" s="44"/>
      <c r="R311" s="44"/>
      <c r="S311" s="44"/>
      <c r="T311" s="44"/>
      <c r="U311" s="107"/>
      <c r="V311" s="107"/>
      <c r="W311" s="107"/>
    </row>
    <row r="312" spans="1:43" ht="9.9499999999999993" customHeight="1">
      <c r="A312" s="107"/>
      <c r="B312" s="107"/>
      <c r="C312" s="107"/>
      <c r="D312" s="107"/>
      <c r="E312" s="112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44"/>
      <c r="Q312" s="44"/>
      <c r="R312" s="44"/>
      <c r="S312" s="44"/>
      <c r="T312" s="44"/>
      <c r="U312" s="107"/>
      <c r="V312" s="107"/>
      <c r="W312" s="107"/>
    </row>
    <row r="313" spans="1:43" ht="9.9499999999999993" customHeight="1">
      <c r="A313" s="107"/>
      <c r="B313" s="107"/>
      <c r="C313" s="107"/>
      <c r="D313" s="107"/>
      <c r="E313" s="112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44"/>
      <c r="Q313" s="44"/>
      <c r="R313" s="44"/>
      <c r="S313" s="44"/>
      <c r="T313" s="44"/>
      <c r="U313" s="107"/>
      <c r="V313" s="107"/>
      <c r="W313" s="107"/>
    </row>
    <row r="314" spans="1:43" ht="9.9499999999999993" customHeight="1">
      <c r="A314" s="107"/>
      <c r="B314" s="107"/>
      <c r="C314" s="107"/>
      <c r="D314" s="107"/>
      <c r="E314" s="112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44"/>
      <c r="Q314" s="44"/>
      <c r="R314" s="44"/>
      <c r="S314" s="44"/>
      <c r="T314" s="44"/>
      <c r="U314" s="107"/>
      <c r="V314" s="107"/>
      <c r="W314" s="107"/>
    </row>
    <row r="315" spans="1:43" ht="9.9499999999999993" customHeight="1">
      <c r="A315" s="107"/>
      <c r="B315" s="107"/>
      <c r="C315" s="107"/>
      <c r="D315" s="107"/>
      <c r="E315" s="112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44"/>
      <c r="Q315" s="44"/>
      <c r="R315" s="44"/>
      <c r="S315" s="44"/>
      <c r="T315" s="44"/>
      <c r="U315" s="107"/>
      <c r="V315" s="107"/>
      <c r="W315" s="107"/>
    </row>
    <row r="316" spans="1:43" ht="9.9499999999999993" customHeight="1">
      <c r="A316" s="107"/>
      <c r="B316" s="107"/>
      <c r="C316" s="107"/>
      <c r="D316" s="107"/>
      <c r="E316" s="112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44"/>
      <c r="Q316" s="44"/>
      <c r="R316" s="44"/>
      <c r="S316" s="44"/>
      <c r="T316" s="44"/>
      <c r="U316" s="107"/>
      <c r="V316" s="107"/>
      <c r="W316" s="107"/>
    </row>
    <row r="317" spans="1:43" ht="9.9499999999999993" customHeight="1">
      <c r="A317" s="107"/>
      <c r="B317" s="107"/>
      <c r="C317" s="107"/>
      <c r="D317" s="107"/>
      <c r="E317" s="112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44"/>
      <c r="Q317" s="44"/>
      <c r="R317" s="44"/>
      <c r="S317" s="44"/>
      <c r="T317" s="44"/>
      <c r="U317" s="107"/>
      <c r="V317" s="107"/>
      <c r="W317" s="107"/>
    </row>
    <row r="318" spans="1:43" ht="3" customHeight="1" thickBot="1">
      <c r="A318" s="107"/>
      <c r="B318" s="144"/>
      <c r="C318" s="144"/>
      <c r="D318" s="144"/>
      <c r="E318" s="144"/>
      <c r="F318" s="144"/>
      <c r="G318" s="144"/>
      <c r="H318" s="144"/>
      <c r="I318" s="144"/>
      <c r="J318" s="144"/>
      <c r="K318" s="144"/>
      <c r="L318" s="144"/>
      <c r="M318" s="144"/>
      <c r="N318" s="144"/>
      <c r="O318" s="46"/>
      <c r="P318" s="46"/>
      <c r="Q318" s="46"/>
      <c r="R318" s="46"/>
      <c r="S318" s="46"/>
      <c r="T318" s="144"/>
      <c r="U318" s="107"/>
      <c r="V318" s="107"/>
      <c r="W318" s="107"/>
    </row>
    <row r="319" spans="1:43" ht="9.9499999999999993" customHeight="1" thickTop="1">
      <c r="A319" s="107"/>
      <c r="B319" s="157" t="str">
        <f>B242</f>
        <v>Jr. San Martin N° 967</v>
      </c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07"/>
      <c r="V319" s="107"/>
      <c r="W319" s="107"/>
    </row>
    <row r="320" spans="1:43" ht="9.9499999999999993" customHeight="1">
      <c r="A320" s="107"/>
      <c r="B320" s="158"/>
      <c r="C320" s="158"/>
      <c r="D320" s="158"/>
      <c r="E320" s="158"/>
      <c r="F320" s="158"/>
      <c r="G320" s="158"/>
      <c r="H320" s="158"/>
      <c r="I320" s="158"/>
      <c r="J320" s="158"/>
      <c r="K320" s="158"/>
      <c r="L320" s="158"/>
      <c r="M320" s="158"/>
      <c r="N320" s="158"/>
      <c r="O320" s="158"/>
      <c r="P320" s="158"/>
      <c r="Q320" s="158"/>
      <c r="R320" s="158"/>
      <c r="S320" s="158"/>
      <c r="T320" s="158"/>
      <c r="U320" s="107"/>
      <c r="V320" s="107"/>
      <c r="W320" s="107"/>
    </row>
    <row r="321" spans="23:23" ht="9.9499999999999993" customHeight="1">
      <c r="W321" s="107"/>
    </row>
    <row r="322" spans="23:23" ht="9.9499999999999993" customHeight="1">
      <c r="W322" s="107"/>
    </row>
    <row r="323" spans="23:23" ht="9.9499999999999993" customHeight="1">
      <c r="W323" s="107"/>
    </row>
  </sheetData>
  <mergeCells count="79">
    <mergeCell ref="J99:P99"/>
    <mergeCell ref="B165:U166"/>
    <mergeCell ref="B167:V168"/>
    <mergeCell ref="B169:V170"/>
    <mergeCell ref="AM267:AQ267"/>
    <mergeCell ref="AM268:AQ268"/>
    <mergeCell ref="B171:T171"/>
    <mergeCell ref="B242:U243"/>
    <mergeCell ref="B244:V245"/>
    <mergeCell ref="B246:V247"/>
    <mergeCell ref="B248:T248"/>
    <mergeCell ref="Y308:AQ309"/>
    <mergeCell ref="B1:V2"/>
    <mergeCell ref="B3:V4"/>
    <mergeCell ref="B78:V79"/>
    <mergeCell ref="B80:V81"/>
    <mergeCell ref="B76:U77"/>
    <mergeCell ref="B84:U84"/>
    <mergeCell ref="B85:U85"/>
    <mergeCell ref="Y214:AC214"/>
    <mergeCell ref="AN214:AO214"/>
    <mergeCell ref="AG218:AH218"/>
    <mergeCell ref="AI218:AM218"/>
    <mergeCell ref="AL266:AR266"/>
    <mergeCell ref="AG96:AH96"/>
    <mergeCell ref="AG97:AH97"/>
    <mergeCell ref="AH99:AI99"/>
    <mergeCell ref="Y198:AQ199"/>
    <mergeCell ref="X80:AR81"/>
    <mergeCell ref="Y82:AQ82"/>
    <mergeCell ref="Y84:AQ84"/>
    <mergeCell ref="Y85:AQ85"/>
    <mergeCell ref="AG90:AJ90"/>
    <mergeCell ref="AM69:AQ69"/>
    <mergeCell ref="AM70:AQ70"/>
    <mergeCell ref="Y76:AQ77"/>
    <mergeCell ref="X78:AR79"/>
    <mergeCell ref="AK99:AM99"/>
    <mergeCell ref="Y57:AC57"/>
    <mergeCell ref="AN57:AO57"/>
    <mergeCell ref="AG61:AH61"/>
    <mergeCell ref="AI61:AM61"/>
    <mergeCell ref="AL68:AR68"/>
    <mergeCell ref="T22:U22"/>
    <mergeCell ref="X1:AR2"/>
    <mergeCell ref="X3:AR4"/>
    <mergeCell ref="Y5:AQ6"/>
    <mergeCell ref="J20:K20"/>
    <mergeCell ref="J19:K19"/>
    <mergeCell ref="J14:M14"/>
    <mergeCell ref="B8:S9"/>
    <mergeCell ref="B5:T6"/>
    <mergeCell ref="Y8:AP9"/>
    <mergeCell ref="AG14:AJ14"/>
    <mergeCell ref="AG19:AH19"/>
    <mergeCell ref="AG20:AH20"/>
    <mergeCell ref="AH22:AI22"/>
    <mergeCell ref="AK22:AM22"/>
    <mergeCell ref="AQ22:AR22"/>
    <mergeCell ref="P69:T69"/>
    <mergeCell ref="O68:U68"/>
    <mergeCell ref="J61:K61"/>
    <mergeCell ref="L61:P61"/>
    <mergeCell ref="B57:F57"/>
    <mergeCell ref="Q57:R57"/>
    <mergeCell ref="B277:F277"/>
    <mergeCell ref="Q277:R277"/>
    <mergeCell ref="J22:P22"/>
    <mergeCell ref="B319:T320"/>
    <mergeCell ref="P289:T289"/>
    <mergeCell ref="P288:T288"/>
    <mergeCell ref="O287:U287"/>
    <mergeCell ref="J281:K281"/>
    <mergeCell ref="L281:P281"/>
    <mergeCell ref="B82:T82"/>
    <mergeCell ref="J97:K97"/>
    <mergeCell ref="J96:K96"/>
    <mergeCell ref="J90:M90"/>
    <mergeCell ref="P70:T70"/>
  </mergeCells>
  <phoneticPr fontId="29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EF9C-172A-40BC-8D49-BE90D46AA633}"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min="1" max="2" width="3.7109375" style="1" customWidth="1"/>
    <col min="3" max="3" width="2.5703125" style="1" customWidth="1"/>
    <col min="4" max="4" width="4.5703125" style="10" customWidth="1"/>
    <col min="5" max="5" width="6.28515625" style="1" customWidth="1"/>
    <col min="6" max="6" width="1.28515625" style="1" customWidth="1"/>
    <col min="7" max="7" width="4.28515625" style="1" customWidth="1"/>
    <col min="8" max="8" width="1.5703125" style="1" customWidth="1"/>
    <col min="9" max="9" width="5.28515625" style="1" customWidth="1"/>
    <col min="10" max="10" width="1.7109375" style="1" customWidth="1"/>
    <col min="11" max="11" width="2.85546875" style="1" customWidth="1"/>
    <col min="12" max="12" width="5.85546875" style="1" customWidth="1"/>
    <col min="13" max="13" width="2" style="25" customWidth="1"/>
    <col min="14" max="14" width="2" style="1" customWidth="1"/>
    <col min="15" max="15" width="2.7109375" style="1" customWidth="1"/>
    <col min="16" max="16" width="2.85546875" style="1" customWidth="1"/>
    <col min="17" max="17" width="5.5703125" style="1" customWidth="1"/>
    <col min="18" max="18" width="4.42578125" style="1" customWidth="1"/>
    <col min="19" max="19" width="4.42578125" style="15" customWidth="1"/>
    <col min="20" max="20" width="4.42578125" style="25" customWidth="1"/>
    <col min="21" max="21" width="6.5703125" style="1" customWidth="1"/>
    <col min="22" max="25" width="3.7109375" style="1" customWidth="1"/>
    <col min="26" max="26" width="2.5703125" style="1" customWidth="1"/>
    <col min="27" max="27" width="4.5703125" style="10" customWidth="1"/>
    <col min="28" max="28" width="6.28515625" style="1" customWidth="1"/>
    <col min="29" max="29" width="1.28515625" style="1" customWidth="1"/>
    <col min="30" max="30" width="4.28515625" style="1" customWidth="1"/>
    <col min="31" max="31" width="1.5703125" style="1" customWidth="1"/>
    <col min="32" max="32" width="5.28515625" style="1" customWidth="1"/>
    <col min="33" max="33" width="1.7109375" style="1" customWidth="1"/>
    <col min="34" max="34" width="2.85546875" style="1" customWidth="1"/>
    <col min="35" max="35" width="5.85546875" style="1" customWidth="1"/>
    <col min="36" max="36" width="2" style="25" customWidth="1"/>
    <col min="37" max="37" width="2" style="1" customWidth="1"/>
    <col min="38" max="38" width="2.7109375" style="1" customWidth="1"/>
    <col min="39" max="39" width="2.85546875" style="1" customWidth="1"/>
    <col min="40" max="40" width="5.5703125" style="1" customWidth="1"/>
    <col min="41" max="41" width="4.42578125" style="1" customWidth="1"/>
    <col min="42" max="42" width="4.42578125" style="15" customWidth="1"/>
    <col min="43" max="43" width="4.42578125" style="25" customWidth="1"/>
    <col min="44" max="44" width="6.5703125" style="1" customWidth="1"/>
    <col min="45" max="48" width="3.7109375" style="1" customWidth="1"/>
    <col min="49" max="49" width="2.5703125" style="1" customWidth="1"/>
    <col min="50" max="50" width="4.5703125" style="10" customWidth="1"/>
    <col min="51" max="51" width="6.28515625" style="1" customWidth="1"/>
    <col min="52" max="52" width="1.28515625" style="1" customWidth="1"/>
    <col min="53" max="53" width="4.28515625" style="1" customWidth="1"/>
    <col min="54" max="54" width="1.5703125" style="1" customWidth="1"/>
    <col min="55" max="55" width="5.28515625" style="1" customWidth="1"/>
    <col min="56" max="56" width="1.7109375" style="1" customWidth="1"/>
    <col min="57" max="57" width="2.85546875" style="1" customWidth="1"/>
    <col min="58" max="58" width="5.85546875" style="1" customWidth="1"/>
    <col min="59" max="59" width="2" style="25" customWidth="1"/>
    <col min="60" max="60" width="2" style="1" customWidth="1"/>
    <col min="61" max="61" width="2.7109375" style="1" customWidth="1"/>
    <col min="62" max="62" width="2.85546875" style="1" customWidth="1"/>
    <col min="63" max="63" width="5.5703125" style="1" customWidth="1"/>
    <col min="64" max="64" width="4.42578125" style="1" customWidth="1"/>
    <col min="65" max="65" width="4.42578125" style="15" customWidth="1"/>
    <col min="66" max="66" width="4.42578125" style="25" customWidth="1"/>
    <col min="67" max="67" width="6.5703125" style="1" customWidth="1"/>
    <col min="68" max="71" width="3.7109375" style="1" customWidth="1"/>
    <col min="72" max="72" width="2.5703125" style="1" customWidth="1"/>
    <col min="73" max="73" width="4.5703125" style="10" customWidth="1"/>
    <col min="74" max="74" width="6.28515625" style="1" customWidth="1"/>
    <col min="75" max="75" width="1.28515625" style="1" customWidth="1"/>
    <col min="76" max="76" width="4.28515625" style="1" customWidth="1"/>
    <col min="77" max="77" width="1.5703125" style="1" customWidth="1"/>
    <col min="78" max="78" width="5.28515625" style="1" customWidth="1"/>
    <col min="79" max="79" width="1.7109375" style="1" customWidth="1"/>
    <col min="80" max="80" width="2.85546875" style="1" customWidth="1"/>
    <col min="81" max="81" width="5.85546875" style="1" customWidth="1"/>
    <col min="82" max="82" width="2" style="25" customWidth="1"/>
    <col min="83" max="83" width="2" style="1" customWidth="1"/>
    <col min="84" max="84" width="2.7109375" style="1" customWidth="1"/>
    <col min="85" max="85" width="2.85546875" style="1" customWidth="1"/>
    <col min="86" max="86" width="5.5703125" style="1" customWidth="1"/>
    <col min="87" max="87" width="4.42578125" style="1" customWidth="1"/>
    <col min="88" max="88" width="4.42578125" style="15" customWidth="1"/>
    <col min="89" max="89" width="4.42578125" style="25" customWidth="1"/>
    <col min="90" max="90" width="6.5703125" style="1" customWidth="1"/>
    <col min="91" max="94" width="3.7109375" style="1" customWidth="1"/>
    <col min="95" max="95" width="2.5703125" style="1" customWidth="1"/>
    <col min="96" max="96" width="4.5703125" style="10" customWidth="1"/>
    <col min="97" max="97" width="6.28515625" style="1" customWidth="1"/>
    <col min="98" max="98" width="1.28515625" style="1" customWidth="1"/>
    <col min="99" max="99" width="4.28515625" style="1" customWidth="1"/>
    <col min="100" max="100" width="1.5703125" style="1" customWidth="1"/>
    <col min="101" max="101" width="5.28515625" style="1" customWidth="1"/>
    <col min="102" max="102" width="1.7109375" style="1" customWidth="1"/>
    <col min="103" max="103" width="2.85546875" style="1" customWidth="1"/>
    <col min="104" max="104" width="5.85546875" style="1" customWidth="1"/>
    <col min="105" max="105" width="2" style="25" customWidth="1"/>
    <col min="106" max="106" width="2" style="1" customWidth="1"/>
    <col min="107" max="107" width="2.7109375" style="1" customWidth="1"/>
    <col min="108" max="108" width="2.85546875" style="1" customWidth="1"/>
    <col min="109" max="109" width="5.5703125" style="1" customWidth="1"/>
    <col min="110" max="110" width="4.42578125" style="1" customWidth="1"/>
    <col min="111" max="111" width="4.42578125" style="15" customWidth="1"/>
    <col min="112" max="112" width="4.42578125" style="25" customWidth="1"/>
    <col min="113" max="113" width="6.5703125" style="1" customWidth="1"/>
    <col min="114" max="117" width="3.7109375" style="1" customWidth="1"/>
    <col min="118" max="118" width="2.5703125" style="1" customWidth="1"/>
    <col min="119" max="119" width="4.5703125" style="10" customWidth="1"/>
    <col min="120" max="120" width="6.28515625" style="1" customWidth="1"/>
    <col min="121" max="121" width="1.28515625" style="1" customWidth="1"/>
    <col min="122" max="122" width="4.28515625" style="1" customWidth="1"/>
    <col min="123" max="123" width="1.5703125" style="1" customWidth="1"/>
    <col min="124" max="124" width="5.28515625" style="1" customWidth="1"/>
    <col min="125" max="125" width="1.7109375" style="1" customWidth="1"/>
    <col min="126" max="126" width="2.85546875" style="1" customWidth="1"/>
    <col min="127" max="127" width="5.85546875" style="1" customWidth="1"/>
    <col min="128" max="128" width="2" style="25" customWidth="1"/>
    <col min="129" max="129" width="2" style="1" customWidth="1"/>
    <col min="130" max="130" width="2.7109375" style="1" customWidth="1"/>
    <col min="131" max="131" width="2.85546875" style="1" customWidth="1"/>
    <col min="132" max="132" width="5.5703125" style="1" customWidth="1"/>
    <col min="133" max="133" width="4.42578125" style="1" customWidth="1"/>
    <col min="134" max="134" width="4.42578125" style="15" customWidth="1"/>
    <col min="135" max="135" width="4.42578125" style="25" customWidth="1"/>
    <col min="136" max="136" width="6.5703125" style="1" customWidth="1"/>
    <col min="137" max="138" width="3.7109375" style="1" customWidth="1"/>
    <col min="139" max="16384" width="8.85546875" style="2"/>
  </cols>
  <sheetData>
    <row r="1" spans="2:137" s="52" customFormat="1" ht="10.5" customHeight="1">
      <c r="B1" s="173" t="s">
        <v>62</v>
      </c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Y1" s="173" t="s">
        <v>62</v>
      </c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V1" s="173" t="s">
        <v>62</v>
      </c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3"/>
      <c r="BO1" s="173"/>
      <c r="BP1" s="173"/>
      <c r="BS1" s="173" t="s">
        <v>62</v>
      </c>
      <c r="BT1" s="173"/>
      <c r="BU1" s="173"/>
      <c r="BV1" s="173"/>
      <c r="BW1" s="173"/>
      <c r="BX1" s="173"/>
      <c r="BY1" s="173"/>
      <c r="BZ1" s="173"/>
      <c r="CA1" s="173"/>
      <c r="CB1" s="173"/>
      <c r="CC1" s="173"/>
      <c r="CD1" s="173"/>
      <c r="CE1" s="173"/>
      <c r="CF1" s="173"/>
      <c r="CG1" s="173"/>
      <c r="CH1" s="173"/>
      <c r="CI1" s="173"/>
      <c r="CJ1" s="173"/>
      <c r="CK1" s="173"/>
      <c r="CL1" s="173"/>
      <c r="CM1" s="173"/>
      <c r="CP1" s="173" t="s">
        <v>62</v>
      </c>
      <c r="CQ1" s="173"/>
      <c r="CR1" s="173"/>
      <c r="CS1" s="173"/>
      <c r="CT1" s="173"/>
      <c r="CU1" s="173"/>
      <c r="CV1" s="173"/>
      <c r="CW1" s="173"/>
      <c r="CX1" s="173"/>
      <c r="CY1" s="173"/>
      <c r="CZ1" s="173"/>
      <c r="DA1" s="173"/>
      <c r="DB1" s="173"/>
      <c r="DC1" s="173"/>
      <c r="DD1" s="173"/>
      <c r="DE1" s="173"/>
      <c r="DF1" s="173"/>
      <c r="DG1" s="173"/>
      <c r="DH1" s="173"/>
      <c r="DI1" s="173"/>
      <c r="DJ1" s="173"/>
      <c r="DM1" s="173" t="s">
        <v>62</v>
      </c>
      <c r="DN1" s="173"/>
      <c r="DO1" s="173"/>
      <c r="DP1" s="173"/>
      <c r="DQ1" s="173"/>
      <c r="DR1" s="173"/>
      <c r="DS1" s="173"/>
      <c r="DT1" s="173"/>
      <c r="DU1" s="173"/>
      <c r="DV1" s="173"/>
      <c r="DW1" s="173"/>
      <c r="DX1" s="173"/>
      <c r="DY1" s="173"/>
      <c r="DZ1" s="173"/>
      <c r="EA1" s="173"/>
      <c r="EB1" s="173"/>
      <c r="EC1" s="173"/>
      <c r="ED1" s="173"/>
      <c r="EE1" s="173"/>
      <c r="EF1" s="173"/>
      <c r="EG1" s="173"/>
    </row>
    <row r="2" spans="2:137" s="52" customFormat="1" ht="10.5" customHeight="1"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S2" s="173"/>
      <c r="BT2" s="173"/>
      <c r="BU2" s="173"/>
      <c r="BV2" s="173"/>
      <c r="BW2" s="173"/>
      <c r="BX2" s="173"/>
      <c r="BY2" s="173"/>
      <c r="BZ2" s="173"/>
      <c r="CA2" s="173"/>
      <c r="CB2" s="173"/>
      <c r="CC2" s="173"/>
      <c r="CD2" s="173"/>
      <c r="CE2" s="173"/>
      <c r="CF2" s="173"/>
      <c r="CG2" s="173"/>
      <c r="CH2" s="173"/>
      <c r="CI2" s="173"/>
      <c r="CJ2" s="173"/>
      <c r="CK2" s="173"/>
      <c r="CL2" s="173"/>
      <c r="CM2" s="173"/>
      <c r="CP2" s="173"/>
      <c r="CQ2" s="173"/>
      <c r="CR2" s="173"/>
      <c r="CS2" s="173"/>
      <c r="CT2" s="173"/>
      <c r="CU2" s="173"/>
      <c r="CV2" s="173"/>
      <c r="CW2" s="173"/>
      <c r="CX2" s="173"/>
      <c r="CY2" s="173"/>
      <c r="CZ2" s="173"/>
      <c r="DA2" s="173"/>
      <c r="DB2" s="173"/>
      <c r="DC2" s="173"/>
      <c r="DD2" s="173"/>
      <c r="DE2" s="173"/>
      <c r="DF2" s="173"/>
      <c r="DG2" s="173"/>
      <c r="DH2" s="173"/>
      <c r="DI2" s="173"/>
      <c r="DJ2" s="173"/>
      <c r="DM2" s="173"/>
      <c r="DN2" s="173"/>
      <c r="DO2" s="173"/>
      <c r="DP2" s="173"/>
      <c r="DQ2" s="173"/>
      <c r="DR2" s="173"/>
      <c r="DS2" s="173"/>
      <c r="DT2" s="173"/>
      <c r="DU2" s="173"/>
      <c r="DV2" s="173"/>
      <c r="DW2" s="173"/>
      <c r="DX2" s="173"/>
      <c r="DY2" s="173"/>
      <c r="DZ2" s="173"/>
      <c r="EA2" s="173"/>
      <c r="EB2" s="173"/>
      <c r="EC2" s="173"/>
      <c r="ED2" s="173"/>
      <c r="EE2" s="173"/>
      <c r="EF2" s="173"/>
      <c r="EG2" s="173"/>
    </row>
    <row r="3" spans="2:137" s="52" customFormat="1" ht="10.5" customHeight="1">
      <c r="B3" s="173" t="s">
        <v>63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Y3" s="173" t="s">
        <v>63</v>
      </c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V3" s="173" t="s">
        <v>63</v>
      </c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  <c r="BJ3" s="173"/>
      <c r="BK3" s="173"/>
      <c r="BL3" s="173"/>
      <c r="BM3" s="173"/>
      <c r="BN3" s="173"/>
      <c r="BO3" s="173"/>
      <c r="BP3" s="173"/>
      <c r="BS3" s="173" t="s">
        <v>63</v>
      </c>
      <c r="BT3" s="173"/>
      <c r="BU3" s="173"/>
      <c r="BV3" s="173"/>
      <c r="BW3" s="173"/>
      <c r="BX3" s="173"/>
      <c r="BY3" s="173"/>
      <c r="BZ3" s="173"/>
      <c r="CA3" s="173"/>
      <c r="CB3" s="173"/>
      <c r="CC3" s="173"/>
      <c r="CD3" s="173"/>
      <c r="CE3" s="173"/>
      <c r="CF3" s="173"/>
      <c r="CG3" s="173"/>
      <c r="CH3" s="173"/>
      <c r="CI3" s="173"/>
      <c r="CJ3" s="173"/>
      <c r="CK3" s="173"/>
      <c r="CL3" s="173"/>
      <c r="CM3" s="173"/>
      <c r="CP3" s="173" t="s">
        <v>63</v>
      </c>
      <c r="CQ3" s="173"/>
      <c r="CR3" s="173"/>
      <c r="CS3" s="173"/>
      <c r="CT3" s="173"/>
      <c r="CU3" s="173"/>
      <c r="CV3" s="173"/>
      <c r="CW3" s="173"/>
      <c r="CX3" s="173"/>
      <c r="CY3" s="173"/>
      <c r="CZ3" s="173"/>
      <c r="DA3" s="173"/>
      <c r="DB3" s="173"/>
      <c r="DC3" s="173"/>
      <c r="DD3" s="173"/>
      <c r="DE3" s="173"/>
      <c r="DF3" s="173"/>
      <c r="DG3" s="173"/>
      <c r="DH3" s="173"/>
      <c r="DI3" s="173"/>
      <c r="DJ3" s="173"/>
      <c r="DM3" s="173" t="s">
        <v>63</v>
      </c>
      <c r="DN3" s="173"/>
      <c r="DO3" s="173"/>
      <c r="DP3" s="173"/>
      <c r="DQ3" s="173"/>
      <c r="DR3" s="173"/>
      <c r="DS3" s="173"/>
      <c r="DT3" s="173"/>
      <c r="DU3" s="173"/>
      <c r="DV3" s="173"/>
      <c r="DW3" s="173"/>
      <c r="DX3" s="173"/>
      <c r="DY3" s="173"/>
      <c r="DZ3" s="173"/>
      <c r="EA3" s="173"/>
      <c r="EB3" s="173"/>
      <c r="EC3" s="173"/>
      <c r="ED3" s="173"/>
      <c r="EE3" s="173"/>
      <c r="EF3" s="173"/>
      <c r="EG3" s="173"/>
    </row>
    <row r="4" spans="2:137" s="52" customFormat="1" ht="10.5" customHeight="1"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  <c r="BJ4" s="173"/>
      <c r="BK4" s="173"/>
      <c r="BL4" s="173"/>
      <c r="BM4" s="173"/>
      <c r="BN4" s="173"/>
      <c r="BO4" s="173"/>
      <c r="BP4" s="173"/>
      <c r="BS4" s="173"/>
      <c r="BT4" s="173"/>
      <c r="BU4" s="173"/>
      <c r="BV4" s="173"/>
      <c r="BW4" s="173"/>
      <c r="BX4" s="173"/>
      <c r="BY4" s="173"/>
      <c r="BZ4" s="173"/>
      <c r="CA4" s="173"/>
      <c r="CB4" s="173"/>
      <c r="CC4" s="173"/>
      <c r="CD4" s="173"/>
      <c r="CE4" s="173"/>
      <c r="CF4" s="173"/>
      <c r="CG4" s="173"/>
      <c r="CH4" s="173"/>
      <c r="CI4" s="173"/>
      <c r="CJ4" s="173"/>
      <c r="CK4" s="173"/>
      <c r="CL4" s="173"/>
      <c r="CM4" s="173"/>
      <c r="CP4" s="173"/>
      <c r="CQ4" s="173"/>
      <c r="CR4" s="173"/>
      <c r="CS4" s="173"/>
      <c r="CT4" s="173"/>
      <c r="CU4" s="173"/>
      <c r="CV4" s="173"/>
      <c r="CW4" s="173"/>
      <c r="CX4" s="173"/>
      <c r="CY4" s="173"/>
      <c r="CZ4" s="173"/>
      <c r="DA4" s="173"/>
      <c r="DB4" s="173"/>
      <c r="DC4" s="173"/>
      <c r="DD4" s="173"/>
      <c r="DE4" s="173"/>
      <c r="DF4" s="173"/>
      <c r="DG4" s="173"/>
      <c r="DH4" s="173"/>
      <c r="DI4" s="173"/>
      <c r="DJ4" s="173"/>
      <c r="DM4" s="173"/>
      <c r="DN4" s="173"/>
      <c r="DO4" s="173"/>
      <c r="DP4" s="173"/>
      <c r="DQ4" s="173"/>
      <c r="DR4" s="173"/>
      <c r="DS4" s="173"/>
      <c r="DT4" s="173"/>
      <c r="DU4" s="173"/>
      <c r="DV4" s="173"/>
      <c r="DW4" s="173"/>
      <c r="DX4" s="173"/>
      <c r="DY4" s="173"/>
      <c r="DZ4" s="173"/>
      <c r="EA4" s="173"/>
      <c r="EB4" s="173"/>
      <c r="EC4" s="173"/>
      <c r="ED4" s="173"/>
      <c r="EE4" s="173"/>
      <c r="EF4" s="173"/>
      <c r="EG4" s="173"/>
    </row>
    <row r="5" spans="2:137" s="52" customFormat="1" ht="10.5" customHeight="1">
      <c r="C5" s="162" t="s">
        <v>64</v>
      </c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53"/>
      <c r="Z5" s="162" t="s">
        <v>64</v>
      </c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53"/>
      <c r="AW5" s="162" t="s">
        <v>64</v>
      </c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62"/>
      <c r="BK5" s="162"/>
      <c r="BL5" s="162"/>
      <c r="BM5" s="162"/>
      <c r="BN5" s="162"/>
      <c r="BO5" s="162"/>
      <c r="BP5" s="53"/>
      <c r="BT5" s="162" t="s">
        <v>64</v>
      </c>
      <c r="BU5" s="162"/>
      <c r="BV5" s="162"/>
      <c r="BW5" s="162"/>
      <c r="BX5" s="162"/>
      <c r="BY5" s="162"/>
      <c r="BZ5" s="162"/>
      <c r="CA5" s="162"/>
      <c r="CB5" s="162"/>
      <c r="CC5" s="162"/>
      <c r="CD5" s="162"/>
      <c r="CE5" s="162"/>
      <c r="CF5" s="162"/>
      <c r="CG5" s="162"/>
      <c r="CH5" s="162"/>
      <c r="CI5" s="162"/>
      <c r="CJ5" s="162"/>
      <c r="CK5" s="162"/>
      <c r="CL5" s="162"/>
      <c r="CM5" s="53"/>
      <c r="CQ5" s="162" t="s">
        <v>64</v>
      </c>
      <c r="CR5" s="162"/>
      <c r="CS5" s="162"/>
      <c r="CT5" s="162"/>
      <c r="CU5" s="162"/>
      <c r="CV5" s="162"/>
      <c r="CW5" s="162"/>
      <c r="CX5" s="162"/>
      <c r="CY5" s="162"/>
      <c r="CZ5" s="162"/>
      <c r="DA5" s="162"/>
      <c r="DB5" s="162"/>
      <c r="DC5" s="162"/>
      <c r="DD5" s="162"/>
      <c r="DE5" s="162"/>
      <c r="DF5" s="162"/>
      <c r="DG5" s="162"/>
      <c r="DH5" s="162"/>
      <c r="DI5" s="162"/>
      <c r="DJ5" s="53"/>
      <c r="DN5" s="162" t="s">
        <v>64</v>
      </c>
      <c r="DO5" s="162"/>
      <c r="DP5" s="162"/>
      <c r="DQ5" s="162"/>
      <c r="DR5" s="162"/>
      <c r="DS5" s="162"/>
      <c r="DT5" s="162"/>
      <c r="DU5" s="162"/>
      <c r="DV5" s="162"/>
      <c r="DW5" s="162"/>
      <c r="DX5" s="162"/>
      <c r="DY5" s="162"/>
      <c r="DZ5" s="162"/>
      <c r="EA5" s="162"/>
      <c r="EB5" s="162"/>
      <c r="EC5" s="162"/>
      <c r="ED5" s="162"/>
      <c r="EE5" s="162"/>
      <c r="EF5" s="162"/>
      <c r="EG5" s="53"/>
    </row>
    <row r="6" spans="2:137" s="52" customFormat="1" ht="10.5" customHeight="1"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54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54"/>
      <c r="AW6" s="162"/>
      <c r="AX6" s="162"/>
      <c r="AY6" s="162"/>
      <c r="AZ6" s="162"/>
      <c r="BA6" s="162"/>
      <c r="BB6" s="162"/>
      <c r="BC6" s="162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54"/>
      <c r="BT6" s="162"/>
      <c r="BU6" s="162"/>
      <c r="BV6" s="162"/>
      <c r="BW6" s="162"/>
      <c r="BX6" s="162"/>
      <c r="BY6" s="162"/>
      <c r="BZ6" s="162"/>
      <c r="CA6" s="162"/>
      <c r="CB6" s="162"/>
      <c r="CC6" s="162"/>
      <c r="CD6" s="162"/>
      <c r="CE6" s="162"/>
      <c r="CF6" s="162"/>
      <c r="CG6" s="162"/>
      <c r="CH6" s="162"/>
      <c r="CI6" s="162"/>
      <c r="CJ6" s="162"/>
      <c r="CK6" s="162"/>
      <c r="CL6" s="162"/>
      <c r="CM6" s="54"/>
      <c r="CQ6" s="162"/>
      <c r="CR6" s="162"/>
      <c r="CS6" s="162"/>
      <c r="CT6" s="162"/>
      <c r="CU6" s="162"/>
      <c r="CV6" s="162"/>
      <c r="CW6" s="162"/>
      <c r="CX6" s="162"/>
      <c r="CY6" s="162"/>
      <c r="CZ6" s="162"/>
      <c r="DA6" s="162"/>
      <c r="DB6" s="162"/>
      <c r="DC6" s="162"/>
      <c r="DD6" s="162"/>
      <c r="DE6" s="162"/>
      <c r="DF6" s="162"/>
      <c r="DG6" s="162"/>
      <c r="DH6" s="162"/>
      <c r="DI6" s="162"/>
      <c r="DJ6" s="54"/>
      <c r="DN6" s="162"/>
      <c r="DO6" s="162"/>
      <c r="DP6" s="162"/>
      <c r="DQ6" s="162"/>
      <c r="DR6" s="162"/>
      <c r="DS6" s="162"/>
      <c r="DT6" s="162"/>
      <c r="DU6" s="162"/>
      <c r="DV6" s="162"/>
      <c r="DW6" s="162"/>
      <c r="DX6" s="162"/>
      <c r="DY6" s="162"/>
      <c r="DZ6" s="162"/>
      <c r="EA6" s="162"/>
      <c r="EB6" s="162"/>
      <c r="EC6" s="162"/>
      <c r="ED6" s="162"/>
      <c r="EE6" s="162"/>
      <c r="EF6" s="162"/>
      <c r="EG6" s="54"/>
    </row>
    <row r="7" spans="2:137" s="1" customFormat="1" ht="3" customHeight="1" thickBot="1"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"/>
      <c r="V7" s="48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"/>
      <c r="AS7" s="48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"/>
      <c r="BP7" s="48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"/>
      <c r="CM7" s="48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"/>
      <c r="DJ7" s="48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"/>
      <c r="EG7" s="48"/>
    </row>
    <row r="8" spans="2:137" s="1" customFormat="1" ht="10.5" customHeight="1">
      <c r="C8" s="176" t="s">
        <v>0</v>
      </c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V8" s="3"/>
      <c r="Z8" s="176" t="s">
        <v>0</v>
      </c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S8" s="3"/>
      <c r="AW8" s="176" t="s">
        <v>0</v>
      </c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/>
      <c r="BM8" s="176"/>
      <c r="BN8" s="176"/>
      <c r="BP8" s="3"/>
      <c r="BT8" s="176" t="s">
        <v>0</v>
      </c>
      <c r="BU8" s="176"/>
      <c r="BV8" s="176"/>
      <c r="BW8" s="176"/>
      <c r="BX8" s="176"/>
      <c r="BY8" s="176"/>
      <c r="BZ8" s="176"/>
      <c r="CA8" s="176"/>
      <c r="CB8" s="176"/>
      <c r="CC8" s="176"/>
      <c r="CD8" s="176"/>
      <c r="CE8" s="176"/>
      <c r="CF8" s="176"/>
      <c r="CG8" s="176"/>
      <c r="CH8" s="176"/>
      <c r="CI8" s="176"/>
      <c r="CJ8" s="176"/>
      <c r="CK8" s="176"/>
      <c r="CM8" s="3"/>
      <c r="CQ8" s="176" t="s">
        <v>0</v>
      </c>
      <c r="CR8" s="176"/>
      <c r="CS8" s="176"/>
      <c r="CT8" s="176"/>
      <c r="CU8" s="176"/>
      <c r="CV8" s="176"/>
      <c r="CW8" s="176"/>
      <c r="CX8" s="176"/>
      <c r="CY8" s="176"/>
      <c r="CZ8" s="176"/>
      <c r="DA8" s="176"/>
      <c r="DB8" s="176"/>
      <c r="DC8" s="176"/>
      <c r="DD8" s="176"/>
      <c r="DE8" s="176"/>
      <c r="DF8" s="176"/>
      <c r="DG8" s="176"/>
      <c r="DH8" s="176"/>
      <c r="DJ8" s="3"/>
      <c r="DN8" s="176" t="s">
        <v>0</v>
      </c>
      <c r="DO8" s="176"/>
      <c r="DP8" s="176"/>
      <c r="DQ8" s="176"/>
      <c r="DR8" s="176"/>
      <c r="DS8" s="176"/>
      <c r="DT8" s="176"/>
      <c r="DU8" s="176"/>
      <c r="DV8" s="176"/>
      <c r="DW8" s="176"/>
      <c r="DX8" s="176"/>
      <c r="DY8" s="176"/>
      <c r="DZ8" s="176"/>
      <c r="EA8" s="176"/>
      <c r="EB8" s="176"/>
      <c r="EC8" s="176"/>
      <c r="ED8" s="176"/>
      <c r="EE8" s="176"/>
      <c r="EG8" s="3"/>
    </row>
    <row r="9" spans="2:137" s="1" customFormat="1" ht="10.5" customHeight="1"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V9" s="3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S9" s="3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P9" s="3"/>
      <c r="BT9" s="176"/>
      <c r="BU9" s="176"/>
      <c r="BV9" s="176"/>
      <c r="BW9" s="176"/>
      <c r="BX9" s="176"/>
      <c r="BY9" s="176"/>
      <c r="BZ9" s="176"/>
      <c r="CA9" s="176"/>
      <c r="CB9" s="176"/>
      <c r="CC9" s="176"/>
      <c r="CD9" s="176"/>
      <c r="CE9" s="176"/>
      <c r="CF9" s="176"/>
      <c r="CG9" s="176"/>
      <c r="CH9" s="176"/>
      <c r="CI9" s="176"/>
      <c r="CJ9" s="176"/>
      <c r="CK9" s="176"/>
      <c r="CM9" s="3"/>
      <c r="CQ9" s="176"/>
      <c r="CR9" s="176"/>
      <c r="CS9" s="176"/>
      <c r="CT9" s="176"/>
      <c r="CU9" s="176"/>
      <c r="CV9" s="176"/>
      <c r="CW9" s="176"/>
      <c r="CX9" s="176"/>
      <c r="CY9" s="176"/>
      <c r="CZ9" s="176"/>
      <c r="DA9" s="176"/>
      <c r="DB9" s="176"/>
      <c r="DC9" s="176"/>
      <c r="DD9" s="176"/>
      <c r="DE9" s="176"/>
      <c r="DF9" s="176"/>
      <c r="DG9" s="176"/>
      <c r="DH9" s="176"/>
      <c r="DJ9" s="3"/>
      <c r="DN9" s="176"/>
      <c r="DO9" s="176"/>
      <c r="DP9" s="176"/>
      <c r="DQ9" s="176"/>
      <c r="DR9" s="176"/>
      <c r="DS9" s="176"/>
      <c r="DT9" s="176"/>
      <c r="DU9" s="176"/>
      <c r="DV9" s="176"/>
      <c r="DW9" s="176"/>
      <c r="DX9" s="176"/>
      <c r="DY9" s="176"/>
      <c r="DZ9" s="176"/>
      <c r="EA9" s="176"/>
      <c r="EB9" s="176"/>
      <c r="EC9" s="176"/>
      <c r="ED9" s="176"/>
      <c r="EE9" s="176"/>
      <c r="EG9" s="3"/>
    </row>
    <row r="10" spans="2:137" s="1" customFormat="1" ht="10.5" customHeight="1">
      <c r="C10" s="5" t="s">
        <v>1</v>
      </c>
      <c r="D10" s="6"/>
      <c r="E10" s="6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8"/>
      <c r="U10" s="8"/>
      <c r="V10" s="8"/>
      <c r="Z10" s="5" t="s">
        <v>1</v>
      </c>
      <c r="AA10" s="6"/>
      <c r="AB10" s="6"/>
      <c r="AC10" s="7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8"/>
      <c r="AR10" s="8"/>
      <c r="AS10" s="8"/>
      <c r="AW10" s="5" t="s">
        <v>1</v>
      </c>
      <c r="AX10" s="6"/>
      <c r="AY10" s="6"/>
      <c r="AZ10" s="7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8"/>
      <c r="BO10" s="8"/>
      <c r="BP10" s="8"/>
      <c r="BT10" s="5" t="s">
        <v>1</v>
      </c>
      <c r="BU10" s="6"/>
      <c r="BV10" s="6"/>
      <c r="BW10" s="7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8"/>
      <c r="CL10" s="8"/>
      <c r="CM10" s="8"/>
      <c r="CQ10" s="5" t="s">
        <v>1</v>
      </c>
      <c r="CR10" s="6"/>
      <c r="CS10" s="6"/>
      <c r="CT10" s="7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8"/>
      <c r="DI10" s="8"/>
      <c r="DJ10" s="8"/>
      <c r="DN10" s="5" t="s">
        <v>1</v>
      </c>
      <c r="DO10" s="6"/>
      <c r="DP10" s="6"/>
      <c r="DQ10" s="7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8"/>
      <c r="EF10" s="8"/>
      <c r="EG10" s="8"/>
    </row>
    <row r="11" spans="2:137" s="1" customFormat="1" ht="10.5" customHeight="1">
      <c r="C11" s="9" t="s">
        <v>2</v>
      </c>
      <c r="G11" s="10"/>
      <c r="J11" s="1" t="s">
        <v>3</v>
      </c>
      <c r="K11" s="11" t="str">
        <f>B1</f>
        <v>ST KDOSH GROUP S.A.C.</v>
      </c>
      <c r="L11" s="3"/>
      <c r="M11" s="3"/>
      <c r="N11" s="6"/>
      <c r="Q11" s="6"/>
      <c r="R11" s="6"/>
      <c r="S11" s="6"/>
      <c r="T11" s="8"/>
      <c r="U11" s="8"/>
      <c r="V11" s="8"/>
      <c r="Z11" s="9" t="s">
        <v>2</v>
      </c>
      <c r="AD11" s="10"/>
      <c r="AG11" s="1" t="s">
        <v>3</v>
      </c>
      <c r="AH11" s="11" t="str">
        <f>Y1</f>
        <v>ST KDOSH GROUP S.A.C.</v>
      </c>
      <c r="AI11" s="3"/>
      <c r="AJ11" s="3"/>
      <c r="AK11" s="6"/>
      <c r="AN11" s="6"/>
      <c r="AO11" s="6"/>
      <c r="AP11" s="6"/>
      <c r="AQ11" s="8"/>
      <c r="AR11" s="8"/>
      <c r="AS11" s="8"/>
      <c r="AW11" s="9" t="s">
        <v>2</v>
      </c>
      <c r="BA11" s="10"/>
      <c r="BD11" s="1" t="s">
        <v>3</v>
      </c>
      <c r="BE11" s="11" t="str">
        <f>AV1</f>
        <v>ST KDOSH GROUP S.A.C.</v>
      </c>
      <c r="BF11" s="3"/>
      <c r="BG11" s="3"/>
      <c r="BH11" s="6"/>
      <c r="BK11" s="6"/>
      <c r="BL11" s="6"/>
      <c r="BM11" s="6"/>
      <c r="BN11" s="8"/>
      <c r="BO11" s="8"/>
      <c r="BP11" s="8"/>
      <c r="BT11" s="9" t="s">
        <v>2</v>
      </c>
      <c r="BX11" s="10"/>
      <c r="CA11" s="1" t="s">
        <v>3</v>
      </c>
      <c r="CB11" s="11" t="str">
        <f>BS1</f>
        <v>ST KDOSH GROUP S.A.C.</v>
      </c>
      <c r="CC11" s="3"/>
      <c r="CD11" s="3"/>
      <c r="CE11" s="6"/>
      <c r="CH11" s="6"/>
      <c r="CI11" s="6"/>
      <c r="CJ11" s="6"/>
      <c r="CK11" s="8"/>
      <c r="CL11" s="8"/>
      <c r="CM11" s="8"/>
      <c r="CQ11" s="9" t="s">
        <v>2</v>
      </c>
      <c r="CU11" s="10"/>
      <c r="CX11" s="1" t="s">
        <v>3</v>
      </c>
      <c r="CY11" s="11" t="str">
        <f>CP1</f>
        <v>ST KDOSH GROUP S.A.C.</v>
      </c>
      <c r="CZ11" s="3"/>
      <c r="DA11" s="3"/>
      <c r="DB11" s="6"/>
      <c r="DE11" s="6"/>
      <c r="DF11" s="6"/>
      <c r="DG11" s="6"/>
      <c r="DH11" s="8"/>
      <c r="DI11" s="8"/>
      <c r="DJ11" s="8"/>
      <c r="DN11" s="9" t="s">
        <v>2</v>
      </c>
      <c r="DR11" s="10"/>
      <c r="DU11" s="1" t="s">
        <v>3</v>
      </c>
      <c r="DV11" s="11" t="str">
        <f>DM1</f>
        <v>ST KDOSH GROUP S.A.C.</v>
      </c>
      <c r="DW11" s="3"/>
      <c r="DX11" s="3"/>
      <c r="DY11" s="6"/>
      <c r="EB11" s="6"/>
      <c r="EC11" s="6"/>
      <c r="ED11" s="6"/>
      <c r="EE11" s="8"/>
      <c r="EF11" s="8"/>
      <c r="EG11" s="8"/>
    </row>
    <row r="12" spans="2:137" s="1" customFormat="1" ht="10.5" customHeight="1">
      <c r="C12" s="9" t="s">
        <v>4</v>
      </c>
      <c r="G12" s="10"/>
      <c r="J12" s="1" t="s">
        <v>3</v>
      </c>
      <c r="K12" s="12" t="s">
        <v>65</v>
      </c>
      <c r="L12" s="12"/>
      <c r="M12" s="12"/>
      <c r="N12" s="6"/>
      <c r="Q12" s="8"/>
      <c r="T12" s="8"/>
      <c r="U12" s="8"/>
      <c r="V12" s="8"/>
      <c r="Z12" s="9" t="s">
        <v>4</v>
      </c>
      <c r="AD12" s="10"/>
      <c r="AG12" s="1" t="s">
        <v>3</v>
      </c>
      <c r="AH12" s="12" t="s">
        <v>65</v>
      </c>
      <c r="AI12" s="12"/>
      <c r="AJ12" s="12"/>
      <c r="AK12" s="6"/>
      <c r="AN12" s="8"/>
      <c r="AQ12" s="8"/>
      <c r="AR12" s="8"/>
      <c r="AS12" s="8"/>
      <c r="AW12" s="9" t="s">
        <v>4</v>
      </c>
      <c r="BA12" s="10"/>
      <c r="BD12" s="1" t="s">
        <v>3</v>
      </c>
      <c r="BE12" s="12" t="s">
        <v>65</v>
      </c>
      <c r="BF12" s="12"/>
      <c r="BG12" s="12"/>
      <c r="BH12" s="6"/>
      <c r="BK12" s="8"/>
      <c r="BN12" s="8"/>
      <c r="BO12" s="8"/>
      <c r="BP12" s="8"/>
      <c r="BT12" s="9" t="s">
        <v>4</v>
      </c>
      <c r="BX12" s="10"/>
      <c r="CA12" s="1" t="s">
        <v>3</v>
      </c>
      <c r="CB12" s="12" t="s">
        <v>65</v>
      </c>
      <c r="CC12" s="12"/>
      <c r="CD12" s="12"/>
      <c r="CE12" s="6"/>
      <c r="CH12" s="8"/>
      <c r="CK12" s="8"/>
      <c r="CL12" s="8"/>
      <c r="CM12" s="8"/>
      <c r="CQ12" s="9" t="s">
        <v>4</v>
      </c>
      <c r="CU12" s="10"/>
      <c r="CX12" s="1" t="s">
        <v>3</v>
      </c>
      <c r="CY12" s="12" t="s">
        <v>65</v>
      </c>
      <c r="CZ12" s="12"/>
      <c r="DA12" s="12"/>
      <c r="DB12" s="6"/>
      <c r="DE12" s="8"/>
      <c r="DH12" s="8"/>
      <c r="DI12" s="8"/>
      <c r="DJ12" s="8"/>
      <c r="DN12" s="9" t="s">
        <v>4</v>
      </c>
      <c r="DR12" s="10"/>
      <c r="DU12" s="1" t="s">
        <v>3</v>
      </c>
      <c r="DV12" s="12" t="s">
        <v>65</v>
      </c>
      <c r="DW12" s="12"/>
      <c r="DX12" s="12"/>
      <c r="DY12" s="6"/>
      <c r="EB12" s="8"/>
      <c r="EE12" s="8"/>
      <c r="EF12" s="8"/>
      <c r="EG12" s="8"/>
    </row>
    <row r="13" spans="2:137" s="1" customFormat="1" ht="10.5" customHeight="1">
      <c r="C13" s="9" t="s">
        <v>5</v>
      </c>
      <c r="G13" s="10"/>
      <c r="J13" s="1" t="s">
        <v>3</v>
      </c>
      <c r="K13" s="3" t="str">
        <f>C5</f>
        <v>Jr. San Martin N° 967</v>
      </c>
      <c r="L13" s="3"/>
      <c r="M13" s="3"/>
      <c r="N13" s="6"/>
      <c r="O13" s="3"/>
      <c r="P13" s="3"/>
      <c r="Q13" s="8"/>
      <c r="T13" s="8"/>
      <c r="U13" s="8"/>
      <c r="V13" s="8"/>
      <c r="Z13" s="9" t="s">
        <v>5</v>
      </c>
      <c r="AD13" s="10"/>
      <c r="AG13" s="1" t="s">
        <v>3</v>
      </c>
      <c r="AH13" s="3" t="str">
        <f>Z5</f>
        <v>Jr. San Martin N° 967</v>
      </c>
      <c r="AI13" s="3"/>
      <c r="AJ13" s="3"/>
      <c r="AK13" s="6"/>
      <c r="AL13" s="3"/>
      <c r="AM13" s="3"/>
      <c r="AN13" s="8"/>
      <c r="AQ13" s="8"/>
      <c r="AR13" s="8"/>
      <c r="AS13" s="8"/>
      <c r="AW13" s="9" t="s">
        <v>5</v>
      </c>
      <c r="BA13" s="10"/>
      <c r="BD13" s="1" t="s">
        <v>3</v>
      </c>
      <c r="BE13" s="3" t="str">
        <f>AW5</f>
        <v>Jr. San Martin N° 967</v>
      </c>
      <c r="BF13" s="3"/>
      <c r="BG13" s="3"/>
      <c r="BH13" s="6"/>
      <c r="BI13" s="3"/>
      <c r="BJ13" s="3"/>
      <c r="BK13" s="8"/>
      <c r="BN13" s="8"/>
      <c r="BO13" s="8"/>
      <c r="BP13" s="8"/>
      <c r="BT13" s="9" t="s">
        <v>5</v>
      </c>
      <c r="BX13" s="10"/>
      <c r="CA13" s="1" t="s">
        <v>3</v>
      </c>
      <c r="CB13" s="3" t="str">
        <f>BT5</f>
        <v>Jr. San Martin N° 967</v>
      </c>
      <c r="CC13" s="3"/>
      <c r="CD13" s="3"/>
      <c r="CE13" s="6"/>
      <c r="CF13" s="3"/>
      <c r="CG13" s="3"/>
      <c r="CH13" s="8"/>
      <c r="CK13" s="8"/>
      <c r="CL13" s="8"/>
      <c r="CM13" s="8"/>
      <c r="CQ13" s="9" t="s">
        <v>5</v>
      </c>
      <c r="CU13" s="10"/>
      <c r="CX13" s="1" t="s">
        <v>3</v>
      </c>
      <c r="CY13" s="3" t="str">
        <f>CQ5</f>
        <v>Jr. San Martin N° 967</v>
      </c>
      <c r="CZ13" s="3"/>
      <c r="DA13" s="3"/>
      <c r="DB13" s="6"/>
      <c r="DC13" s="3"/>
      <c r="DD13" s="3"/>
      <c r="DE13" s="8"/>
      <c r="DH13" s="8"/>
      <c r="DI13" s="8"/>
      <c r="DJ13" s="8"/>
      <c r="DN13" s="9" t="s">
        <v>5</v>
      </c>
      <c r="DR13" s="10"/>
      <c r="DU13" s="1" t="s">
        <v>3</v>
      </c>
      <c r="DV13" s="3" t="str">
        <f>DN5</f>
        <v>Jr. San Martin N° 967</v>
      </c>
      <c r="DW13" s="3"/>
      <c r="DX13" s="3"/>
      <c r="DY13" s="6"/>
      <c r="DZ13" s="3"/>
      <c r="EA13" s="3"/>
      <c r="EB13" s="8"/>
      <c r="EE13" s="8"/>
      <c r="EF13" s="8"/>
      <c r="EG13" s="8"/>
    </row>
    <row r="14" spans="2:137" s="1" customFormat="1" ht="10.5" customHeight="1">
      <c r="C14" s="9" t="s">
        <v>6</v>
      </c>
      <c r="G14" s="10"/>
      <c r="J14" s="1" t="s">
        <v>3</v>
      </c>
      <c r="K14" s="175">
        <v>20573041209</v>
      </c>
      <c r="L14" s="175"/>
      <c r="M14" s="175"/>
      <c r="N14" s="175"/>
      <c r="O14" s="9"/>
      <c r="Q14" s="8"/>
      <c r="T14" s="8"/>
      <c r="U14" s="13"/>
      <c r="V14" s="14"/>
      <c r="Z14" s="9" t="s">
        <v>6</v>
      </c>
      <c r="AD14" s="10"/>
      <c r="AG14" s="1" t="s">
        <v>3</v>
      </c>
      <c r="AH14" s="175">
        <v>20573041209</v>
      </c>
      <c r="AI14" s="175"/>
      <c r="AJ14" s="175"/>
      <c r="AK14" s="175"/>
      <c r="AL14" s="9"/>
      <c r="AN14" s="8"/>
      <c r="AQ14" s="8"/>
      <c r="AR14" s="13"/>
      <c r="AS14" s="14"/>
      <c r="AW14" s="9" t="s">
        <v>6</v>
      </c>
      <c r="BA14" s="10"/>
      <c r="BD14" s="1" t="s">
        <v>3</v>
      </c>
      <c r="BE14" s="175">
        <v>20573041209</v>
      </c>
      <c r="BF14" s="175"/>
      <c r="BG14" s="175"/>
      <c r="BH14" s="175"/>
      <c r="BI14" s="9"/>
      <c r="BK14" s="8"/>
      <c r="BN14" s="8"/>
      <c r="BO14" s="13"/>
      <c r="BP14" s="14"/>
      <c r="BT14" s="9" t="s">
        <v>6</v>
      </c>
      <c r="BX14" s="10"/>
      <c r="CA14" s="1" t="s">
        <v>3</v>
      </c>
      <c r="CB14" s="175">
        <v>20573041209</v>
      </c>
      <c r="CC14" s="175"/>
      <c r="CD14" s="175"/>
      <c r="CE14" s="175"/>
      <c r="CF14" s="9"/>
      <c r="CH14" s="8"/>
      <c r="CK14" s="8"/>
      <c r="CL14" s="13"/>
      <c r="CM14" s="14"/>
      <c r="CQ14" s="9" t="s">
        <v>6</v>
      </c>
      <c r="CU14" s="10"/>
      <c r="CX14" s="1" t="s">
        <v>3</v>
      </c>
      <c r="CY14" s="175">
        <v>20573041209</v>
      </c>
      <c r="CZ14" s="175"/>
      <c r="DA14" s="175"/>
      <c r="DB14" s="175"/>
      <c r="DC14" s="9"/>
      <c r="DE14" s="8"/>
      <c r="DH14" s="8"/>
      <c r="DI14" s="13"/>
      <c r="DJ14" s="14"/>
      <c r="DN14" s="9" t="s">
        <v>6</v>
      </c>
      <c r="DR14" s="10"/>
      <c r="DU14" s="1" t="s">
        <v>3</v>
      </c>
      <c r="DV14" s="175">
        <v>20573041209</v>
      </c>
      <c r="DW14" s="175"/>
      <c r="DX14" s="175"/>
      <c r="DY14" s="175"/>
      <c r="DZ14" s="9"/>
      <c r="EB14" s="8"/>
      <c r="EE14" s="8"/>
      <c r="EF14" s="13"/>
      <c r="EG14" s="14"/>
    </row>
    <row r="15" spans="2:137" s="1" customFormat="1" ht="10.5" customHeight="1">
      <c r="C15" s="14" t="s">
        <v>7</v>
      </c>
      <c r="D15" s="6"/>
      <c r="E15" s="6"/>
      <c r="F15" s="6"/>
      <c r="G15" s="6"/>
      <c r="H15" s="6"/>
      <c r="Q15" s="15"/>
      <c r="T15" s="13"/>
      <c r="U15" s="13"/>
      <c r="V15" s="14"/>
      <c r="Z15" s="14" t="s">
        <v>7</v>
      </c>
      <c r="AA15" s="6"/>
      <c r="AB15" s="6"/>
      <c r="AC15" s="6"/>
      <c r="AD15" s="6"/>
      <c r="AE15" s="6"/>
      <c r="AN15" s="15"/>
      <c r="AQ15" s="13"/>
      <c r="AR15" s="13"/>
      <c r="AS15" s="14"/>
      <c r="AW15" s="14" t="s">
        <v>7</v>
      </c>
      <c r="AX15" s="6"/>
      <c r="AY15" s="6"/>
      <c r="AZ15" s="6"/>
      <c r="BA15" s="6"/>
      <c r="BB15" s="6"/>
      <c r="BK15" s="15"/>
      <c r="BN15" s="13"/>
      <c r="BO15" s="13"/>
      <c r="BP15" s="14"/>
      <c r="BT15" s="14" t="s">
        <v>7</v>
      </c>
      <c r="BU15" s="6"/>
      <c r="BV15" s="6"/>
      <c r="BW15" s="6"/>
      <c r="BX15" s="6"/>
      <c r="BY15" s="6"/>
      <c r="CH15" s="15"/>
      <c r="CK15" s="13"/>
      <c r="CL15" s="13"/>
      <c r="CM15" s="14"/>
      <c r="CQ15" s="14" t="s">
        <v>7</v>
      </c>
      <c r="CR15" s="6"/>
      <c r="CS15" s="6"/>
      <c r="CT15" s="6"/>
      <c r="CU15" s="6"/>
      <c r="CV15" s="6"/>
      <c r="DE15" s="15"/>
      <c r="DH15" s="13"/>
      <c r="DI15" s="13"/>
      <c r="DJ15" s="14"/>
      <c r="DN15" s="14" t="s">
        <v>7</v>
      </c>
      <c r="DO15" s="6"/>
      <c r="DP15" s="6"/>
      <c r="DQ15" s="6"/>
      <c r="DR15" s="6"/>
      <c r="DS15" s="6"/>
      <c r="EB15" s="15"/>
      <c r="EE15" s="13"/>
      <c r="EF15" s="13"/>
      <c r="EG15" s="14"/>
    </row>
    <row r="16" spans="2:137" s="1" customFormat="1" ht="10.5" customHeight="1">
      <c r="C16" s="1" t="s">
        <v>8</v>
      </c>
      <c r="F16" s="10"/>
      <c r="J16" s="1" t="s">
        <v>3</v>
      </c>
      <c r="K16" s="50" t="s">
        <v>126</v>
      </c>
      <c r="Q16" s="15"/>
      <c r="T16" s="13"/>
      <c r="U16" s="13"/>
      <c r="V16" s="14"/>
      <c r="Z16" s="1" t="s">
        <v>8</v>
      </c>
      <c r="AC16" s="10"/>
      <c r="AG16" s="1" t="s">
        <v>3</v>
      </c>
      <c r="AH16" s="50" t="s">
        <v>69</v>
      </c>
      <c r="AN16" s="15"/>
      <c r="AQ16" s="13"/>
      <c r="AR16" s="13"/>
      <c r="AS16" s="14"/>
      <c r="AW16" s="1" t="s">
        <v>8</v>
      </c>
      <c r="AZ16" s="10"/>
      <c r="BD16" s="1" t="s">
        <v>3</v>
      </c>
      <c r="BE16" s="50" t="s">
        <v>98</v>
      </c>
      <c r="BK16" s="15"/>
      <c r="BN16" s="13"/>
      <c r="BO16" s="13"/>
      <c r="BP16" s="14"/>
      <c r="BT16" s="1" t="s">
        <v>8</v>
      </c>
      <c r="BW16" s="10"/>
      <c r="CA16" s="1" t="s">
        <v>3</v>
      </c>
      <c r="CB16" s="50" t="s">
        <v>123</v>
      </c>
      <c r="CH16" s="15"/>
      <c r="CK16" s="13"/>
      <c r="CL16" s="13"/>
      <c r="CM16" s="14"/>
      <c r="CQ16" s="1" t="s">
        <v>8</v>
      </c>
      <c r="CT16" s="10"/>
      <c r="CX16" s="1" t="s">
        <v>3</v>
      </c>
      <c r="CY16" s="50" t="s">
        <v>123</v>
      </c>
      <c r="DE16" s="15"/>
      <c r="DH16" s="13"/>
      <c r="DI16" s="13"/>
      <c r="DJ16" s="14"/>
      <c r="DN16" s="1" t="s">
        <v>8</v>
      </c>
      <c r="DQ16" s="10"/>
      <c r="DU16" s="1" t="s">
        <v>3</v>
      </c>
      <c r="DV16" s="50" t="s">
        <v>126</v>
      </c>
      <c r="EB16" s="15"/>
      <c r="EE16" s="13"/>
      <c r="EF16" s="13"/>
      <c r="EG16" s="14"/>
    </row>
    <row r="17" spans="1:138" s="1" customFormat="1" ht="10.5" customHeight="1">
      <c r="F17" s="10"/>
      <c r="K17" s="63" t="s">
        <v>127</v>
      </c>
      <c r="Q17" s="15"/>
      <c r="T17" s="13"/>
      <c r="U17" s="13"/>
      <c r="V17" s="14"/>
      <c r="AC17" s="10"/>
      <c r="AH17" s="63" t="s">
        <v>121</v>
      </c>
      <c r="AI17" s="64"/>
      <c r="AN17" s="15"/>
      <c r="AQ17" s="13"/>
      <c r="AR17" s="13"/>
      <c r="AS17" s="14"/>
      <c r="AZ17" s="10"/>
      <c r="BE17" s="63" t="s">
        <v>122</v>
      </c>
      <c r="BK17" s="15"/>
      <c r="BN17" s="13"/>
      <c r="BO17" s="13"/>
      <c r="BP17" s="14"/>
      <c r="BW17" s="10"/>
      <c r="CB17" s="63" t="s">
        <v>124</v>
      </c>
      <c r="CH17" s="15"/>
      <c r="CK17" s="13"/>
      <c r="CL17" s="13"/>
      <c r="CM17" s="14"/>
      <c r="CT17" s="10"/>
      <c r="CY17" s="63" t="s">
        <v>125</v>
      </c>
      <c r="DE17" s="15"/>
      <c r="DH17" s="13"/>
      <c r="DI17" s="13"/>
      <c r="DJ17" s="14"/>
      <c r="DQ17" s="10"/>
      <c r="DV17" s="63" t="s">
        <v>127</v>
      </c>
      <c r="EB17" s="15"/>
      <c r="EE17" s="13"/>
      <c r="EF17" s="13"/>
      <c r="EG17" s="14"/>
    </row>
    <row r="18" spans="1:138" s="1" customFormat="1" ht="10.5" customHeight="1">
      <c r="C18" s="1" t="s">
        <v>9</v>
      </c>
      <c r="F18" s="10"/>
      <c r="J18" s="1" t="s">
        <v>3</v>
      </c>
      <c r="K18" s="1" t="s">
        <v>128</v>
      </c>
      <c r="Q18" s="15"/>
      <c r="T18" s="13"/>
      <c r="U18" s="13"/>
      <c r="V18" s="14"/>
      <c r="Z18" s="1" t="s">
        <v>9</v>
      </c>
      <c r="AC18" s="10"/>
      <c r="AG18" s="1" t="s">
        <v>3</v>
      </c>
      <c r="AH18" s="1" t="s">
        <v>66</v>
      </c>
      <c r="AN18" s="15"/>
      <c r="AQ18" s="13"/>
      <c r="AR18" s="13"/>
      <c r="AS18" s="14"/>
      <c r="AW18" s="1" t="s">
        <v>9</v>
      </c>
      <c r="AZ18" s="10"/>
      <c r="BD18" s="1" t="s">
        <v>3</v>
      </c>
      <c r="BE18" s="1" t="s">
        <v>66</v>
      </c>
      <c r="BK18" s="15"/>
      <c r="BN18" s="13"/>
      <c r="BO18" s="13"/>
      <c r="BP18" s="14"/>
      <c r="BT18" s="1" t="s">
        <v>9</v>
      </c>
      <c r="BW18" s="10"/>
      <c r="CA18" s="1" t="s">
        <v>3</v>
      </c>
      <c r="CB18" s="1" t="s">
        <v>66</v>
      </c>
      <c r="CH18" s="15"/>
      <c r="CK18" s="13"/>
      <c r="CL18" s="13"/>
      <c r="CM18" s="14"/>
      <c r="CQ18" s="1" t="s">
        <v>9</v>
      </c>
      <c r="CT18" s="10"/>
      <c r="CX18" s="1" t="s">
        <v>3</v>
      </c>
      <c r="CY18" s="1" t="s">
        <v>66</v>
      </c>
      <c r="DE18" s="15"/>
      <c r="DH18" s="13"/>
      <c r="DI18" s="13"/>
      <c r="DJ18" s="14"/>
      <c r="DN18" s="1" t="s">
        <v>9</v>
      </c>
      <c r="DQ18" s="10"/>
      <c r="DU18" s="1" t="s">
        <v>3</v>
      </c>
      <c r="DV18" s="1" t="s">
        <v>128</v>
      </c>
      <c r="EB18" s="15"/>
      <c r="EE18" s="13"/>
      <c r="EF18" s="13"/>
      <c r="EG18" s="14"/>
    </row>
    <row r="19" spans="1:138" s="1" customFormat="1" ht="10.5" customHeight="1">
      <c r="C19" s="1" t="s">
        <v>10</v>
      </c>
      <c r="F19" s="10"/>
      <c r="J19" s="1" t="s">
        <v>3</v>
      </c>
      <c r="K19" s="174">
        <v>45154</v>
      </c>
      <c r="L19" s="174"/>
      <c r="M19" s="16"/>
      <c r="N19" s="16"/>
      <c r="Q19" s="15"/>
      <c r="T19" s="13"/>
      <c r="U19" s="17"/>
      <c r="V19" s="14"/>
      <c r="W19" s="18"/>
      <c r="Z19" s="1" t="s">
        <v>10</v>
      </c>
      <c r="AC19" s="10"/>
      <c r="AG19" s="1" t="s">
        <v>3</v>
      </c>
      <c r="AH19" s="174">
        <v>45782</v>
      </c>
      <c r="AI19" s="174"/>
      <c r="AJ19" s="16"/>
      <c r="AK19" s="16"/>
      <c r="AN19" s="15"/>
      <c r="AQ19" s="13"/>
      <c r="AR19" s="17"/>
      <c r="AS19" s="14"/>
      <c r="AT19" s="18"/>
      <c r="AW19" s="1" t="s">
        <v>10</v>
      </c>
      <c r="AZ19" s="10"/>
      <c r="BD19" s="1" t="s">
        <v>3</v>
      </c>
      <c r="BE19" s="174">
        <v>45748</v>
      </c>
      <c r="BF19" s="174"/>
      <c r="BG19" s="16"/>
      <c r="BH19" s="16"/>
      <c r="BK19" s="15"/>
      <c r="BN19" s="13"/>
      <c r="BO19" s="17"/>
      <c r="BP19" s="14"/>
      <c r="BQ19" s="18"/>
      <c r="BT19" s="1" t="s">
        <v>10</v>
      </c>
      <c r="BW19" s="10"/>
      <c r="CA19" s="1" t="s">
        <v>3</v>
      </c>
      <c r="CB19" s="174">
        <v>45809</v>
      </c>
      <c r="CC19" s="174"/>
      <c r="CD19" s="16"/>
      <c r="CE19" s="16"/>
      <c r="CH19" s="15"/>
      <c r="CK19" s="13"/>
      <c r="CL19" s="17"/>
      <c r="CM19" s="14"/>
      <c r="CN19" s="18"/>
      <c r="CQ19" s="1" t="s">
        <v>10</v>
      </c>
      <c r="CT19" s="10"/>
      <c r="CX19" s="1" t="s">
        <v>3</v>
      </c>
      <c r="CY19" s="174">
        <v>45613</v>
      </c>
      <c r="CZ19" s="174"/>
      <c r="DA19" s="16"/>
      <c r="DB19" s="16"/>
      <c r="DE19" s="15"/>
      <c r="DH19" s="13"/>
      <c r="DI19" s="17"/>
      <c r="DJ19" s="14"/>
      <c r="DK19" s="18"/>
      <c r="DN19" s="1" t="s">
        <v>10</v>
      </c>
      <c r="DQ19" s="10"/>
      <c r="DU19" s="1" t="s">
        <v>3</v>
      </c>
      <c r="DV19" s="174">
        <v>45154</v>
      </c>
      <c r="DW19" s="174"/>
      <c r="DX19" s="16"/>
      <c r="DY19" s="16"/>
      <c r="EB19" s="15"/>
      <c r="EE19" s="13"/>
      <c r="EF19" s="17"/>
      <c r="EG19" s="14"/>
      <c r="EH19" s="18"/>
    </row>
    <row r="20" spans="1:138" s="1" customFormat="1" ht="10.5" customHeight="1">
      <c r="B20" s="18"/>
      <c r="C20" s="1" t="s">
        <v>11</v>
      </c>
      <c r="F20" s="10"/>
      <c r="J20" s="1" t="s">
        <v>3</v>
      </c>
      <c r="K20" s="174">
        <v>45838</v>
      </c>
      <c r="L20" s="174"/>
      <c r="M20" s="20"/>
      <c r="N20" s="20"/>
      <c r="Q20" s="15"/>
      <c r="T20" s="13"/>
      <c r="U20" s="13"/>
      <c r="V20" s="14"/>
      <c r="Y20" s="18"/>
      <c r="Z20" s="1" t="s">
        <v>11</v>
      </c>
      <c r="AC20" s="10"/>
      <c r="AG20" s="1" t="s">
        <v>3</v>
      </c>
      <c r="AH20" s="174">
        <v>45838</v>
      </c>
      <c r="AI20" s="174"/>
      <c r="AJ20" s="20"/>
      <c r="AK20" s="20"/>
      <c r="AN20" s="15"/>
      <c r="AQ20" s="13"/>
      <c r="AR20" s="13"/>
      <c r="AS20" s="14"/>
      <c r="AV20" s="18"/>
      <c r="AW20" s="1" t="s">
        <v>11</v>
      </c>
      <c r="AZ20" s="10"/>
      <c r="BD20" s="1" t="s">
        <v>3</v>
      </c>
      <c r="BE20" s="174">
        <v>45838</v>
      </c>
      <c r="BF20" s="174"/>
      <c r="BG20" s="20"/>
      <c r="BH20" s="20"/>
      <c r="BK20" s="15"/>
      <c r="BN20" s="13"/>
      <c r="BO20" s="13"/>
      <c r="BP20" s="14"/>
      <c r="BS20" s="18"/>
      <c r="BT20" s="1" t="s">
        <v>11</v>
      </c>
      <c r="BW20" s="10"/>
      <c r="CA20" s="1" t="s">
        <v>3</v>
      </c>
      <c r="CB20" s="174">
        <v>45838</v>
      </c>
      <c r="CC20" s="174"/>
      <c r="CD20" s="20"/>
      <c r="CE20" s="20"/>
      <c r="CH20" s="15"/>
      <c r="CK20" s="13"/>
      <c r="CL20" s="13"/>
      <c r="CM20" s="14"/>
      <c r="CP20" s="18"/>
      <c r="CQ20" s="1" t="s">
        <v>11</v>
      </c>
      <c r="CT20" s="10"/>
      <c r="CX20" s="1" t="s">
        <v>3</v>
      </c>
      <c r="CY20" s="174">
        <v>45838</v>
      </c>
      <c r="CZ20" s="174"/>
      <c r="DA20" s="20"/>
      <c r="DB20" s="20"/>
      <c r="DE20" s="15"/>
      <c r="DH20" s="13"/>
      <c r="DI20" s="13"/>
      <c r="DJ20" s="14"/>
      <c r="DM20" s="18"/>
      <c r="DN20" s="1" t="s">
        <v>11</v>
      </c>
      <c r="DQ20" s="10"/>
      <c r="DU20" s="1" t="s">
        <v>3</v>
      </c>
      <c r="DV20" s="174">
        <v>45838</v>
      </c>
      <c r="DW20" s="174"/>
      <c r="DX20" s="20"/>
      <c r="DY20" s="20"/>
      <c r="EB20" s="15"/>
      <c r="EE20" s="13"/>
      <c r="EF20" s="13"/>
      <c r="EG20" s="14"/>
    </row>
    <row r="21" spans="1:138" ht="10.5" customHeight="1">
      <c r="A21" s="18"/>
      <c r="C21" s="18" t="s">
        <v>12</v>
      </c>
      <c r="D21" s="18"/>
      <c r="E21" s="18"/>
      <c r="F21" s="21"/>
      <c r="G21" s="18"/>
      <c r="H21" s="18"/>
      <c r="J21" s="18" t="s">
        <v>3</v>
      </c>
      <c r="K21" s="47" t="s">
        <v>67</v>
      </c>
      <c r="L21" s="18"/>
      <c r="M21" s="18"/>
      <c r="N21" s="18"/>
      <c r="O21" s="18"/>
      <c r="P21" s="18"/>
      <c r="Q21" s="22"/>
      <c r="R21" s="18"/>
      <c r="S21" s="18"/>
      <c r="T21" s="17"/>
      <c r="U21" s="13"/>
      <c r="V21" s="14"/>
      <c r="X21" s="18"/>
      <c r="Z21" s="18" t="s">
        <v>12</v>
      </c>
      <c r="AA21" s="18"/>
      <c r="AB21" s="18"/>
      <c r="AC21" s="21"/>
      <c r="AD21" s="18"/>
      <c r="AE21" s="18"/>
      <c r="AG21" s="18" t="s">
        <v>3</v>
      </c>
      <c r="AH21" s="47" t="s">
        <v>67</v>
      </c>
      <c r="AI21" s="18"/>
      <c r="AJ21" s="18"/>
      <c r="AK21" s="18"/>
      <c r="AL21" s="18"/>
      <c r="AM21" s="18"/>
      <c r="AN21" s="22"/>
      <c r="AO21" s="18"/>
      <c r="AP21" s="18"/>
      <c r="AQ21" s="17"/>
      <c r="AR21" s="13"/>
      <c r="AS21" s="14"/>
      <c r="AU21" s="18"/>
      <c r="AW21" s="18" t="s">
        <v>12</v>
      </c>
      <c r="AX21" s="18"/>
      <c r="AY21" s="18"/>
      <c r="AZ21" s="21"/>
      <c r="BA21" s="18"/>
      <c r="BB21" s="18"/>
      <c r="BD21" s="18" t="s">
        <v>3</v>
      </c>
      <c r="BE21" s="47" t="s">
        <v>67</v>
      </c>
      <c r="BF21" s="18"/>
      <c r="BG21" s="18"/>
      <c r="BH21" s="18"/>
      <c r="BI21" s="18"/>
      <c r="BJ21" s="18"/>
      <c r="BK21" s="22"/>
      <c r="BL21" s="18"/>
      <c r="BM21" s="18"/>
      <c r="BN21" s="17"/>
      <c r="BO21" s="13"/>
      <c r="BP21" s="14"/>
      <c r="BR21" s="18"/>
      <c r="BT21" s="18" t="s">
        <v>12</v>
      </c>
      <c r="BU21" s="18"/>
      <c r="BV21" s="18"/>
      <c r="BW21" s="21"/>
      <c r="BX21" s="18"/>
      <c r="BY21" s="18"/>
      <c r="CA21" s="18" t="s">
        <v>3</v>
      </c>
      <c r="CB21" s="47" t="s">
        <v>67</v>
      </c>
      <c r="CC21" s="18"/>
      <c r="CD21" s="18"/>
      <c r="CE21" s="18"/>
      <c r="CF21" s="18"/>
      <c r="CG21" s="18"/>
      <c r="CH21" s="22"/>
      <c r="CI21" s="18"/>
      <c r="CJ21" s="18"/>
      <c r="CK21" s="17"/>
      <c r="CL21" s="13"/>
      <c r="CM21" s="14"/>
      <c r="CO21" s="18"/>
      <c r="CQ21" s="18" t="s">
        <v>12</v>
      </c>
      <c r="CR21" s="18"/>
      <c r="CS21" s="18"/>
      <c r="CT21" s="21"/>
      <c r="CU21" s="18"/>
      <c r="CV21" s="18"/>
      <c r="CX21" s="18" t="s">
        <v>3</v>
      </c>
      <c r="CY21" s="47" t="s">
        <v>67</v>
      </c>
      <c r="CZ21" s="18"/>
      <c r="DA21" s="18"/>
      <c r="DB21" s="18"/>
      <c r="DC21" s="18"/>
      <c r="DD21" s="18"/>
      <c r="DE21" s="22"/>
      <c r="DF21" s="18"/>
      <c r="DG21" s="18"/>
      <c r="DH21" s="17"/>
      <c r="DI21" s="13"/>
      <c r="DJ21" s="14"/>
      <c r="DL21" s="18"/>
      <c r="DN21" s="18" t="s">
        <v>12</v>
      </c>
      <c r="DO21" s="18"/>
      <c r="DP21" s="18"/>
      <c r="DQ21" s="21"/>
      <c r="DR21" s="18"/>
      <c r="DS21" s="18"/>
      <c r="DU21" s="18" t="s">
        <v>3</v>
      </c>
      <c r="DV21" s="47" t="s">
        <v>67</v>
      </c>
      <c r="DW21" s="18"/>
      <c r="DX21" s="18"/>
      <c r="DY21" s="18"/>
      <c r="DZ21" s="18"/>
      <c r="EA21" s="18"/>
      <c r="EB21" s="22"/>
      <c r="EC21" s="18"/>
      <c r="ED21" s="18"/>
      <c r="EE21" s="17"/>
      <c r="EF21" s="13"/>
      <c r="EG21" s="14"/>
    </row>
    <row r="22" spans="1:138" ht="10.5" customHeight="1">
      <c r="C22" s="1" t="s">
        <v>13</v>
      </c>
      <c r="D22" s="1"/>
      <c r="F22" s="10"/>
      <c r="J22" s="1" t="s">
        <v>3</v>
      </c>
      <c r="K22" s="23" t="s">
        <v>14</v>
      </c>
      <c r="L22" s="177">
        <f>K19</f>
        <v>45154</v>
      </c>
      <c r="M22" s="177"/>
      <c r="N22" s="1" t="s">
        <v>15</v>
      </c>
      <c r="O22" s="178">
        <f>K20</f>
        <v>45838</v>
      </c>
      <c r="P22" s="178"/>
      <c r="Q22" s="178"/>
      <c r="S22" s="1"/>
      <c r="T22" s="13"/>
      <c r="U22" s="172"/>
      <c r="V22" s="172"/>
      <c r="Z22" s="1" t="s">
        <v>13</v>
      </c>
      <c r="AA22" s="1"/>
      <c r="AC22" s="10"/>
      <c r="AG22" s="1" t="s">
        <v>3</v>
      </c>
      <c r="AH22" s="23" t="s">
        <v>14</v>
      </c>
      <c r="AI22" s="177">
        <f>AH19</f>
        <v>45782</v>
      </c>
      <c r="AJ22" s="177"/>
      <c r="AK22" s="1" t="s">
        <v>15</v>
      </c>
      <c r="AL22" s="178">
        <f>AH20</f>
        <v>45838</v>
      </c>
      <c r="AM22" s="178"/>
      <c r="AN22" s="178"/>
      <c r="AP22" s="1"/>
      <c r="AQ22" s="13"/>
      <c r="AR22" s="172"/>
      <c r="AS22" s="172"/>
      <c r="AW22" s="1" t="s">
        <v>13</v>
      </c>
      <c r="AX22" s="1"/>
      <c r="AZ22" s="10"/>
      <c r="BD22" s="1" t="s">
        <v>3</v>
      </c>
      <c r="BE22" s="23" t="s">
        <v>14</v>
      </c>
      <c r="BF22" s="177">
        <f>BE19</f>
        <v>45748</v>
      </c>
      <c r="BG22" s="177"/>
      <c r="BH22" s="1" t="s">
        <v>15</v>
      </c>
      <c r="BI22" s="178">
        <f>BE20</f>
        <v>45838</v>
      </c>
      <c r="BJ22" s="178"/>
      <c r="BK22" s="178"/>
      <c r="BM22" s="1"/>
      <c r="BN22" s="13"/>
      <c r="BO22" s="172"/>
      <c r="BP22" s="172"/>
      <c r="BT22" s="1" t="s">
        <v>13</v>
      </c>
      <c r="BU22" s="1"/>
      <c r="BW22" s="10"/>
      <c r="CA22" s="1" t="s">
        <v>3</v>
      </c>
      <c r="CB22" s="23" t="s">
        <v>14</v>
      </c>
      <c r="CC22" s="177">
        <f>CB19</f>
        <v>45809</v>
      </c>
      <c r="CD22" s="177"/>
      <c r="CE22" s="1" t="s">
        <v>15</v>
      </c>
      <c r="CF22" s="178">
        <f>CB20</f>
        <v>45838</v>
      </c>
      <c r="CG22" s="178"/>
      <c r="CH22" s="178"/>
      <c r="CJ22" s="1"/>
      <c r="CK22" s="13"/>
      <c r="CL22" s="172"/>
      <c r="CM22" s="172"/>
      <c r="CQ22" s="1" t="s">
        <v>13</v>
      </c>
      <c r="CR22" s="1"/>
      <c r="CT22" s="10"/>
      <c r="CX22" s="1" t="s">
        <v>3</v>
      </c>
      <c r="CY22" s="23" t="s">
        <v>14</v>
      </c>
      <c r="CZ22" s="177">
        <f>CY19</f>
        <v>45613</v>
      </c>
      <c r="DA22" s="177"/>
      <c r="DB22" s="1" t="s">
        <v>15</v>
      </c>
      <c r="DC22" s="178">
        <f>CY20</f>
        <v>45838</v>
      </c>
      <c r="DD22" s="178"/>
      <c r="DE22" s="178"/>
      <c r="DG22" s="1"/>
      <c r="DH22" s="13"/>
      <c r="DI22" s="172"/>
      <c r="DJ22" s="172"/>
      <c r="DN22" s="1" t="s">
        <v>13</v>
      </c>
      <c r="DO22" s="1"/>
      <c r="DQ22" s="10"/>
      <c r="DU22" s="1" t="s">
        <v>3</v>
      </c>
      <c r="DV22" s="23" t="s">
        <v>14</v>
      </c>
      <c r="DW22" s="177">
        <f>DV19</f>
        <v>45154</v>
      </c>
      <c r="DX22" s="177"/>
      <c r="DY22" s="1" t="s">
        <v>15</v>
      </c>
      <c r="DZ22" s="178">
        <f>DV20</f>
        <v>45838</v>
      </c>
      <c r="EA22" s="178"/>
      <c r="EB22" s="178"/>
      <c r="ED22" s="1"/>
      <c r="EE22" s="13"/>
      <c r="EF22" s="172"/>
      <c r="EG22" s="172"/>
    </row>
    <row r="23" spans="1:138" ht="10.5" customHeight="1">
      <c r="C23" s="1" t="s">
        <v>16</v>
      </c>
      <c r="D23" s="1"/>
      <c r="F23" s="10"/>
      <c r="J23" s="1" t="s">
        <v>3</v>
      </c>
      <c r="K23" s="24" t="s">
        <v>17</v>
      </c>
      <c r="L23" s="65">
        <v>1200</v>
      </c>
      <c r="M23" s="1"/>
      <c r="Q23" s="15"/>
      <c r="S23" s="1"/>
      <c r="T23" s="1"/>
      <c r="U23" s="8"/>
      <c r="V23" s="14"/>
      <c r="Z23" s="1" t="s">
        <v>16</v>
      </c>
      <c r="AA23" s="1"/>
      <c r="AC23" s="10"/>
      <c r="AG23" s="1" t="s">
        <v>3</v>
      </c>
      <c r="AH23" s="24" t="s">
        <v>17</v>
      </c>
      <c r="AI23" s="65">
        <v>1130</v>
      </c>
      <c r="AJ23" s="1"/>
      <c r="AN23" s="15"/>
      <c r="AP23" s="1"/>
      <c r="AQ23" s="1"/>
      <c r="AR23" s="8"/>
      <c r="AS23" s="14"/>
      <c r="AW23" s="1" t="s">
        <v>16</v>
      </c>
      <c r="AX23" s="1"/>
      <c r="AZ23" s="10"/>
      <c r="BD23" s="1" t="s">
        <v>3</v>
      </c>
      <c r="BE23" s="24" t="s">
        <v>17</v>
      </c>
      <c r="BF23" s="65">
        <v>1130</v>
      </c>
      <c r="BG23" s="1"/>
      <c r="BK23" s="15"/>
      <c r="BM23" s="1"/>
      <c r="BN23" s="1"/>
      <c r="BO23" s="8"/>
      <c r="BP23" s="14"/>
      <c r="BT23" s="1" t="s">
        <v>16</v>
      </c>
      <c r="BU23" s="1"/>
      <c r="BW23" s="10"/>
      <c r="CA23" s="1" t="s">
        <v>3</v>
      </c>
      <c r="CB23" s="24" t="s">
        <v>17</v>
      </c>
      <c r="CC23" s="65">
        <v>1130</v>
      </c>
      <c r="CD23" s="1"/>
      <c r="CH23" s="15"/>
      <c r="CJ23" s="1"/>
      <c r="CK23" s="1"/>
      <c r="CL23" s="8"/>
      <c r="CM23" s="14"/>
      <c r="CQ23" s="1" t="s">
        <v>16</v>
      </c>
      <c r="CR23" s="1"/>
      <c r="CT23" s="10"/>
      <c r="CX23" s="1" t="s">
        <v>3</v>
      </c>
      <c r="CY23" s="24" t="s">
        <v>17</v>
      </c>
      <c r="CZ23" s="65">
        <v>1130</v>
      </c>
      <c r="DA23" s="1"/>
      <c r="DE23" s="15"/>
      <c r="DG23" s="1"/>
      <c r="DH23" s="1"/>
      <c r="DI23" s="8"/>
      <c r="DJ23" s="14"/>
      <c r="DN23" s="1" t="s">
        <v>16</v>
      </c>
      <c r="DO23" s="1"/>
      <c r="DQ23" s="10"/>
      <c r="DU23" s="1" t="s">
        <v>3</v>
      </c>
      <c r="DV23" s="24" t="s">
        <v>17</v>
      </c>
      <c r="DW23" s="65">
        <v>1200</v>
      </c>
      <c r="DX23" s="1"/>
      <c r="EB23" s="15"/>
      <c r="ED23" s="1"/>
      <c r="EE23" s="1"/>
      <c r="EF23" s="8"/>
      <c r="EG23" s="14"/>
    </row>
    <row r="24" spans="1:138" ht="10.5" customHeight="1">
      <c r="C24" s="1" t="s">
        <v>56</v>
      </c>
      <c r="D24" s="1"/>
      <c r="F24" s="10"/>
      <c r="J24" s="1" t="s">
        <v>3</v>
      </c>
      <c r="K24" s="24" t="s">
        <v>18</v>
      </c>
      <c r="L24" s="66">
        <v>512.5</v>
      </c>
      <c r="M24" s="1" t="s">
        <v>19</v>
      </c>
      <c r="N24" s="1">
        <v>6</v>
      </c>
      <c r="O24" s="1" t="s">
        <v>20</v>
      </c>
      <c r="P24" s="1" t="s">
        <v>21</v>
      </c>
      <c r="Q24" s="66">
        <f>L24/N24</f>
        <v>85.416666666666671</v>
      </c>
      <c r="S24" s="1"/>
      <c r="T24" s="1"/>
      <c r="U24" s="8"/>
      <c r="V24" s="14"/>
      <c r="Z24" s="1" t="s">
        <v>56</v>
      </c>
      <c r="AA24" s="1"/>
      <c r="AC24" s="10"/>
      <c r="AG24" s="1" t="s">
        <v>3</v>
      </c>
      <c r="AH24" s="24" t="s">
        <v>18</v>
      </c>
      <c r="AI24" s="66">
        <v>0</v>
      </c>
      <c r="AJ24" s="1" t="s">
        <v>19</v>
      </c>
      <c r="AK24" s="1">
        <v>6</v>
      </c>
      <c r="AL24" s="1" t="s">
        <v>20</v>
      </c>
      <c r="AM24" s="1" t="s">
        <v>21</v>
      </c>
      <c r="AN24" s="15">
        <f>AI24/AK24</f>
        <v>0</v>
      </c>
      <c r="AP24" s="1"/>
      <c r="AQ24" s="1"/>
      <c r="AR24" s="8"/>
      <c r="AS24" s="14"/>
      <c r="AW24" s="1" t="s">
        <v>56</v>
      </c>
      <c r="AX24" s="1"/>
      <c r="AZ24" s="10"/>
      <c r="BD24" s="1" t="s">
        <v>3</v>
      </c>
      <c r="BE24" s="24" t="s">
        <v>18</v>
      </c>
      <c r="BF24" s="66">
        <v>0</v>
      </c>
      <c r="BG24" s="1" t="s">
        <v>19</v>
      </c>
      <c r="BH24" s="1">
        <v>6</v>
      </c>
      <c r="BI24" s="1" t="s">
        <v>20</v>
      </c>
      <c r="BJ24" s="1" t="s">
        <v>21</v>
      </c>
      <c r="BK24" s="15">
        <f>BF24/BH24</f>
        <v>0</v>
      </c>
      <c r="BM24" s="1"/>
      <c r="BN24" s="1"/>
      <c r="BO24" s="8"/>
      <c r="BP24" s="14"/>
      <c r="BT24" s="1" t="s">
        <v>56</v>
      </c>
      <c r="BU24" s="1"/>
      <c r="BW24" s="10"/>
      <c r="CA24" s="1" t="s">
        <v>3</v>
      </c>
      <c r="CB24" s="24" t="s">
        <v>18</v>
      </c>
      <c r="CC24" s="66">
        <v>0</v>
      </c>
      <c r="CD24" s="1" t="s">
        <v>19</v>
      </c>
      <c r="CE24" s="1">
        <v>6</v>
      </c>
      <c r="CF24" s="1" t="s">
        <v>20</v>
      </c>
      <c r="CG24" s="1" t="s">
        <v>21</v>
      </c>
      <c r="CH24" s="15">
        <f>CC24/CE24</f>
        <v>0</v>
      </c>
      <c r="CJ24" s="1"/>
      <c r="CK24" s="1"/>
      <c r="CL24" s="8"/>
      <c r="CM24" s="14"/>
      <c r="CQ24" s="1" t="s">
        <v>56</v>
      </c>
      <c r="CR24" s="1"/>
      <c r="CT24" s="10"/>
      <c r="CX24" s="1" t="s">
        <v>3</v>
      </c>
      <c r="CY24" s="24" t="s">
        <v>18</v>
      </c>
      <c r="CZ24" s="66">
        <v>124.08</v>
      </c>
      <c r="DA24" s="1" t="s">
        <v>19</v>
      </c>
      <c r="DB24" s="1">
        <v>6</v>
      </c>
      <c r="DC24" s="1" t="s">
        <v>20</v>
      </c>
      <c r="DD24" s="1" t="s">
        <v>21</v>
      </c>
      <c r="DE24" s="66">
        <f>CZ24/DB24</f>
        <v>20.68</v>
      </c>
      <c r="DG24" s="1"/>
      <c r="DH24" s="1"/>
      <c r="DI24" s="8"/>
      <c r="DJ24" s="14"/>
      <c r="DN24" s="1" t="s">
        <v>56</v>
      </c>
      <c r="DO24" s="1"/>
      <c r="DQ24" s="10"/>
      <c r="DU24" s="1" t="s">
        <v>3</v>
      </c>
      <c r="DV24" s="24" t="s">
        <v>18</v>
      </c>
      <c r="DW24" s="66">
        <v>512.5</v>
      </c>
      <c r="DX24" s="1" t="s">
        <v>19</v>
      </c>
      <c r="DY24" s="1">
        <v>6</v>
      </c>
      <c r="DZ24" s="1" t="s">
        <v>20</v>
      </c>
      <c r="EA24" s="1" t="s">
        <v>21</v>
      </c>
      <c r="EB24" s="66">
        <f>DW24/DY24</f>
        <v>85.416666666666671</v>
      </c>
      <c r="ED24" s="1"/>
      <c r="EE24" s="1"/>
      <c r="EF24" s="8"/>
      <c r="EG24" s="14"/>
    </row>
    <row r="25" spans="1:138" ht="10.5" customHeight="1">
      <c r="C25" s="1" t="s">
        <v>22</v>
      </c>
      <c r="D25" s="1"/>
      <c r="F25" s="10"/>
      <c r="J25" s="1" t="s">
        <v>3</v>
      </c>
      <c r="K25" s="24" t="s">
        <v>18</v>
      </c>
      <c r="L25" s="66">
        <f>L23+Q24</f>
        <v>1285.4166666666667</v>
      </c>
      <c r="M25" s="15"/>
      <c r="Q25" s="15"/>
      <c r="S25" s="1"/>
      <c r="T25" s="1"/>
      <c r="U25" s="8"/>
      <c r="V25" s="14"/>
      <c r="Z25" s="1" t="s">
        <v>22</v>
      </c>
      <c r="AA25" s="1"/>
      <c r="AC25" s="10"/>
      <c r="AG25" s="1" t="s">
        <v>3</v>
      </c>
      <c r="AH25" s="24" t="s">
        <v>18</v>
      </c>
      <c r="AI25" s="66">
        <f>AI23+AN24</f>
        <v>1130</v>
      </c>
      <c r="AJ25" s="15"/>
      <c r="AN25" s="15"/>
      <c r="AP25" s="1"/>
      <c r="AQ25" s="1"/>
      <c r="AR25" s="8"/>
      <c r="AS25" s="14"/>
      <c r="AW25" s="1" t="s">
        <v>22</v>
      </c>
      <c r="AX25" s="1"/>
      <c r="AZ25" s="10"/>
      <c r="BD25" s="1" t="s">
        <v>3</v>
      </c>
      <c r="BE25" s="24" t="s">
        <v>18</v>
      </c>
      <c r="BF25" s="66">
        <f>BF23+BK24</f>
        <v>1130</v>
      </c>
      <c r="BG25" s="15"/>
      <c r="BK25" s="15"/>
      <c r="BM25" s="1"/>
      <c r="BN25" s="1"/>
      <c r="BO25" s="8"/>
      <c r="BP25" s="14"/>
      <c r="BT25" s="1" t="s">
        <v>22</v>
      </c>
      <c r="BU25" s="1"/>
      <c r="BW25" s="10"/>
      <c r="CA25" s="1" t="s">
        <v>3</v>
      </c>
      <c r="CB25" s="24" t="s">
        <v>18</v>
      </c>
      <c r="CC25" s="66">
        <f>CC23+CH24</f>
        <v>1130</v>
      </c>
      <c r="CD25" s="15"/>
      <c r="CH25" s="15"/>
      <c r="CJ25" s="1"/>
      <c r="CK25" s="1"/>
      <c r="CL25" s="8"/>
      <c r="CM25" s="14"/>
      <c r="CQ25" s="1" t="s">
        <v>22</v>
      </c>
      <c r="CR25" s="1"/>
      <c r="CT25" s="10"/>
      <c r="CX25" s="1" t="s">
        <v>3</v>
      </c>
      <c r="CY25" s="24" t="s">
        <v>18</v>
      </c>
      <c r="CZ25" s="66">
        <f>CZ23+DE24</f>
        <v>1150.68</v>
      </c>
      <c r="DA25" s="15"/>
      <c r="DE25" s="15"/>
      <c r="DG25" s="1"/>
      <c r="DH25" s="1"/>
      <c r="DI25" s="8"/>
      <c r="DJ25" s="14"/>
      <c r="DN25" s="1" t="s">
        <v>22</v>
      </c>
      <c r="DO25" s="1"/>
      <c r="DQ25" s="10"/>
      <c r="DU25" s="1" t="s">
        <v>3</v>
      </c>
      <c r="DV25" s="24" t="s">
        <v>18</v>
      </c>
      <c r="DW25" s="66">
        <f>DW23+EB24</f>
        <v>1285.4166666666667</v>
      </c>
      <c r="DX25" s="15"/>
      <c r="EB25" s="15"/>
      <c r="ED25" s="1"/>
      <c r="EE25" s="1"/>
      <c r="EF25" s="8"/>
      <c r="EG25" s="14"/>
    </row>
    <row r="26" spans="1:138" ht="10.5" customHeight="1">
      <c r="D26" s="1"/>
      <c r="F26" s="10"/>
      <c r="M26" s="1"/>
      <c r="S26" s="1"/>
      <c r="T26" s="1"/>
      <c r="U26" s="8"/>
      <c r="V26" s="14"/>
      <c r="AA26" s="1"/>
      <c r="AC26" s="10"/>
      <c r="AJ26" s="1"/>
      <c r="AP26" s="1"/>
      <c r="AQ26" s="1"/>
      <c r="AR26" s="8"/>
      <c r="AS26" s="14"/>
      <c r="AX26" s="1"/>
      <c r="AZ26" s="10"/>
      <c r="BG26" s="1"/>
      <c r="BM26" s="1"/>
      <c r="BN26" s="1"/>
      <c r="BO26" s="8"/>
      <c r="BP26" s="14"/>
      <c r="BU26" s="1"/>
      <c r="BW26" s="10"/>
      <c r="CD26" s="1"/>
      <c r="CJ26" s="1"/>
      <c r="CK26" s="1"/>
      <c r="CL26" s="8"/>
      <c r="CM26" s="14"/>
      <c r="CR26" s="1"/>
      <c r="CT26" s="10"/>
      <c r="DA26" s="1"/>
      <c r="DG26" s="1"/>
      <c r="DH26" s="1"/>
      <c r="DI26" s="8"/>
      <c r="DJ26" s="14"/>
      <c r="DO26" s="1"/>
      <c r="DQ26" s="10"/>
      <c r="DX26" s="1"/>
      <c r="ED26" s="1"/>
      <c r="EE26" s="1"/>
      <c r="EF26" s="8"/>
      <c r="EG26" s="14"/>
    </row>
    <row r="27" spans="1:138" ht="10.5" customHeight="1">
      <c r="C27" s="11" t="s">
        <v>23</v>
      </c>
      <c r="D27" s="6"/>
      <c r="E27" s="6"/>
      <c r="F27" s="26"/>
      <c r="G27" s="6"/>
      <c r="H27" s="6"/>
      <c r="I27" s="6"/>
      <c r="J27" s="6"/>
      <c r="K27" s="6"/>
      <c r="L27" s="6"/>
      <c r="M27" s="6"/>
      <c r="N27" s="6"/>
      <c r="S27" s="1"/>
      <c r="T27" s="8"/>
      <c r="U27" s="8"/>
      <c r="V27" s="14"/>
      <c r="Z27" s="11" t="s">
        <v>23</v>
      </c>
      <c r="AA27" s="6"/>
      <c r="AB27" s="6"/>
      <c r="AC27" s="26"/>
      <c r="AD27" s="6"/>
      <c r="AE27" s="6"/>
      <c r="AF27" s="6"/>
      <c r="AG27" s="6"/>
      <c r="AH27" s="6"/>
      <c r="AI27" s="6"/>
      <c r="AJ27" s="6"/>
      <c r="AK27" s="6"/>
      <c r="AP27" s="1"/>
      <c r="AQ27" s="8"/>
      <c r="AR27" s="8"/>
      <c r="AS27" s="14"/>
      <c r="AW27" s="11" t="s">
        <v>23</v>
      </c>
      <c r="AX27" s="6"/>
      <c r="AY27" s="6"/>
      <c r="AZ27" s="26"/>
      <c r="BA27" s="6"/>
      <c r="BB27" s="6"/>
      <c r="BC27" s="6"/>
      <c r="BD27" s="6"/>
      <c r="BE27" s="6"/>
      <c r="BF27" s="6"/>
      <c r="BG27" s="6"/>
      <c r="BH27" s="6"/>
      <c r="BM27" s="1"/>
      <c r="BN27" s="8"/>
      <c r="BO27" s="8"/>
      <c r="BP27" s="14"/>
      <c r="BT27" s="11" t="s">
        <v>23</v>
      </c>
      <c r="BU27" s="6"/>
      <c r="BV27" s="6"/>
      <c r="BW27" s="26"/>
      <c r="BX27" s="6"/>
      <c r="BY27" s="6"/>
      <c r="BZ27" s="6"/>
      <c r="CA27" s="6"/>
      <c r="CB27" s="6"/>
      <c r="CC27" s="6"/>
      <c r="CD27" s="6"/>
      <c r="CE27" s="6"/>
      <c r="CJ27" s="1"/>
      <c r="CK27" s="8"/>
      <c r="CL27" s="8"/>
      <c r="CM27" s="14"/>
      <c r="CQ27" s="11" t="s">
        <v>23</v>
      </c>
      <c r="CR27" s="6"/>
      <c r="CS27" s="6"/>
      <c r="CT27" s="26"/>
      <c r="CU27" s="6"/>
      <c r="CV27" s="6"/>
      <c r="CW27" s="6"/>
      <c r="CX27" s="6"/>
      <c r="CY27" s="6"/>
      <c r="CZ27" s="6"/>
      <c r="DA27" s="6"/>
      <c r="DB27" s="6"/>
      <c r="DG27" s="1"/>
      <c r="DH27" s="8"/>
      <c r="DI27" s="8"/>
      <c r="DJ27" s="14"/>
      <c r="DN27" s="11" t="s">
        <v>23</v>
      </c>
      <c r="DO27" s="6"/>
      <c r="DP27" s="6"/>
      <c r="DQ27" s="26"/>
      <c r="DR27" s="6"/>
      <c r="DS27" s="6"/>
      <c r="DT27" s="6"/>
      <c r="DU27" s="6"/>
      <c r="DV27" s="6"/>
      <c r="DW27" s="6"/>
      <c r="DX27" s="6"/>
      <c r="DY27" s="6"/>
      <c r="ED27" s="1"/>
      <c r="EE27" s="8"/>
      <c r="EF27" s="8"/>
      <c r="EG27" s="14"/>
    </row>
    <row r="28" spans="1:138" ht="10.5" customHeight="1">
      <c r="D28" s="1" t="s">
        <v>24</v>
      </c>
      <c r="E28" s="1" t="s">
        <v>25</v>
      </c>
      <c r="F28" s="10"/>
      <c r="M28" s="1"/>
      <c r="S28" s="1"/>
      <c r="T28" s="8"/>
      <c r="U28" s="8"/>
      <c r="V28" s="14"/>
      <c r="AA28" s="1" t="s">
        <v>24</v>
      </c>
      <c r="AB28" s="1" t="s">
        <v>25</v>
      </c>
      <c r="AC28" s="10"/>
      <c r="AJ28" s="1"/>
      <c r="AP28" s="1"/>
      <c r="AQ28" s="8"/>
      <c r="AR28" s="8"/>
      <c r="AS28" s="14"/>
      <c r="AX28" s="1" t="s">
        <v>24</v>
      </c>
      <c r="AY28" s="1" t="s">
        <v>25</v>
      </c>
      <c r="AZ28" s="10"/>
      <c r="BG28" s="1"/>
      <c r="BM28" s="1"/>
      <c r="BN28" s="8"/>
      <c r="BO28" s="8"/>
      <c r="BP28" s="14"/>
      <c r="BU28" s="1" t="s">
        <v>24</v>
      </c>
      <c r="BV28" s="1" t="s">
        <v>25</v>
      </c>
      <c r="BW28" s="10"/>
      <c r="CD28" s="1"/>
      <c r="CJ28" s="1"/>
      <c r="CK28" s="8"/>
      <c r="CL28" s="8"/>
      <c r="CM28" s="14"/>
      <c r="CR28" s="1" t="s">
        <v>24</v>
      </c>
      <c r="CS28" s="1" t="s">
        <v>25</v>
      </c>
      <c r="CT28" s="10"/>
      <c r="DA28" s="1"/>
      <c r="DG28" s="1"/>
      <c r="DH28" s="8"/>
      <c r="DI28" s="8"/>
      <c r="DJ28" s="14"/>
      <c r="DO28" s="1" t="s">
        <v>24</v>
      </c>
      <c r="DP28" s="1" t="s">
        <v>25</v>
      </c>
      <c r="DQ28" s="10"/>
      <c r="DX28" s="1"/>
      <c r="ED28" s="1"/>
      <c r="EE28" s="8"/>
      <c r="EF28" s="8"/>
      <c r="EG28" s="14"/>
    </row>
    <row r="29" spans="1:138" ht="10.5" customHeight="1">
      <c r="C29" s="1" t="s">
        <v>26</v>
      </c>
      <c r="D29" s="1"/>
      <c r="E29" s="15">
        <f>L25*1</f>
        <v>1285.4166666666667</v>
      </c>
      <c r="F29" s="1" t="s">
        <v>19</v>
      </c>
      <c r="G29" s="10">
        <v>12</v>
      </c>
      <c r="H29" s="1" t="s">
        <v>27</v>
      </c>
      <c r="I29" s="27">
        <f>E29/G29</f>
        <v>107.11805555555556</v>
      </c>
      <c r="J29" s="1" t="s">
        <v>28</v>
      </c>
      <c r="K29" s="28">
        <v>2</v>
      </c>
      <c r="L29" s="1" t="s">
        <v>29</v>
      </c>
      <c r="M29" s="1"/>
      <c r="S29" s="1"/>
      <c r="U29" s="8">
        <f>I29*K29</f>
        <v>214.23611111111111</v>
      </c>
      <c r="V29" s="14"/>
      <c r="Z29" s="1" t="s">
        <v>26</v>
      </c>
      <c r="AA29" s="1"/>
      <c r="AB29" s="15">
        <f>AI25*1</f>
        <v>1130</v>
      </c>
      <c r="AC29" s="1" t="s">
        <v>19</v>
      </c>
      <c r="AD29" s="10">
        <v>12</v>
      </c>
      <c r="AE29" s="1" t="s">
        <v>27</v>
      </c>
      <c r="AF29" s="27">
        <f>AB29/AD29</f>
        <v>94.166666666666671</v>
      </c>
      <c r="AG29" s="1" t="s">
        <v>28</v>
      </c>
      <c r="AH29" s="28">
        <v>1</v>
      </c>
      <c r="AI29" s="1" t="s">
        <v>29</v>
      </c>
      <c r="AJ29" s="1"/>
      <c r="AP29" s="1"/>
      <c r="AR29" s="8">
        <f>AF29*AH29</f>
        <v>94.166666666666671</v>
      </c>
      <c r="AS29" s="14"/>
      <c r="AW29" s="1" t="s">
        <v>26</v>
      </c>
      <c r="AX29" s="1"/>
      <c r="AY29" s="15">
        <f>BF25*1</f>
        <v>1130</v>
      </c>
      <c r="AZ29" s="1" t="s">
        <v>19</v>
      </c>
      <c r="BA29" s="10">
        <v>12</v>
      </c>
      <c r="BB29" s="1" t="s">
        <v>27</v>
      </c>
      <c r="BC29" s="27">
        <f>AY29/BA29</f>
        <v>94.166666666666671</v>
      </c>
      <c r="BD29" s="1" t="s">
        <v>28</v>
      </c>
      <c r="BE29" s="28">
        <v>2</v>
      </c>
      <c r="BF29" s="1" t="s">
        <v>29</v>
      </c>
      <c r="BG29" s="1"/>
      <c r="BM29" s="1"/>
      <c r="BO29" s="8">
        <f>BC29*BE29</f>
        <v>188.33333333333334</v>
      </c>
      <c r="BP29" s="14"/>
      <c r="BT29" s="1" t="s">
        <v>26</v>
      </c>
      <c r="BU29" s="1"/>
      <c r="BV29" s="15">
        <f>CC25*1</f>
        <v>1130</v>
      </c>
      <c r="BW29" s="1" t="s">
        <v>19</v>
      </c>
      <c r="BX29" s="10">
        <v>12</v>
      </c>
      <c r="BY29" s="1" t="s">
        <v>27</v>
      </c>
      <c r="BZ29" s="27">
        <f>BV29/BX29</f>
        <v>94.166666666666671</v>
      </c>
      <c r="CA29" s="1" t="s">
        <v>28</v>
      </c>
      <c r="CB29" s="28">
        <v>1</v>
      </c>
      <c r="CC29" s="1" t="s">
        <v>29</v>
      </c>
      <c r="CD29" s="1"/>
      <c r="CJ29" s="1"/>
      <c r="CL29" s="8">
        <f>BZ29*CB29</f>
        <v>94.166666666666671</v>
      </c>
      <c r="CM29" s="14"/>
      <c r="CQ29" s="1" t="s">
        <v>26</v>
      </c>
      <c r="CR29" s="1"/>
      <c r="CS29" s="15">
        <f>CZ25*1</f>
        <v>1150.68</v>
      </c>
      <c r="CT29" s="1" t="s">
        <v>19</v>
      </c>
      <c r="CU29" s="10">
        <v>12</v>
      </c>
      <c r="CV29" s="1" t="s">
        <v>27</v>
      </c>
      <c r="CW29" s="27">
        <f>CS29/CU29</f>
        <v>95.89</v>
      </c>
      <c r="CX29" s="1" t="s">
        <v>28</v>
      </c>
      <c r="CY29" s="28">
        <v>2</v>
      </c>
      <c r="CZ29" s="1" t="s">
        <v>29</v>
      </c>
      <c r="DA29" s="1"/>
      <c r="DG29" s="1"/>
      <c r="DI29" s="8">
        <f>CW29*CY29</f>
        <v>191.78</v>
      </c>
      <c r="DJ29" s="14"/>
      <c r="DN29" s="1" t="s">
        <v>26</v>
      </c>
      <c r="DO29" s="1"/>
      <c r="DP29" s="15">
        <f>DW25*1</f>
        <v>1285.4166666666667</v>
      </c>
      <c r="DQ29" s="1" t="s">
        <v>19</v>
      </c>
      <c r="DR29" s="10">
        <v>12</v>
      </c>
      <c r="DS29" s="1" t="s">
        <v>27</v>
      </c>
      <c r="DT29" s="27">
        <f>DP29/DR29</f>
        <v>107.11805555555556</v>
      </c>
      <c r="DU29" s="1" t="s">
        <v>28</v>
      </c>
      <c r="DV29" s="28">
        <v>2</v>
      </c>
      <c r="DW29" s="1" t="s">
        <v>29</v>
      </c>
      <c r="DX29" s="1"/>
      <c r="ED29" s="1"/>
      <c r="EF29" s="8">
        <f>DT29*DV29</f>
        <v>214.23611111111111</v>
      </c>
      <c r="EG29" s="14"/>
    </row>
    <row r="30" spans="1:138" ht="10.5" customHeight="1">
      <c r="D30" s="1" t="s">
        <v>30</v>
      </c>
      <c r="E30" s="1" t="s">
        <v>31</v>
      </c>
      <c r="F30" s="10"/>
      <c r="M30" s="1"/>
      <c r="S30" s="1"/>
      <c r="U30" s="8"/>
      <c r="V30" s="14"/>
      <c r="AA30" s="1" t="s">
        <v>30</v>
      </c>
      <c r="AB30" s="1" t="s">
        <v>31</v>
      </c>
      <c r="AC30" s="10"/>
      <c r="AJ30" s="1"/>
      <c r="AP30" s="1"/>
      <c r="AR30" s="8"/>
      <c r="AS30" s="14"/>
      <c r="AX30" s="1" t="s">
        <v>30</v>
      </c>
      <c r="AY30" s="1" t="s">
        <v>31</v>
      </c>
      <c r="AZ30" s="10"/>
      <c r="BG30" s="1"/>
      <c r="BM30" s="1"/>
      <c r="BO30" s="8"/>
      <c r="BP30" s="14"/>
      <c r="BU30" s="1" t="s">
        <v>30</v>
      </c>
      <c r="BV30" s="1" t="s">
        <v>31</v>
      </c>
      <c r="BW30" s="10"/>
      <c r="CD30" s="1"/>
      <c r="CJ30" s="1"/>
      <c r="CL30" s="8"/>
      <c r="CM30" s="14"/>
      <c r="CR30" s="1" t="s">
        <v>30</v>
      </c>
      <c r="CS30" s="1" t="s">
        <v>31</v>
      </c>
      <c r="CT30" s="10"/>
      <c r="DA30" s="1"/>
      <c r="DG30" s="1"/>
      <c r="DI30" s="8"/>
      <c r="DJ30" s="14"/>
      <c r="DO30" s="1" t="s">
        <v>30</v>
      </c>
      <c r="DP30" s="1" t="s">
        <v>31</v>
      </c>
      <c r="DQ30" s="10"/>
      <c r="DX30" s="1"/>
      <c r="ED30" s="1"/>
      <c r="EF30" s="8"/>
      <c r="EG30" s="14"/>
    </row>
    <row r="31" spans="1:138" ht="10.5" customHeight="1">
      <c r="D31" s="1"/>
      <c r="E31" s="15">
        <f>I29*1</f>
        <v>107.11805555555556</v>
      </c>
      <c r="F31" s="1" t="s">
        <v>19</v>
      </c>
      <c r="G31" s="10">
        <v>30</v>
      </c>
      <c r="H31" s="1" t="s">
        <v>27</v>
      </c>
      <c r="I31" s="27">
        <f>E31/G31</f>
        <v>3.5706018518518521</v>
      </c>
      <c r="J31" s="1" t="s">
        <v>28</v>
      </c>
      <c r="K31" s="28">
        <v>0</v>
      </c>
      <c r="L31" s="1" t="s">
        <v>32</v>
      </c>
      <c r="M31" s="1"/>
      <c r="S31" s="1"/>
      <c r="U31" s="8">
        <f>I31*K31</f>
        <v>0</v>
      </c>
      <c r="V31" s="14"/>
      <c r="AA31" s="1"/>
      <c r="AB31" s="15">
        <f>AF29*1</f>
        <v>94.166666666666671</v>
      </c>
      <c r="AC31" s="1" t="s">
        <v>19</v>
      </c>
      <c r="AD31" s="10">
        <v>30</v>
      </c>
      <c r="AE31" s="1" t="s">
        <v>27</v>
      </c>
      <c r="AF31" s="27">
        <f>AB31/AD31</f>
        <v>3.1388888888888888</v>
      </c>
      <c r="AG31" s="1" t="s">
        <v>28</v>
      </c>
      <c r="AH31" s="28">
        <v>26</v>
      </c>
      <c r="AI31" s="1" t="s">
        <v>32</v>
      </c>
      <c r="AJ31" s="1"/>
      <c r="AP31" s="1"/>
      <c r="AR31" s="8">
        <f>AF31*AH31</f>
        <v>81.611111111111114</v>
      </c>
      <c r="AS31" s="14"/>
      <c r="AX31" s="1"/>
      <c r="AY31" s="15">
        <f>BC29*1</f>
        <v>94.166666666666671</v>
      </c>
      <c r="AZ31" s="1" t="s">
        <v>19</v>
      </c>
      <c r="BA31" s="10">
        <v>30</v>
      </c>
      <c r="BB31" s="1" t="s">
        <v>27</v>
      </c>
      <c r="BC31" s="27">
        <f>AY31/BA31</f>
        <v>3.1388888888888888</v>
      </c>
      <c r="BD31" s="1" t="s">
        <v>28</v>
      </c>
      <c r="BE31" s="28">
        <v>0</v>
      </c>
      <c r="BF31" s="1" t="s">
        <v>32</v>
      </c>
      <c r="BG31" s="1"/>
      <c r="BM31" s="1"/>
      <c r="BO31" s="8">
        <f>BC31*BE31</f>
        <v>0</v>
      </c>
      <c r="BP31" s="14"/>
      <c r="BU31" s="1"/>
      <c r="BV31" s="15">
        <f>BZ29*1</f>
        <v>94.166666666666671</v>
      </c>
      <c r="BW31" s="1" t="s">
        <v>19</v>
      </c>
      <c r="BX31" s="10">
        <v>30</v>
      </c>
      <c r="BY31" s="1" t="s">
        <v>27</v>
      </c>
      <c r="BZ31" s="27">
        <f>BV31/BX31</f>
        <v>3.1388888888888888</v>
      </c>
      <c r="CA31" s="1" t="s">
        <v>28</v>
      </c>
      <c r="CB31" s="28">
        <v>0</v>
      </c>
      <c r="CC31" s="1" t="s">
        <v>32</v>
      </c>
      <c r="CD31" s="1"/>
      <c r="CJ31" s="1"/>
      <c r="CL31" s="8">
        <f>BZ31*CB31</f>
        <v>0</v>
      </c>
      <c r="CM31" s="14"/>
      <c r="CR31" s="1"/>
      <c r="CS31" s="15">
        <f>CW29*1</f>
        <v>95.89</v>
      </c>
      <c r="CT31" s="1" t="s">
        <v>19</v>
      </c>
      <c r="CU31" s="10">
        <v>30</v>
      </c>
      <c r="CV31" s="1" t="s">
        <v>27</v>
      </c>
      <c r="CW31" s="27">
        <f>CS31/CU31</f>
        <v>3.1963333333333335</v>
      </c>
      <c r="CX31" s="1" t="s">
        <v>28</v>
      </c>
      <c r="CY31" s="28">
        <v>0</v>
      </c>
      <c r="CZ31" s="1" t="s">
        <v>32</v>
      </c>
      <c r="DA31" s="1"/>
      <c r="DG31" s="1"/>
      <c r="DI31" s="8">
        <f>CW31*CY31</f>
        <v>0</v>
      </c>
      <c r="DJ31" s="14"/>
      <c r="DO31" s="1"/>
      <c r="DP31" s="15">
        <f>DT29*1</f>
        <v>107.11805555555556</v>
      </c>
      <c r="DQ31" s="1" t="s">
        <v>19</v>
      </c>
      <c r="DR31" s="10">
        <v>30</v>
      </c>
      <c r="DS31" s="1" t="s">
        <v>27</v>
      </c>
      <c r="DT31" s="27">
        <f>DP31/DR31</f>
        <v>3.5706018518518521</v>
      </c>
      <c r="DU31" s="1" t="s">
        <v>28</v>
      </c>
      <c r="DV31" s="28">
        <v>0</v>
      </c>
      <c r="DW31" s="1" t="s">
        <v>32</v>
      </c>
      <c r="DX31" s="1"/>
      <c r="ED31" s="1"/>
      <c r="EF31" s="8">
        <f>DT31*DV31</f>
        <v>0</v>
      </c>
      <c r="EG31" s="14"/>
    </row>
    <row r="32" spans="1:138" ht="10.5" customHeight="1">
      <c r="D32" s="1"/>
      <c r="F32" s="10"/>
      <c r="M32" s="1"/>
      <c r="N32" s="1" t="s">
        <v>33</v>
      </c>
      <c r="S32" s="1"/>
      <c r="U32" s="30">
        <f>U29+U31</f>
        <v>214.23611111111111</v>
      </c>
      <c r="V32" s="14"/>
      <c r="AA32" s="1"/>
      <c r="AC32" s="10"/>
      <c r="AJ32" s="1"/>
      <c r="AK32" s="1" t="s">
        <v>33</v>
      </c>
      <c r="AP32" s="1"/>
      <c r="AR32" s="30">
        <f>AR29+AR31</f>
        <v>175.77777777777777</v>
      </c>
      <c r="AS32" s="14"/>
      <c r="AX32" s="1"/>
      <c r="AZ32" s="10"/>
      <c r="BG32" s="1"/>
      <c r="BH32" s="1" t="s">
        <v>33</v>
      </c>
      <c r="BM32" s="1"/>
      <c r="BO32" s="30">
        <f>BO29+BO31</f>
        <v>188.33333333333334</v>
      </c>
      <c r="BP32" s="14"/>
      <c r="BU32" s="1"/>
      <c r="BW32" s="10"/>
      <c r="CD32" s="1"/>
      <c r="CE32" s="1" t="s">
        <v>33</v>
      </c>
      <c r="CJ32" s="1"/>
      <c r="CL32" s="30">
        <f>CL29+CL31</f>
        <v>94.166666666666671</v>
      </c>
      <c r="CM32" s="14"/>
      <c r="CR32" s="1"/>
      <c r="CT32" s="10"/>
      <c r="DA32" s="1"/>
      <c r="DB32" s="1" t="s">
        <v>33</v>
      </c>
      <c r="DG32" s="1"/>
      <c r="DI32" s="30">
        <f>DI29+DI31</f>
        <v>191.78</v>
      </c>
      <c r="DJ32" s="14"/>
      <c r="DO32" s="1"/>
      <c r="DQ32" s="10"/>
      <c r="DX32" s="1"/>
      <c r="DY32" s="1" t="s">
        <v>33</v>
      </c>
      <c r="ED32" s="1"/>
      <c r="EF32" s="30">
        <f>EF29+EF31</f>
        <v>214.23611111111111</v>
      </c>
      <c r="EG32" s="14"/>
    </row>
    <row r="33" spans="3:137" s="1" customFormat="1" ht="10.5" customHeight="1">
      <c r="C33" s="11" t="s">
        <v>42</v>
      </c>
      <c r="D33" s="6" t="s">
        <v>43</v>
      </c>
      <c r="E33" s="6"/>
      <c r="F33" s="26"/>
      <c r="G33" s="6"/>
      <c r="H33" s="6"/>
      <c r="I33" s="6"/>
      <c r="J33" s="6"/>
      <c r="U33" s="8"/>
      <c r="V33" s="14"/>
      <c r="Z33" s="11" t="s">
        <v>42</v>
      </c>
      <c r="AA33" s="6" t="s">
        <v>43</v>
      </c>
      <c r="AB33" s="6"/>
      <c r="AC33" s="26"/>
      <c r="AD33" s="6"/>
      <c r="AE33" s="6"/>
      <c r="AF33" s="6"/>
      <c r="AG33" s="6"/>
      <c r="AR33" s="8"/>
      <c r="AS33" s="14"/>
      <c r="AW33" s="11" t="s">
        <v>42</v>
      </c>
      <c r="AX33" s="6" t="s">
        <v>43</v>
      </c>
      <c r="AY33" s="6"/>
      <c r="AZ33" s="26"/>
      <c r="BA33" s="6"/>
      <c r="BB33" s="6"/>
      <c r="BC33" s="6"/>
      <c r="BD33" s="6"/>
      <c r="BO33" s="8"/>
      <c r="BP33" s="14"/>
      <c r="BT33" s="11" t="s">
        <v>42</v>
      </c>
      <c r="BU33" s="6" t="s">
        <v>43</v>
      </c>
      <c r="BV33" s="6"/>
      <c r="BW33" s="26"/>
      <c r="BX33" s="6"/>
      <c r="BY33" s="6"/>
      <c r="BZ33" s="6"/>
      <c r="CA33" s="6"/>
      <c r="CL33" s="8"/>
      <c r="CM33" s="14"/>
      <c r="CQ33" s="11" t="s">
        <v>42</v>
      </c>
      <c r="CR33" s="6" t="s">
        <v>43</v>
      </c>
      <c r="CS33" s="6"/>
      <c r="CT33" s="26"/>
      <c r="CU33" s="6"/>
      <c r="CV33" s="6"/>
      <c r="CW33" s="6"/>
      <c r="CX33" s="6"/>
      <c r="DI33" s="8"/>
      <c r="DJ33" s="14"/>
      <c r="DN33" s="11" t="s">
        <v>42</v>
      </c>
      <c r="DO33" s="6" t="s">
        <v>43</v>
      </c>
      <c r="DP33" s="6"/>
      <c r="DQ33" s="26"/>
      <c r="DR33" s="6"/>
      <c r="DS33" s="6"/>
      <c r="DT33" s="6"/>
      <c r="DU33" s="6"/>
      <c r="EF33" s="8"/>
      <c r="EG33" s="14"/>
    </row>
    <row r="34" spans="3:137" s="1" customFormat="1" ht="10.5" customHeight="1">
      <c r="D34" s="1" t="s">
        <v>44</v>
      </c>
      <c r="E34" s="1" t="s">
        <v>25</v>
      </c>
      <c r="F34" s="10"/>
      <c r="U34" s="8"/>
      <c r="V34" s="14"/>
      <c r="AA34" s="1" t="s">
        <v>44</v>
      </c>
      <c r="AB34" s="1" t="s">
        <v>25</v>
      </c>
      <c r="AC34" s="10"/>
      <c r="AR34" s="8"/>
      <c r="AS34" s="14"/>
      <c r="AX34" s="1" t="s">
        <v>44</v>
      </c>
      <c r="AY34" s="1" t="s">
        <v>25</v>
      </c>
      <c r="AZ34" s="10"/>
      <c r="BO34" s="8"/>
      <c r="BP34" s="14"/>
      <c r="BU34" s="1" t="s">
        <v>44</v>
      </c>
      <c r="BV34" s="1" t="s">
        <v>25</v>
      </c>
      <c r="BW34" s="10"/>
      <c r="CL34" s="8"/>
      <c r="CM34" s="14"/>
      <c r="CR34" s="1" t="s">
        <v>44</v>
      </c>
      <c r="CS34" s="1" t="s">
        <v>25</v>
      </c>
      <c r="CT34" s="10"/>
      <c r="DI34" s="8"/>
      <c r="DJ34" s="14"/>
      <c r="DO34" s="1" t="s">
        <v>44</v>
      </c>
      <c r="DP34" s="1" t="s">
        <v>25</v>
      </c>
      <c r="DQ34" s="10"/>
      <c r="EF34" s="8"/>
      <c r="EG34" s="14"/>
    </row>
    <row r="35" spans="3:137" s="1" customFormat="1" ht="10.5" customHeight="1">
      <c r="E35" s="15">
        <f>L23*1</f>
        <v>1200</v>
      </c>
      <c r="F35" s="1" t="s">
        <v>19</v>
      </c>
      <c r="G35" s="10">
        <v>6</v>
      </c>
      <c r="H35" s="1" t="s">
        <v>27</v>
      </c>
      <c r="I35" s="27">
        <f>E35/G35</f>
        <v>200</v>
      </c>
      <c r="J35" s="1" t="s">
        <v>28</v>
      </c>
      <c r="K35" s="28">
        <v>6</v>
      </c>
      <c r="L35" s="1" t="s">
        <v>29</v>
      </c>
      <c r="U35" s="8">
        <f>E35/G35*K35</f>
        <v>1200</v>
      </c>
      <c r="V35" s="14"/>
      <c r="AB35" s="15">
        <f>AI23*1</f>
        <v>1130</v>
      </c>
      <c r="AC35" s="1" t="s">
        <v>19</v>
      </c>
      <c r="AD35" s="10">
        <v>6</v>
      </c>
      <c r="AE35" s="1" t="s">
        <v>27</v>
      </c>
      <c r="AF35" s="27">
        <f>AB35/AD35</f>
        <v>188.33333333333334</v>
      </c>
      <c r="AG35" s="1" t="s">
        <v>28</v>
      </c>
      <c r="AH35" s="28">
        <v>1</v>
      </c>
      <c r="AI35" s="1" t="s">
        <v>29</v>
      </c>
      <c r="AR35" s="8">
        <f>AB35/AD35*AH35</f>
        <v>188.33333333333334</v>
      </c>
      <c r="AS35" s="14"/>
      <c r="AY35" s="15">
        <f>BF23*1</f>
        <v>1130</v>
      </c>
      <c r="AZ35" s="1" t="s">
        <v>19</v>
      </c>
      <c r="BA35" s="10">
        <v>6</v>
      </c>
      <c r="BB35" s="1" t="s">
        <v>27</v>
      </c>
      <c r="BC35" s="27">
        <f>AY35/BA35</f>
        <v>188.33333333333334</v>
      </c>
      <c r="BD35" s="1" t="s">
        <v>28</v>
      </c>
      <c r="BE35" s="28">
        <v>3</v>
      </c>
      <c r="BF35" s="1" t="s">
        <v>29</v>
      </c>
      <c r="BO35" s="8">
        <f>AY35/BA35*BE35</f>
        <v>565</v>
      </c>
      <c r="BP35" s="14"/>
      <c r="BV35" s="15">
        <f>CC23*1</f>
        <v>1130</v>
      </c>
      <c r="BW35" s="1" t="s">
        <v>19</v>
      </c>
      <c r="BX35" s="10">
        <v>6</v>
      </c>
      <c r="BY35" s="1" t="s">
        <v>27</v>
      </c>
      <c r="BZ35" s="27">
        <f>BV35/BX35</f>
        <v>188.33333333333334</v>
      </c>
      <c r="CA35" s="1" t="s">
        <v>28</v>
      </c>
      <c r="CB35" s="28">
        <v>1</v>
      </c>
      <c r="CC35" s="1" t="s">
        <v>29</v>
      </c>
      <c r="CL35" s="8">
        <f>BV35/BX35*CB35</f>
        <v>188.33333333333334</v>
      </c>
      <c r="CM35" s="14"/>
      <c r="CS35" s="15">
        <f>CZ23*1</f>
        <v>1130</v>
      </c>
      <c r="CT35" s="1" t="s">
        <v>19</v>
      </c>
      <c r="CU35" s="10">
        <v>6</v>
      </c>
      <c r="CV35" s="1" t="s">
        <v>27</v>
      </c>
      <c r="CW35" s="27">
        <f>CS35/CU35</f>
        <v>188.33333333333334</v>
      </c>
      <c r="CX35" s="1" t="s">
        <v>28</v>
      </c>
      <c r="CY35" s="28">
        <v>6</v>
      </c>
      <c r="CZ35" s="1" t="s">
        <v>29</v>
      </c>
      <c r="DI35" s="8">
        <f>CS35/CU35*CY35</f>
        <v>1130</v>
      </c>
      <c r="DJ35" s="14"/>
      <c r="DP35" s="15">
        <f>DW23*1</f>
        <v>1200</v>
      </c>
      <c r="DQ35" s="1" t="s">
        <v>19</v>
      </c>
      <c r="DR35" s="10">
        <v>6</v>
      </c>
      <c r="DS35" s="1" t="s">
        <v>27</v>
      </c>
      <c r="DT35" s="27">
        <f>DP35/DR35</f>
        <v>200</v>
      </c>
      <c r="DU35" s="1" t="s">
        <v>28</v>
      </c>
      <c r="DV35" s="28">
        <v>6</v>
      </c>
      <c r="DW35" s="1" t="s">
        <v>29</v>
      </c>
      <c r="EF35" s="8">
        <f>DP35/DR35*DV35</f>
        <v>1200</v>
      </c>
      <c r="EG35" s="14"/>
    </row>
    <row r="36" spans="3:137" s="1" customFormat="1" ht="10.5" customHeight="1">
      <c r="D36" s="1" t="s">
        <v>45</v>
      </c>
      <c r="E36" s="1" t="s">
        <v>31</v>
      </c>
      <c r="F36" s="10"/>
      <c r="U36" s="8"/>
      <c r="V36" s="14"/>
      <c r="AA36" s="1" t="s">
        <v>45</v>
      </c>
      <c r="AB36" s="1" t="s">
        <v>31</v>
      </c>
      <c r="AC36" s="10"/>
      <c r="AR36" s="8"/>
      <c r="AS36" s="14"/>
      <c r="AX36" s="1" t="s">
        <v>45</v>
      </c>
      <c r="AY36" s="1" t="s">
        <v>31</v>
      </c>
      <c r="AZ36" s="10"/>
      <c r="BO36" s="8"/>
      <c r="BP36" s="14"/>
      <c r="BU36" s="1" t="s">
        <v>45</v>
      </c>
      <c r="BV36" s="1" t="s">
        <v>31</v>
      </c>
      <c r="BW36" s="10"/>
      <c r="CL36" s="8"/>
      <c r="CM36" s="14"/>
      <c r="CR36" s="1" t="s">
        <v>45</v>
      </c>
      <c r="CS36" s="1" t="s">
        <v>31</v>
      </c>
      <c r="CT36" s="10"/>
      <c r="DI36" s="8"/>
      <c r="DJ36" s="14"/>
      <c r="DO36" s="1" t="s">
        <v>45</v>
      </c>
      <c r="DP36" s="1" t="s">
        <v>31</v>
      </c>
      <c r="DQ36" s="10"/>
      <c r="EF36" s="8"/>
      <c r="EG36" s="14"/>
    </row>
    <row r="37" spans="3:137" s="1" customFormat="1" ht="10.5" customHeight="1">
      <c r="E37" s="15">
        <f>I35*1</f>
        <v>200</v>
      </c>
      <c r="F37" s="1" t="s">
        <v>19</v>
      </c>
      <c r="G37" s="10">
        <v>30</v>
      </c>
      <c r="H37" s="1" t="s">
        <v>27</v>
      </c>
      <c r="I37" s="27">
        <f>E37/G37</f>
        <v>6.666666666666667</v>
      </c>
      <c r="J37" s="1" t="s">
        <v>28</v>
      </c>
      <c r="K37" s="28">
        <v>0</v>
      </c>
      <c r="L37" s="1" t="s">
        <v>32</v>
      </c>
      <c r="U37" s="33">
        <f>I37*K37</f>
        <v>0</v>
      </c>
      <c r="V37" s="14"/>
      <c r="AB37" s="15">
        <f>AF35*1</f>
        <v>188.33333333333334</v>
      </c>
      <c r="AC37" s="1" t="s">
        <v>19</v>
      </c>
      <c r="AD37" s="10">
        <v>30</v>
      </c>
      <c r="AE37" s="1" t="s">
        <v>27</v>
      </c>
      <c r="AF37" s="27">
        <f>AB37/AD37</f>
        <v>6.2777777777777777</v>
      </c>
      <c r="AG37" s="1" t="s">
        <v>28</v>
      </c>
      <c r="AH37" s="28">
        <v>0</v>
      </c>
      <c r="AI37" s="1" t="s">
        <v>32</v>
      </c>
      <c r="AR37" s="33">
        <f>AF37*AH37</f>
        <v>0</v>
      </c>
      <c r="AS37" s="14"/>
      <c r="AY37" s="15">
        <f>BC35*1</f>
        <v>188.33333333333334</v>
      </c>
      <c r="AZ37" s="1" t="s">
        <v>19</v>
      </c>
      <c r="BA37" s="10">
        <v>30</v>
      </c>
      <c r="BB37" s="1" t="s">
        <v>27</v>
      </c>
      <c r="BC37" s="27">
        <f>AY37/BA37</f>
        <v>6.2777777777777777</v>
      </c>
      <c r="BD37" s="1" t="s">
        <v>28</v>
      </c>
      <c r="BE37" s="28">
        <v>0</v>
      </c>
      <c r="BF37" s="1" t="s">
        <v>32</v>
      </c>
      <c r="BO37" s="33">
        <f>BC37*BE37</f>
        <v>0</v>
      </c>
      <c r="BP37" s="14"/>
      <c r="BV37" s="15">
        <f>BZ35*1</f>
        <v>188.33333333333334</v>
      </c>
      <c r="BW37" s="1" t="s">
        <v>19</v>
      </c>
      <c r="BX37" s="10">
        <v>30</v>
      </c>
      <c r="BY37" s="1" t="s">
        <v>27</v>
      </c>
      <c r="BZ37" s="27">
        <f>BV37/BX37</f>
        <v>6.2777777777777777</v>
      </c>
      <c r="CA37" s="1" t="s">
        <v>28</v>
      </c>
      <c r="CB37" s="28">
        <v>0</v>
      </c>
      <c r="CC37" s="1" t="s">
        <v>32</v>
      </c>
      <c r="CL37" s="33">
        <f>BZ37*CB37</f>
        <v>0</v>
      </c>
      <c r="CM37" s="14"/>
      <c r="CS37" s="15">
        <f>CW35*1</f>
        <v>188.33333333333334</v>
      </c>
      <c r="CT37" s="1" t="s">
        <v>19</v>
      </c>
      <c r="CU37" s="10">
        <v>30</v>
      </c>
      <c r="CV37" s="1" t="s">
        <v>27</v>
      </c>
      <c r="CW37" s="27">
        <f>CS37/CU37</f>
        <v>6.2777777777777777</v>
      </c>
      <c r="CX37" s="1" t="s">
        <v>28</v>
      </c>
      <c r="CY37" s="28">
        <v>0</v>
      </c>
      <c r="CZ37" s="1" t="s">
        <v>32</v>
      </c>
      <c r="DI37" s="33">
        <f>CW37*CY37</f>
        <v>0</v>
      </c>
      <c r="DJ37" s="14"/>
      <c r="DP37" s="15">
        <f>DT35*1</f>
        <v>200</v>
      </c>
      <c r="DQ37" s="1" t="s">
        <v>19</v>
      </c>
      <c r="DR37" s="10">
        <v>30</v>
      </c>
      <c r="DS37" s="1" t="s">
        <v>27</v>
      </c>
      <c r="DT37" s="27">
        <f>DP37/DR37</f>
        <v>6.666666666666667</v>
      </c>
      <c r="DU37" s="1" t="s">
        <v>28</v>
      </c>
      <c r="DV37" s="28">
        <v>0</v>
      </c>
      <c r="DW37" s="1" t="s">
        <v>32</v>
      </c>
      <c r="EF37" s="33">
        <f>DT37*DV37</f>
        <v>0</v>
      </c>
      <c r="EG37" s="14"/>
    </row>
    <row r="38" spans="3:137" s="1" customFormat="1" ht="10.5" customHeight="1">
      <c r="F38" s="10"/>
      <c r="N38" s="1" t="s">
        <v>46</v>
      </c>
      <c r="U38" s="7">
        <f>U35+U37</f>
        <v>1200</v>
      </c>
      <c r="V38" s="14"/>
      <c r="AC38" s="10"/>
      <c r="AK38" s="1" t="s">
        <v>46</v>
      </c>
      <c r="AR38" s="7">
        <f>AR35+AR37</f>
        <v>188.33333333333334</v>
      </c>
      <c r="AS38" s="14"/>
      <c r="AZ38" s="10"/>
      <c r="BH38" s="1" t="s">
        <v>46</v>
      </c>
      <c r="BO38" s="7">
        <f>BO35+BO37</f>
        <v>565</v>
      </c>
      <c r="BP38" s="14"/>
      <c r="BW38" s="10"/>
      <c r="CE38" s="1" t="s">
        <v>46</v>
      </c>
      <c r="CL38" s="7">
        <f>CL35+CL37</f>
        <v>188.33333333333334</v>
      </c>
      <c r="CM38" s="14"/>
      <c r="CT38" s="10"/>
      <c r="DB38" s="1" t="s">
        <v>46</v>
      </c>
      <c r="DI38" s="7">
        <f>DI35+DI37</f>
        <v>1130</v>
      </c>
      <c r="DJ38" s="14"/>
      <c r="DQ38" s="10"/>
      <c r="DY38" s="1" t="s">
        <v>46</v>
      </c>
      <c r="EF38" s="7">
        <f>EF35+EF37</f>
        <v>1200</v>
      </c>
      <c r="EG38" s="14"/>
    </row>
    <row r="39" spans="3:137" s="1" customFormat="1" ht="10.5" customHeight="1">
      <c r="C39" s="11" t="s">
        <v>47</v>
      </c>
      <c r="D39" s="34" t="s">
        <v>48</v>
      </c>
      <c r="E39" s="10"/>
      <c r="F39" s="6"/>
      <c r="G39" s="6"/>
      <c r="H39" s="6"/>
      <c r="I39" s="6"/>
      <c r="J39" s="6"/>
      <c r="K39" s="6"/>
      <c r="T39" s="15"/>
      <c r="V39" s="14"/>
      <c r="Z39" s="11" t="s">
        <v>47</v>
      </c>
      <c r="AA39" s="34" t="s">
        <v>48</v>
      </c>
      <c r="AB39" s="10"/>
      <c r="AC39" s="6"/>
      <c r="AD39" s="6"/>
      <c r="AE39" s="6"/>
      <c r="AF39" s="6"/>
      <c r="AG39" s="6"/>
      <c r="AH39" s="6"/>
      <c r="AQ39" s="15"/>
      <c r="AS39" s="14"/>
      <c r="AW39" s="11" t="s">
        <v>47</v>
      </c>
      <c r="AX39" s="34" t="s">
        <v>48</v>
      </c>
      <c r="AY39" s="10"/>
      <c r="AZ39" s="6"/>
      <c r="BA39" s="6"/>
      <c r="BB39" s="6"/>
      <c r="BC39" s="6"/>
      <c r="BD39" s="6"/>
      <c r="BE39" s="6"/>
      <c r="BN39" s="15"/>
      <c r="BP39" s="14"/>
      <c r="BT39" s="11" t="s">
        <v>47</v>
      </c>
      <c r="BU39" s="34" t="s">
        <v>48</v>
      </c>
      <c r="BV39" s="10"/>
      <c r="BW39" s="6"/>
      <c r="BX39" s="6"/>
      <c r="BY39" s="6"/>
      <c r="BZ39" s="6"/>
      <c r="CA39" s="6"/>
      <c r="CB39" s="6"/>
      <c r="CK39" s="15"/>
      <c r="CM39" s="14"/>
      <c r="CQ39" s="11" t="s">
        <v>47</v>
      </c>
      <c r="CR39" s="34" t="s">
        <v>48</v>
      </c>
      <c r="CS39" s="10"/>
      <c r="CT39" s="6"/>
      <c r="CU39" s="6"/>
      <c r="CV39" s="6"/>
      <c r="CW39" s="6"/>
      <c r="CX39" s="6"/>
      <c r="CY39" s="6"/>
      <c r="DH39" s="15"/>
      <c r="DJ39" s="14"/>
      <c r="DN39" s="11" t="s">
        <v>47</v>
      </c>
      <c r="DO39" s="34" t="s">
        <v>48</v>
      </c>
      <c r="DP39" s="10"/>
      <c r="DQ39" s="6"/>
      <c r="DR39" s="6"/>
      <c r="DS39" s="6"/>
      <c r="DT39" s="6"/>
      <c r="DU39" s="6"/>
      <c r="DV39" s="6"/>
      <c r="EE39" s="15"/>
      <c r="EG39" s="14"/>
    </row>
    <row r="40" spans="3:137" s="1" customFormat="1" ht="10.5" customHeight="1">
      <c r="D40" s="32" t="s">
        <v>49</v>
      </c>
      <c r="E40" s="3" t="s">
        <v>50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5"/>
      <c r="U40" s="3"/>
      <c r="V40" s="14"/>
      <c r="AA40" s="32" t="s">
        <v>49</v>
      </c>
      <c r="AB40" s="3" t="s">
        <v>50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5"/>
      <c r="AR40" s="3"/>
      <c r="AS40" s="14"/>
      <c r="AX40" s="32" t="s">
        <v>49</v>
      </c>
      <c r="AY40" s="3" t="s">
        <v>50</v>
      </c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5"/>
      <c r="BO40" s="3"/>
      <c r="BP40" s="14"/>
      <c r="BU40" s="32" t="s">
        <v>49</v>
      </c>
      <c r="BV40" s="3" t="s">
        <v>50</v>
      </c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5"/>
      <c r="CL40" s="3"/>
      <c r="CM40" s="14"/>
      <c r="CR40" s="32" t="s">
        <v>49</v>
      </c>
      <c r="CS40" s="3" t="s">
        <v>50</v>
      </c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5"/>
      <c r="DI40" s="3"/>
      <c r="DJ40" s="14"/>
      <c r="DO40" s="32" t="s">
        <v>49</v>
      </c>
      <c r="DP40" s="3" t="s">
        <v>50</v>
      </c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5"/>
      <c r="EF40" s="3"/>
      <c r="EG40" s="14"/>
    </row>
    <row r="41" spans="3:137" s="1" customFormat="1" ht="10.5" customHeight="1">
      <c r="C41" s="3"/>
      <c r="E41" s="29">
        <f>U35+U37</f>
        <v>1200</v>
      </c>
      <c r="F41" s="3" t="s">
        <v>28</v>
      </c>
      <c r="G41" s="36">
        <v>9</v>
      </c>
      <c r="H41" s="3" t="s">
        <v>40</v>
      </c>
      <c r="J41" s="37"/>
      <c r="K41" s="38"/>
      <c r="L41" s="19"/>
      <c r="M41" s="3"/>
      <c r="N41" s="3"/>
      <c r="O41" s="3"/>
      <c r="P41" s="3"/>
      <c r="Q41" s="3"/>
      <c r="R41" s="3"/>
      <c r="S41" s="3"/>
      <c r="T41" s="35"/>
      <c r="U41" s="39">
        <f>E41*G41%</f>
        <v>108</v>
      </c>
      <c r="V41" s="14"/>
      <c r="Z41" s="3"/>
      <c r="AB41" s="29">
        <f>AR35+AR37</f>
        <v>188.33333333333334</v>
      </c>
      <c r="AC41" s="3" t="s">
        <v>28</v>
      </c>
      <c r="AD41" s="36">
        <v>9</v>
      </c>
      <c r="AE41" s="3" t="s">
        <v>40</v>
      </c>
      <c r="AG41" s="37"/>
      <c r="AH41" s="38"/>
      <c r="AI41" s="19"/>
      <c r="AJ41" s="3"/>
      <c r="AK41" s="3"/>
      <c r="AL41" s="3"/>
      <c r="AM41" s="3"/>
      <c r="AN41" s="3"/>
      <c r="AO41" s="3"/>
      <c r="AP41" s="3"/>
      <c r="AQ41" s="35"/>
      <c r="AR41" s="39">
        <f>AB41*AD41%</f>
        <v>16.95</v>
      </c>
      <c r="AS41" s="14"/>
      <c r="AW41" s="3"/>
      <c r="AY41" s="29">
        <f>BO35+BO37</f>
        <v>565</v>
      </c>
      <c r="AZ41" s="3" t="s">
        <v>28</v>
      </c>
      <c r="BA41" s="36">
        <v>9</v>
      </c>
      <c r="BB41" s="3" t="s">
        <v>40</v>
      </c>
      <c r="BD41" s="37"/>
      <c r="BE41" s="38"/>
      <c r="BF41" s="19"/>
      <c r="BG41" s="3"/>
      <c r="BH41" s="3"/>
      <c r="BI41" s="3"/>
      <c r="BJ41" s="3"/>
      <c r="BK41" s="3"/>
      <c r="BL41" s="3"/>
      <c r="BM41" s="3"/>
      <c r="BN41" s="35"/>
      <c r="BO41" s="39">
        <f>AY41*BA41%</f>
        <v>50.85</v>
      </c>
      <c r="BP41" s="14"/>
      <c r="BT41" s="3"/>
      <c r="BV41" s="29">
        <f>CL35+CL37</f>
        <v>188.33333333333334</v>
      </c>
      <c r="BW41" s="3" t="s">
        <v>28</v>
      </c>
      <c r="BX41" s="36">
        <v>9</v>
      </c>
      <c r="BY41" s="3" t="s">
        <v>40</v>
      </c>
      <c r="CA41" s="37"/>
      <c r="CB41" s="38"/>
      <c r="CC41" s="19"/>
      <c r="CD41" s="3"/>
      <c r="CE41" s="3"/>
      <c r="CF41" s="3"/>
      <c r="CG41" s="3"/>
      <c r="CH41" s="3"/>
      <c r="CI41" s="3"/>
      <c r="CJ41" s="3"/>
      <c r="CK41" s="35"/>
      <c r="CL41" s="39">
        <f>BV41*BX41%</f>
        <v>16.95</v>
      </c>
      <c r="CM41" s="14"/>
      <c r="CQ41" s="3"/>
      <c r="CS41" s="29">
        <f>DI35+DI37</f>
        <v>1130</v>
      </c>
      <c r="CT41" s="3" t="s">
        <v>28</v>
      </c>
      <c r="CU41" s="36">
        <v>9</v>
      </c>
      <c r="CV41" s="3" t="s">
        <v>40</v>
      </c>
      <c r="CX41" s="37"/>
      <c r="CY41" s="38"/>
      <c r="CZ41" s="19"/>
      <c r="DA41" s="3"/>
      <c r="DB41" s="3"/>
      <c r="DC41" s="3"/>
      <c r="DD41" s="3"/>
      <c r="DE41" s="3"/>
      <c r="DF41" s="3"/>
      <c r="DG41" s="3"/>
      <c r="DH41" s="35"/>
      <c r="DI41" s="39">
        <f>CS41*CU41%</f>
        <v>101.7</v>
      </c>
      <c r="DJ41" s="14"/>
      <c r="DN41" s="3"/>
      <c r="DP41" s="29">
        <f>EF35+EF37</f>
        <v>1200</v>
      </c>
      <c r="DQ41" s="3" t="s">
        <v>28</v>
      </c>
      <c r="DR41" s="36">
        <v>9</v>
      </c>
      <c r="DS41" s="3" t="s">
        <v>40</v>
      </c>
      <c r="DU41" s="37"/>
      <c r="DV41" s="38"/>
      <c r="DW41" s="19"/>
      <c r="DX41" s="3"/>
      <c r="DY41" s="3"/>
      <c r="DZ41" s="3"/>
      <c r="EA41" s="3"/>
      <c r="EB41" s="3"/>
      <c r="EC41" s="3"/>
      <c r="ED41" s="3"/>
      <c r="EE41" s="35"/>
      <c r="EF41" s="39">
        <f>DP41*DR41%</f>
        <v>108</v>
      </c>
      <c r="EG41" s="14"/>
    </row>
    <row r="42" spans="3:137" s="1" customFormat="1" ht="10.5" customHeight="1">
      <c r="D42" s="10"/>
      <c r="E42" s="15"/>
      <c r="G42" s="10"/>
      <c r="I42" s="27"/>
      <c r="K42" s="28"/>
      <c r="N42" s="1" t="s">
        <v>51</v>
      </c>
      <c r="T42" s="15"/>
      <c r="U42" s="40">
        <f>U41</f>
        <v>108</v>
      </c>
      <c r="V42" s="14"/>
      <c r="AA42" s="10"/>
      <c r="AB42" s="15"/>
      <c r="AD42" s="10"/>
      <c r="AF42" s="27"/>
      <c r="AH42" s="28"/>
      <c r="AK42" s="1" t="s">
        <v>51</v>
      </c>
      <c r="AQ42" s="15"/>
      <c r="AR42" s="40">
        <f>AR41</f>
        <v>16.95</v>
      </c>
      <c r="AS42" s="14"/>
      <c r="AX42" s="10"/>
      <c r="AY42" s="15"/>
      <c r="BA42" s="10"/>
      <c r="BC42" s="27"/>
      <c r="BE42" s="28"/>
      <c r="BH42" s="1" t="s">
        <v>51</v>
      </c>
      <c r="BN42" s="15"/>
      <c r="BO42" s="40">
        <f>BO41</f>
        <v>50.85</v>
      </c>
      <c r="BP42" s="14"/>
      <c r="BU42" s="10"/>
      <c r="BV42" s="15"/>
      <c r="BX42" s="10"/>
      <c r="BZ42" s="27"/>
      <c r="CB42" s="28"/>
      <c r="CE42" s="1" t="s">
        <v>51</v>
      </c>
      <c r="CK42" s="15"/>
      <c r="CL42" s="40">
        <f>CL41</f>
        <v>16.95</v>
      </c>
      <c r="CM42" s="14"/>
      <c r="CR42" s="10"/>
      <c r="CS42" s="15"/>
      <c r="CU42" s="10"/>
      <c r="CW42" s="27"/>
      <c r="CY42" s="28"/>
      <c r="DB42" s="1" t="s">
        <v>51</v>
      </c>
      <c r="DH42" s="15"/>
      <c r="DI42" s="40">
        <f>DI41</f>
        <v>101.7</v>
      </c>
      <c r="DJ42" s="14"/>
      <c r="DO42" s="10"/>
      <c r="DP42" s="15"/>
      <c r="DR42" s="10"/>
      <c r="DT42" s="27"/>
      <c r="DV42" s="28"/>
      <c r="DY42" s="1" t="s">
        <v>51</v>
      </c>
      <c r="EE42" s="15"/>
      <c r="EF42" s="40">
        <f>EF41</f>
        <v>108</v>
      </c>
      <c r="EG42" s="14"/>
    </row>
    <row r="43" spans="3:137" ht="10.5" customHeight="1">
      <c r="C43" s="11" t="s">
        <v>34</v>
      </c>
      <c r="D43" s="6" t="s">
        <v>35</v>
      </c>
      <c r="E43" s="6"/>
      <c r="F43" s="26"/>
      <c r="G43" s="6"/>
      <c r="H43" s="6"/>
      <c r="I43" s="6"/>
      <c r="J43" s="6"/>
      <c r="M43" s="1"/>
      <c r="S43" s="1"/>
      <c r="T43" s="1"/>
      <c r="U43" s="8"/>
      <c r="V43" s="14"/>
      <c r="Z43" s="11" t="s">
        <v>34</v>
      </c>
      <c r="AA43" s="6" t="s">
        <v>35</v>
      </c>
      <c r="AB43" s="6"/>
      <c r="AC43" s="26"/>
      <c r="AD43" s="6"/>
      <c r="AE43" s="6"/>
      <c r="AF43" s="6"/>
      <c r="AG43" s="6"/>
      <c r="AJ43" s="1"/>
      <c r="AP43" s="1"/>
      <c r="AQ43" s="1"/>
      <c r="AR43" s="8"/>
      <c r="AS43" s="14"/>
      <c r="AW43" s="11" t="s">
        <v>34</v>
      </c>
      <c r="AX43" s="6" t="s">
        <v>35</v>
      </c>
      <c r="AY43" s="6"/>
      <c r="AZ43" s="26"/>
      <c r="BA43" s="6"/>
      <c r="BB43" s="6"/>
      <c r="BC43" s="6"/>
      <c r="BD43" s="6"/>
      <c r="BG43" s="1"/>
      <c r="BM43" s="1"/>
      <c r="BN43" s="1"/>
      <c r="BO43" s="8"/>
      <c r="BP43" s="14"/>
      <c r="BT43" s="11" t="s">
        <v>34</v>
      </c>
      <c r="BU43" s="6" t="s">
        <v>35</v>
      </c>
      <c r="BV43" s="6"/>
      <c r="BW43" s="26"/>
      <c r="BX43" s="6"/>
      <c r="BY43" s="6"/>
      <c r="BZ43" s="6"/>
      <c r="CA43" s="6"/>
      <c r="CD43" s="1"/>
      <c r="CJ43" s="1"/>
      <c r="CK43" s="1"/>
      <c r="CL43" s="8"/>
      <c r="CM43" s="14"/>
      <c r="CQ43" s="11" t="s">
        <v>34</v>
      </c>
      <c r="CR43" s="6" t="s">
        <v>35</v>
      </c>
      <c r="CS43" s="6"/>
      <c r="CT43" s="26"/>
      <c r="CU43" s="6"/>
      <c r="CV43" s="6"/>
      <c r="CW43" s="6"/>
      <c r="CX43" s="6"/>
      <c r="DA43" s="1"/>
      <c r="DG43" s="1"/>
      <c r="DH43" s="1"/>
      <c r="DI43" s="8"/>
      <c r="DJ43" s="14"/>
      <c r="DN43" s="11" t="s">
        <v>34</v>
      </c>
      <c r="DO43" s="6" t="s">
        <v>35</v>
      </c>
      <c r="DP43" s="6"/>
      <c r="DQ43" s="26"/>
      <c r="DR43" s="6"/>
      <c r="DS43" s="6"/>
      <c r="DT43" s="6"/>
      <c r="DU43" s="6"/>
      <c r="DX43" s="1"/>
      <c r="ED43" s="1"/>
      <c r="EE43" s="1"/>
      <c r="EF43" s="8"/>
      <c r="EG43" s="14"/>
    </row>
    <row r="44" spans="3:137" ht="10.5" customHeight="1">
      <c r="D44" s="1" t="s">
        <v>36</v>
      </c>
      <c r="E44" s="1" t="s">
        <v>25</v>
      </c>
      <c r="F44" s="10"/>
      <c r="M44" s="1"/>
      <c r="S44" s="1"/>
      <c r="T44" s="1"/>
      <c r="U44" s="8"/>
      <c r="V44" s="14"/>
      <c r="AA44" s="1" t="s">
        <v>36</v>
      </c>
      <c r="AB44" s="1" t="s">
        <v>25</v>
      </c>
      <c r="AC44" s="10"/>
      <c r="AJ44" s="1"/>
      <c r="AP44" s="1"/>
      <c r="AQ44" s="1"/>
      <c r="AR44" s="8"/>
      <c r="AS44" s="14"/>
      <c r="AX44" s="1" t="s">
        <v>36</v>
      </c>
      <c r="AY44" s="1" t="s">
        <v>25</v>
      </c>
      <c r="AZ44" s="10"/>
      <c r="BG44" s="1"/>
      <c r="BM44" s="1"/>
      <c r="BN44" s="1"/>
      <c r="BO44" s="8"/>
      <c r="BP44" s="14"/>
      <c r="BU44" s="1" t="s">
        <v>36</v>
      </c>
      <c r="BV44" s="1" t="s">
        <v>25</v>
      </c>
      <c r="BW44" s="10"/>
      <c r="CD44" s="1"/>
      <c r="CJ44" s="1"/>
      <c r="CK44" s="1"/>
      <c r="CL44" s="8"/>
      <c r="CM44" s="14"/>
      <c r="CR44" s="1" t="s">
        <v>36</v>
      </c>
      <c r="CS44" s="1" t="s">
        <v>25</v>
      </c>
      <c r="CT44" s="10"/>
      <c r="DA44" s="1"/>
      <c r="DG44" s="1"/>
      <c r="DH44" s="1"/>
      <c r="DI44" s="8"/>
      <c r="DJ44" s="14"/>
      <c r="DO44" s="1" t="s">
        <v>36</v>
      </c>
      <c r="DP44" s="1" t="s">
        <v>25</v>
      </c>
      <c r="DQ44" s="10"/>
      <c r="DX44" s="1"/>
      <c r="ED44" s="1"/>
      <c r="EE44" s="1"/>
      <c r="EF44" s="8"/>
      <c r="EG44" s="14"/>
    </row>
    <row r="45" spans="3:137" s="1" customFormat="1" ht="10.5" customHeight="1">
      <c r="C45" s="29"/>
      <c r="E45" s="15">
        <f>L23*1</f>
        <v>1200</v>
      </c>
      <c r="F45" s="29" t="s">
        <v>19</v>
      </c>
      <c r="G45" s="10">
        <v>12</v>
      </c>
      <c r="H45" s="29" t="s">
        <v>28</v>
      </c>
      <c r="I45" s="27">
        <f>E45/G45</f>
        <v>100</v>
      </c>
      <c r="J45" s="1" t="s">
        <v>28</v>
      </c>
      <c r="K45" s="28">
        <v>10</v>
      </c>
      <c r="L45" s="1" t="s">
        <v>29</v>
      </c>
      <c r="M45" s="31"/>
      <c r="U45" s="8">
        <f>I45*K45</f>
        <v>1000</v>
      </c>
      <c r="V45" s="14"/>
      <c r="Z45" s="29"/>
      <c r="AB45" s="15">
        <f>AI23*1</f>
        <v>1130</v>
      </c>
      <c r="AC45" s="29" t="s">
        <v>19</v>
      </c>
      <c r="AD45" s="10">
        <v>12</v>
      </c>
      <c r="AE45" s="29" t="s">
        <v>28</v>
      </c>
      <c r="AF45" s="27">
        <f>AB45/AD45</f>
        <v>94.166666666666671</v>
      </c>
      <c r="AG45" s="1" t="s">
        <v>28</v>
      </c>
      <c r="AH45" s="28">
        <v>1</v>
      </c>
      <c r="AI45" s="1" t="s">
        <v>29</v>
      </c>
      <c r="AJ45" s="31"/>
      <c r="AR45" s="8">
        <f>AF45*AH45</f>
        <v>94.166666666666671</v>
      </c>
      <c r="AS45" s="14"/>
      <c r="AW45" s="29"/>
      <c r="AY45" s="15">
        <f>BF23*1</f>
        <v>1130</v>
      </c>
      <c r="AZ45" s="29" t="s">
        <v>19</v>
      </c>
      <c r="BA45" s="10">
        <v>12</v>
      </c>
      <c r="BB45" s="29" t="s">
        <v>28</v>
      </c>
      <c r="BC45" s="27">
        <f>AY45/BA45</f>
        <v>94.166666666666671</v>
      </c>
      <c r="BD45" s="1" t="s">
        <v>28</v>
      </c>
      <c r="BE45" s="28">
        <v>3</v>
      </c>
      <c r="BF45" s="1" t="s">
        <v>29</v>
      </c>
      <c r="BG45" s="31"/>
      <c r="BO45" s="8">
        <f>BC45*BE45</f>
        <v>282.5</v>
      </c>
      <c r="BP45" s="14"/>
      <c r="BT45" s="29"/>
      <c r="BV45" s="15">
        <f>CC23*1</f>
        <v>1130</v>
      </c>
      <c r="BW45" s="29" t="s">
        <v>19</v>
      </c>
      <c r="BX45" s="10">
        <v>12</v>
      </c>
      <c r="BY45" s="29" t="s">
        <v>28</v>
      </c>
      <c r="BZ45" s="27">
        <f>BV45/BX45</f>
        <v>94.166666666666671</v>
      </c>
      <c r="CA45" s="1" t="s">
        <v>28</v>
      </c>
      <c r="CB45" s="28">
        <v>1</v>
      </c>
      <c r="CC45" s="1" t="s">
        <v>29</v>
      </c>
      <c r="CD45" s="31"/>
      <c r="CL45" s="8">
        <f>BZ45*CB45</f>
        <v>94.166666666666671</v>
      </c>
      <c r="CM45" s="14"/>
      <c r="CQ45" s="29"/>
      <c r="CS45" s="15">
        <f>CZ23*1</f>
        <v>1130</v>
      </c>
      <c r="CT45" s="29" t="s">
        <v>19</v>
      </c>
      <c r="CU45" s="10">
        <v>12</v>
      </c>
      <c r="CV45" s="29" t="s">
        <v>28</v>
      </c>
      <c r="CW45" s="27">
        <f>CS45/CU45</f>
        <v>94.166666666666671</v>
      </c>
      <c r="CX45" s="1" t="s">
        <v>28</v>
      </c>
      <c r="CY45" s="28">
        <v>7</v>
      </c>
      <c r="CZ45" s="1" t="s">
        <v>29</v>
      </c>
      <c r="DA45" s="31"/>
      <c r="DI45" s="8">
        <f>CW45*CY45</f>
        <v>659.16666666666674</v>
      </c>
      <c r="DJ45" s="14"/>
      <c r="DN45" s="29"/>
      <c r="DP45" s="15">
        <f>DW23*1</f>
        <v>1200</v>
      </c>
      <c r="DQ45" s="29" t="s">
        <v>19</v>
      </c>
      <c r="DR45" s="10">
        <v>12</v>
      </c>
      <c r="DS45" s="29" t="s">
        <v>28</v>
      </c>
      <c r="DT45" s="27">
        <f>DP45/DR45</f>
        <v>100</v>
      </c>
      <c r="DU45" s="1" t="s">
        <v>28</v>
      </c>
      <c r="DV45" s="28">
        <v>10</v>
      </c>
      <c r="DW45" s="1" t="s">
        <v>29</v>
      </c>
      <c r="DX45" s="31"/>
      <c r="EF45" s="8">
        <f>DT45*DV45</f>
        <v>1000</v>
      </c>
      <c r="EG45" s="14"/>
    </row>
    <row r="46" spans="3:137" s="1" customFormat="1" ht="10.5" customHeight="1">
      <c r="C46" s="29"/>
      <c r="D46" s="1" t="s">
        <v>37</v>
      </c>
      <c r="E46" s="1" t="s">
        <v>31</v>
      </c>
      <c r="F46" s="10"/>
      <c r="U46" s="8"/>
      <c r="V46" s="14"/>
      <c r="Z46" s="29"/>
      <c r="AA46" s="1" t="s">
        <v>37</v>
      </c>
      <c r="AB46" s="1" t="s">
        <v>31</v>
      </c>
      <c r="AC46" s="10"/>
      <c r="AR46" s="8"/>
      <c r="AS46" s="14"/>
      <c r="AW46" s="29"/>
      <c r="AX46" s="1" t="s">
        <v>37</v>
      </c>
      <c r="AY46" s="1" t="s">
        <v>31</v>
      </c>
      <c r="AZ46" s="10"/>
      <c r="BO46" s="8"/>
      <c r="BP46" s="14"/>
      <c r="BT46" s="29"/>
      <c r="BU46" s="1" t="s">
        <v>37</v>
      </c>
      <c r="BV46" s="1" t="s">
        <v>31</v>
      </c>
      <c r="BW46" s="10"/>
      <c r="CL46" s="8"/>
      <c r="CM46" s="14"/>
      <c r="CQ46" s="29"/>
      <c r="CR46" s="1" t="s">
        <v>37</v>
      </c>
      <c r="CS46" s="1" t="s">
        <v>31</v>
      </c>
      <c r="CT46" s="10"/>
      <c r="DI46" s="8"/>
      <c r="DJ46" s="14"/>
      <c r="DN46" s="29"/>
      <c r="DO46" s="1" t="s">
        <v>37</v>
      </c>
      <c r="DP46" s="1" t="s">
        <v>31</v>
      </c>
      <c r="DQ46" s="10"/>
      <c r="EF46" s="8"/>
      <c r="EG46" s="14"/>
    </row>
    <row r="47" spans="3:137" s="1" customFormat="1" ht="10.5" customHeight="1">
      <c r="C47" s="29"/>
      <c r="E47" s="15">
        <f>I45*1</f>
        <v>100</v>
      </c>
      <c r="F47" s="1" t="s">
        <v>19</v>
      </c>
      <c r="G47" s="10">
        <v>30</v>
      </c>
      <c r="H47" s="1" t="s">
        <v>27</v>
      </c>
      <c r="I47" s="27">
        <f>E47/G47</f>
        <v>3.3333333333333335</v>
      </c>
      <c r="J47" s="1" t="s">
        <v>28</v>
      </c>
      <c r="K47" s="28">
        <v>15</v>
      </c>
      <c r="L47" s="1" t="s">
        <v>32</v>
      </c>
      <c r="U47" s="8">
        <f>I47*K47</f>
        <v>50</v>
      </c>
      <c r="V47" s="14"/>
      <c r="Z47" s="29"/>
      <c r="AB47" s="15">
        <f>AF45*1</f>
        <v>94.166666666666671</v>
      </c>
      <c r="AC47" s="1" t="s">
        <v>19</v>
      </c>
      <c r="AD47" s="10">
        <v>30</v>
      </c>
      <c r="AE47" s="1" t="s">
        <v>27</v>
      </c>
      <c r="AF47" s="27">
        <f>AB47/AD47</f>
        <v>3.1388888888888888</v>
      </c>
      <c r="AG47" s="1" t="s">
        <v>28</v>
      </c>
      <c r="AH47" s="28">
        <v>26</v>
      </c>
      <c r="AI47" s="1" t="s">
        <v>32</v>
      </c>
      <c r="AR47" s="8">
        <f>AF47*AH47</f>
        <v>81.611111111111114</v>
      </c>
      <c r="AS47" s="14"/>
      <c r="AW47" s="29"/>
      <c r="AY47" s="15">
        <f>BC45*1</f>
        <v>94.166666666666671</v>
      </c>
      <c r="AZ47" s="1" t="s">
        <v>19</v>
      </c>
      <c r="BA47" s="10">
        <v>30</v>
      </c>
      <c r="BB47" s="1" t="s">
        <v>27</v>
      </c>
      <c r="BC47" s="27">
        <f>AY47/BA47</f>
        <v>3.1388888888888888</v>
      </c>
      <c r="BD47" s="1" t="s">
        <v>28</v>
      </c>
      <c r="BE47" s="28">
        <v>0</v>
      </c>
      <c r="BF47" s="1" t="s">
        <v>32</v>
      </c>
      <c r="BO47" s="8">
        <f>BC47*BE47</f>
        <v>0</v>
      </c>
      <c r="BP47" s="14"/>
      <c r="BT47" s="29"/>
      <c r="BV47" s="15">
        <f>BZ45*1</f>
        <v>94.166666666666671</v>
      </c>
      <c r="BW47" s="1" t="s">
        <v>19</v>
      </c>
      <c r="BX47" s="10">
        <v>30</v>
      </c>
      <c r="BY47" s="1" t="s">
        <v>27</v>
      </c>
      <c r="BZ47" s="27">
        <f>BV47/BX47</f>
        <v>3.1388888888888888</v>
      </c>
      <c r="CA47" s="1" t="s">
        <v>28</v>
      </c>
      <c r="CB47" s="28">
        <v>0</v>
      </c>
      <c r="CC47" s="1" t="s">
        <v>32</v>
      </c>
      <c r="CL47" s="8">
        <f>BZ47*CB47</f>
        <v>0</v>
      </c>
      <c r="CM47" s="14"/>
      <c r="CQ47" s="29"/>
      <c r="CS47" s="15">
        <f>CW45*1</f>
        <v>94.166666666666671</v>
      </c>
      <c r="CT47" s="1" t="s">
        <v>19</v>
      </c>
      <c r="CU47" s="10">
        <v>30</v>
      </c>
      <c r="CV47" s="1" t="s">
        <v>27</v>
      </c>
      <c r="CW47" s="27">
        <f>CS47/CU47</f>
        <v>3.1388888888888888</v>
      </c>
      <c r="CX47" s="1" t="s">
        <v>28</v>
      </c>
      <c r="CY47" s="28">
        <v>14</v>
      </c>
      <c r="CZ47" s="1" t="s">
        <v>32</v>
      </c>
      <c r="DI47" s="8">
        <f>CW47*CY47</f>
        <v>43.944444444444443</v>
      </c>
      <c r="DJ47" s="14"/>
      <c r="DN47" s="29"/>
      <c r="DP47" s="15">
        <f>DT45*1</f>
        <v>100</v>
      </c>
      <c r="DQ47" s="1" t="s">
        <v>19</v>
      </c>
      <c r="DR47" s="10">
        <v>30</v>
      </c>
      <c r="DS47" s="1" t="s">
        <v>27</v>
      </c>
      <c r="DT47" s="27">
        <f>DP47/DR47</f>
        <v>3.3333333333333335</v>
      </c>
      <c r="DU47" s="1" t="s">
        <v>28</v>
      </c>
      <c r="DV47" s="28">
        <v>15</v>
      </c>
      <c r="DW47" s="1" t="s">
        <v>32</v>
      </c>
      <c r="EF47" s="8">
        <f>DT47*DV47</f>
        <v>50</v>
      </c>
      <c r="EG47" s="14"/>
    </row>
    <row r="48" spans="3:137" s="1" customFormat="1" ht="10.5" customHeight="1">
      <c r="D48" s="1" t="s">
        <v>38</v>
      </c>
      <c r="E48" s="9" t="s">
        <v>39</v>
      </c>
      <c r="F48" s="10"/>
      <c r="U48" s="8"/>
      <c r="V48" s="14"/>
      <c r="AA48" s="1" t="s">
        <v>38</v>
      </c>
      <c r="AB48" s="9" t="s">
        <v>39</v>
      </c>
      <c r="AC48" s="10"/>
      <c r="AR48" s="8"/>
      <c r="AS48" s="14"/>
      <c r="AX48" s="1" t="s">
        <v>38</v>
      </c>
      <c r="AY48" s="9" t="s">
        <v>39</v>
      </c>
      <c r="AZ48" s="10"/>
      <c r="BO48" s="8"/>
      <c r="BP48" s="14"/>
      <c r="BU48" s="1" t="s">
        <v>38</v>
      </c>
      <c r="BV48" s="9" t="s">
        <v>39</v>
      </c>
      <c r="BW48" s="10"/>
      <c r="CL48" s="8"/>
      <c r="CM48" s="14"/>
      <c r="CR48" s="1" t="s">
        <v>38</v>
      </c>
      <c r="CS48" s="9" t="s">
        <v>39</v>
      </c>
      <c r="CT48" s="10"/>
      <c r="DI48" s="8"/>
      <c r="DJ48" s="14"/>
      <c r="DO48" s="1" t="s">
        <v>38</v>
      </c>
      <c r="DP48" s="9" t="s">
        <v>39</v>
      </c>
      <c r="DQ48" s="10"/>
      <c r="EF48" s="8"/>
      <c r="EG48" s="14"/>
    </row>
    <row r="49" spans="2:138" s="1" customFormat="1" ht="10.5" customHeight="1">
      <c r="E49" s="15">
        <f>U45+U47</f>
        <v>1050</v>
      </c>
      <c r="F49" s="1" t="s">
        <v>28</v>
      </c>
      <c r="G49" s="27">
        <v>11.37</v>
      </c>
      <c r="H49" s="27"/>
      <c r="I49" s="1" t="s">
        <v>40</v>
      </c>
      <c r="J49" s="1" t="s">
        <v>68</v>
      </c>
      <c r="K49" s="27"/>
      <c r="U49" s="51">
        <f>E49*G49%*-1</f>
        <v>-119.38499999999999</v>
      </c>
      <c r="V49" s="14"/>
      <c r="AB49" s="15">
        <f>AR45+AR47</f>
        <v>175.77777777777777</v>
      </c>
      <c r="AC49" s="1" t="s">
        <v>28</v>
      </c>
      <c r="AD49" s="27">
        <v>11.37</v>
      </c>
      <c r="AE49" s="27"/>
      <c r="AF49" s="1" t="s">
        <v>40</v>
      </c>
      <c r="AG49" s="1" t="s">
        <v>68</v>
      </c>
      <c r="AH49" s="27"/>
      <c r="AR49" s="51">
        <f>AB49*AD49%*-1</f>
        <v>-19.985933333333332</v>
      </c>
      <c r="AS49" s="14"/>
      <c r="AY49" s="15">
        <f>BO45+BO47</f>
        <v>282.5</v>
      </c>
      <c r="AZ49" s="1" t="s">
        <v>28</v>
      </c>
      <c r="BA49" s="27">
        <v>11.37</v>
      </c>
      <c r="BB49" s="27"/>
      <c r="BC49" s="1" t="s">
        <v>40</v>
      </c>
      <c r="BD49" s="1" t="s">
        <v>68</v>
      </c>
      <c r="BE49" s="27"/>
      <c r="BO49" s="51">
        <f>AY49*BA49%*-1</f>
        <v>-32.120249999999999</v>
      </c>
      <c r="BP49" s="14"/>
      <c r="BV49" s="15">
        <f>CL45+CL47</f>
        <v>94.166666666666671</v>
      </c>
      <c r="BW49" s="1" t="s">
        <v>28</v>
      </c>
      <c r="BX49" s="27">
        <v>11.37</v>
      </c>
      <c r="BY49" s="27"/>
      <c r="BZ49" s="1" t="s">
        <v>40</v>
      </c>
      <c r="CA49" s="1" t="s">
        <v>68</v>
      </c>
      <c r="CB49" s="27"/>
      <c r="CL49" s="51">
        <f>BV49*BX49%*-1</f>
        <v>-10.70675</v>
      </c>
      <c r="CM49" s="14"/>
      <c r="CS49" s="15">
        <f>DI45+DI47</f>
        <v>703.1111111111112</v>
      </c>
      <c r="CT49" s="1" t="s">
        <v>28</v>
      </c>
      <c r="CU49" s="27">
        <v>11.37</v>
      </c>
      <c r="CV49" s="27"/>
      <c r="CW49" s="1" t="s">
        <v>40</v>
      </c>
      <c r="CX49" s="1" t="s">
        <v>68</v>
      </c>
      <c r="CY49" s="27"/>
      <c r="DI49" s="51">
        <f>CS49*CU49%*-1</f>
        <v>-79.943733333333341</v>
      </c>
      <c r="DJ49" s="14"/>
      <c r="DP49" s="15">
        <f>EF45+EF47</f>
        <v>1050</v>
      </c>
      <c r="DQ49" s="1" t="s">
        <v>28</v>
      </c>
      <c r="DR49" s="27">
        <v>11.37</v>
      </c>
      <c r="DS49" s="27"/>
      <c r="DT49" s="1" t="s">
        <v>40</v>
      </c>
      <c r="DU49" s="1" t="s">
        <v>68</v>
      </c>
      <c r="DV49" s="27"/>
      <c r="EF49" s="51">
        <f>DP49*DR49%*-1</f>
        <v>-119.38499999999999</v>
      </c>
      <c r="EG49" s="14"/>
    </row>
    <row r="50" spans="2:138" s="1" customFormat="1" ht="10.5" customHeight="1">
      <c r="F50" s="10"/>
      <c r="N50" s="1" t="s">
        <v>41</v>
      </c>
      <c r="U50" s="7">
        <f>U45+U49+U47</f>
        <v>930.61500000000001</v>
      </c>
      <c r="V50" s="14"/>
      <c r="AC50" s="10"/>
      <c r="AK50" s="1" t="s">
        <v>41</v>
      </c>
      <c r="AR50" s="7">
        <f>AR45+AR49+AR47</f>
        <v>155.79184444444445</v>
      </c>
      <c r="AS50" s="14"/>
      <c r="AZ50" s="10"/>
      <c r="BH50" s="1" t="s">
        <v>41</v>
      </c>
      <c r="BO50" s="7">
        <f>BO45+BO49+BO47</f>
        <v>250.37975</v>
      </c>
      <c r="BP50" s="14"/>
      <c r="BW50" s="10"/>
      <c r="CE50" s="1" t="s">
        <v>41</v>
      </c>
      <c r="CL50" s="7">
        <f>CL45+CL49+CL47</f>
        <v>83.459916666666672</v>
      </c>
      <c r="CM50" s="14"/>
      <c r="CT50" s="10"/>
      <c r="DB50" s="1" t="s">
        <v>41</v>
      </c>
      <c r="DI50" s="7">
        <f>DI45+DI49+DI47</f>
        <v>623.16737777777792</v>
      </c>
      <c r="DJ50" s="14"/>
      <c r="DQ50" s="10"/>
      <c r="DY50" s="1" t="s">
        <v>41</v>
      </c>
      <c r="EF50" s="7">
        <f>EF45+EF49+EF47</f>
        <v>930.61500000000001</v>
      </c>
      <c r="EG50" s="14"/>
    </row>
    <row r="51" spans="2:138" s="1" customFormat="1" ht="10.5" customHeight="1">
      <c r="F51" s="10"/>
      <c r="U51" s="8"/>
      <c r="V51" s="35"/>
      <c r="AC51" s="10"/>
      <c r="AR51" s="8"/>
      <c r="AS51" s="35"/>
      <c r="AZ51" s="10"/>
      <c r="BO51" s="8"/>
      <c r="BP51" s="35"/>
      <c r="BW51" s="10"/>
      <c r="CL51" s="8"/>
      <c r="CM51" s="35"/>
      <c r="CT51" s="10"/>
      <c r="DI51" s="8"/>
      <c r="DJ51" s="35"/>
      <c r="DQ51" s="10"/>
      <c r="EF51" s="8"/>
      <c r="EG51" s="35"/>
    </row>
    <row r="52" spans="2:138" s="1" customFormat="1" ht="10.5" customHeight="1" thickBot="1">
      <c r="F52" s="10"/>
      <c r="N52" s="11" t="s">
        <v>52</v>
      </c>
      <c r="U52" s="41">
        <f>U32+U50+U38+U42</f>
        <v>2452.8511111111111</v>
      </c>
      <c r="V52" s="14"/>
      <c r="AC52" s="10"/>
      <c r="AK52" s="11" t="s">
        <v>52</v>
      </c>
      <c r="AR52" s="41">
        <f>AR32+AR50+AR38+AR42</f>
        <v>536.85295555555558</v>
      </c>
      <c r="AS52" s="14"/>
      <c r="AZ52" s="10"/>
      <c r="BH52" s="11" t="s">
        <v>52</v>
      </c>
      <c r="BO52" s="41">
        <f>BO32+BO50+BO38+BO42</f>
        <v>1054.5630833333332</v>
      </c>
      <c r="BP52" s="14"/>
      <c r="BW52" s="10"/>
      <c r="CE52" s="11" t="s">
        <v>52</v>
      </c>
      <c r="CL52" s="41">
        <f>CL32+CL50+CL38+CL42</f>
        <v>382.90991666666667</v>
      </c>
      <c r="CM52" s="14"/>
      <c r="CT52" s="10"/>
      <c r="DB52" s="11" t="s">
        <v>52</v>
      </c>
      <c r="DI52" s="41">
        <f>DI32+DI50+DI38+DI42</f>
        <v>2046.647377777778</v>
      </c>
      <c r="DJ52" s="14"/>
      <c r="DQ52" s="10"/>
      <c r="DY52" s="11" t="s">
        <v>52</v>
      </c>
      <c r="EF52" s="41">
        <f>EF32+EF50+EF38+EF42</f>
        <v>2452.8511111111111</v>
      </c>
      <c r="EG52" s="14"/>
    </row>
    <row r="53" spans="2:138" s="1" customFormat="1" ht="10.5" customHeight="1" thickTop="1">
      <c r="F53" s="10"/>
      <c r="N53" s="11"/>
      <c r="U53" s="7"/>
      <c r="V53" s="14"/>
      <c r="AC53" s="10"/>
      <c r="AK53" s="11"/>
      <c r="AR53" s="7"/>
      <c r="AS53" s="14"/>
      <c r="AZ53" s="10"/>
      <c r="BH53" s="11"/>
      <c r="BO53" s="7"/>
      <c r="BP53" s="14"/>
      <c r="BW53" s="10"/>
      <c r="CE53" s="11"/>
      <c r="CL53" s="7"/>
      <c r="CM53" s="14"/>
      <c r="CT53" s="10"/>
      <c r="DB53" s="11"/>
      <c r="DI53" s="7"/>
      <c r="DJ53" s="14"/>
      <c r="DQ53" s="10"/>
      <c r="DY53" s="11"/>
      <c r="EF53" s="7"/>
      <c r="EG53" s="14"/>
    </row>
    <row r="54" spans="2:138" s="1" customFormat="1" ht="10.5" customHeight="1">
      <c r="F54" s="10"/>
      <c r="N54" s="11"/>
      <c r="U54" s="7"/>
      <c r="V54" s="14"/>
      <c r="AC54" s="10"/>
      <c r="AK54" s="11"/>
      <c r="AR54" s="7"/>
      <c r="AS54" s="14"/>
      <c r="AZ54" s="10"/>
      <c r="BH54" s="11"/>
      <c r="BO54" s="7"/>
      <c r="BP54" s="14"/>
      <c r="BW54" s="10"/>
      <c r="CE54" s="11"/>
      <c r="CL54" s="7"/>
      <c r="CM54" s="14"/>
      <c r="CT54" s="10"/>
      <c r="DB54" s="11"/>
      <c r="DI54" s="7"/>
      <c r="DJ54" s="14"/>
      <c r="DQ54" s="10"/>
      <c r="DY54" s="11"/>
      <c r="EF54" s="7"/>
      <c r="EG54" s="14"/>
    </row>
    <row r="55" spans="2:138" s="18" customFormat="1" ht="10.5" customHeight="1">
      <c r="B55" s="56"/>
      <c r="D55" s="57" t="s">
        <v>53</v>
      </c>
      <c r="E55" s="28" t="s">
        <v>61</v>
      </c>
      <c r="F55" s="21"/>
      <c r="N55" s="38"/>
      <c r="U55" s="58"/>
      <c r="V55" s="59"/>
      <c r="Y55" s="56"/>
      <c r="AA55" s="57" t="s">
        <v>53</v>
      </c>
      <c r="AB55" s="28" t="s">
        <v>61</v>
      </c>
      <c r="AC55" s="21"/>
      <c r="AK55" s="38"/>
      <c r="AR55" s="58"/>
      <c r="AS55" s="59"/>
      <c r="AV55" s="56"/>
      <c r="AX55" s="57" t="s">
        <v>53</v>
      </c>
      <c r="AY55" s="28" t="s">
        <v>61</v>
      </c>
      <c r="AZ55" s="21"/>
      <c r="BH55" s="38"/>
      <c r="BO55" s="58"/>
      <c r="BP55" s="59"/>
      <c r="BS55" s="56"/>
      <c r="BU55" s="57" t="s">
        <v>53</v>
      </c>
      <c r="BV55" s="28" t="s">
        <v>61</v>
      </c>
      <c r="BW55" s="21"/>
      <c r="CE55" s="38"/>
      <c r="CL55" s="58"/>
      <c r="CM55" s="59"/>
      <c r="CP55" s="56"/>
      <c r="CR55" s="57" t="s">
        <v>53</v>
      </c>
      <c r="CS55" s="28" t="s">
        <v>61</v>
      </c>
      <c r="CT55" s="21"/>
      <c r="DB55" s="38"/>
      <c r="DI55" s="58"/>
      <c r="DJ55" s="59"/>
      <c r="DM55" s="56"/>
      <c r="DO55" s="57" t="s">
        <v>53</v>
      </c>
      <c r="DP55" s="28" t="s">
        <v>61</v>
      </c>
      <c r="DQ55" s="21"/>
      <c r="DY55" s="38"/>
      <c r="EF55" s="58"/>
      <c r="EG55" s="59"/>
    </row>
    <row r="56" spans="2:138" s="18" customFormat="1" ht="10.5" customHeight="1">
      <c r="B56" s="56"/>
      <c r="D56" s="57"/>
      <c r="E56" s="28"/>
      <c r="F56" s="21"/>
      <c r="N56" s="38"/>
      <c r="U56" s="58"/>
      <c r="V56" s="59"/>
      <c r="Y56" s="56"/>
      <c r="AA56" s="57"/>
      <c r="AB56" s="28"/>
      <c r="AC56" s="21"/>
      <c r="AK56" s="38"/>
      <c r="AR56" s="58"/>
      <c r="AS56" s="59"/>
      <c r="AV56" s="56"/>
      <c r="AX56" s="57"/>
      <c r="AY56" s="28"/>
      <c r="AZ56" s="21"/>
      <c r="BH56" s="38"/>
      <c r="BO56" s="58"/>
      <c r="BP56" s="59"/>
      <c r="BS56" s="56"/>
      <c r="BU56" s="57"/>
      <c r="BV56" s="28"/>
      <c r="BW56" s="21"/>
      <c r="CE56" s="38"/>
      <c r="CL56" s="58"/>
      <c r="CM56" s="59"/>
      <c r="CP56" s="56"/>
      <c r="CR56" s="57"/>
      <c r="CS56" s="28"/>
      <c r="CT56" s="21"/>
      <c r="DB56" s="38"/>
      <c r="DI56" s="58"/>
      <c r="DJ56" s="59"/>
      <c r="DM56" s="56"/>
      <c r="DO56" s="57"/>
      <c r="DP56" s="28"/>
      <c r="DQ56" s="21"/>
      <c r="DY56" s="38"/>
      <c r="EF56" s="58"/>
      <c r="EG56" s="59"/>
    </row>
    <row r="57" spans="2:138" s="18" customFormat="1" ht="10.5" customHeight="1">
      <c r="C57" s="170" t="s">
        <v>57</v>
      </c>
      <c r="D57" s="170"/>
      <c r="E57" s="170"/>
      <c r="F57" s="170"/>
      <c r="G57" s="170"/>
      <c r="H57" s="18" t="str">
        <f>K11</f>
        <v>ST KDOSH GROUP S.A.C.</v>
      </c>
      <c r="O57" s="18" t="s">
        <v>58</v>
      </c>
      <c r="R57" s="171">
        <f>U52</f>
        <v>2452.8511111111111</v>
      </c>
      <c r="S57" s="171"/>
      <c r="V57" s="60"/>
      <c r="Z57" s="170" t="s">
        <v>57</v>
      </c>
      <c r="AA57" s="170"/>
      <c r="AB57" s="170"/>
      <c r="AC57" s="170"/>
      <c r="AD57" s="170"/>
      <c r="AE57" s="18" t="str">
        <f>AH11</f>
        <v>ST KDOSH GROUP S.A.C.</v>
      </c>
      <c r="AL57" s="18" t="s">
        <v>58</v>
      </c>
      <c r="AO57" s="171">
        <f>AR52</f>
        <v>536.85295555555558</v>
      </c>
      <c r="AP57" s="171"/>
      <c r="AS57" s="60"/>
      <c r="AW57" s="170" t="s">
        <v>57</v>
      </c>
      <c r="AX57" s="170"/>
      <c r="AY57" s="170"/>
      <c r="AZ57" s="170"/>
      <c r="BA57" s="170"/>
      <c r="BB57" s="18" t="str">
        <f>BE11</f>
        <v>ST KDOSH GROUP S.A.C.</v>
      </c>
      <c r="BI57" s="18" t="s">
        <v>58</v>
      </c>
      <c r="BL57" s="171">
        <f>BO52</f>
        <v>1054.5630833333332</v>
      </c>
      <c r="BM57" s="171"/>
      <c r="BP57" s="60"/>
      <c r="BT57" s="170" t="s">
        <v>57</v>
      </c>
      <c r="BU57" s="170"/>
      <c r="BV57" s="170"/>
      <c r="BW57" s="170"/>
      <c r="BX57" s="170"/>
      <c r="BY57" s="18" t="str">
        <f>CB11</f>
        <v>ST KDOSH GROUP S.A.C.</v>
      </c>
      <c r="CF57" s="18" t="s">
        <v>58</v>
      </c>
      <c r="CI57" s="171">
        <f>CL52</f>
        <v>382.90991666666667</v>
      </c>
      <c r="CJ57" s="171"/>
      <c r="CM57" s="60"/>
      <c r="CQ57" s="170" t="s">
        <v>57</v>
      </c>
      <c r="CR57" s="170"/>
      <c r="CS57" s="170"/>
      <c r="CT57" s="170"/>
      <c r="CU57" s="170"/>
      <c r="CV57" s="18" t="str">
        <f>CY11</f>
        <v>ST KDOSH GROUP S.A.C.</v>
      </c>
      <c r="DC57" s="18" t="s">
        <v>58</v>
      </c>
      <c r="DF57" s="171">
        <f>DI52</f>
        <v>2046.647377777778</v>
      </c>
      <c r="DG57" s="171"/>
      <c r="DJ57" s="60"/>
      <c r="DN57" s="170" t="s">
        <v>57</v>
      </c>
      <c r="DO57" s="170"/>
      <c r="DP57" s="170"/>
      <c r="DQ57" s="170"/>
      <c r="DR57" s="170"/>
      <c r="DS57" s="18" t="str">
        <f>DV11</f>
        <v>ST KDOSH GROUP S.A.C.</v>
      </c>
      <c r="DZ57" s="18" t="s">
        <v>58</v>
      </c>
      <c r="EC57" s="171">
        <f>EF52</f>
        <v>2452.8511111111111</v>
      </c>
      <c r="ED57" s="171"/>
      <c r="EG57" s="60"/>
    </row>
    <row r="58" spans="2:138" s="18" customFormat="1" ht="10.5" customHeight="1">
      <c r="B58" s="18" t="str">
        <f>E55</f>
        <v>Diecinueve mil novecientos ochenta y siete con 30/100 soles</v>
      </c>
      <c r="F58" s="21"/>
      <c r="L58" s="18" t="s">
        <v>59</v>
      </c>
      <c r="T58" s="22"/>
      <c r="V58" s="61"/>
      <c r="W58" s="59"/>
      <c r="Y58" s="18" t="str">
        <f>AB55</f>
        <v>Diecinueve mil novecientos ochenta y siete con 30/100 soles</v>
      </c>
      <c r="AC58" s="21"/>
      <c r="AI58" s="18" t="s">
        <v>59</v>
      </c>
      <c r="AQ58" s="22"/>
      <c r="AS58" s="61"/>
      <c r="AT58" s="59"/>
      <c r="AV58" s="18" t="str">
        <f>AY55</f>
        <v>Diecinueve mil novecientos ochenta y siete con 30/100 soles</v>
      </c>
      <c r="AZ58" s="21"/>
      <c r="BF58" s="18" t="s">
        <v>59</v>
      </c>
      <c r="BN58" s="22"/>
      <c r="BP58" s="61"/>
      <c r="BQ58" s="59"/>
      <c r="BS58" s="18" t="str">
        <f>BV55</f>
        <v>Diecinueve mil novecientos ochenta y siete con 30/100 soles</v>
      </c>
      <c r="BW58" s="21"/>
      <c r="CC58" s="18" t="s">
        <v>59</v>
      </c>
      <c r="CK58" s="22"/>
      <c r="CM58" s="61"/>
      <c r="CN58" s="59"/>
      <c r="CP58" s="18" t="str">
        <f>CS55</f>
        <v>Diecinueve mil novecientos ochenta y siete con 30/100 soles</v>
      </c>
      <c r="CT58" s="21"/>
      <c r="CZ58" s="18" t="s">
        <v>59</v>
      </c>
      <c r="DH58" s="22"/>
      <c r="DJ58" s="61"/>
      <c r="DK58" s="59"/>
      <c r="DM58" s="18" t="str">
        <f>DP55</f>
        <v>Diecinueve mil novecientos ochenta y siete con 30/100 soles</v>
      </c>
      <c r="DQ58" s="21"/>
      <c r="DW58" s="18" t="s">
        <v>59</v>
      </c>
      <c r="EE58" s="22"/>
      <c r="EG58" s="61"/>
      <c r="EH58" s="59"/>
    </row>
    <row r="59" spans="2:138" s="18" customFormat="1" ht="10.5" customHeight="1">
      <c r="B59" s="18" t="s">
        <v>60</v>
      </c>
      <c r="F59" s="21"/>
      <c r="T59" s="22"/>
      <c r="V59" s="61"/>
      <c r="W59" s="59"/>
      <c r="Y59" s="18" t="s">
        <v>60</v>
      </c>
      <c r="AC59" s="21"/>
      <c r="AQ59" s="22"/>
      <c r="AS59" s="61"/>
      <c r="AT59" s="59"/>
      <c r="AV59" s="18" t="s">
        <v>60</v>
      </c>
      <c r="AZ59" s="21"/>
      <c r="BN59" s="22"/>
      <c r="BP59" s="61"/>
      <c r="BQ59" s="59"/>
      <c r="BS59" s="18" t="s">
        <v>60</v>
      </c>
      <c r="BW59" s="21"/>
      <c r="CK59" s="22"/>
      <c r="CM59" s="61"/>
      <c r="CN59" s="59"/>
      <c r="CP59" s="18" t="s">
        <v>60</v>
      </c>
      <c r="CT59" s="21"/>
      <c r="DH59" s="22"/>
      <c r="DJ59" s="61"/>
      <c r="DK59" s="59"/>
      <c r="DM59" s="18" t="s">
        <v>60</v>
      </c>
      <c r="DQ59" s="21"/>
      <c r="EE59" s="22"/>
      <c r="EG59" s="61"/>
      <c r="EH59" s="59"/>
    </row>
    <row r="60" spans="2:138" s="18" customFormat="1" ht="10.5" customHeight="1">
      <c r="F60" s="21"/>
      <c r="T60" s="22"/>
      <c r="V60" s="61"/>
      <c r="W60" s="59"/>
      <c r="AC60" s="21"/>
      <c r="AQ60" s="22"/>
      <c r="AS60" s="61"/>
      <c r="AT60" s="59"/>
      <c r="AZ60" s="21"/>
      <c r="BN60" s="22"/>
      <c r="BP60" s="61"/>
      <c r="BQ60" s="59"/>
      <c r="BW60" s="21"/>
      <c r="CK60" s="22"/>
      <c r="CM60" s="61"/>
      <c r="CN60" s="59"/>
      <c r="CT60" s="21"/>
      <c r="DH60" s="22"/>
      <c r="DJ60" s="61"/>
      <c r="DK60" s="59"/>
      <c r="DQ60" s="21"/>
      <c r="EE60" s="22"/>
      <c r="EG60" s="61"/>
      <c r="EH60" s="59"/>
    </row>
    <row r="61" spans="2:138" s="18" customFormat="1" ht="10.5" customHeight="1">
      <c r="F61" s="21"/>
      <c r="K61" s="168" t="s">
        <v>54</v>
      </c>
      <c r="L61" s="168"/>
      <c r="M61" s="169">
        <f>O22</f>
        <v>45838</v>
      </c>
      <c r="N61" s="169"/>
      <c r="O61" s="169"/>
      <c r="P61" s="169"/>
      <c r="Q61" s="169"/>
      <c r="R61" s="62"/>
      <c r="S61" s="62"/>
      <c r="T61" s="57"/>
      <c r="U61" s="62"/>
      <c r="V61" s="59"/>
      <c r="AC61" s="21"/>
      <c r="AH61" s="168" t="s">
        <v>54</v>
      </c>
      <c r="AI61" s="168"/>
      <c r="AJ61" s="169">
        <f>AL22</f>
        <v>45838</v>
      </c>
      <c r="AK61" s="169"/>
      <c r="AL61" s="169"/>
      <c r="AM61" s="169"/>
      <c r="AN61" s="169"/>
      <c r="AO61" s="62"/>
      <c r="AP61" s="62"/>
      <c r="AQ61" s="57"/>
      <c r="AR61" s="62"/>
      <c r="AS61" s="59"/>
      <c r="AZ61" s="21"/>
      <c r="BE61" s="168" t="s">
        <v>54</v>
      </c>
      <c r="BF61" s="168"/>
      <c r="BG61" s="169">
        <f>BI22</f>
        <v>45838</v>
      </c>
      <c r="BH61" s="169"/>
      <c r="BI61" s="169"/>
      <c r="BJ61" s="169"/>
      <c r="BK61" s="169"/>
      <c r="BL61" s="62"/>
      <c r="BM61" s="62"/>
      <c r="BN61" s="57"/>
      <c r="BO61" s="62"/>
      <c r="BP61" s="59"/>
      <c r="BW61" s="21"/>
      <c r="CB61" s="168" t="s">
        <v>54</v>
      </c>
      <c r="CC61" s="168"/>
      <c r="CD61" s="169">
        <f>CF22</f>
        <v>45838</v>
      </c>
      <c r="CE61" s="169"/>
      <c r="CF61" s="169"/>
      <c r="CG61" s="169"/>
      <c r="CH61" s="169"/>
      <c r="CI61" s="62"/>
      <c r="CJ61" s="62"/>
      <c r="CK61" s="57"/>
      <c r="CL61" s="62"/>
      <c r="CM61" s="59"/>
      <c r="CT61" s="21"/>
      <c r="CY61" s="168" t="s">
        <v>54</v>
      </c>
      <c r="CZ61" s="168"/>
      <c r="DA61" s="169">
        <f>DC22</f>
        <v>45838</v>
      </c>
      <c r="DB61" s="169"/>
      <c r="DC61" s="169"/>
      <c r="DD61" s="169"/>
      <c r="DE61" s="169"/>
      <c r="DF61" s="62"/>
      <c r="DG61" s="62"/>
      <c r="DH61" s="57"/>
      <c r="DI61" s="62"/>
      <c r="DJ61" s="59"/>
      <c r="DQ61" s="21"/>
      <c r="DV61" s="168" t="s">
        <v>54</v>
      </c>
      <c r="DW61" s="168"/>
      <c r="DX61" s="169">
        <f>DZ22</f>
        <v>45838</v>
      </c>
      <c r="DY61" s="169"/>
      <c r="DZ61" s="169"/>
      <c r="EA61" s="169"/>
      <c r="EB61" s="169"/>
      <c r="EC61" s="62"/>
      <c r="ED61" s="62"/>
      <c r="EE61" s="57"/>
      <c r="EF61" s="62"/>
      <c r="EG61" s="59"/>
    </row>
    <row r="62" spans="2:138" s="1" customFormat="1" ht="10.5" customHeight="1">
      <c r="F62" s="10"/>
      <c r="K62" s="25"/>
      <c r="L62" s="25"/>
      <c r="R62" s="43"/>
      <c r="S62" s="43"/>
      <c r="T62" s="42"/>
      <c r="U62" s="43"/>
      <c r="V62" s="14"/>
      <c r="AC62" s="10"/>
      <c r="AH62" s="25"/>
      <c r="AI62" s="25"/>
      <c r="AO62" s="43"/>
      <c r="AP62" s="43"/>
      <c r="AQ62" s="42"/>
      <c r="AR62" s="43"/>
      <c r="AS62" s="14"/>
      <c r="AZ62" s="10"/>
      <c r="BE62" s="25"/>
      <c r="BF62" s="25"/>
      <c r="BL62" s="43"/>
      <c r="BM62" s="43"/>
      <c r="BN62" s="42"/>
      <c r="BO62" s="43"/>
      <c r="BP62" s="14"/>
      <c r="BW62" s="10"/>
      <c r="CB62" s="25"/>
      <c r="CC62" s="25"/>
      <c r="CI62" s="43"/>
      <c r="CJ62" s="43"/>
      <c r="CK62" s="42"/>
      <c r="CL62" s="43"/>
      <c r="CM62" s="14"/>
      <c r="CT62" s="10"/>
      <c r="CY62" s="25"/>
      <c r="CZ62" s="25"/>
      <c r="DF62" s="43"/>
      <c r="DG62" s="43"/>
      <c r="DH62" s="42"/>
      <c r="DI62" s="43"/>
      <c r="DJ62" s="14"/>
      <c r="DQ62" s="10"/>
      <c r="DV62" s="25"/>
      <c r="DW62" s="25"/>
      <c r="EC62" s="43"/>
      <c r="ED62" s="43"/>
      <c r="EE62" s="42"/>
      <c r="EF62" s="43"/>
      <c r="EG62" s="14"/>
    </row>
    <row r="63" spans="2:138" s="1" customFormat="1" ht="10.5" customHeight="1">
      <c r="F63" s="10"/>
      <c r="K63" s="25"/>
      <c r="L63" s="25"/>
      <c r="R63" s="43"/>
      <c r="S63" s="43"/>
      <c r="T63" s="42"/>
      <c r="U63" s="43"/>
      <c r="V63" s="14"/>
      <c r="AC63" s="10"/>
      <c r="AH63" s="25"/>
      <c r="AI63" s="25"/>
      <c r="AO63" s="43"/>
      <c r="AP63" s="43"/>
      <c r="AQ63" s="42"/>
      <c r="AR63" s="43"/>
      <c r="AS63" s="14"/>
      <c r="AZ63" s="10"/>
      <c r="BE63" s="25"/>
      <c r="BF63" s="25"/>
      <c r="BL63" s="43"/>
      <c r="BM63" s="43"/>
      <c r="BN63" s="42"/>
      <c r="BO63" s="43"/>
      <c r="BP63" s="14"/>
      <c r="BW63" s="10"/>
      <c r="CB63" s="25"/>
      <c r="CC63" s="25"/>
      <c r="CI63" s="43"/>
      <c r="CJ63" s="43"/>
      <c r="CK63" s="42"/>
      <c r="CL63" s="43"/>
      <c r="CM63" s="14"/>
      <c r="CT63" s="10"/>
      <c r="CY63" s="25"/>
      <c r="CZ63" s="25"/>
      <c r="DF63" s="43"/>
      <c r="DG63" s="43"/>
      <c r="DH63" s="42"/>
      <c r="DI63" s="43"/>
      <c r="DJ63" s="14"/>
      <c r="DQ63" s="10"/>
      <c r="DV63" s="25"/>
      <c r="DW63" s="25"/>
      <c r="EC63" s="43"/>
      <c r="ED63" s="43"/>
      <c r="EE63" s="42"/>
      <c r="EF63" s="43"/>
      <c r="EG63" s="14"/>
    </row>
    <row r="64" spans="2:138" s="1" customFormat="1" ht="10.5" customHeight="1">
      <c r="F64" s="10"/>
      <c r="K64" s="25"/>
      <c r="L64" s="25"/>
      <c r="R64" s="43"/>
      <c r="S64" s="43"/>
      <c r="T64" s="42"/>
      <c r="U64" s="43"/>
      <c r="V64" s="14"/>
      <c r="AC64" s="10"/>
      <c r="AH64" s="25"/>
      <c r="AI64" s="25"/>
      <c r="AO64" s="43"/>
      <c r="AP64" s="43"/>
      <c r="AQ64" s="42"/>
      <c r="AR64" s="43"/>
      <c r="AS64" s="14"/>
      <c r="AZ64" s="10"/>
      <c r="BE64" s="25"/>
      <c r="BF64" s="25"/>
      <c r="BL64" s="43"/>
      <c r="BM64" s="43"/>
      <c r="BN64" s="42"/>
      <c r="BO64" s="43"/>
      <c r="BP64" s="14"/>
      <c r="BW64" s="10"/>
      <c r="CB64" s="25"/>
      <c r="CC64" s="25"/>
      <c r="CI64" s="43"/>
      <c r="CJ64" s="43"/>
      <c r="CK64" s="42"/>
      <c r="CL64" s="43"/>
      <c r="CM64" s="14"/>
      <c r="CT64" s="10"/>
      <c r="CY64" s="25"/>
      <c r="CZ64" s="25"/>
      <c r="DF64" s="43"/>
      <c r="DG64" s="43"/>
      <c r="DH64" s="42"/>
      <c r="DI64" s="43"/>
      <c r="DJ64" s="14"/>
      <c r="DQ64" s="10"/>
      <c r="DV64" s="25"/>
      <c r="DW64" s="25"/>
      <c r="EC64" s="43"/>
      <c r="ED64" s="43"/>
      <c r="EE64" s="42"/>
      <c r="EF64" s="43"/>
      <c r="EG64" s="14"/>
    </row>
    <row r="65" spans="2:137" s="1" customFormat="1" ht="10.5" customHeight="1">
      <c r="F65" s="10"/>
      <c r="K65" s="25"/>
      <c r="L65" s="25"/>
      <c r="R65" s="43"/>
      <c r="S65" s="43"/>
      <c r="T65" s="42"/>
      <c r="U65" s="43"/>
      <c r="V65" s="14"/>
      <c r="AC65" s="10"/>
      <c r="AH65" s="25"/>
      <c r="AI65" s="25"/>
      <c r="AO65" s="43"/>
      <c r="AP65" s="43"/>
      <c r="AQ65" s="42"/>
      <c r="AR65" s="43"/>
      <c r="AS65" s="14"/>
      <c r="AZ65" s="10"/>
      <c r="BE65" s="25"/>
      <c r="BF65" s="25"/>
      <c r="BL65" s="43"/>
      <c r="BM65" s="43"/>
      <c r="BN65" s="42"/>
      <c r="BO65" s="43"/>
      <c r="BP65" s="14"/>
      <c r="BW65" s="10"/>
      <c r="CB65" s="25"/>
      <c r="CC65" s="25"/>
      <c r="CI65" s="43"/>
      <c r="CJ65" s="43"/>
      <c r="CK65" s="42"/>
      <c r="CL65" s="43"/>
      <c r="CM65" s="14"/>
      <c r="CT65" s="10"/>
      <c r="CY65" s="25"/>
      <c r="CZ65" s="25"/>
      <c r="DF65" s="43"/>
      <c r="DG65" s="43"/>
      <c r="DH65" s="42"/>
      <c r="DI65" s="43"/>
      <c r="DJ65" s="14"/>
      <c r="DQ65" s="10"/>
      <c r="DV65" s="25"/>
      <c r="DW65" s="25"/>
      <c r="EC65" s="43"/>
      <c r="ED65" s="43"/>
      <c r="EE65" s="42"/>
      <c r="EF65" s="43"/>
      <c r="EG65" s="14"/>
    </row>
    <row r="66" spans="2:137" s="1" customFormat="1" ht="10.5" customHeight="1">
      <c r="F66" s="10"/>
      <c r="K66" s="25"/>
      <c r="L66" s="25"/>
      <c r="R66" s="43"/>
      <c r="S66" s="43"/>
      <c r="T66" s="42"/>
      <c r="U66" s="43"/>
      <c r="V66" s="14"/>
      <c r="AC66" s="10"/>
      <c r="AH66" s="25"/>
      <c r="AI66" s="25"/>
      <c r="AO66" s="43"/>
      <c r="AP66" s="43"/>
      <c r="AQ66" s="42"/>
      <c r="AR66" s="43"/>
      <c r="AS66" s="14"/>
      <c r="AZ66" s="10"/>
      <c r="BE66" s="25"/>
      <c r="BF66" s="25"/>
      <c r="BL66" s="43"/>
      <c r="BM66" s="43"/>
      <c r="BN66" s="42"/>
      <c r="BO66" s="43"/>
      <c r="BP66" s="14"/>
      <c r="BW66" s="10"/>
      <c r="CB66" s="25"/>
      <c r="CC66" s="25"/>
      <c r="CI66" s="43"/>
      <c r="CJ66" s="43"/>
      <c r="CK66" s="42"/>
      <c r="CL66" s="43"/>
      <c r="CM66" s="14"/>
      <c r="CT66" s="10"/>
      <c r="CY66" s="25"/>
      <c r="CZ66" s="25"/>
      <c r="DF66" s="43"/>
      <c r="DG66" s="43"/>
      <c r="DH66" s="42"/>
      <c r="DI66" s="43"/>
      <c r="DJ66" s="14"/>
      <c r="DQ66" s="10"/>
      <c r="DV66" s="25"/>
      <c r="DW66" s="25"/>
      <c r="EC66" s="43"/>
      <c r="ED66" s="43"/>
      <c r="EE66" s="42"/>
      <c r="EF66" s="43"/>
      <c r="EG66" s="14"/>
    </row>
    <row r="67" spans="2:137" s="1" customFormat="1" ht="10.5" customHeight="1">
      <c r="F67" s="10"/>
      <c r="P67" s="167" t="str">
        <f>K16</f>
        <v>GARCIA EUGENIO ANHELO REYNALDO</v>
      </c>
      <c r="Q67" s="167"/>
      <c r="R67" s="167"/>
      <c r="S67" s="167"/>
      <c r="T67" s="167"/>
      <c r="U67" s="167"/>
      <c r="V67" s="167"/>
      <c r="AC67" s="10"/>
      <c r="AM67" s="167" t="str">
        <f>AH16</f>
        <v>ALEJO RAMOS YENSY DEYLY</v>
      </c>
      <c r="AN67" s="167"/>
      <c r="AO67" s="167"/>
      <c r="AP67" s="167"/>
      <c r="AQ67" s="167"/>
      <c r="AR67" s="167"/>
      <c r="AS67" s="167"/>
      <c r="AZ67" s="10"/>
      <c r="BJ67" s="167" t="str">
        <f>BE16</f>
        <v>ALVARADO LUGO DIANA CAROLINA</v>
      </c>
      <c r="BK67" s="167"/>
      <c r="BL67" s="167"/>
      <c r="BM67" s="167"/>
      <c r="BN67" s="167"/>
      <c r="BO67" s="167"/>
      <c r="BP67" s="167"/>
      <c r="BW67" s="10"/>
      <c r="CG67" s="167" t="str">
        <f>CB16</f>
        <v>ALVAREZ BUSTILLOS SALY BETZABE</v>
      </c>
      <c r="CH67" s="167"/>
      <c r="CI67" s="167"/>
      <c r="CJ67" s="167"/>
      <c r="CK67" s="167"/>
      <c r="CL67" s="167"/>
      <c r="CM67" s="167"/>
      <c r="CT67" s="10"/>
      <c r="DD67" s="167" t="str">
        <f>CY16</f>
        <v>ALVAREZ BUSTILLOS SALY BETZABE</v>
      </c>
      <c r="DE67" s="167"/>
      <c r="DF67" s="167"/>
      <c r="DG67" s="167"/>
      <c r="DH67" s="167"/>
      <c r="DI67" s="167"/>
      <c r="DJ67" s="167"/>
      <c r="DQ67" s="10"/>
      <c r="EA67" s="167" t="str">
        <f>DV16</f>
        <v>GARCIA EUGENIO ANHELO REYNALDO</v>
      </c>
      <c r="EB67" s="167"/>
      <c r="EC67" s="167"/>
      <c r="ED67" s="167"/>
      <c r="EE67" s="167"/>
      <c r="EF67" s="167"/>
      <c r="EG67" s="167"/>
    </row>
    <row r="68" spans="2:137" s="1" customFormat="1" ht="10.5" customHeight="1">
      <c r="F68" s="10"/>
      <c r="Q68" s="167" t="str">
        <f>K17</f>
        <v>DNI N° 71881872</v>
      </c>
      <c r="R68" s="167"/>
      <c r="S68" s="167"/>
      <c r="T68" s="167"/>
      <c r="U68" s="167"/>
      <c r="V68" s="14"/>
      <c r="AC68" s="10"/>
      <c r="AN68" s="167" t="s">
        <v>121</v>
      </c>
      <c r="AO68" s="167"/>
      <c r="AP68" s="167"/>
      <c r="AQ68" s="167"/>
      <c r="AR68" s="167"/>
      <c r="AS68" s="14"/>
      <c r="AZ68" s="10"/>
      <c r="BK68" s="167" t="str">
        <f>BE17</f>
        <v>DNI N° 71695216</v>
      </c>
      <c r="BL68" s="167"/>
      <c r="BM68" s="167"/>
      <c r="BN68" s="167"/>
      <c r="BO68" s="167"/>
      <c r="BP68" s="14"/>
      <c r="BW68" s="10"/>
      <c r="CH68" s="167" t="str">
        <f>CB17</f>
        <v>DNI N° 72442931</v>
      </c>
      <c r="CI68" s="167"/>
      <c r="CJ68" s="167"/>
      <c r="CK68" s="167"/>
      <c r="CL68" s="167"/>
      <c r="CM68" s="14"/>
      <c r="CT68" s="10"/>
      <c r="DE68" s="167" t="str">
        <f>CY17</f>
        <v>DNI N° 60438933</v>
      </c>
      <c r="DF68" s="167"/>
      <c r="DG68" s="167"/>
      <c r="DH68" s="167"/>
      <c r="DI68" s="167"/>
      <c r="DJ68" s="14"/>
      <c r="DQ68" s="10"/>
      <c r="EB68" s="167" t="str">
        <f>DV17</f>
        <v>DNI N° 71881872</v>
      </c>
      <c r="EC68" s="167"/>
      <c r="ED68" s="167"/>
      <c r="EE68" s="167"/>
      <c r="EF68" s="167"/>
      <c r="EG68" s="14"/>
    </row>
    <row r="69" spans="2:137" s="1" customFormat="1" ht="10.5" customHeight="1">
      <c r="F69" s="10"/>
      <c r="Q69" s="159" t="s">
        <v>55</v>
      </c>
      <c r="R69" s="159"/>
      <c r="S69" s="159"/>
      <c r="T69" s="159"/>
      <c r="U69" s="159"/>
      <c r="AC69" s="10"/>
      <c r="AN69" s="159" t="s">
        <v>55</v>
      </c>
      <c r="AO69" s="159"/>
      <c r="AP69" s="159"/>
      <c r="AQ69" s="159"/>
      <c r="AR69" s="159"/>
      <c r="AZ69" s="10"/>
      <c r="BK69" s="159" t="s">
        <v>55</v>
      </c>
      <c r="BL69" s="159"/>
      <c r="BM69" s="159"/>
      <c r="BN69" s="159"/>
      <c r="BO69" s="159"/>
      <c r="BW69" s="10"/>
      <c r="CH69" s="159" t="s">
        <v>55</v>
      </c>
      <c r="CI69" s="159"/>
      <c r="CJ69" s="159"/>
      <c r="CK69" s="159"/>
      <c r="CL69" s="159"/>
      <c r="CT69" s="10"/>
      <c r="DE69" s="159" t="s">
        <v>55</v>
      </c>
      <c r="DF69" s="159"/>
      <c r="DG69" s="159"/>
      <c r="DH69" s="159"/>
      <c r="DI69" s="159"/>
      <c r="DQ69" s="10"/>
      <c r="EB69" s="159" t="s">
        <v>55</v>
      </c>
      <c r="EC69" s="159"/>
      <c r="ED69" s="159"/>
      <c r="EE69" s="159"/>
      <c r="EF69" s="159"/>
    </row>
    <row r="70" spans="2:137" s="1" customFormat="1" ht="10.5" customHeight="1">
      <c r="F70" s="10"/>
      <c r="Q70" s="44"/>
      <c r="R70" s="44"/>
      <c r="S70" s="44"/>
      <c r="T70" s="44"/>
      <c r="U70" s="44"/>
      <c r="AC70" s="10"/>
      <c r="AN70" s="44"/>
      <c r="AO70" s="44"/>
      <c r="AP70" s="44"/>
      <c r="AQ70" s="44"/>
      <c r="AR70" s="44"/>
      <c r="AZ70" s="10"/>
      <c r="BK70" s="44"/>
      <c r="BL70" s="44"/>
      <c r="BM70" s="44"/>
      <c r="BN70" s="44"/>
      <c r="BO70" s="44"/>
      <c r="BW70" s="10"/>
      <c r="CH70" s="44"/>
      <c r="CI70" s="44"/>
      <c r="CJ70" s="44"/>
      <c r="CK70" s="44"/>
      <c r="CL70" s="44"/>
      <c r="CT70" s="10"/>
      <c r="DE70" s="44"/>
      <c r="DF70" s="44"/>
      <c r="DG70" s="44"/>
      <c r="DH70" s="44"/>
      <c r="DI70" s="44"/>
      <c r="DQ70" s="10"/>
      <c r="EB70" s="44"/>
      <c r="EC70" s="44"/>
      <c r="ED70" s="44"/>
      <c r="EE70" s="44"/>
      <c r="EF70" s="44"/>
    </row>
    <row r="71" spans="2:137" s="1" customFormat="1" ht="3.75" customHeight="1" thickBot="1"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6"/>
      <c r="Q71" s="46"/>
      <c r="R71" s="46"/>
      <c r="S71" s="46"/>
      <c r="T71" s="46"/>
      <c r="U71" s="45"/>
      <c r="V71" s="3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6"/>
      <c r="AN71" s="46"/>
      <c r="AO71" s="46"/>
      <c r="AP71" s="46"/>
      <c r="AQ71" s="46"/>
      <c r="AR71" s="45"/>
      <c r="AS71" s="3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6"/>
      <c r="BK71" s="46"/>
      <c r="BL71" s="46"/>
      <c r="BM71" s="46"/>
      <c r="BN71" s="46"/>
      <c r="BO71" s="45"/>
      <c r="BP71" s="3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6"/>
      <c r="CH71" s="46"/>
      <c r="CI71" s="46"/>
      <c r="CJ71" s="46"/>
      <c r="CK71" s="46"/>
      <c r="CL71" s="45"/>
      <c r="CM71" s="3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6"/>
      <c r="DE71" s="46"/>
      <c r="DF71" s="46"/>
      <c r="DG71" s="46"/>
      <c r="DH71" s="46"/>
      <c r="DI71" s="45"/>
      <c r="DJ71" s="3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6"/>
      <c r="EB71" s="46"/>
      <c r="EC71" s="46"/>
      <c r="ED71" s="46"/>
      <c r="EE71" s="46"/>
      <c r="EF71" s="45"/>
      <c r="EG71" s="3"/>
    </row>
    <row r="72" spans="2:137" s="1" customFormat="1" ht="10.5" customHeight="1" thickTop="1">
      <c r="B72" s="55"/>
      <c r="C72" s="157" t="str">
        <f>C5</f>
        <v>Jr. San Martin N° 967</v>
      </c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3"/>
      <c r="Y72" s="55"/>
      <c r="Z72" s="157" t="str">
        <f>Z5</f>
        <v>Jr. San Martin N° 967</v>
      </c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3"/>
      <c r="AV72" s="55"/>
      <c r="AW72" s="157" t="str">
        <f>AW5</f>
        <v>Jr. San Martin N° 967</v>
      </c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  <c r="BM72" s="157"/>
      <c r="BN72" s="157"/>
      <c r="BO72" s="157"/>
      <c r="BP72" s="3"/>
      <c r="BS72" s="55"/>
      <c r="BT72" s="157" t="str">
        <f>BT5</f>
        <v>Jr. San Martin N° 967</v>
      </c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3"/>
      <c r="CP72" s="55"/>
      <c r="CQ72" s="157" t="str">
        <f>CQ5</f>
        <v>Jr. San Martin N° 967</v>
      </c>
      <c r="CR72" s="157"/>
      <c r="CS72" s="157"/>
      <c r="CT72" s="157"/>
      <c r="CU72" s="157"/>
      <c r="CV72" s="157"/>
      <c r="CW72" s="157"/>
      <c r="CX72" s="157"/>
      <c r="CY72" s="157"/>
      <c r="CZ72" s="157"/>
      <c r="DA72" s="157"/>
      <c r="DB72" s="157"/>
      <c r="DC72" s="157"/>
      <c r="DD72" s="157"/>
      <c r="DE72" s="157"/>
      <c r="DF72" s="157"/>
      <c r="DG72" s="157"/>
      <c r="DH72" s="157"/>
      <c r="DI72" s="157"/>
      <c r="DJ72" s="3"/>
      <c r="DM72" s="55"/>
      <c r="DN72" s="157" t="str">
        <f>DN5</f>
        <v>Jr. San Martin N° 967</v>
      </c>
      <c r="DO72" s="157"/>
      <c r="DP72" s="157"/>
      <c r="DQ72" s="157"/>
      <c r="DR72" s="157"/>
      <c r="DS72" s="157"/>
      <c r="DT72" s="157"/>
      <c r="DU72" s="157"/>
      <c r="DV72" s="157"/>
      <c r="DW72" s="157"/>
      <c r="DX72" s="157"/>
      <c r="DY72" s="157"/>
      <c r="DZ72" s="157"/>
      <c r="EA72" s="157"/>
      <c r="EB72" s="157"/>
      <c r="EC72" s="157"/>
      <c r="ED72" s="157"/>
      <c r="EE72" s="157"/>
      <c r="EF72" s="157"/>
      <c r="EG72" s="3"/>
    </row>
    <row r="73" spans="2:137" s="1" customFormat="1" ht="10.5" customHeight="1">
      <c r="B73" s="55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3"/>
      <c r="Y73" s="55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3"/>
      <c r="AV73" s="55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  <c r="BJ73" s="158"/>
      <c r="BK73" s="158"/>
      <c r="BL73" s="158"/>
      <c r="BM73" s="158"/>
      <c r="BN73" s="158"/>
      <c r="BO73" s="158"/>
      <c r="BP73" s="3"/>
      <c r="BS73" s="55"/>
      <c r="BT73" s="158"/>
      <c r="BU73" s="158"/>
      <c r="BV73" s="158"/>
      <c r="BW73" s="158"/>
      <c r="BX73" s="158"/>
      <c r="BY73" s="158"/>
      <c r="BZ73" s="158"/>
      <c r="CA73" s="158"/>
      <c r="CB73" s="158"/>
      <c r="CC73" s="158"/>
      <c r="CD73" s="158"/>
      <c r="CE73" s="158"/>
      <c r="CF73" s="158"/>
      <c r="CG73" s="158"/>
      <c r="CH73" s="158"/>
      <c r="CI73" s="158"/>
      <c r="CJ73" s="158"/>
      <c r="CK73" s="158"/>
      <c r="CL73" s="158"/>
      <c r="CM73" s="3"/>
      <c r="CP73" s="55"/>
      <c r="CQ73" s="158"/>
      <c r="CR73" s="158"/>
      <c r="CS73" s="158"/>
      <c r="CT73" s="158"/>
      <c r="CU73" s="158"/>
      <c r="CV73" s="158"/>
      <c r="CW73" s="158"/>
      <c r="CX73" s="158"/>
      <c r="CY73" s="158"/>
      <c r="CZ73" s="158"/>
      <c r="DA73" s="158"/>
      <c r="DB73" s="158"/>
      <c r="DC73" s="158"/>
      <c r="DD73" s="158"/>
      <c r="DE73" s="158"/>
      <c r="DF73" s="158"/>
      <c r="DG73" s="158"/>
      <c r="DH73" s="158"/>
      <c r="DI73" s="158"/>
      <c r="DJ73" s="3"/>
      <c r="DM73" s="55"/>
      <c r="DN73" s="158"/>
      <c r="DO73" s="158"/>
      <c r="DP73" s="158"/>
      <c r="DQ73" s="158"/>
      <c r="DR73" s="158"/>
      <c r="DS73" s="158"/>
      <c r="DT73" s="158"/>
      <c r="DU73" s="158"/>
      <c r="DV73" s="158"/>
      <c r="DW73" s="158"/>
      <c r="DX73" s="158"/>
      <c r="DY73" s="158"/>
      <c r="DZ73" s="158"/>
      <c r="EA73" s="158"/>
      <c r="EB73" s="158"/>
      <c r="EC73" s="158"/>
      <c r="ED73" s="158"/>
      <c r="EE73" s="158"/>
      <c r="EF73" s="158"/>
      <c r="EG73" s="3"/>
    </row>
    <row r="74" spans="2:137" s="1" customFormat="1" ht="10.5" customHeight="1">
      <c r="D74" s="10"/>
      <c r="M74" s="25"/>
      <c r="S74" s="15"/>
      <c r="T74" s="25"/>
      <c r="AA74" s="10"/>
      <c r="AJ74" s="25"/>
      <c r="AP74" s="15"/>
      <c r="AQ74" s="25"/>
      <c r="AX74" s="10"/>
      <c r="BG74" s="25"/>
      <c r="BM74" s="15"/>
      <c r="BN74" s="25"/>
      <c r="BU74" s="10"/>
      <c r="CD74" s="25"/>
      <c r="CJ74" s="15"/>
      <c r="CK74" s="25"/>
      <c r="CR74" s="10"/>
      <c r="DA74" s="25"/>
      <c r="DG74" s="15"/>
      <c r="DH74" s="25"/>
      <c r="DO74" s="10"/>
      <c r="DX74" s="25"/>
      <c r="ED74" s="15"/>
      <c r="EE74" s="25"/>
    </row>
    <row r="75" spans="2:137" s="52" customFormat="1" ht="10.5" customHeight="1">
      <c r="B75" s="173" t="s">
        <v>62</v>
      </c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Y75" s="173" t="s">
        <v>62</v>
      </c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V75" s="173" t="s">
        <v>62</v>
      </c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  <c r="BJ75" s="173"/>
      <c r="BK75" s="173"/>
      <c r="BL75" s="173"/>
      <c r="BM75" s="173"/>
      <c r="BN75" s="173"/>
      <c r="BO75" s="173"/>
      <c r="BP75" s="173"/>
      <c r="BS75" s="173" t="s">
        <v>62</v>
      </c>
      <c r="BT75" s="173"/>
      <c r="BU75" s="173"/>
      <c r="BV75" s="173"/>
      <c r="BW75" s="173"/>
      <c r="BX75" s="173"/>
      <c r="BY75" s="173"/>
      <c r="BZ75" s="173"/>
      <c r="CA75" s="173"/>
      <c r="CB75" s="173"/>
      <c r="CC75" s="173"/>
      <c r="CD75" s="173"/>
      <c r="CE75" s="173"/>
      <c r="CF75" s="173"/>
      <c r="CG75" s="173"/>
      <c r="CH75" s="173"/>
      <c r="CI75" s="173"/>
      <c r="CJ75" s="173"/>
      <c r="CK75" s="173"/>
      <c r="CL75" s="173"/>
      <c r="CM75" s="173"/>
      <c r="CP75" s="173" t="s">
        <v>62</v>
      </c>
      <c r="CQ75" s="173"/>
      <c r="CR75" s="173"/>
      <c r="CS75" s="173"/>
      <c r="CT75" s="173"/>
      <c r="CU75" s="173"/>
      <c r="CV75" s="173"/>
      <c r="CW75" s="173"/>
      <c r="CX75" s="173"/>
      <c r="CY75" s="173"/>
      <c r="CZ75" s="173"/>
      <c r="DA75" s="173"/>
      <c r="DB75" s="173"/>
      <c r="DC75" s="173"/>
      <c r="DD75" s="173"/>
      <c r="DE75" s="173"/>
      <c r="DF75" s="173"/>
      <c r="DG75" s="173"/>
      <c r="DH75" s="173"/>
      <c r="DI75" s="173"/>
      <c r="DJ75" s="173"/>
      <c r="DM75" s="173" t="s">
        <v>62</v>
      </c>
      <c r="DN75" s="173"/>
      <c r="DO75" s="173"/>
      <c r="DP75" s="173"/>
      <c r="DQ75" s="173"/>
      <c r="DR75" s="173"/>
      <c r="DS75" s="173"/>
      <c r="DT75" s="173"/>
      <c r="DU75" s="173"/>
      <c r="DV75" s="173"/>
      <c r="DW75" s="173"/>
      <c r="DX75" s="173"/>
      <c r="DY75" s="173"/>
      <c r="DZ75" s="173"/>
      <c r="EA75" s="173"/>
      <c r="EB75" s="173"/>
      <c r="EC75" s="173"/>
      <c r="ED75" s="173"/>
      <c r="EE75" s="173"/>
      <c r="EF75" s="173"/>
      <c r="EG75" s="173"/>
    </row>
    <row r="76" spans="2:137" s="52" customFormat="1" ht="10.5" customHeight="1"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  <c r="BJ76" s="173"/>
      <c r="BK76" s="173"/>
      <c r="BL76" s="173"/>
      <c r="BM76" s="173"/>
      <c r="BN76" s="173"/>
      <c r="BO76" s="173"/>
      <c r="BP76" s="173"/>
      <c r="BS76" s="173"/>
      <c r="BT76" s="173"/>
      <c r="BU76" s="173"/>
      <c r="BV76" s="173"/>
      <c r="BW76" s="173"/>
      <c r="BX76" s="173"/>
      <c r="BY76" s="173"/>
      <c r="BZ76" s="173"/>
      <c r="CA76" s="173"/>
      <c r="CB76" s="173"/>
      <c r="CC76" s="173"/>
      <c r="CD76" s="173"/>
      <c r="CE76" s="173"/>
      <c r="CF76" s="173"/>
      <c r="CG76" s="173"/>
      <c r="CH76" s="173"/>
      <c r="CI76" s="173"/>
      <c r="CJ76" s="173"/>
      <c r="CK76" s="173"/>
      <c r="CL76" s="173"/>
      <c r="CM76" s="173"/>
      <c r="CP76" s="173"/>
      <c r="CQ76" s="173"/>
      <c r="CR76" s="173"/>
      <c r="CS76" s="173"/>
      <c r="CT76" s="173"/>
      <c r="CU76" s="173"/>
      <c r="CV76" s="173"/>
      <c r="CW76" s="173"/>
      <c r="CX76" s="173"/>
      <c r="CY76" s="173"/>
      <c r="CZ76" s="173"/>
      <c r="DA76" s="173"/>
      <c r="DB76" s="173"/>
      <c r="DC76" s="173"/>
      <c r="DD76" s="173"/>
      <c r="DE76" s="173"/>
      <c r="DF76" s="173"/>
      <c r="DG76" s="173"/>
      <c r="DH76" s="173"/>
      <c r="DI76" s="173"/>
      <c r="DJ76" s="173"/>
      <c r="DM76" s="173"/>
      <c r="DN76" s="173"/>
      <c r="DO76" s="173"/>
      <c r="DP76" s="173"/>
      <c r="DQ76" s="173"/>
      <c r="DR76" s="173"/>
      <c r="DS76" s="173"/>
      <c r="DT76" s="173"/>
      <c r="DU76" s="173"/>
      <c r="DV76" s="173"/>
      <c r="DW76" s="173"/>
      <c r="DX76" s="173"/>
      <c r="DY76" s="173"/>
      <c r="DZ76" s="173"/>
      <c r="EA76" s="173"/>
      <c r="EB76" s="173"/>
      <c r="EC76" s="173"/>
      <c r="ED76" s="173"/>
      <c r="EE76" s="173"/>
      <c r="EF76" s="173"/>
      <c r="EG76" s="173"/>
    </row>
    <row r="77" spans="2:137" s="52" customFormat="1" ht="10.5" customHeight="1">
      <c r="B77" s="173" t="s">
        <v>63</v>
      </c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Y77" s="173" t="s">
        <v>63</v>
      </c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V77" s="173" t="s">
        <v>63</v>
      </c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  <c r="BJ77" s="173"/>
      <c r="BK77" s="173"/>
      <c r="BL77" s="173"/>
      <c r="BM77" s="173"/>
      <c r="BN77" s="173"/>
      <c r="BO77" s="173"/>
      <c r="BP77" s="173"/>
      <c r="BS77" s="173" t="s">
        <v>63</v>
      </c>
      <c r="BT77" s="173"/>
      <c r="BU77" s="173"/>
      <c r="BV77" s="173"/>
      <c r="BW77" s="173"/>
      <c r="BX77" s="173"/>
      <c r="BY77" s="173"/>
      <c r="BZ77" s="173"/>
      <c r="CA77" s="173"/>
      <c r="CB77" s="173"/>
      <c r="CC77" s="173"/>
      <c r="CD77" s="173"/>
      <c r="CE77" s="173"/>
      <c r="CF77" s="173"/>
      <c r="CG77" s="173"/>
      <c r="CH77" s="173"/>
      <c r="CI77" s="173"/>
      <c r="CJ77" s="173"/>
      <c r="CK77" s="173"/>
      <c r="CL77" s="173"/>
      <c r="CM77" s="173"/>
      <c r="CP77" s="173" t="s">
        <v>63</v>
      </c>
      <c r="CQ77" s="173"/>
      <c r="CR77" s="173"/>
      <c r="CS77" s="173"/>
      <c r="CT77" s="173"/>
      <c r="CU77" s="173"/>
      <c r="CV77" s="173"/>
      <c r="CW77" s="173"/>
      <c r="CX77" s="173"/>
      <c r="CY77" s="173"/>
      <c r="CZ77" s="173"/>
      <c r="DA77" s="173"/>
      <c r="DB77" s="173"/>
      <c r="DC77" s="173"/>
      <c r="DD77" s="173"/>
      <c r="DE77" s="173"/>
      <c r="DF77" s="173"/>
      <c r="DG77" s="173"/>
      <c r="DH77" s="173"/>
      <c r="DI77" s="173"/>
      <c r="DJ77" s="173"/>
      <c r="DM77" s="173" t="s">
        <v>63</v>
      </c>
      <c r="DN77" s="173"/>
      <c r="DO77" s="173"/>
      <c r="DP77" s="173"/>
      <c r="DQ77" s="173"/>
      <c r="DR77" s="173"/>
      <c r="DS77" s="173"/>
      <c r="DT77" s="173"/>
      <c r="DU77" s="173"/>
      <c r="DV77" s="173"/>
      <c r="DW77" s="173"/>
      <c r="DX77" s="173"/>
      <c r="DY77" s="173"/>
      <c r="DZ77" s="173"/>
      <c r="EA77" s="173"/>
      <c r="EB77" s="173"/>
      <c r="EC77" s="173"/>
      <c r="ED77" s="173"/>
      <c r="EE77" s="173"/>
      <c r="EF77" s="173"/>
      <c r="EG77" s="173"/>
    </row>
    <row r="78" spans="2:137" s="52" customFormat="1" ht="10.5" customHeight="1">
      <c r="B78" s="17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  <c r="BJ78" s="173"/>
      <c r="BK78" s="173"/>
      <c r="BL78" s="173"/>
      <c r="BM78" s="173"/>
      <c r="BN78" s="173"/>
      <c r="BO78" s="173"/>
      <c r="BP78" s="173"/>
      <c r="BS78" s="173"/>
      <c r="BT78" s="173"/>
      <c r="BU78" s="173"/>
      <c r="BV78" s="173"/>
      <c r="BW78" s="173"/>
      <c r="BX78" s="173"/>
      <c r="BY78" s="173"/>
      <c r="BZ78" s="173"/>
      <c r="CA78" s="173"/>
      <c r="CB78" s="173"/>
      <c r="CC78" s="173"/>
      <c r="CD78" s="173"/>
      <c r="CE78" s="173"/>
      <c r="CF78" s="173"/>
      <c r="CG78" s="173"/>
      <c r="CH78" s="173"/>
      <c r="CI78" s="173"/>
      <c r="CJ78" s="173"/>
      <c r="CK78" s="173"/>
      <c r="CL78" s="173"/>
      <c r="CM78" s="173"/>
      <c r="CP78" s="173"/>
      <c r="CQ78" s="173"/>
      <c r="CR78" s="173"/>
      <c r="CS78" s="173"/>
      <c r="CT78" s="173"/>
      <c r="CU78" s="173"/>
      <c r="CV78" s="173"/>
      <c r="CW78" s="173"/>
      <c r="CX78" s="173"/>
      <c r="CY78" s="173"/>
      <c r="CZ78" s="173"/>
      <c r="DA78" s="173"/>
      <c r="DB78" s="173"/>
      <c r="DC78" s="173"/>
      <c r="DD78" s="173"/>
      <c r="DE78" s="173"/>
      <c r="DF78" s="173"/>
      <c r="DG78" s="173"/>
      <c r="DH78" s="173"/>
      <c r="DI78" s="173"/>
      <c r="DJ78" s="173"/>
      <c r="DM78" s="173"/>
      <c r="DN78" s="173"/>
      <c r="DO78" s="173"/>
      <c r="DP78" s="173"/>
      <c r="DQ78" s="173"/>
      <c r="DR78" s="173"/>
      <c r="DS78" s="173"/>
      <c r="DT78" s="173"/>
      <c r="DU78" s="173"/>
      <c r="DV78" s="173"/>
      <c r="DW78" s="173"/>
      <c r="DX78" s="173"/>
      <c r="DY78" s="173"/>
      <c r="DZ78" s="173"/>
      <c r="EA78" s="173"/>
      <c r="EB78" s="173"/>
      <c r="EC78" s="173"/>
      <c r="ED78" s="173"/>
      <c r="EE78" s="173"/>
      <c r="EF78" s="173"/>
      <c r="EG78" s="173"/>
    </row>
    <row r="79" spans="2:137" s="52" customFormat="1" ht="10.5" customHeight="1">
      <c r="C79" s="162" t="s">
        <v>64</v>
      </c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53"/>
      <c r="Z79" s="162" t="s">
        <v>64</v>
      </c>
      <c r="AA79" s="162"/>
      <c r="AB79" s="162"/>
      <c r="AC79" s="162"/>
      <c r="AD79" s="162"/>
      <c r="AE79" s="162"/>
      <c r="AF79" s="162"/>
      <c r="AG79" s="162"/>
      <c r="AH79" s="162"/>
      <c r="AI79" s="162"/>
      <c r="AJ79" s="162"/>
      <c r="AK79" s="162"/>
      <c r="AL79" s="162"/>
      <c r="AM79" s="162"/>
      <c r="AN79" s="162"/>
      <c r="AO79" s="162"/>
      <c r="AP79" s="162"/>
      <c r="AQ79" s="162"/>
      <c r="AR79" s="162"/>
      <c r="AS79" s="53"/>
      <c r="AW79" s="162" t="s">
        <v>64</v>
      </c>
      <c r="AX79" s="162"/>
      <c r="AY79" s="162"/>
      <c r="AZ79" s="162"/>
      <c r="BA79" s="162"/>
      <c r="BB79" s="162"/>
      <c r="BC79" s="162"/>
      <c r="BD79" s="162"/>
      <c r="BE79" s="162"/>
      <c r="BF79" s="162"/>
      <c r="BG79" s="162"/>
      <c r="BH79" s="162"/>
      <c r="BI79" s="162"/>
      <c r="BJ79" s="162"/>
      <c r="BK79" s="162"/>
      <c r="BL79" s="162"/>
      <c r="BM79" s="162"/>
      <c r="BN79" s="162"/>
      <c r="BO79" s="162"/>
      <c r="BP79" s="53"/>
      <c r="BT79" s="162" t="s">
        <v>64</v>
      </c>
      <c r="BU79" s="162"/>
      <c r="BV79" s="162"/>
      <c r="BW79" s="162"/>
      <c r="BX79" s="162"/>
      <c r="BY79" s="162"/>
      <c r="BZ79" s="162"/>
      <c r="CA79" s="162"/>
      <c r="CB79" s="162"/>
      <c r="CC79" s="162"/>
      <c r="CD79" s="162"/>
      <c r="CE79" s="162"/>
      <c r="CF79" s="162"/>
      <c r="CG79" s="162"/>
      <c r="CH79" s="162"/>
      <c r="CI79" s="162"/>
      <c r="CJ79" s="162"/>
      <c r="CK79" s="162"/>
      <c r="CL79" s="162"/>
      <c r="CM79" s="53"/>
      <c r="CQ79" s="162" t="s">
        <v>64</v>
      </c>
      <c r="CR79" s="162"/>
      <c r="CS79" s="162"/>
      <c r="CT79" s="162"/>
      <c r="CU79" s="162"/>
      <c r="CV79" s="162"/>
      <c r="CW79" s="162"/>
      <c r="CX79" s="162"/>
      <c r="CY79" s="162"/>
      <c r="CZ79" s="162"/>
      <c r="DA79" s="162"/>
      <c r="DB79" s="162"/>
      <c r="DC79" s="162"/>
      <c r="DD79" s="162"/>
      <c r="DE79" s="162"/>
      <c r="DF79" s="162"/>
      <c r="DG79" s="162"/>
      <c r="DH79" s="162"/>
      <c r="DI79" s="162"/>
      <c r="DJ79" s="53"/>
      <c r="DN79" s="162" t="s">
        <v>64</v>
      </c>
      <c r="DO79" s="162"/>
      <c r="DP79" s="162"/>
      <c r="DQ79" s="162"/>
      <c r="DR79" s="162"/>
      <c r="DS79" s="162"/>
      <c r="DT79" s="162"/>
      <c r="DU79" s="162"/>
      <c r="DV79" s="162"/>
      <c r="DW79" s="162"/>
      <c r="DX79" s="162"/>
      <c r="DY79" s="162"/>
      <c r="DZ79" s="162"/>
      <c r="EA79" s="162"/>
      <c r="EB79" s="162"/>
      <c r="EC79" s="162"/>
      <c r="ED79" s="162"/>
      <c r="EE79" s="162"/>
      <c r="EF79" s="162"/>
      <c r="EG79" s="53"/>
    </row>
    <row r="80" spans="2:137" s="1" customFormat="1" ht="3" customHeight="1" thickBot="1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"/>
      <c r="V80" s="48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"/>
      <c r="AS80" s="48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"/>
      <c r="BP80" s="48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"/>
      <c r="CM80" s="48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  <c r="DB80" s="49"/>
      <c r="DC80" s="49"/>
      <c r="DD80" s="49"/>
      <c r="DE80" s="49"/>
      <c r="DF80" s="49"/>
      <c r="DG80" s="49"/>
      <c r="DH80" s="49"/>
      <c r="DI80" s="4"/>
      <c r="DJ80" s="48"/>
      <c r="DN80" s="49"/>
      <c r="DO80" s="49"/>
      <c r="DP80" s="49"/>
      <c r="DQ80" s="49"/>
      <c r="DR80" s="49"/>
      <c r="DS80" s="49"/>
      <c r="DT80" s="49"/>
      <c r="DU80" s="49"/>
      <c r="DV80" s="49"/>
      <c r="DW80" s="49"/>
      <c r="DX80" s="49"/>
      <c r="DY80" s="49"/>
      <c r="DZ80" s="49"/>
      <c r="EA80" s="49"/>
      <c r="EB80" s="49"/>
      <c r="EC80" s="49"/>
      <c r="ED80" s="49"/>
      <c r="EE80" s="49"/>
      <c r="EF80" s="4"/>
      <c r="EG80" s="48"/>
    </row>
    <row r="81" spans="1:138" s="1" customFormat="1" ht="10.5" customHeight="1">
      <c r="C81" s="179" t="s">
        <v>136</v>
      </c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3"/>
      <c r="Z81" s="176" t="s">
        <v>0</v>
      </c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76"/>
      <c r="AO81" s="176"/>
      <c r="AP81" s="176"/>
      <c r="AQ81" s="176"/>
      <c r="AS81" s="3"/>
      <c r="AW81" s="176" t="s">
        <v>0</v>
      </c>
      <c r="AX81" s="176"/>
      <c r="AY81" s="176"/>
      <c r="AZ81" s="176"/>
      <c r="BA81" s="176"/>
      <c r="BB81" s="176"/>
      <c r="BC81" s="176"/>
      <c r="BD81" s="176"/>
      <c r="BE81" s="176"/>
      <c r="BF81" s="176"/>
      <c r="BG81" s="176"/>
      <c r="BH81" s="176"/>
      <c r="BI81" s="176"/>
      <c r="BJ81" s="176"/>
      <c r="BK81" s="176"/>
      <c r="BL81" s="176"/>
      <c r="BM81" s="176"/>
      <c r="BN81" s="176"/>
      <c r="BP81" s="3"/>
      <c r="BT81" s="176" t="s">
        <v>0</v>
      </c>
      <c r="BU81" s="176"/>
      <c r="BV81" s="176"/>
      <c r="BW81" s="176"/>
      <c r="BX81" s="176"/>
      <c r="BY81" s="176"/>
      <c r="BZ81" s="176"/>
      <c r="CA81" s="176"/>
      <c r="CB81" s="176"/>
      <c r="CC81" s="176"/>
      <c r="CD81" s="176"/>
      <c r="CE81" s="176"/>
      <c r="CF81" s="176"/>
      <c r="CG81" s="176"/>
      <c r="CH81" s="176"/>
      <c r="CI81" s="176"/>
      <c r="CJ81" s="176"/>
      <c r="CK81" s="176"/>
      <c r="CM81" s="3"/>
      <c r="CQ81" s="176" t="s">
        <v>0</v>
      </c>
      <c r="CR81" s="176"/>
      <c r="CS81" s="176"/>
      <c r="CT81" s="176"/>
      <c r="CU81" s="176"/>
      <c r="CV81" s="176"/>
      <c r="CW81" s="176"/>
      <c r="CX81" s="176"/>
      <c r="CY81" s="176"/>
      <c r="CZ81" s="176"/>
      <c r="DA81" s="176"/>
      <c r="DB81" s="176"/>
      <c r="DC81" s="176"/>
      <c r="DD81" s="176"/>
      <c r="DE81" s="176"/>
      <c r="DF81" s="176"/>
      <c r="DG81" s="176"/>
      <c r="DH81" s="176"/>
      <c r="DJ81" s="3"/>
      <c r="DN81" s="176" t="s">
        <v>0</v>
      </c>
      <c r="DO81" s="176"/>
      <c r="DP81" s="176"/>
      <c r="DQ81" s="176"/>
      <c r="DR81" s="176"/>
      <c r="DS81" s="176"/>
      <c r="DT81" s="176"/>
      <c r="DU81" s="176"/>
      <c r="DV81" s="176"/>
      <c r="DW81" s="176"/>
      <c r="DX81" s="176"/>
      <c r="DY81" s="176"/>
      <c r="DZ81" s="176"/>
      <c r="EA81" s="176"/>
      <c r="EB81" s="176"/>
      <c r="EC81" s="176"/>
      <c r="ED81" s="176"/>
      <c r="EE81" s="176"/>
      <c r="EG81" s="3"/>
    </row>
    <row r="82" spans="1:138" s="1" customFormat="1" ht="10.5" customHeight="1" thickBot="1">
      <c r="C82" s="180" t="s">
        <v>137</v>
      </c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3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  <c r="AL82" s="176"/>
      <c r="AM82" s="176"/>
      <c r="AN82" s="176"/>
      <c r="AO82" s="176"/>
      <c r="AP82" s="176"/>
      <c r="AQ82" s="176"/>
      <c r="AS82" s="3"/>
      <c r="AW82" s="176"/>
      <c r="AX82" s="176"/>
      <c r="AY82" s="176"/>
      <c r="AZ82" s="176"/>
      <c r="BA82" s="176"/>
      <c r="BB82" s="176"/>
      <c r="BC82" s="176"/>
      <c r="BD82" s="176"/>
      <c r="BE82" s="176"/>
      <c r="BF82" s="176"/>
      <c r="BG82" s="176"/>
      <c r="BH82" s="176"/>
      <c r="BI82" s="176"/>
      <c r="BJ82" s="176"/>
      <c r="BK82" s="176"/>
      <c r="BL82" s="176"/>
      <c r="BM82" s="176"/>
      <c r="BN82" s="176"/>
      <c r="BP82" s="3"/>
      <c r="BT82" s="176"/>
      <c r="BU82" s="176"/>
      <c r="BV82" s="176"/>
      <c r="BW82" s="176"/>
      <c r="BX82" s="176"/>
      <c r="BY82" s="176"/>
      <c r="BZ82" s="176"/>
      <c r="CA82" s="176"/>
      <c r="CB82" s="176"/>
      <c r="CC82" s="176"/>
      <c r="CD82" s="176"/>
      <c r="CE82" s="176"/>
      <c r="CF82" s="176"/>
      <c r="CG82" s="176"/>
      <c r="CH82" s="176"/>
      <c r="CI82" s="176"/>
      <c r="CJ82" s="176"/>
      <c r="CK82" s="176"/>
      <c r="CM82" s="3"/>
      <c r="CQ82" s="176"/>
      <c r="CR82" s="176"/>
      <c r="CS82" s="176"/>
      <c r="CT82" s="176"/>
      <c r="CU82" s="176"/>
      <c r="CV82" s="176"/>
      <c r="CW82" s="176"/>
      <c r="CX82" s="176"/>
      <c r="CY82" s="176"/>
      <c r="CZ82" s="176"/>
      <c r="DA82" s="176"/>
      <c r="DB82" s="176"/>
      <c r="DC82" s="176"/>
      <c r="DD82" s="176"/>
      <c r="DE82" s="176"/>
      <c r="DF82" s="176"/>
      <c r="DG82" s="176"/>
      <c r="DH82" s="176"/>
      <c r="DJ82" s="3"/>
      <c r="DN82" s="176"/>
      <c r="DO82" s="176"/>
      <c r="DP82" s="176"/>
      <c r="DQ82" s="176"/>
      <c r="DR82" s="176"/>
      <c r="DS82" s="176"/>
      <c r="DT82" s="176"/>
      <c r="DU82" s="176"/>
      <c r="DV82" s="176"/>
      <c r="DW82" s="176"/>
      <c r="DX82" s="176"/>
      <c r="DY82" s="176"/>
      <c r="DZ82" s="176"/>
      <c r="EA82" s="176"/>
      <c r="EB82" s="176"/>
      <c r="EC82" s="176"/>
      <c r="ED82" s="176"/>
      <c r="EE82" s="176"/>
      <c r="EG82" s="3"/>
    </row>
    <row r="83" spans="1:138" s="1" customFormat="1" ht="10.5" customHeight="1">
      <c r="C83" s="5" t="s">
        <v>1</v>
      </c>
      <c r="D83" s="6"/>
      <c r="E83" s="6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8"/>
      <c r="U83" s="8"/>
      <c r="V83" s="8"/>
      <c r="Z83" s="5" t="s">
        <v>1</v>
      </c>
      <c r="AA83" s="6"/>
      <c r="AB83" s="6"/>
      <c r="AC83" s="7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8"/>
      <c r="AR83" s="8"/>
      <c r="AS83" s="8"/>
      <c r="AW83" s="5" t="s">
        <v>1</v>
      </c>
      <c r="AX83" s="6"/>
      <c r="AY83" s="6"/>
      <c r="AZ83" s="7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8"/>
      <c r="BO83" s="8"/>
      <c r="BP83" s="8"/>
      <c r="BT83" s="5" t="s">
        <v>1</v>
      </c>
      <c r="BU83" s="6"/>
      <c r="BV83" s="6"/>
      <c r="BW83" s="7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8"/>
      <c r="CL83" s="8"/>
      <c r="CM83" s="8"/>
      <c r="CQ83" s="5" t="s">
        <v>1</v>
      </c>
      <c r="CR83" s="6"/>
      <c r="CS83" s="6"/>
      <c r="CT83" s="7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8"/>
      <c r="DI83" s="8"/>
      <c r="DJ83" s="8"/>
      <c r="DN83" s="5" t="s">
        <v>1</v>
      </c>
      <c r="DO83" s="6"/>
      <c r="DP83" s="6"/>
      <c r="DQ83" s="7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8"/>
      <c r="EF83" s="8"/>
      <c r="EG83" s="8"/>
    </row>
    <row r="84" spans="1:138" s="1" customFormat="1" ht="10.5" customHeight="1">
      <c r="C84" s="9" t="s">
        <v>2</v>
      </c>
      <c r="G84" s="10"/>
      <c r="J84" s="1" t="s">
        <v>3</v>
      </c>
      <c r="K84" s="6" t="str">
        <f>B75</f>
        <v>ST KDOSH GROUP S.A.C.</v>
      </c>
      <c r="N84" s="6"/>
      <c r="Q84" s="6"/>
      <c r="R84" s="6"/>
      <c r="S84" s="6"/>
      <c r="T84" s="8"/>
      <c r="U84" s="8"/>
      <c r="V84" s="8"/>
      <c r="Z84" s="9" t="s">
        <v>2</v>
      </c>
      <c r="AD84" s="10"/>
      <c r="AG84" s="1" t="s">
        <v>3</v>
      </c>
      <c r="AH84" s="11" t="str">
        <f>Y75</f>
        <v>ST KDOSH GROUP S.A.C.</v>
      </c>
      <c r="AI84" s="3"/>
      <c r="AJ84" s="3"/>
      <c r="AK84" s="6"/>
      <c r="AN84" s="6"/>
      <c r="AO84" s="6"/>
      <c r="AP84" s="6"/>
      <c r="AQ84" s="8"/>
      <c r="AR84" s="8"/>
      <c r="AS84" s="8"/>
      <c r="AW84" s="9" t="s">
        <v>2</v>
      </c>
      <c r="BA84" s="10"/>
      <c r="BD84" s="1" t="s">
        <v>3</v>
      </c>
      <c r="BE84" s="11" t="str">
        <f>AV75</f>
        <v>ST KDOSH GROUP S.A.C.</v>
      </c>
      <c r="BF84" s="3"/>
      <c r="BG84" s="3"/>
      <c r="BH84" s="6"/>
      <c r="BK84" s="6"/>
      <c r="BL84" s="6"/>
      <c r="BM84" s="6"/>
      <c r="BN84" s="8"/>
      <c r="BO84" s="8"/>
      <c r="BP84" s="8"/>
      <c r="BT84" s="9" t="s">
        <v>2</v>
      </c>
      <c r="BX84" s="10"/>
      <c r="CA84" s="1" t="s">
        <v>3</v>
      </c>
      <c r="CB84" s="11" t="str">
        <f>BS75</f>
        <v>ST KDOSH GROUP S.A.C.</v>
      </c>
      <c r="CC84" s="3"/>
      <c r="CD84" s="3"/>
      <c r="CE84" s="6"/>
      <c r="CH84" s="6"/>
      <c r="CI84" s="6"/>
      <c r="CJ84" s="6"/>
      <c r="CK84" s="8"/>
      <c r="CL84" s="8"/>
      <c r="CM84" s="8"/>
      <c r="CQ84" s="9" t="s">
        <v>2</v>
      </c>
      <c r="CU84" s="10"/>
      <c r="CX84" s="1" t="s">
        <v>3</v>
      </c>
      <c r="CY84" s="11" t="str">
        <f>CP75</f>
        <v>ST KDOSH GROUP S.A.C.</v>
      </c>
      <c r="CZ84" s="3"/>
      <c r="DA84" s="3"/>
      <c r="DB84" s="6"/>
      <c r="DE84" s="6"/>
      <c r="DF84" s="6"/>
      <c r="DG84" s="6"/>
      <c r="DH84" s="8"/>
      <c r="DI84" s="8"/>
      <c r="DJ84" s="8"/>
      <c r="DN84" s="9" t="s">
        <v>2</v>
      </c>
      <c r="DR84" s="10"/>
      <c r="DU84" s="1" t="s">
        <v>3</v>
      </c>
      <c r="DV84" s="11" t="str">
        <f>DM75</f>
        <v>ST KDOSH GROUP S.A.C.</v>
      </c>
      <c r="DW84" s="3"/>
      <c r="DX84" s="3"/>
      <c r="DY84" s="6"/>
      <c r="EB84" s="6"/>
      <c r="EC84" s="6"/>
      <c r="ED84" s="6"/>
      <c r="EE84" s="8"/>
      <c r="EF84" s="8"/>
      <c r="EG84" s="8"/>
    </row>
    <row r="85" spans="1:138" s="1" customFormat="1" ht="10.5" customHeight="1">
      <c r="C85" s="9" t="s">
        <v>4</v>
      </c>
      <c r="G85" s="10"/>
      <c r="J85" s="1" t="s">
        <v>3</v>
      </c>
      <c r="K85" s="9" t="s">
        <v>65</v>
      </c>
      <c r="L85" s="9"/>
      <c r="M85" s="9"/>
      <c r="N85" s="6"/>
      <c r="Q85" s="8"/>
      <c r="T85" s="8"/>
      <c r="U85" s="8"/>
      <c r="V85" s="8"/>
      <c r="Z85" s="9" t="s">
        <v>4</v>
      </c>
      <c r="AD85" s="10"/>
      <c r="AG85" s="1" t="s">
        <v>3</v>
      </c>
      <c r="AH85" s="12" t="s">
        <v>65</v>
      </c>
      <c r="AI85" s="12"/>
      <c r="AJ85" s="12"/>
      <c r="AK85" s="6"/>
      <c r="AN85" s="8"/>
      <c r="AQ85" s="8"/>
      <c r="AR85" s="8"/>
      <c r="AS85" s="8"/>
      <c r="AW85" s="9" t="s">
        <v>4</v>
      </c>
      <c r="BA85" s="10"/>
      <c r="BD85" s="1" t="s">
        <v>3</v>
      </c>
      <c r="BE85" s="12" t="s">
        <v>65</v>
      </c>
      <c r="BF85" s="12"/>
      <c r="BG85" s="12"/>
      <c r="BH85" s="6"/>
      <c r="BK85" s="8"/>
      <c r="BN85" s="8"/>
      <c r="BO85" s="8"/>
      <c r="BP85" s="8"/>
      <c r="BT85" s="9" t="s">
        <v>4</v>
      </c>
      <c r="BX85" s="10"/>
      <c r="CA85" s="1" t="s">
        <v>3</v>
      </c>
      <c r="CB85" s="12" t="s">
        <v>65</v>
      </c>
      <c r="CC85" s="12"/>
      <c r="CD85" s="12"/>
      <c r="CE85" s="6"/>
      <c r="CH85" s="8"/>
      <c r="CK85" s="8"/>
      <c r="CL85" s="8"/>
      <c r="CM85" s="8"/>
      <c r="CQ85" s="9" t="s">
        <v>4</v>
      </c>
      <c r="CU85" s="10"/>
      <c r="CX85" s="1" t="s">
        <v>3</v>
      </c>
      <c r="CY85" s="12" t="s">
        <v>65</v>
      </c>
      <c r="CZ85" s="12"/>
      <c r="DA85" s="12"/>
      <c r="DB85" s="6"/>
      <c r="DE85" s="8"/>
      <c r="DH85" s="8"/>
      <c r="DI85" s="8"/>
      <c r="DJ85" s="8"/>
      <c r="DN85" s="9" t="s">
        <v>4</v>
      </c>
      <c r="DR85" s="10"/>
      <c r="DU85" s="1" t="s">
        <v>3</v>
      </c>
      <c r="DV85" s="12" t="s">
        <v>65</v>
      </c>
      <c r="DW85" s="12"/>
      <c r="DX85" s="12"/>
      <c r="DY85" s="6"/>
      <c r="EB85" s="8"/>
      <c r="EE85" s="8"/>
      <c r="EF85" s="8"/>
      <c r="EG85" s="8"/>
    </row>
    <row r="86" spans="1:138" s="1" customFormat="1" ht="10.5" customHeight="1">
      <c r="C86" s="9" t="s">
        <v>5</v>
      </c>
      <c r="G86" s="10"/>
      <c r="J86" s="1" t="s">
        <v>3</v>
      </c>
      <c r="K86" s="1" t="str">
        <f>C79</f>
        <v>Jr. San Martin N° 967</v>
      </c>
      <c r="N86" s="6"/>
      <c r="Q86" s="8"/>
      <c r="T86" s="8"/>
      <c r="U86" s="8"/>
      <c r="V86" s="8"/>
      <c r="Z86" s="9" t="s">
        <v>5</v>
      </c>
      <c r="AD86" s="10"/>
      <c r="AG86" s="1" t="s">
        <v>3</v>
      </c>
      <c r="AH86" s="3" t="str">
        <f>Z79</f>
        <v>Jr. San Martin N° 967</v>
      </c>
      <c r="AI86" s="3"/>
      <c r="AJ86" s="3"/>
      <c r="AK86" s="6"/>
      <c r="AL86" s="3"/>
      <c r="AM86" s="3"/>
      <c r="AN86" s="8"/>
      <c r="AQ86" s="8"/>
      <c r="AR86" s="8"/>
      <c r="AS86" s="8"/>
      <c r="AW86" s="9" t="s">
        <v>5</v>
      </c>
      <c r="BA86" s="10"/>
      <c r="BD86" s="1" t="s">
        <v>3</v>
      </c>
      <c r="BE86" s="3" t="str">
        <f>AW79</f>
        <v>Jr. San Martin N° 967</v>
      </c>
      <c r="BF86" s="3"/>
      <c r="BG86" s="3"/>
      <c r="BH86" s="6"/>
      <c r="BI86" s="3"/>
      <c r="BJ86" s="3"/>
      <c r="BK86" s="8"/>
      <c r="BN86" s="8"/>
      <c r="BO86" s="8"/>
      <c r="BP86" s="8"/>
      <c r="BT86" s="9" t="s">
        <v>5</v>
      </c>
      <c r="BX86" s="10"/>
      <c r="CA86" s="1" t="s">
        <v>3</v>
      </c>
      <c r="CB86" s="3" t="str">
        <f>BT79</f>
        <v>Jr. San Martin N° 967</v>
      </c>
      <c r="CC86" s="3"/>
      <c r="CD86" s="3"/>
      <c r="CE86" s="6"/>
      <c r="CF86" s="3"/>
      <c r="CG86" s="3"/>
      <c r="CH86" s="8"/>
      <c r="CK86" s="8"/>
      <c r="CL86" s="8"/>
      <c r="CM86" s="8"/>
      <c r="CQ86" s="9" t="s">
        <v>5</v>
      </c>
      <c r="CU86" s="10"/>
      <c r="CX86" s="1" t="s">
        <v>3</v>
      </c>
      <c r="CY86" s="3" t="str">
        <f>CQ79</f>
        <v>Jr. San Martin N° 967</v>
      </c>
      <c r="CZ86" s="3"/>
      <c r="DA86" s="3"/>
      <c r="DB86" s="6"/>
      <c r="DC86" s="3"/>
      <c r="DD86" s="3"/>
      <c r="DE86" s="8"/>
      <c r="DH86" s="8"/>
      <c r="DI86" s="8"/>
      <c r="DJ86" s="8"/>
      <c r="DN86" s="9" t="s">
        <v>5</v>
      </c>
      <c r="DR86" s="10"/>
      <c r="DU86" s="1" t="s">
        <v>3</v>
      </c>
      <c r="DV86" s="3" t="str">
        <f>DN79</f>
        <v>Jr. San Martin N° 967</v>
      </c>
      <c r="DW86" s="3"/>
      <c r="DX86" s="3"/>
      <c r="DY86" s="6"/>
      <c r="DZ86" s="3"/>
      <c r="EA86" s="3"/>
      <c r="EB86" s="8"/>
      <c r="EE86" s="8"/>
      <c r="EF86" s="8"/>
      <c r="EG86" s="8"/>
    </row>
    <row r="87" spans="1:138" s="1" customFormat="1" ht="10.5" customHeight="1">
      <c r="C87" s="9" t="s">
        <v>6</v>
      </c>
      <c r="G87" s="10"/>
      <c r="J87" s="1" t="s">
        <v>3</v>
      </c>
      <c r="K87" s="182">
        <v>20573041209</v>
      </c>
      <c r="L87" s="182"/>
      <c r="M87" s="182"/>
      <c r="N87" s="182"/>
      <c r="O87" s="9"/>
      <c r="Q87" s="8"/>
      <c r="T87" s="8"/>
      <c r="U87" s="8"/>
      <c r="V87" s="14"/>
      <c r="Z87" s="9" t="s">
        <v>6</v>
      </c>
      <c r="AD87" s="10"/>
      <c r="AG87" s="1" t="s">
        <v>3</v>
      </c>
      <c r="AH87" s="175">
        <v>20573041209</v>
      </c>
      <c r="AI87" s="175"/>
      <c r="AJ87" s="175"/>
      <c r="AK87" s="175"/>
      <c r="AL87" s="9"/>
      <c r="AN87" s="8"/>
      <c r="AQ87" s="8"/>
      <c r="AR87" s="13"/>
      <c r="AS87" s="14"/>
      <c r="AW87" s="9" t="s">
        <v>6</v>
      </c>
      <c r="BA87" s="10"/>
      <c r="BD87" s="1" t="s">
        <v>3</v>
      </c>
      <c r="BE87" s="175">
        <v>20573041209</v>
      </c>
      <c r="BF87" s="175"/>
      <c r="BG87" s="175"/>
      <c r="BH87" s="175"/>
      <c r="BI87" s="9"/>
      <c r="BK87" s="8"/>
      <c r="BN87" s="8"/>
      <c r="BO87" s="13"/>
      <c r="BP87" s="14"/>
      <c r="BT87" s="9" t="s">
        <v>6</v>
      </c>
      <c r="BX87" s="10"/>
      <c r="CA87" s="1" t="s">
        <v>3</v>
      </c>
      <c r="CB87" s="175">
        <v>20573041209</v>
      </c>
      <c r="CC87" s="175"/>
      <c r="CD87" s="175"/>
      <c r="CE87" s="175"/>
      <c r="CF87" s="9"/>
      <c r="CH87" s="8"/>
      <c r="CK87" s="8"/>
      <c r="CL87" s="13"/>
      <c r="CM87" s="14"/>
      <c r="CQ87" s="9" t="s">
        <v>6</v>
      </c>
      <c r="CU87" s="10"/>
      <c r="CX87" s="1" t="s">
        <v>3</v>
      </c>
      <c r="CY87" s="175">
        <v>20573041209</v>
      </c>
      <c r="CZ87" s="175"/>
      <c r="DA87" s="175"/>
      <c r="DB87" s="175"/>
      <c r="DC87" s="9"/>
      <c r="DE87" s="8"/>
      <c r="DH87" s="8"/>
      <c r="DI87" s="13"/>
      <c r="DJ87" s="14"/>
      <c r="DN87" s="9" t="s">
        <v>6</v>
      </c>
      <c r="DR87" s="10"/>
      <c r="DU87" s="1" t="s">
        <v>3</v>
      </c>
      <c r="DV87" s="175">
        <v>20573041209</v>
      </c>
      <c r="DW87" s="175"/>
      <c r="DX87" s="175"/>
      <c r="DY87" s="175"/>
      <c r="DZ87" s="9"/>
      <c r="EB87" s="8"/>
      <c r="EE87" s="8"/>
      <c r="EF87" s="13"/>
      <c r="EG87" s="14"/>
    </row>
    <row r="89" spans="1:138" s="1" customFormat="1" ht="10.5" customHeight="1">
      <c r="C89" s="14" t="s">
        <v>7</v>
      </c>
      <c r="D89" s="6"/>
      <c r="E89" s="6"/>
      <c r="F89" s="6"/>
      <c r="G89" s="6"/>
      <c r="H89" s="6"/>
      <c r="Q89" s="15"/>
      <c r="T89" s="8"/>
      <c r="U89" s="8"/>
      <c r="V89" s="14"/>
      <c r="Z89" s="14" t="s">
        <v>7</v>
      </c>
      <c r="AA89" s="6"/>
      <c r="AB89" s="6"/>
      <c r="AC89" s="6"/>
      <c r="AD89" s="6"/>
      <c r="AE89" s="6"/>
      <c r="AN89" s="15"/>
      <c r="AQ89" s="13"/>
      <c r="AR89" s="13"/>
      <c r="AS89" s="14"/>
      <c r="AW89" s="14" t="s">
        <v>7</v>
      </c>
      <c r="AX89" s="6"/>
      <c r="AY89" s="6"/>
      <c r="AZ89" s="6"/>
      <c r="BA89" s="6"/>
      <c r="BB89" s="6"/>
      <c r="BK89" s="15"/>
      <c r="BN89" s="13"/>
      <c r="BO89" s="13"/>
      <c r="BP89" s="14"/>
      <c r="BT89" s="14" t="s">
        <v>7</v>
      </c>
      <c r="BU89" s="6"/>
      <c r="BV89" s="6"/>
      <c r="BW89" s="6"/>
      <c r="BX89" s="6"/>
      <c r="BY89" s="6"/>
      <c r="CH89" s="15"/>
      <c r="CK89" s="13"/>
      <c r="CL89" s="13"/>
      <c r="CM89" s="14"/>
      <c r="CQ89" s="14" t="s">
        <v>7</v>
      </c>
      <c r="CR89" s="6"/>
      <c r="CS89" s="6"/>
      <c r="CT89" s="6"/>
      <c r="CU89" s="6"/>
      <c r="CV89" s="6"/>
      <c r="DE89" s="15"/>
      <c r="DH89" s="13"/>
      <c r="DI89" s="13"/>
      <c r="DJ89" s="14"/>
      <c r="DN89" s="14" t="s">
        <v>7</v>
      </c>
      <c r="DO89" s="6"/>
      <c r="DP89" s="6"/>
      <c r="DQ89" s="6"/>
      <c r="DR89" s="6"/>
      <c r="DS89" s="6"/>
      <c r="EB89" s="15"/>
      <c r="EE89" s="13"/>
      <c r="EF89" s="13"/>
      <c r="EG89" s="14"/>
    </row>
    <row r="90" spans="1:138" s="1" customFormat="1" ht="10.5" customHeight="1">
      <c r="C90" s="1" t="s">
        <v>8</v>
      </c>
      <c r="F90" s="10"/>
      <c r="J90" s="1" t="s">
        <v>3</v>
      </c>
      <c r="K90" s="101" t="str">
        <f t="shared" ref="K90:K95" si="0">K16</f>
        <v>GARCIA EUGENIO ANHELO REYNALDO</v>
      </c>
      <c r="L90" s="64"/>
      <c r="Q90" s="15"/>
      <c r="T90" s="8"/>
      <c r="U90" s="8"/>
      <c r="V90" s="14"/>
      <c r="Z90" s="1" t="s">
        <v>8</v>
      </c>
      <c r="AC90" s="10"/>
      <c r="AG90" s="1" t="s">
        <v>3</v>
      </c>
      <c r="AH90" s="63" t="str">
        <f t="shared" ref="AH90:AH95" si="1">AH16</f>
        <v>ALEJO RAMOS YENSY DEYLY</v>
      </c>
      <c r="AI90" s="64"/>
      <c r="AN90" s="15"/>
      <c r="AQ90" s="13"/>
      <c r="AR90" s="13"/>
      <c r="AS90" s="14"/>
      <c r="AW90" s="1" t="s">
        <v>8</v>
      </c>
      <c r="AZ90" s="10"/>
      <c r="BD90" s="1" t="s">
        <v>3</v>
      </c>
      <c r="BE90" s="63" t="str">
        <f t="shared" ref="BE90:BE95" si="2">BE16</f>
        <v>ALVARADO LUGO DIANA CAROLINA</v>
      </c>
      <c r="BF90" s="64"/>
      <c r="BK90" s="15"/>
      <c r="BN90" s="13"/>
      <c r="BO90" s="13"/>
      <c r="BP90" s="14"/>
      <c r="BT90" s="1" t="s">
        <v>8</v>
      </c>
      <c r="BW90" s="10"/>
      <c r="CA90" s="1" t="s">
        <v>3</v>
      </c>
      <c r="CB90" s="63" t="str">
        <f t="shared" ref="CB90:CB95" si="3">CB16</f>
        <v>ALVAREZ BUSTILLOS SALY BETZABE</v>
      </c>
      <c r="CC90" s="64"/>
      <c r="CH90" s="15"/>
      <c r="CK90" s="13"/>
      <c r="CL90" s="13"/>
      <c r="CM90" s="14"/>
      <c r="CQ90" s="1" t="s">
        <v>8</v>
      </c>
      <c r="CT90" s="10"/>
      <c r="CX90" s="1" t="s">
        <v>3</v>
      </c>
      <c r="CY90" s="63" t="str">
        <f t="shared" ref="CY90:CY95" si="4">CY16</f>
        <v>ALVAREZ BUSTILLOS SALY BETZABE</v>
      </c>
      <c r="CZ90" s="64"/>
      <c r="DE90" s="15"/>
      <c r="DH90" s="13"/>
      <c r="DI90" s="13"/>
      <c r="DJ90" s="14"/>
      <c r="DN90" s="1" t="s">
        <v>8</v>
      </c>
      <c r="DQ90" s="10"/>
      <c r="DU90" s="1" t="s">
        <v>3</v>
      </c>
      <c r="DV90" s="63" t="str">
        <f t="shared" ref="DV90:DV95" si="5">DV16</f>
        <v>GARCIA EUGENIO ANHELO REYNALDO</v>
      </c>
      <c r="DW90" s="64"/>
      <c r="EB90" s="15"/>
      <c r="EE90" s="13"/>
      <c r="EF90" s="13"/>
      <c r="EG90" s="14"/>
    </row>
    <row r="91" spans="1:138" s="18" customFormat="1" ht="10.5" customHeight="1">
      <c r="F91" s="21"/>
      <c r="K91" s="101" t="str">
        <f t="shared" si="0"/>
        <v>DNI N° 71881872</v>
      </c>
      <c r="L91" s="100"/>
      <c r="Q91" s="22"/>
      <c r="T91" s="61"/>
      <c r="U91" s="61"/>
      <c r="V91" s="59"/>
      <c r="Z91" s="1"/>
      <c r="AA91" s="1"/>
      <c r="AB91" s="1"/>
      <c r="AC91" s="10"/>
      <c r="AD91" s="1"/>
      <c r="AE91" s="1"/>
      <c r="AF91" s="1"/>
      <c r="AG91" s="1"/>
      <c r="AH91" s="63" t="str">
        <f t="shared" si="1"/>
        <v>DNI N° 73529573</v>
      </c>
      <c r="AI91" s="100"/>
      <c r="AN91" s="22"/>
      <c r="AQ91" s="17"/>
      <c r="AR91" s="17"/>
      <c r="AS91" s="59"/>
      <c r="AW91" s="1"/>
      <c r="AX91" s="1"/>
      <c r="AY91" s="1"/>
      <c r="AZ91" s="10"/>
      <c r="BA91" s="1"/>
      <c r="BB91" s="1"/>
      <c r="BC91" s="1"/>
      <c r="BD91" s="1"/>
      <c r="BE91" s="63" t="str">
        <f t="shared" si="2"/>
        <v>DNI N° 71695216</v>
      </c>
      <c r="BF91" s="100"/>
      <c r="BK91" s="22"/>
      <c r="BN91" s="17"/>
      <c r="BO91" s="17"/>
      <c r="BP91" s="59"/>
      <c r="BT91" s="1"/>
      <c r="BU91" s="1"/>
      <c r="BV91" s="1"/>
      <c r="BW91" s="10"/>
      <c r="BX91" s="1"/>
      <c r="BY91" s="1"/>
      <c r="BZ91" s="1"/>
      <c r="CA91" s="1"/>
      <c r="CB91" s="63" t="str">
        <f t="shared" si="3"/>
        <v>DNI N° 72442931</v>
      </c>
      <c r="CC91" s="100"/>
      <c r="CH91" s="22"/>
      <c r="CK91" s="17"/>
      <c r="CL91" s="17"/>
      <c r="CM91" s="59"/>
      <c r="CQ91" s="1"/>
      <c r="CR91" s="1"/>
      <c r="CS91" s="1"/>
      <c r="CT91" s="10"/>
      <c r="CU91" s="1"/>
      <c r="CV91" s="1"/>
      <c r="CW91" s="1"/>
      <c r="CX91" s="1"/>
      <c r="CY91" s="63" t="str">
        <f t="shared" si="4"/>
        <v>DNI N° 60438933</v>
      </c>
      <c r="CZ91" s="100"/>
      <c r="DE91" s="22"/>
      <c r="DH91" s="17"/>
      <c r="DI91" s="17"/>
      <c r="DJ91" s="59"/>
      <c r="DN91" s="1"/>
      <c r="DO91" s="1"/>
      <c r="DP91" s="1"/>
      <c r="DQ91" s="10"/>
      <c r="DR91" s="1"/>
      <c r="DS91" s="1"/>
      <c r="DT91" s="1"/>
      <c r="DU91" s="1"/>
      <c r="DV91" s="63" t="str">
        <f t="shared" si="5"/>
        <v>DNI N° 71881872</v>
      </c>
      <c r="DW91" s="100"/>
      <c r="EB91" s="22"/>
      <c r="EE91" s="17"/>
      <c r="EF91" s="17"/>
      <c r="EG91" s="59"/>
    </row>
    <row r="92" spans="1:138" s="1" customFormat="1" ht="10.5" customHeight="1">
      <c r="C92" s="1" t="s">
        <v>9</v>
      </c>
      <c r="F92" s="10"/>
      <c r="J92" s="1" t="s">
        <v>3</v>
      </c>
      <c r="K92" s="101" t="str">
        <f t="shared" si="0"/>
        <v>ASISTENTE ADMINISTRATIVO</v>
      </c>
      <c r="L92" s="64"/>
      <c r="Q92" s="15"/>
      <c r="T92" s="8"/>
      <c r="U92" s="8"/>
      <c r="V92" s="14"/>
      <c r="Z92" s="1" t="s">
        <v>9</v>
      </c>
      <c r="AC92" s="10"/>
      <c r="AG92" s="1" t="s">
        <v>3</v>
      </c>
      <c r="AH92" s="63" t="str">
        <f t="shared" si="1"/>
        <v>VENDEDOR(A)</v>
      </c>
      <c r="AI92" s="64"/>
      <c r="AN92" s="15"/>
      <c r="AQ92" s="13"/>
      <c r="AR92" s="13"/>
      <c r="AS92" s="14"/>
      <c r="AW92" s="1" t="s">
        <v>9</v>
      </c>
      <c r="AZ92" s="10"/>
      <c r="BD92" s="1" t="s">
        <v>3</v>
      </c>
      <c r="BE92" s="63" t="str">
        <f t="shared" si="2"/>
        <v>VENDEDOR(A)</v>
      </c>
      <c r="BF92" s="64"/>
      <c r="BK92" s="15"/>
      <c r="BN92" s="13"/>
      <c r="BO92" s="13"/>
      <c r="BP92" s="14"/>
      <c r="BT92" s="1" t="s">
        <v>9</v>
      </c>
      <c r="BW92" s="10"/>
      <c r="CA92" s="1" t="s">
        <v>3</v>
      </c>
      <c r="CB92" s="63" t="str">
        <f t="shared" si="3"/>
        <v>VENDEDOR(A)</v>
      </c>
      <c r="CC92" s="64"/>
      <c r="CH92" s="15"/>
      <c r="CK92" s="13"/>
      <c r="CL92" s="13"/>
      <c r="CM92" s="14"/>
      <c r="CQ92" s="1" t="s">
        <v>9</v>
      </c>
      <c r="CT92" s="10"/>
      <c r="CX92" s="1" t="s">
        <v>3</v>
      </c>
      <c r="CY92" s="63" t="str">
        <f t="shared" si="4"/>
        <v>VENDEDOR(A)</v>
      </c>
      <c r="CZ92" s="64"/>
      <c r="DE92" s="15"/>
      <c r="DH92" s="13"/>
      <c r="DI92" s="13"/>
      <c r="DJ92" s="14"/>
      <c r="DN92" s="1" t="s">
        <v>9</v>
      </c>
      <c r="DQ92" s="10"/>
      <c r="DU92" s="1" t="s">
        <v>3</v>
      </c>
      <c r="DV92" s="63" t="str">
        <f t="shared" si="5"/>
        <v>ASISTENTE ADMINISTRATIVO</v>
      </c>
      <c r="DW92" s="64"/>
      <c r="EB92" s="15"/>
      <c r="EE92" s="13"/>
      <c r="EF92" s="13"/>
      <c r="EG92" s="14"/>
    </row>
    <row r="93" spans="1:138" s="1" customFormat="1" ht="10.5" customHeight="1">
      <c r="C93" s="1" t="s">
        <v>10</v>
      </c>
      <c r="F93" s="10"/>
      <c r="J93" s="1" t="s">
        <v>3</v>
      </c>
      <c r="K93" s="183">
        <f t="shared" si="0"/>
        <v>45154</v>
      </c>
      <c r="L93" s="183"/>
      <c r="M93" s="16"/>
      <c r="N93" s="16"/>
      <c r="Q93" s="15"/>
      <c r="T93" s="8"/>
      <c r="U93" s="61"/>
      <c r="V93" s="14"/>
      <c r="W93" s="18"/>
      <c r="Z93" s="1" t="s">
        <v>10</v>
      </c>
      <c r="AC93" s="10"/>
      <c r="AG93" s="1" t="s">
        <v>3</v>
      </c>
      <c r="AH93" s="183">
        <f t="shared" si="1"/>
        <v>45782</v>
      </c>
      <c r="AI93" s="183"/>
      <c r="AJ93" s="16"/>
      <c r="AK93" s="16"/>
      <c r="AN93" s="15"/>
      <c r="AQ93" s="13"/>
      <c r="AR93" s="17"/>
      <c r="AS93" s="14"/>
      <c r="AT93" s="18"/>
      <c r="AW93" s="1" t="s">
        <v>10</v>
      </c>
      <c r="AZ93" s="10"/>
      <c r="BD93" s="1" t="s">
        <v>3</v>
      </c>
      <c r="BE93" s="183">
        <f t="shared" si="2"/>
        <v>45748</v>
      </c>
      <c r="BF93" s="183"/>
      <c r="BG93" s="16"/>
      <c r="BH93" s="16"/>
      <c r="BK93" s="15"/>
      <c r="BN93" s="13"/>
      <c r="BO93" s="17"/>
      <c r="BP93" s="14"/>
      <c r="BQ93" s="18"/>
      <c r="BT93" s="1" t="s">
        <v>10</v>
      </c>
      <c r="BW93" s="10"/>
      <c r="CA93" s="1" t="s">
        <v>3</v>
      </c>
      <c r="CB93" s="183">
        <f t="shared" si="3"/>
        <v>45809</v>
      </c>
      <c r="CC93" s="183"/>
      <c r="CD93" s="16"/>
      <c r="CE93" s="16"/>
      <c r="CH93" s="15"/>
      <c r="CK93" s="13"/>
      <c r="CL93" s="17"/>
      <c r="CM93" s="14"/>
      <c r="CN93" s="18"/>
      <c r="CQ93" s="1" t="s">
        <v>10</v>
      </c>
      <c r="CT93" s="10"/>
      <c r="CX93" s="1" t="s">
        <v>3</v>
      </c>
      <c r="CY93" s="183">
        <f t="shared" si="4"/>
        <v>45613</v>
      </c>
      <c r="CZ93" s="183"/>
      <c r="DA93" s="16"/>
      <c r="DB93" s="16"/>
      <c r="DE93" s="15"/>
      <c r="DH93" s="13"/>
      <c r="DI93" s="17"/>
      <c r="DJ93" s="14"/>
      <c r="DK93" s="18"/>
      <c r="DN93" s="1" t="s">
        <v>10</v>
      </c>
      <c r="DQ93" s="10"/>
      <c r="DU93" s="1" t="s">
        <v>3</v>
      </c>
      <c r="DV93" s="183">
        <f t="shared" si="5"/>
        <v>45154</v>
      </c>
      <c r="DW93" s="183"/>
      <c r="DX93" s="16"/>
      <c r="DY93" s="16"/>
      <c r="EB93" s="15"/>
      <c r="EE93" s="13"/>
      <c r="EF93" s="17"/>
      <c r="EG93" s="14"/>
      <c r="EH93" s="18"/>
    </row>
    <row r="94" spans="1:138" s="1" customFormat="1" ht="10.5" customHeight="1">
      <c r="B94" s="18"/>
      <c r="C94" s="1" t="s">
        <v>11</v>
      </c>
      <c r="F94" s="10"/>
      <c r="J94" s="1" t="s">
        <v>3</v>
      </c>
      <c r="K94" s="183">
        <f t="shared" si="0"/>
        <v>45838</v>
      </c>
      <c r="L94" s="183"/>
      <c r="M94" s="20"/>
      <c r="N94" s="20"/>
      <c r="Q94" s="15"/>
      <c r="T94" s="8"/>
      <c r="U94" s="8"/>
      <c r="V94" s="14"/>
      <c r="Y94" s="18"/>
      <c r="Z94" s="1" t="s">
        <v>11</v>
      </c>
      <c r="AC94" s="10"/>
      <c r="AG94" s="1" t="s">
        <v>3</v>
      </c>
      <c r="AH94" s="183">
        <f t="shared" si="1"/>
        <v>45838</v>
      </c>
      <c r="AI94" s="183"/>
      <c r="AJ94" s="20"/>
      <c r="AK94" s="20"/>
      <c r="AN94" s="15"/>
      <c r="AQ94" s="13"/>
      <c r="AR94" s="13"/>
      <c r="AS94" s="14"/>
      <c r="AV94" s="18"/>
      <c r="AW94" s="1" t="s">
        <v>11</v>
      </c>
      <c r="AZ94" s="10"/>
      <c r="BD94" s="1" t="s">
        <v>3</v>
      </c>
      <c r="BE94" s="183">
        <f t="shared" si="2"/>
        <v>45838</v>
      </c>
      <c r="BF94" s="183"/>
      <c r="BG94" s="20"/>
      <c r="BH94" s="20"/>
      <c r="BK94" s="15"/>
      <c r="BN94" s="13"/>
      <c r="BO94" s="13"/>
      <c r="BP94" s="14"/>
      <c r="BS94" s="18"/>
      <c r="BT94" s="1" t="s">
        <v>11</v>
      </c>
      <c r="BW94" s="10"/>
      <c r="CA94" s="1" t="s">
        <v>3</v>
      </c>
      <c r="CB94" s="183">
        <f t="shared" si="3"/>
        <v>45838</v>
      </c>
      <c r="CC94" s="183"/>
      <c r="CD94" s="20"/>
      <c r="CE94" s="20"/>
      <c r="CH94" s="15"/>
      <c r="CK94" s="13"/>
      <c r="CL94" s="13"/>
      <c r="CM94" s="14"/>
      <c r="CP94" s="18"/>
      <c r="CQ94" s="1" t="s">
        <v>11</v>
      </c>
      <c r="CT94" s="10"/>
      <c r="CX94" s="1" t="s">
        <v>3</v>
      </c>
      <c r="CY94" s="183">
        <f t="shared" si="4"/>
        <v>45838</v>
      </c>
      <c r="CZ94" s="183"/>
      <c r="DA94" s="20"/>
      <c r="DB94" s="20"/>
      <c r="DE94" s="15"/>
      <c r="DH94" s="13"/>
      <c r="DI94" s="13"/>
      <c r="DJ94" s="14"/>
      <c r="DM94" s="18"/>
      <c r="DN94" s="1" t="s">
        <v>11</v>
      </c>
      <c r="DQ94" s="10"/>
      <c r="DU94" s="1" t="s">
        <v>3</v>
      </c>
      <c r="DV94" s="183">
        <f t="shared" si="5"/>
        <v>45838</v>
      </c>
      <c r="DW94" s="183"/>
      <c r="DX94" s="20"/>
      <c r="DY94" s="20"/>
      <c r="EB94" s="15"/>
      <c r="EE94" s="13"/>
      <c r="EF94" s="13"/>
      <c r="EG94" s="14"/>
    </row>
    <row r="95" spans="1:138" ht="10.5" customHeight="1">
      <c r="A95" s="18"/>
      <c r="C95" s="18" t="s">
        <v>12</v>
      </c>
      <c r="D95" s="18"/>
      <c r="E95" s="18"/>
      <c r="F95" s="21"/>
      <c r="G95" s="18"/>
      <c r="H95" s="18"/>
      <c r="J95" s="18" t="s">
        <v>3</v>
      </c>
      <c r="K95" s="47" t="str">
        <f t="shared" si="0"/>
        <v>EXTINCIÓN O LIQUIDACIÓN DEL EMPLEADOR</v>
      </c>
      <c r="L95" s="18"/>
      <c r="M95" s="18"/>
      <c r="N95" s="18"/>
      <c r="O95" s="18"/>
      <c r="P95" s="18"/>
      <c r="Q95" s="22"/>
      <c r="R95" s="18"/>
      <c r="S95" s="18"/>
      <c r="T95" s="61"/>
      <c r="U95" s="8"/>
      <c r="V95" s="14"/>
      <c r="X95" s="18"/>
      <c r="Z95" s="18" t="s">
        <v>12</v>
      </c>
      <c r="AA95" s="18"/>
      <c r="AB95" s="18"/>
      <c r="AC95" s="21"/>
      <c r="AD95" s="18"/>
      <c r="AE95" s="18"/>
      <c r="AG95" s="18" t="s">
        <v>3</v>
      </c>
      <c r="AH95" s="47" t="str">
        <f t="shared" si="1"/>
        <v>EXTINCIÓN O LIQUIDACIÓN DEL EMPLEADOR</v>
      </c>
      <c r="AI95" s="18"/>
      <c r="AJ95" s="18"/>
      <c r="AK95" s="18"/>
      <c r="AL95" s="18"/>
      <c r="AM95" s="18"/>
      <c r="AN95" s="22"/>
      <c r="AO95" s="18"/>
      <c r="AP95" s="18"/>
      <c r="AQ95" s="17"/>
      <c r="AR95" s="13"/>
      <c r="AS95" s="14"/>
      <c r="AU95" s="18"/>
      <c r="AW95" s="18" t="s">
        <v>12</v>
      </c>
      <c r="AX95" s="18"/>
      <c r="AY95" s="18"/>
      <c r="AZ95" s="21"/>
      <c r="BA95" s="18"/>
      <c r="BB95" s="18"/>
      <c r="BD95" s="18" t="s">
        <v>3</v>
      </c>
      <c r="BE95" s="47" t="str">
        <f t="shared" si="2"/>
        <v>EXTINCIÓN O LIQUIDACIÓN DEL EMPLEADOR</v>
      </c>
      <c r="BF95" s="18"/>
      <c r="BG95" s="18"/>
      <c r="BH95" s="18"/>
      <c r="BI95" s="18"/>
      <c r="BJ95" s="18"/>
      <c r="BK95" s="22"/>
      <c r="BL95" s="18"/>
      <c r="BM95" s="18"/>
      <c r="BN95" s="17"/>
      <c r="BO95" s="13"/>
      <c r="BP95" s="14"/>
      <c r="BR95" s="18"/>
      <c r="BT95" s="18" t="s">
        <v>12</v>
      </c>
      <c r="BU95" s="18"/>
      <c r="BV95" s="18"/>
      <c r="BW95" s="21"/>
      <c r="BX95" s="18"/>
      <c r="BY95" s="18"/>
      <c r="CA95" s="18" t="s">
        <v>3</v>
      </c>
      <c r="CB95" s="47" t="str">
        <f t="shared" si="3"/>
        <v>EXTINCIÓN O LIQUIDACIÓN DEL EMPLEADOR</v>
      </c>
      <c r="CC95" s="18"/>
      <c r="CD95" s="18"/>
      <c r="CE95" s="18"/>
      <c r="CF95" s="18"/>
      <c r="CG95" s="18"/>
      <c r="CH95" s="22"/>
      <c r="CI95" s="18"/>
      <c r="CJ95" s="18"/>
      <c r="CK95" s="17"/>
      <c r="CL95" s="13"/>
      <c r="CM95" s="14"/>
      <c r="CO95" s="18"/>
      <c r="CQ95" s="18" t="s">
        <v>12</v>
      </c>
      <c r="CR95" s="18"/>
      <c r="CS95" s="18"/>
      <c r="CT95" s="21"/>
      <c r="CU95" s="18"/>
      <c r="CV95" s="18"/>
      <c r="CX95" s="18" t="s">
        <v>3</v>
      </c>
      <c r="CY95" s="47" t="str">
        <f t="shared" si="4"/>
        <v>EXTINCIÓN O LIQUIDACIÓN DEL EMPLEADOR</v>
      </c>
      <c r="CZ95" s="18"/>
      <c r="DA95" s="18"/>
      <c r="DB95" s="18"/>
      <c r="DC95" s="18"/>
      <c r="DD95" s="18"/>
      <c r="DE95" s="22"/>
      <c r="DF95" s="18"/>
      <c r="DG95" s="18"/>
      <c r="DH95" s="17"/>
      <c r="DI95" s="13"/>
      <c r="DJ95" s="14"/>
      <c r="DL95" s="18"/>
      <c r="DN95" s="18" t="s">
        <v>12</v>
      </c>
      <c r="DO95" s="18"/>
      <c r="DP95" s="18"/>
      <c r="DQ95" s="21"/>
      <c r="DR95" s="18"/>
      <c r="DS95" s="18"/>
      <c r="DU95" s="18" t="s">
        <v>3</v>
      </c>
      <c r="DV95" s="47" t="str">
        <f t="shared" si="5"/>
        <v>EXTINCIÓN O LIQUIDACIÓN DEL EMPLEADOR</v>
      </c>
      <c r="DW95" s="18"/>
      <c r="DX95" s="18"/>
      <c r="DY95" s="18"/>
      <c r="DZ95" s="18"/>
      <c r="EA95" s="18"/>
      <c r="EB95" s="22"/>
      <c r="EC95" s="18"/>
      <c r="ED95" s="18"/>
      <c r="EE95" s="17"/>
      <c r="EF95" s="13"/>
      <c r="EG95" s="14"/>
    </row>
    <row r="96" spans="1:138" ht="10.5" customHeight="1">
      <c r="C96" s="1" t="s">
        <v>13</v>
      </c>
      <c r="D96" s="1"/>
      <c r="F96" s="10"/>
      <c r="J96" s="1" t="s">
        <v>3</v>
      </c>
      <c r="K96" s="24" t="s">
        <v>14</v>
      </c>
      <c r="L96" s="177">
        <f>K93</f>
        <v>45154</v>
      </c>
      <c r="M96" s="177"/>
      <c r="N96" s="1" t="s">
        <v>15</v>
      </c>
      <c r="O96" s="178">
        <f>K94</f>
        <v>45838</v>
      </c>
      <c r="P96" s="178"/>
      <c r="Q96" s="178"/>
      <c r="S96" s="1"/>
      <c r="T96" s="8"/>
      <c r="U96" s="8"/>
      <c r="V96" s="14"/>
      <c r="Z96" s="1" t="s">
        <v>13</v>
      </c>
      <c r="AA96" s="1"/>
      <c r="AC96" s="10"/>
      <c r="AG96" s="1" t="s">
        <v>3</v>
      </c>
      <c r="AH96" s="23" t="s">
        <v>14</v>
      </c>
      <c r="AI96" s="177">
        <f>AH93</f>
        <v>45782</v>
      </c>
      <c r="AJ96" s="177"/>
      <c r="AK96" s="1" t="s">
        <v>15</v>
      </c>
      <c r="AL96" s="178">
        <f>AH94</f>
        <v>45838</v>
      </c>
      <c r="AM96" s="178"/>
      <c r="AN96" s="178"/>
      <c r="AP96" s="1"/>
      <c r="AQ96" s="13"/>
      <c r="AR96" s="172"/>
      <c r="AS96" s="172"/>
      <c r="AW96" s="1" t="s">
        <v>13</v>
      </c>
      <c r="AX96" s="1"/>
      <c r="AZ96" s="10"/>
      <c r="BD96" s="1" t="s">
        <v>3</v>
      </c>
      <c r="BE96" s="23" t="s">
        <v>14</v>
      </c>
      <c r="BF96" s="177">
        <f>BE93</f>
        <v>45748</v>
      </c>
      <c r="BG96" s="177"/>
      <c r="BH96" s="1" t="s">
        <v>15</v>
      </c>
      <c r="BI96" s="178">
        <f>BE94</f>
        <v>45838</v>
      </c>
      <c r="BJ96" s="178"/>
      <c r="BK96" s="178"/>
      <c r="BM96" s="1"/>
      <c r="BN96" s="13"/>
      <c r="BO96" s="172"/>
      <c r="BP96" s="172"/>
      <c r="BT96" s="1" t="s">
        <v>13</v>
      </c>
      <c r="BU96" s="1"/>
      <c r="BW96" s="10"/>
      <c r="CA96" s="1" t="s">
        <v>3</v>
      </c>
      <c r="CB96" s="23" t="s">
        <v>14</v>
      </c>
      <c r="CC96" s="177">
        <f>CB93</f>
        <v>45809</v>
      </c>
      <c r="CD96" s="177"/>
      <c r="CE96" s="1" t="s">
        <v>15</v>
      </c>
      <c r="CF96" s="178">
        <f>CB94</f>
        <v>45838</v>
      </c>
      <c r="CG96" s="178"/>
      <c r="CH96" s="178"/>
      <c r="CJ96" s="1"/>
      <c r="CK96" s="13"/>
      <c r="CL96" s="172"/>
      <c r="CM96" s="172"/>
      <c r="CQ96" s="1" t="s">
        <v>13</v>
      </c>
      <c r="CR96" s="1"/>
      <c r="CT96" s="10"/>
      <c r="CX96" s="1" t="s">
        <v>3</v>
      </c>
      <c r="CY96" s="23" t="s">
        <v>14</v>
      </c>
      <c r="CZ96" s="177">
        <f>CY93</f>
        <v>45613</v>
      </c>
      <c r="DA96" s="177"/>
      <c r="DB96" s="1" t="s">
        <v>15</v>
      </c>
      <c r="DC96" s="178">
        <f>CY94</f>
        <v>45838</v>
      </c>
      <c r="DD96" s="178"/>
      <c r="DE96" s="178"/>
      <c r="DG96" s="1"/>
      <c r="DH96" s="13"/>
      <c r="DI96" s="172"/>
      <c r="DJ96" s="172"/>
      <c r="DN96" s="1" t="s">
        <v>13</v>
      </c>
      <c r="DO96" s="1"/>
      <c r="DQ96" s="10"/>
      <c r="DU96" s="1" t="s">
        <v>3</v>
      </c>
      <c r="DV96" s="23" t="s">
        <v>14</v>
      </c>
      <c r="DW96" s="177">
        <f>DV93</f>
        <v>45154</v>
      </c>
      <c r="DX96" s="177"/>
      <c r="DY96" s="1" t="s">
        <v>15</v>
      </c>
      <c r="DZ96" s="178">
        <f>DV94</f>
        <v>45838</v>
      </c>
      <c r="EA96" s="178"/>
      <c r="EB96" s="178"/>
      <c r="ED96" s="1"/>
      <c r="EE96" s="13"/>
      <c r="EF96" s="172"/>
      <c r="EG96" s="172"/>
    </row>
    <row r="97" spans="3:137" ht="10.5" customHeight="1">
      <c r="D97" s="1"/>
      <c r="F97" s="10"/>
      <c r="K97" s="24"/>
      <c r="L97" s="69"/>
      <c r="M97" s="69"/>
      <c r="O97" s="70"/>
      <c r="P97" s="70"/>
      <c r="Q97" s="70"/>
      <c r="S97" s="1"/>
      <c r="T97" s="8"/>
      <c r="U97" s="8"/>
      <c r="V97" s="14"/>
      <c r="AA97" s="1"/>
      <c r="AC97" s="10"/>
      <c r="AH97" s="23"/>
      <c r="AI97" s="69"/>
      <c r="AJ97" s="69"/>
      <c r="AL97" s="70"/>
      <c r="AM97" s="70"/>
      <c r="AN97" s="70"/>
      <c r="AP97" s="1"/>
      <c r="AQ97" s="13"/>
      <c r="AR97" s="71"/>
      <c r="AS97" s="71"/>
      <c r="AX97" s="1"/>
      <c r="AZ97" s="10"/>
      <c r="BE97" s="23"/>
      <c r="BF97" s="69"/>
      <c r="BG97" s="69"/>
      <c r="BI97" s="70"/>
      <c r="BJ97" s="70"/>
      <c r="BK97" s="70"/>
      <c r="BM97" s="1"/>
      <c r="BN97" s="13"/>
      <c r="BO97" s="71"/>
      <c r="BP97" s="71"/>
      <c r="BU97" s="1"/>
      <c r="BW97" s="10"/>
      <c r="CB97" s="23"/>
      <c r="CC97" s="69"/>
      <c r="CD97" s="69"/>
      <c r="CF97" s="70"/>
      <c r="CG97" s="70"/>
      <c r="CH97" s="70"/>
      <c r="CJ97" s="1"/>
      <c r="CK97" s="13"/>
      <c r="CL97" s="71"/>
      <c r="CM97" s="71"/>
      <c r="CR97" s="1"/>
      <c r="CT97" s="10"/>
      <c r="CY97" s="23"/>
      <c r="CZ97" s="69"/>
      <c r="DA97" s="69"/>
      <c r="DC97" s="70"/>
      <c r="DD97" s="70"/>
      <c r="DE97" s="70"/>
      <c r="DG97" s="1"/>
      <c r="DH97" s="13"/>
      <c r="DI97" s="71"/>
      <c r="DJ97" s="71"/>
      <c r="DO97" s="1"/>
      <c r="DQ97" s="10"/>
      <c r="DV97" s="23"/>
      <c r="DW97" s="69"/>
      <c r="DX97" s="69"/>
      <c r="DZ97" s="70"/>
      <c r="EA97" s="70"/>
      <c r="EB97" s="70"/>
      <c r="ED97" s="1"/>
      <c r="EE97" s="13"/>
      <c r="EF97" s="71"/>
      <c r="EG97" s="71"/>
    </row>
    <row r="98" spans="3:137" ht="10.5" customHeight="1">
      <c r="C98" s="1" t="s">
        <v>16</v>
      </c>
      <c r="D98" s="1"/>
      <c r="F98" s="10"/>
      <c r="J98" s="1" t="s">
        <v>3</v>
      </c>
      <c r="K98" s="24" t="s">
        <v>17</v>
      </c>
      <c r="L98" s="65">
        <v>1025</v>
      </c>
      <c r="M98" s="1"/>
      <c r="Q98" s="15"/>
      <c r="S98" s="1"/>
      <c r="T98" s="1"/>
      <c r="U98" s="8"/>
      <c r="V98" s="14"/>
      <c r="Z98" s="1" t="s">
        <v>16</v>
      </c>
      <c r="AA98" s="1"/>
      <c r="AC98" s="10"/>
      <c r="AG98" s="1" t="s">
        <v>3</v>
      </c>
      <c r="AH98" s="24" t="s">
        <v>17</v>
      </c>
      <c r="AI98" s="65">
        <v>1130</v>
      </c>
      <c r="AJ98" s="1"/>
      <c r="AN98" s="15"/>
      <c r="AP98" s="1"/>
      <c r="AQ98" s="1"/>
      <c r="AR98" s="8"/>
      <c r="AS98" s="14"/>
      <c r="AW98" s="1" t="s">
        <v>16</v>
      </c>
      <c r="AX98" s="1"/>
      <c r="AZ98" s="10"/>
      <c r="BD98" s="1" t="s">
        <v>3</v>
      </c>
      <c r="BE98" s="24" t="s">
        <v>17</v>
      </c>
      <c r="BF98" s="65">
        <v>1130</v>
      </c>
      <c r="BG98" s="1"/>
      <c r="BK98" s="15"/>
      <c r="BM98" s="1"/>
      <c r="BN98" s="1"/>
      <c r="BO98" s="8"/>
      <c r="BP98" s="14"/>
      <c r="BT98" s="1" t="s">
        <v>16</v>
      </c>
      <c r="BU98" s="1"/>
      <c r="BW98" s="10"/>
      <c r="CA98" s="1" t="s">
        <v>3</v>
      </c>
      <c r="CB98" s="24" t="s">
        <v>17</v>
      </c>
      <c r="CC98" s="65">
        <v>1130</v>
      </c>
      <c r="CD98" s="1"/>
      <c r="CH98" s="15"/>
      <c r="CJ98" s="1"/>
      <c r="CK98" s="1"/>
      <c r="CL98" s="8"/>
      <c r="CM98" s="14"/>
      <c r="CQ98" s="1" t="s">
        <v>16</v>
      </c>
      <c r="CR98" s="1"/>
      <c r="CT98" s="10"/>
      <c r="CX98" s="1" t="s">
        <v>3</v>
      </c>
      <c r="CY98" s="24" t="s">
        <v>17</v>
      </c>
      <c r="CZ98" s="65">
        <v>1025</v>
      </c>
      <c r="DA98" s="1"/>
      <c r="DE98" s="15"/>
      <c r="DG98" s="1"/>
      <c r="DH98" s="1"/>
      <c r="DI98" s="8"/>
      <c r="DJ98" s="14"/>
      <c r="DN98" s="1" t="s">
        <v>16</v>
      </c>
      <c r="DO98" s="1"/>
      <c r="DQ98" s="10"/>
      <c r="DU98" s="1" t="s">
        <v>3</v>
      </c>
      <c r="DV98" s="24" t="s">
        <v>17</v>
      </c>
      <c r="DW98" s="65">
        <v>1130</v>
      </c>
      <c r="DX98" s="1"/>
      <c r="EB98" s="15"/>
      <c r="ED98" s="1"/>
      <c r="EE98" s="1"/>
      <c r="EF98" s="8"/>
      <c r="EG98" s="14"/>
    </row>
    <row r="99" spans="3:137" ht="10.5" customHeight="1">
      <c r="C99" s="1" t="s">
        <v>132</v>
      </c>
      <c r="D99" s="1"/>
      <c r="F99" s="10"/>
      <c r="J99" s="1" t="s">
        <v>3</v>
      </c>
      <c r="K99" s="24" t="s">
        <v>18</v>
      </c>
      <c r="L99" s="66">
        <v>512.5</v>
      </c>
      <c r="M99" s="1" t="s">
        <v>19</v>
      </c>
      <c r="N99" s="1">
        <v>6</v>
      </c>
      <c r="O99" s="1" t="s">
        <v>20</v>
      </c>
      <c r="P99" s="1" t="s">
        <v>21</v>
      </c>
      <c r="Q99" s="15">
        <f>L99/N99</f>
        <v>85.416666666666671</v>
      </c>
      <c r="S99" s="1"/>
      <c r="T99" s="1"/>
      <c r="U99" s="8"/>
      <c r="V99" s="14"/>
      <c r="Z99" s="1" t="s">
        <v>56</v>
      </c>
      <c r="AA99" s="1"/>
      <c r="AC99" s="10"/>
      <c r="AG99" s="1" t="s">
        <v>3</v>
      </c>
      <c r="AH99" s="24" t="s">
        <v>18</v>
      </c>
      <c r="AI99" s="66">
        <v>0</v>
      </c>
      <c r="AJ99" s="1" t="s">
        <v>19</v>
      </c>
      <c r="AK99" s="1">
        <v>6</v>
      </c>
      <c r="AL99" s="1" t="s">
        <v>20</v>
      </c>
      <c r="AM99" s="1" t="s">
        <v>21</v>
      </c>
      <c r="AN99" s="15">
        <f>AI99/AK99</f>
        <v>0</v>
      </c>
      <c r="AP99" s="1"/>
      <c r="AQ99" s="1"/>
      <c r="AR99" s="8"/>
      <c r="AS99" s="14"/>
      <c r="AW99" s="1" t="s">
        <v>56</v>
      </c>
      <c r="AX99" s="1"/>
      <c r="AZ99" s="10"/>
      <c r="BD99" s="1" t="s">
        <v>3</v>
      </c>
      <c r="BE99" s="24" t="s">
        <v>18</v>
      </c>
      <c r="BF99" s="66">
        <v>0</v>
      </c>
      <c r="BG99" s="1" t="s">
        <v>19</v>
      </c>
      <c r="BH99" s="1">
        <v>6</v>
      </c>
      <c r="BI99" s="1" t="s">
        <v>20</v>
      </c>
      <c r="BJ99" s="1" t="s">
        <v>21</v>
      </c>
      <c r="BK99" s="15">
        <f>BF99/BH99</f>
        <v>0</v>
      </c>
      <c r="BM99" s="1"/>
      <c r="BN99" s="1"/>
      <c r="BO99" s="8"/>
      <c r="BP99" s="14"/>
      <c r="BT99" s="1" t="s">
        <v>56</v>
      </c>
      <c r="BU99" s="1"/>
      <c r="BW99" s="10"/>
      <c r="CA99" s="1" t="s">
        <v>3</v>
      </c>
      <c r="CB99" s="24" t="s">
        <v>18</v>
      </c>
      <c r="CC99" s="66">
        <v>0</v>
      </c>
      <c r="CD99" s="1" t="s">
        <v>19</v>
      </c>
      <c r="CE99" s="1">
        <v>6</v>
      </c>
      <c r="CF99" s="1" t="s">
        <v>20</v>
      </c>
      <c r="CG99" s="1" t="s">
        <v>21</v>
      </c>
      <c r="CH99" s="15">
        <f>CC99/CE99</f>
        <v>0</v>
      </c>
      <c r="CJ99" s="1"/>
      <c r="CK99" s="1"/>
      <c r="CL99" s="8"/>
      <c r="CM99" s="14"/>
      <c r="CQ99" s="1" t="s">
        <v>56</v>
      </c>
      <c r="CR99" s="1"/>
      <c r="CT99" s="10"/>
      <c r="CX99" s="1" t="s">
        <v>3</v>
      </c>
      <c r="CY99" s="24" t="s">
        <v>18</v>
      </c>
      <c r="CZ99" s="66">
        <v>0</v>
      </c>
      <c r="DA99" s="1" t="s">
        <v>19</v>
      </c>
      <c r="DB99" s="1">
        <v>6</v>
      </c>
      <c r="DC99" s="1" t="s">
        <v>20</v>
      </c>
      <c r="DD99" s="1" t="s">
        <v>21</v>
      </c>
      <c r="DE99" s="15">
        <f>CZ99/DB99</f>
        <v>0</v>
      </c>
      <c r="DG99" s="1"/>
      <c r="DH99" s="1"/>
      <c r="DI99" s="8"/>
      <c r="DJ99" s="14"/>
      <c r="DN99" s="1" t="s">
        <v>56</v>
      </c>
      <c r="DO99" s="1"/>
      <c r="DQ99" s="10"/>
      <c r="DU99" s="1" t="s">
        <v>3</v>
      </c>
      <c r="DV99" s="24" t="s">
        <v>18</v>
      </c>
      <c r="DW99" s="66">
        <v>512.5</v>
      </c>
      <c r="DX99" s="1" t="s">
        <v>19</v>
      </c>
      <c r="DY99" s="1">
        <v>6</v>
      </c>
      <c r="DZ99" s="1" t="s">
        <v>20</v>
      </c>
      <c r="EA99" s="1" t="s">
        <v>21</v>
      </c>
      <c r="EB99" s="15">
        <f>DW99/DY99</f>
        <v>85.416666666666671</v>
      </c>
      <c r="ED99" s="1"/>
      <c r="EE99" s="1"/>
      <c r="EF99" s="8"/>
      <c r="EG99" s="14"/>
    </row>
    <row r="100" spans="3:137" ht="10.5" customHeight="1">
      <c r="C100" s="1" t="s">
        <v>22</v>
      </c>
      <c r="D100" s="1"/>
      <c r="F100" s="10"/>
      <c r="J100" s="1" t="s">
        <v>3</v>
      </c>
      <c r="K100" s="24" t="s">
        <v>18</v>
      </c>
      <c r="L100" s="66">
        <f>L98+Q99</f>
        <v>1110.4166666666667</v>
      </c>
      <c r="M100" s="15"/>
      <c r="Q100" s="15"/>
      <c r="S100" s="1"/>
      <c r="T100" s="1"/>
      <c r="U100" s="8"/>
      <c r="V100" s="14"/>
      <c r="Z100" s="1" t="s">
        <v>22</v>
      </c>
      <c r="AA100" s="1"/>
      <c r="AC100" s="10"/>
      <c r="AG100" s="1" t="s">
        <v>3</v>
      </c>
      <c r="AH100" s="24" t="s">
        <v>18</v>
      </c>
      <c r="AI100" s="66">
        <f>AI98+AN99</f>
        <v>1130</v>
      </c>
      <c r="AJ100" s="15"/>
      <c r="AN100" s="15"/>
      <c r="AP100" s="1"/>
      <c r="AQ100" s="1"/>
      <c r="AR100" s="8"/>
      <c r="AS100" s="14"/>
      <c r="AW100" s="1" t="s">
        <v>22</v>
      </c>
      <c r="AX100" s="1"/>
      <c r="AZ100" s="10"/>
      <c r="BD100" s="1" t="s">
        <v>3</v>
      </c>
      <c r="BE100" s="24" t="s">
        <v>18</v>
      </c>
      <c r="BF100" s="66">
        <f>BF98+BK99</f>
        <v>1130</v>
      </c>
      <c r="BG100" s="15"/>
      <c r="BK100" s="15"/>
      <c r="BM100" s="1"/>
      <c r="BN100" s="1"/>
      <c r="BO100" s="8"/>
      <c r="BP100" s="14"/>
      <c r="BT100" s="1" t="s">
        <v>22</v>
      </c>
      <c r="BU100" s="1"/>
      <c r="BW100" s="10"/>
      <c r="CA100" s="1" t="s">
        <v>3</v>
      </c>
      <c r="CB100" s="24" t="s">
        <v>18</v>
      </c>
      <c r="CC100" s="66">
        <f>CC98+CH99</f>
        <v>1130</v>
      </c>
      <c r="CD100" s="15"/>
      <c r="CH100" s="15"/>
      <c r="CJ100" s="1"/>
      <c r="CK100" s="1"/>
      <c r="CL100" s="8"/>
      <c r="CM100" s="14"/>
      <c r="CQ100" s="1" t="s">
        <v>22</v>
      </c>
      <c r="CR100" s="1"/>
      <c r="CT100" s="10"/>
      <c r="CX100" s="1" t="s">
        <v>3</v>
      </c>
      <c r="CY100" s="24" t="s">
        <v>18</v>
      </c>
      <c r="CZ100" s="66">
        <f>CZ98+DE99</f>
        <v>1025</v>
      </c>
      <c r="DA100" s="15"/>
      <c r="DE100" s="15"/>
      <c r="DG100" s="1"/>
      <c r="DH100" s="1"/>
      <c r="DI100" s="8"/>
      <c r="DJ100" s="14"/>
      <c r="DN100" s="1" t="s">
        <v>22</v>
      </c>
      <c r="DO100" s="1"/>
      <c r="DQ100" s="10"/>
      <c r="DU100" s="1" t="s">
        <v>3</v>
      </c>
      <c r="DV100" s="24" t="s">
        <v>18</v>
      </c>
      <c r="DW100" s="66">
        <f>DW98+EB99</f>
        <v>1215.4166666666667</v>
      </c>
      <c r="DX100" s="15"/>
      <c r="EB100" s="15"/>
      <c r="ED100" s="1"/>
      <c r="EE100" s="1"/>
      <c r="EF100" s="8"/>
      <c r="EG100" s="14"/>
    </row>
    <row r="101" spans="3:137" ht="10.5" customHeight="1">
      <c r="D101" s="1"/>
      <c r="F101" s="10"/>
      <c r="M101" s="1"/>
      <c r="S101" s="1"/>
      <c r="T101" s="1"/>
      <c r="U101" s="8"/>
      <c r="V101" s="14"/>
      <c r="AA101" s="1"/>
      <c r="AC101" s="10"/>
      <c r="AJ101" s="1"/>
      <c r="AP101" s="1"/>
      <c r="AQ101" s="1"/>
      <c r="AR101" s="8"/>
      <c r="AS101" s="14"/>
      <c r="AX101" s="1"/>
      <c r="AZ101" s="10"/>
      <c r="BG101" s="1"/>
      <c r="BM101" s="1"/>
      <c r="BN101" s="1"/>
      <c r="BO101" s="8"/>
      <c r="BP101" s="14"/>
      <c r="BU101" s="1"/>
      <c r="BW101" s="10"/>
      <c r="CD101" s="1"/>
      <c r="CJ101" s="1"/>
      <c r="CK101" s="1"/>
      <c r="CL101" s="8"/>
      <c r="CM101" s="14"/>
      <c r="CR101" s="1"/>
      <c r="CT101" s="10"/>
      <c r="DA101" s="1"/>
      <c r="DG101" s="1"/>
      <c r="DH101" s="1"/>
      <c r="DI101" s="8"/>
      <c r="DJ101" s="14"/>
      <c r="DO101" s="1"/>
      <c r="DQ101" s="10"/>
      <c r="DX101" s="1"/>
      <c r="ED101" s="1"/>
      <c r="EE101" s="1"/>
      <c r="EF101" s="8"/>
      <c r="EG101" s="14"/>
    </row>
    <row r="102" spans="3:137" ht="10.5" customHeight="1">
      <c r="C102" s="6" t="s">
        <v>23</v>
      </c>
      <c r="D102" s="6"/>
      <c r="E102" s="6"/>
      <c r="F102" s="26"/>
      <c r="G102" s="6"/>
      <c r="H102" s="6"/>
      <c r="I102" s="6"/>
      <c r="J102" s="6"/>
      <c r="K102" s="6"/>
      <c r="L102" s="6"/>
      <c r="M102" s="6"/>
      <c r="N102" s="6"/>
      <c r="S102" s="1"/>
      <c r="T102" s="8"/>
      <c r="U102" s="8"/>
      <c r="V102" s="14"/>
      <c r="Z102" s="6" t="s">
        <v>23</v>
      </c>
      <c r="AA102" s="6"/>
      <c r="AB102" s="6"/>
      <c r="AC102" s="26"/>
      <c r="AD102" s="6"/>
      <c r="AE102" s="6"/>
      <c r="AF102" s="6"/>
      <c r="AG102" s="6"/>
      <c r="AH102" s="6"/>
      <c r="AI102" s="6"/>
      <c r="AJ102" s="6"/>
      <c r="AK102" s="6"/>
      <c r="AP102" s="1"/>
      <c r="AQ102" s="8"/>
      <c r="AR102" s="8"/>
      <c r="AS102" s="14"/>
      <c r="AW102" s="6" t="s">
        <v>23</v>
      </c>
      <c r="AX102" s="6"/>
      <c r="AY102" s="6"/>
      <c r="AZ102" s="26"/>
      <c r="BA102" s="6"/>
      <c r="BB102" s="6"/>
      <c r="BC102" s="6"/>
      <c r="BD102" s="6"/>
      <c r="BE102" s="6"/>
      <c r="BF102" s="6"/>
      <c r="BG102" s="6"/>
      <c r="BH102" s="6"/>
      <c r="BM102" s="1"/>
      <c r="BN102" s="8"/>
      <c r="BO102" s="8"/>
      <c r="BP102" s="14"/>
      <c r="BT102" s="6" t="s">
        <v>23</v>
      </c>
      <c r="BU102" s="6"/>
      <c r="BV102" s="6"/>
      <c r="BW102" s="26"/>
      <c r="BX102" s="6"/>
      <c r="BY102" s="6"/>
      <c r="BZ102" s="6"/>
      <c r="CA102" s="6"/>
      <c r="CB102" s="6"/>
      <c r="CC102" s="6"/>
      <c r="CD102" s="6"/>
      <c r="CE102" s="6"/>
      <c r="CJ102" s="1"/>
      <c r="CK102" s="8"/>
      <c r="CL102" s="8"/>
      <c r="CM102" s="14"/>
      <c r="CQ102" s="6" t="s">
        <v>23</v>
      </c>
      <c r="CR102" s="6"/>
      <c r="CS102" s="6"/>
      <c r="CT102" s="26"/>
      <c r="CU102" s="6"/>
      <c r="CV102" s="6"/>
      <c r="CW102" s="6"/>
      <c r="CX102" s="6"/>
      <c r="CY102" s="6"/>
      <c r="CZ102" s="6"/>
      <c r="DA102" s="6"/>
      <c r="DB102" s="6"/>
      <c r="DG102" s="1"/>
      <c r="DH102" s="8"/>
      <c r="DI102" s="8"/>
      <c r="DJ102" s="14"/>
      <c r="DN102" s="6" t="s">
        <v>23</v>
      </c>
      <c r="DO102" s="6"/>
      <c r="DP102" s="6"/>
      <c r="DQ102" s="26"/>
      <c r="DR102" s="6"/>
      <c r="DS102" s="6"/>
      <c r="DT102" s="6"/>
      <c r="DU102" s="6"/>
      <c r="DV102" s="6"/>
      <c r="DW102" s="6"/>
      <c r="DX102" s="6"/>
      <c r="DY102" s="6"/>
      <c r="ED102" s="1"/>
      <c r="EE102" s="8"/>
      <c r="EF102" s="8"/>
      <c r="EG102" s="14"/>
    </row>
    <row r="103" spans="3:137" ht="10.5" customHeight="1">
      <c r="D103" s="1" t="s">
        <v>24</v>
      </c>
      <c r="E103" s="1" t="s">
        <v>25</v>
      </c>
      <c r="F103" s="10"/>
      <c r="M103" s="1"/>
      <c r="S103" s="1"/>
      <c r="T103" s="8"/>
      <c r="U103" s="8"/>
      <c r="V103" s="14"/>
      <c r="AA103" s="1" t="s">
        <v>24</v>
      </c>
      <c r="AB103" s="1" t="s">
        <v>25</v>
      </c>
      <c r="AC103" s="10"/>
      <c r="AJ103" s="1"/>
      <c r="AP103" s="1"/>
      <c r="AQ103" s="8"/>
      <c r="AR103" s="8"/>
      <c r="AS103" s="14"/>
      <c r="AX103" s="1" t="s">
        <v>24</v>
      </c>
      <c r="AY103" s="1" t="s">
        <v>25</v>
      </c>
      <c r="AZ103" s="10"/>
      <c r="BG103" s="1"/>
      <c r="BM103" s="1"/>
      <c r="BN103" s="8"/>
      <c r="BO103" s="8"/>
      <c r="BP103" s="14"/>
      <c r="BU103" s="1" t="s">
        <v>24</v>
      </c>
      <c r="BV103" s="1" t="s">
        <v>25</v>
      </c>
      <c r="BW103" s="10"/>
      <c r="CD103" s="1"/>
      <c r="CJ103" s="1"/>
      <c r="CK103" s="8"/>
      <c r="CL103" s="8"/>
      <c r="CM103" s="14"/>
      <c r="CR103" s="1" t="s">
        <v>24</v>
      </c>
      <c r="CS103" s="1" t="s">
        <v>25</v>
      </c>
      <c r="CT103" s="10"/>
      <c r="DA103" s="1"/>
      <c r="DG103" s="1"/>
      <c r="DH103" s="8"/>
      <c r="DI103" s="8"/>
      <c r="DJ103" s="14"/>
      <c r="DO103" s="1" t="s">
        <v>24</v>
      </c>
      <c r="DP103" s="1" t="s">
        <v>25</v>
      </c>
      <c r="DQ103" s="10"/>
      <c r="DX103" s="1"/>
      <c r="ED103" s="1"/>
      <c r="EE103" s="8"/>
      <c r="EF103" s="8"/>
      <c r="EG103" s="14"/>
    </row>
    <row r="104" spans="3:137" ht="10.5" customHeight="1">
      <c r="C104" s="1" t="s">
        <v>26</v>
      </c>
      <c r="D104" s="1"/>
      <c r="E104" s="15">
        <f>L100*1/2</f>
        <v>555.20833333333337</v>
      </c>
      <c r="F104" s="1" t="s">
        <v>19</v>
      </c>
      <c r="G104" s="10">
        <v>12</v>
      </c>
      <c r="H104" s="1" t="s">
        <v>27</v>
      </c>
      <c r="I104" s="27">
        <f>E104/G104</f>
        <v>46.267361111111114</v>
      </c>
      <c r="J104" s="1" t="s">
        <v>28</v>
      </c>
      <c r="K104" s="67">
        <v>21</v>
      </c>
      <c r="L104" s="1" t="s">
        <v>29</v>
      </c>
      <c r="M104" s="1" t="s">
        <v>138</v>
      </c>
      <c r="S104" s="1"/>
      <c r="U104" s="8">
        <f>I104*K104</f>
        <v>971.61458333333337</v>
      </c>
      <c r="V104" s="14"/>
      <c r="Z104" s="1" t="s">
        <v>26</v>
      </c>
      <c r="AA104" s="1"/>
      <c r="AB104" s="15">
        <f>AI100*1/2</f>
        <v>565</v>
      </c>
      <c r="AC104" s="1" t="s">
        <v>19</v>
      </c>
      <c r="AD104" s="10">
        <v>12</v>
      </c>
      <c r="AE104" s="1" t="s">
        <v>27</v>
      </c>
      <c r="AF104" s="27">
        <f>AB104/AD104</f>
        <v>47.083333333333336</v>
      </c>
      <c r="AG104" s="1" t="s">
        <v>28</v>
      </c>
      <c r="AH104" s="28">
        <v>0</v>
      </c>
      <c r="AI104" s="1" t="s">
        <v>29</v>
      </c>
      <c r="AJ104" s="1"/>
      <c r="AP104" s="1"/>
      <c r="AR104" s="8">
        <f>AF104*AH104</f>
        <v>0</v>
      </c>
      <c r="AS104" s="14"/>
      <c r="AW104" s="1" t="s">
        <v>26</v>
      </c>
      <c r="AX104" s="1"/>
      <c r="AY104" s="15">
        <f>BF100*1/2</f>
        <v>565</v>
      </c>
      <c r="AZ104" s="1" t="s">
        <v>19</v>
      </c>
      <c r="BA104" s="10">
        <v>12</v>
      </c>
      <c r="BB104" s="1" t="s">
        <v>27</v>
      </c>
      <c r="BC104" s="27">
        <f>AY104/BA104</f>
        <v>47.083333333333336</v>
      </c>
      <c r="BD104" s="1" t="s">
        <v>28</v>
      </c>
      <c r="BE104" s="28">
        <v>1</v>
      </c>
      <c r="BF104" s="1" t="s">
        <v>29</v>
      </c>
      <c r="BG104" s="1"/>
      <c r="BM104" s="1"/>
      <c r="BO104" s="8">
        <f>BC104*BE104</f>
        <v>47.083333333333336</v>
      </c>
      <c r="BP104" s="14"/>
      <c r="BT104" s="1" t="s">
        <v>26</v>
      </c>
      <c r="BU104" s="1"/>
      <c r="BV104" s="15">
        <f>CC100*1/2</f>
        <v>565</v>
      </c>
      <c r="BW104" s="1" t="s">
        <v>19</v>
      </c>
      <c r="BX104" s="10">
        <v>12</v>
      </c>
      <c r="BY104" s="1" t="s">
        <v>27</v>
      </c>
      <c r="BZ104" s="27">
        <f>BV104/BX104</f>
        <v>47.083333333333336</v>
      </c>
      <c r="CA104" s="1" t="s">
        <v>28</v>
      </c>
      <c r="CB104" s="28">
        <v>0</v>
      </c>
      <c r="CC104" s="1" t="s">
        <v>29</v>
      </c>
      <c r="CD104" s="1"/>
      <c r="CJ104" s="1"/>
      <c r="CL104" s="8">
        <f>BZ104*CB104</f>
        <v>0</v>
      </c>
      <c r="CM104" s="14"/>
      <c r="CQ104" s="1" t="s">
        <v>26</v>
      </c>
      <c r="CR104" s="1"/>
      <c r="CS104" s="15">
        <f>CZ100*1/2</f>
        <v>512.5</v>
      </c>
      <c r="CT104" s="1" t="s">
        <v>19</v>
      </c>
      <c r="CU104" s="10">
        <v>12</v>
      </c>
      <c r="CV104" s="1" t="s">
        <v>27</v>
      </c>
      <c r="CW104" s="27">
        <f>CS104/CU104</f>
        <v>42.708333333333336</v>
      </c>
      <c r="CX104" s="1" t="s">
        <v>28</v>
      </c>
      <c r="CY104" s="28">
        <v>16</v>
      </c>
      <c r="CZ104" s="1" t="s">
        <v>29</v>
      </c>
      <c r="DA104" s="1"/>
      <c r="DG104" s="1"/>
      <c r="DI104" s="8">
        <f>CW104*CY104</f>
        <v>683.33333333333337</v>
      </c>
      <c r="DJ104" s="14"/>
      <c r="DN104" s="1" t="s">
        <v>26</v>
      </c>
      <c r="DO104" s="1"/>
      <c r="DP104" s="15">
        <f>DW100*1/2</f>
        <v>607.70833333333337</v>
      </c>
      <c r="DQ104" s="1" t="s">
        <v>19</v>
      </c>
      <c r="DR104" s="10">
        <v>12</v>
      </c>
      <c r="DS104" s="1" t="s">
        <v>27</v>
      </c>
      <c r="DT104" s="27">
        <f>DP104/DR104</f>
        <v>50.642361111111114</v>
      </c>
      <c r="DU104" s="1" t="s">
        <v>28</v>
      </c>
      <c r="DV104" s="28">
        <v>16</v>
      </c>
      <c r="DW104" s="1" t="s">
        <v>29</v>
      </c>
      <c r="DX104" s="1" t="s">
        <v>129</v>
      </c>
      <c r="ED104" s="1"/>
      <c r="EF104" s="8">
        <f>DT104*DV104</f>
        <v>810.27777777777783</v>
      </c>
      <c r="EG104" s="14"/>
    </row>
    <row r="105" spans="3:137" ht="10.5" customHeight="1">
      <c r="D105" s="1" t="s">
        <v>30</v>
      </c>
      <c r="E105" s="1" t="s">
        <v>31</v>
      </c>
      <c r="F105" s="10"/>
      <c r="K105" s="64"/>
      <c r="M105" s="1" t="s">
        <v>130</v>
      </c>
      <c r="S105" s="1"/>
      <c r="U105" s="8"/>
      <c r="V105" s="14"/>
      <c r="AA105" s="1" t="s">
        <v>30</v>
      </c>
      <c r="AB105" s="1" t="s">
        <v>31</v>
      </c>
      <c r="AC105" s="10"/>
      <c r="AJ105" s="1"/>
      <c r="AP105" s="1"/>
      <c r="AR105" s="8"/>
      <c r="AS105" s="14"/>
      <c r="AX105" s="1" t="s">
        <v>30</v>
      </c>
      <c r="AY105" s="1" t="s">
        <v>31</v>
      </c>
      <c r="AZ105" s="10"/>
      <c r="BG105" s="1"/>
      <c r="BM105" s="1"/>
      <c r="BO105" s="8"/>
      <c r="BP105" s="14"/>
      <c r="BU105" s="1" t="s">
        <v>30</v>
      </c>
      <c r="BV105" s="1" t="s">
        <v>31</v>
      </c>
      <c r="BW105" s="10"/>
      <c r="CD105" s="1"/>
      <c r="CJ105" s="1"/>
      <c r="CL105" s="8"/>
      <c r="CM105" s="14"/>
      <c r="CR105" s="1" t="s">
        <v>30</v>
      </c>
      <c r="CS105" s="1" t="s">
        <v>31</v>
      </c>
      <c r="CT105" s="10"/>
      <c r="DA105" s="1"/>
      <c r="DG105" s="1"/>
      <c r="DI105" s="8"/>
      <c r="DJ105" s="14"/>
      <c r="DO105" s="1" t="s">
        <v>30</v>
      </c>
      <c r="DP105" s="1" t="s">
        <v>31</v>
      </c>
      <c r="DQ105" s="10"/>
      <c r="DX105" s="1" t="s">
        <v>130</v>
      </c>
      <c r="ED105" s="1"/>
      <c r="EF105" s="8"/>
      <c r="EG105" s="14"/>
    </row>
    <row r="106" spans="3:137" ht="10.5" customHeight="1">
      <c r="D106" s="1"/>
      <c r="E106" s="15">
        <f>I104*1</f>
        <v>46.267361111111114</v>
      </c>
      <c r="F106" s="1" t="s">
        <v>19</v>
      </c>
      <c r="G106" s="10">
        <v>30</v>
      </c>
      <c r="H106" s="1" t="s">
        <v>27</v>
      </c>
      <c r="I106" s="27">
        <f>E106/G106</f>
        <v>1.5422453703703705</v>
      </c>
      <c r="J106" s="1" t="s">
        <v>28</v>
      </c>
      <c r="K106" s="67">
        <v>15</v>
      </c>
      <c r="L106" s="1" t="s">
        <v>32</v>
      </c>
      <c r="M106" s="1"/>
      <c r="S106" s="1"/>
      <c r="U106" s="8">
        <f>I106*K106</f>
        <v>23.133680555555557</v>
      </c>
      <c r="V106" s="14"/>
      <c r="AA106" s="1"/>
      <c r="AB106" s="15">
        <f>AF104*1</f>
        <v>47.083333333333336</v>
      </c>
      <c r="AC106" s="1" t="s">
        <v>19</v>
      </c>
      <c r="AD106" s="10">
        <v>30</v>
      </c>
      <c r="AE106" s="1" t="s">
        <v>27</v>
      </c>
      <c r="AF106" s="27">
        <f>AB106/AD106</f>
        <v>1.5694444444444444</v>
      </c>
      <c r="AG106" s="1" t="s">
        <v>28</v>
      </c>
      <c r="AH106" s="28">
        <v>0</v>
      </c>
      <c r="AI106" s="1" t="s">
        <v>32</v>
      </c>
      <c r="AJ106" s="1"/>
      <c r="AP106" s="1"/>
      <c r="AR106" s="8">
        <f>AF106*AH106</f>
        <v>0</v>
      </c>
      <c r="AS106" s="14"/>
      <c r="AX106" s="1"/>
      <c r="AY106" s="15">
        <f>BC104*1</f>
        <v>47.083333333333336</v>
      </c>
      <c r="AZ106" s="1" t="s">
        <v>19</v>
      </c>
      <c r="BA106" s="10">
        <v>30</v>
      </c>
      <c r="BB106" s="1" t="s">
        <v>27</v>
      </c>
      <c r="BC106" s="27">
        <f>AY106/BA106</f>
        <v>1.5694444444444444</v>
      </c>
      <c r="BD106" s="1" t="s">
        <v>28</v>
      </c>
      <c r="BE106" s="28">
        <v>0</v>
      </c>
      <c r="BF106" s="1" t="s">
        <v>32</v>
      </c>
      <c r="BG106" s="1"/>
      <c r="BM106" s="1"/>
      <c r="BO106" s="8">
        <f>BC106*BE106</f>
        <v>0</v>
      </c>
      <c r="BP106" s="14"/>
      <c r="BU106" s="1"/>
      <c r="BV106" s="15">
        <f>BZ104*1</f>
        <v>47.083333333333336</v>
      </c>
      <c r="BW106" s="1" t="s">
        <v>19</v>
      </c>
      <c r="BX106" s="10">
        <v>30</v>
      </c>
      <c r="BY106" s="1" t="s">
        <v>27</v>
      </c>
      <c r="BZ106" s="27">
        <f>BV106/BX106</f>
        <v>1.5694444444444444</v>
      </c>
      <c r="CA106" s="1" t="s">
        <v>28</v>
      </c>
      <c r="CB106" s="28">
        <v>0</v>
      </c>
      <c r="CC106" s="1" t="s">
        <v>32</v>
      </c>
      <c r="CD106" s="1"/>
      <c r="CJ106" s="1"/>
      <c r="CL106" s="8">
        <f>BZ106*CB106</f>
        <v>0</v>
      </c>
      <c r="CM106" s="14"/>
      <c r="CR106" s="1"/>
      <c r="CS106" s="15">
        <f>CW104*1</f>
        <v>42.708333333333336</v>
      </c>
      <c r="CT106" s="1" t="s">
        <v>19</v>
      </c>
      <c r="CU106" s="10">
        <v>30</v>
      </c>
      <c r="CV106" s="1" t="s">
        <v>27</v>
      </c>
      <c r="CW106" s="27">
        <f>CS106/CU106</f>
        <v>1.4236111111111112</v>
      </c>
      <c r="CX106" s="1" t="s">
        <v>28</v>
      </c>
      <c r="CY106" s="28">
        <v>15</v>
      </c>
      <c r="CZ106" s="1" t="s">
        <v>32</v>
      </c>
      <c r="DA106" s="1"/>
      <c r="DG106" s="1"/>
      <c r="DI106" s="8">
        <f>CW106*CY106</f>
        <v>21.354166666666668</v>
      </c>
      <c r="DJ106" s="14"/>
      <c r="DO106" s="1"/>
      <c r="DP106" s="15">
        <f>DT104*1</f>
        <v>50.642361111111114</v>
      </c>
      <c r="DQ106" s="1" t="s">
        <v>19</v>
      </c>
      <c r="DR106" s="10">
        <v>30</v>
      </c>
      <c r="DS106" s="1" t="s">
        <v>27</v>
      </c>
      <c r="DT106" s="27">
        <f>DP106/DR106</f>
        <v>1.6880787037037037</v>
      </c>
      <c r="DU106" s="1" t="s">
        <v>28</v>
      </c>
      <c r="DV106" s="28">
        <v>15</v>
      </c>
      <c r="DW106" s="1" t="s">
        <v>32</v>
      </c>
      <c r="DX106" s="1"/>
      <c r="ED106" s="1"/>
      <c r="EF106" s="8">
        <f>DT106*DV106</f>
        <v>25.321180555555557</v>
      </c>
      <c r="EG106" s="14"/>
    </row>
    <row r="107" spans="3:137" ht="10.5" customHeight="1">
      <c r="D107" s="1"/>
      <c r="F107" s="10"/>
      <c r="K107" s="64"/>
      <c r="M107" s="1"/>
      <c r="N107" s="1" t="s">
        <v>33</v>
      </c>
      <c r="S107" s="1"/>
      <c r="U107" s="30">
        <f>U104+U106</f>
        <v>994.74826388888891</v>
      </c>
      <c r="V107" s="14"/>
      <c r="AA107" s="1"/>
      <c r="AC107" s="10"/>
      <c r="AJ107" s="1"/>
      <c r="AK107" s="1" t="s">
        <v>33</v>
      </c>
      <c r="AP107" s="1"/>
      <c r="AR107" s="30">
        <f>AR104+AR106</f>
        <v>0</v>
      </c>
      <c r="AS107" s="14"/>
      <c r="AX107" s="1"/>
      <c r="AZ107" s="10"/>
      <c r="BG107" s="1"/>
      <c r="BH107" s="1" t="s">
        <v>33</v>
      </c>
      <c r="BM107" s="1"/>
      <c r="BO107" s="30">
        <f>BO104+BO106</f>
        <v>47.083333333333336</v>
      </c>
      <c r="BP107" s="14"/>
      <c r="BU107" s="1"/>
      <c r="BW107" s="10"/>
      <c r="CD107" s="1"/>
      <c r="CE107" s="1" t="s">
        <v>33</v>
      </c>
      <c r="CJ107" s="1"/>
      <c r="CL107" s="30">
        <f>CL104+CL106</f>
        <v>0</v>
      </c>
      <c r="CM107" s="14"/>
      <c r="CR107" s="1"/>
      <c r="CT107" s="10"/>
      <c r="DA107" s="1"/>
      <c r="DB107" s="1" t="s">
        <v>33</v>
      </c>
      <c r="DG107" s="1"/>
      <c r="DI107" s="30">
        <f>DI104+DI106</f>
        <v>704.6875</v>
      </c>
      <c r="DJ107" s="14"/>
      <c r="DO107" s="1"/>
      <c r="DQ107" s="10"/>
      <c r="DX107" s="1"/>
      <c r="DY107" s="1" t="s">
        <v>33</v>
      </c>
      <c r="ED107" s="1"/>
      <c r="EF107" s="30">
        <f>EF104+EF106</f>
        <v>835.59895833333337</v>
      </c>
      <c r="EG107" s="14"/>
    </row>
    <row r="108" spans="3:137" s="1" customFormat="1" ht="10.5" customHeight="1">
      <c r="C108" s="6" t="s">
        <v>34</v>
      </c>
      <c r="D108" s="6" t="s">
        <v>43</v>
      </c>
      <c r="E108" s="6"/>
      <c r="F108" s="26"/>
      <c r="G108" s="6"/>
      <c r="H108" s="6"/>
      <c r="I108" s="6"/>
      <c r="J108" s="6"/>
      <c r="U108" s="8"/>
      <c r="V108" s="14"/>
      <c r="Z108" s="6" t="s">
        <v>42</v>
      </c>
      <c r="AA108" s="6" t="s">
        <v>43</v>
      </c>
      <c r="AB108" s="6"/>
      <c r="AC108" s="26"/>
      <c r="AD108" s="6"/>
      <c r="AE108" s="6"/>
      <c r="AF108" s="6"/>
      <c r="AG108" s="6"/>
      <c r="AR108" s="8"/>
      <c r="AS108" s="14"/>
      <c r="AW108" s="6" t="s">
        <v>42</v>
      </c>
      <c r="AX108" s="6" t="s">
        <v>43</v>
      </c>
      <c r="AY108" s="6"/>
      <c r="AZ108" s="26"/>
      <c r="BA108" s="6"/>
      <c r="BB108" s="6"/>
      <c r="BC108" s="6"/>
      <c r="BD108" s="6"/>
      <c r="BO108" s="8"/>
      <c r="BP108" s="14"/>
      <c r="BT108" s="6" t="s">
        <v>42</v>
      </c>
      <c r="BU108" s="6" t="s">
        <v>43</v>
      </c>
      <c r="BV108" s="6"/>
      <c r="BW108" s="26"/>
      <c r="BX108" s="6"/>
      <c r="BY108" s="6"/>
      <c r="BZ108" s="6"/>
      <c r="CA108" s="6"/>
      <c r="CL108" s="8"/>
      <c r="CM108" s="14"/>
      <c r="CQ108" s="6" t="s">
        <v>42</v>
      </c>
      <c r="CR108" s="6" t="s">
        <v>43</v>
      </c>
      <c r="CS108" s="6"/>
      <c r="CT108" s="26"/>
      <c r="CU108" s="6"/>
      <c r="CV108" s="6"/>
      <c r="CW108" s="6"/>
      <c r="CX108" s="6"/>
      <c r="DI108" s="8"/>
      <c r="DJ108" s="14"/>
      <c r="DN108" s="6" t="s">
        <v>42</v>
      </c>
      <c r="DO108" s="6" t="s">
        <v>43</v>
      </c>
      <c r="DP108" s="6"/>
      <c r="DQ108" s="26"/>
      <c r="DR108" s="6"/>
      <c r="DS108" s="6"/>
      <c r="DT108" s="6"/>
      <c r="DU108" s="6"/>
      <c r="EF108" s="8"/>
      <c r="EG108" s="14"/>
    </row>
    <row r="109" spans="3:137" s="1" customFormat="1" ht="10.5" customHeight="1">
      <c r="D109" s="1" t="s">
        <v>44</v>
      </c>
      <c r="E109" s="1" t="s">
        <v>25</v>
      </c>
      <c r="F109" s="10"/>
      <c r="U109" s="8"/>
      <c r="V109" s="14"/>
      <c r="AA109" s="1" t="s">
        <v>44</v>
      </c>
      <c r="AB109" s="1" t="s">
        <v>25</v>
      </c>
      <c r="AC109" s="10"/>
      <c r="AR109" s="8"/>
      <c r="AS109" s="14"/>
      <c r="AX109" s="1" t="s">
        <v>44</v>
      </c>
      <c r="AY109" s="1" t="s">
        <v>25</v>
      </c>
      <c r="AZ109" s="10"/>
      <c r="BO109" s="8"/>
      <c r="BP109" s="14"/>
      <c r="BU109" s="1" t="s">
        <v>44</v>
      </c>
      <c r="BV109" s="1" t="s">
        <v>25</v>
      </c>
      <c r="BW109" s="10"/>
      <c r="CL109" s="8"/>
      <c r="CM109" s="14"/>
      <c r="CR109" s="1" t="s">
        <v>44</v>
      </c>
      <c r="CS109" s="1" t="s">
        <v>25</v>
      </c>
      <c r="CT109" s="10"/>
      <c r="DI109" s="8"/>
      <c r="DJ109" s="14"/>
      <c r="DO109" s="1" t="s">
        <v>44</v>
      </c>
      <c r="DP109" s="1" t="s">
        <v>25</v>
      </c>
      <c r="DQ109" s="10"/>
      <c r="EF109" s="8"/>
      <c r="EG109" s="14"/>
    </row>
    <row r="110" spans="3:137" s="1" customFormat="1" ht="10.5" customHeight="1">
      <c r="E110" s="15">
        <f>L98*1/2</f>
        <v>512.5</v>
      </c>
      <c r="F110" s="1" t="s">
        <v>19</v>
      </c>
      <c r="G110" s="10">
        <v>6</v>
      </c>
      <c r="H110" s="1" t="s">
        <v>27</v>
      </c>
      <c r="I110" s="27">
        <f>E110/G110</f>
        <v>85.416666666666671</v>
      </c>
      <c r="J110" s="1" t="s">
        <v>28</v>
      </c>
      <c r="K110" s="67">
        <v>16</v>
      </c>
      <c r="L110" s="1" t="s">
        <v>29</v>
      </c>
      <c r="M110" s="1" t="s">
        <v>131</v>
      </c>
      <c r="U110" s="8">
        <f>E110/G110*K110</f>
        <v>1366.6666666666667</v>
      </c>
      <c r="V110" s="14"/>
      <c r="AB110" s="15">
        <f>AI98*1/2</f>
        <v>565</v>
      </c>
      <c r="AC110" s="1" t="s">
        <v>19</v>
      </c>
      <c r="AD110" s="10">
        <v>6</v>
      </c>
      <c r="AE110" s="1" t="s">
        <v>27</v>
      </c>
      <c r="AF110" s="27">
        <f>AB110/AD110</f>
        <v>94.166666666666671</v>
      </c>
      <c r="AG110" s="1" t="s">
        <v>28</v>
      </c>
      <c r="AH110" s="28">
        <v>0</v>
      </c>
      <c r="AI110" s="1" t="s">
        <v>29</v>
      </c>
      <c r="AR110" s="8">
        <f>AB110/AD110*AH110</f>
        <v>0</v>
      </c>
      <c r="AS110" s="14"/>
      <c r="AY110" s="15">
        <f>BF98*1/2</f>
        <v>565</v>
      </c>
      <c r="AZ110" s="1" t="s">
        <v>19</v>
      </c>
      <c r="BA110" s="10">
        <v>6</v>
      </c>
      <c r="BB110" s="1" t="s">
        <v>27</v>
      </c>
      <c r="BC110" s="27">
        <f>AY110/BA110</f>
        <v>94.166666666666671</v>
      </c>
      <c r="BD110" s="1" t="s">
        <v>28</v>
      </c>
      <c r="BE110" s="28">
        <v>0</v>
      </c>
      <c r="BF110" s="1" t="s">
        <v>29</v>
      </c>
      <c r="BO110" s="8">
        <f>AY110/BA110*BE110</f>
        <v>0</v>
      </c>
      <c r="BP110" s="14"/>
      <c r="BV110" s="15">
        <f>CC98*1/2</f>
        <v>565</v>
      </c>
      <c r="BW110" s="1" t="s">
        <v>19</v>
      </c>
      <c r="BX110" s="10">
        <v>6</v>
      </c>
      <c r="BY110" s="1" t="s">
        <v>27</v>
      </c>
      <c r="BZ110" s="27">
        <f>BV110/BX110</f>
        <v>94.166666666666671</v>
      </c>
      <c r="CA110" s="1" t="s">
        <v>28</v>
      </c>
      <c r="CB110" s="28">
        <v>0</v>
      </c>
      <c r="CC110" s="1" t="s">
        <v>29</v>
      </c>
      <c r="CL110" s="8">
        <f>BV110/BX110*CB110</f>
        <v>0</v>
      </c>
      <c r="CM110" s="14"/>
      <c r="CS110" s="15">
        <f>CZ98*1/2</f>
        <v>512.5</v>
      </c>
      <c r="CT110" s="1" t="s">
        <v>19</v>
      </c>
      <c r="CU110" s="10">
        <v>6</v>
      </c>
      <c r="CV110" s="1" t="s">
        <v>27</v>
      </c>
      <c r="CW110" s="27">
        <f>CS110/CU110</f>
        <v>85.416666666666671</v>
      </c>
      <c r="CX110" s="1" t="s">
        <v>28</v>
      </c>
      <c r="CY110" s="28">
        <v>0</v>
      </c>
      <c r="CZ110" s="1" t="s">
        <v>29</v>
      </c>
      <c r="DI110" s="8">
        <f>CS110/CU110*CY110</f>
        <v>0</v>
      </c>
      <c r="DJ110" s="14"/>
      <c r="DP110" s="15">
        <f>DW98*1/2</f>
        <v>565</v>
      </c>
      <c r="DQ110" s="1" t="s">
        <v>19</v>
      </c>
      <c r="DR110" s="10">
        <v>6</v>
      </c>
      <c r="DS110" s="1" t="s">
        <v>27</v>
      </c>
      <c r="DT110" s="27">
        <f>DP110/DR110</f>
        <v>94.166666666666671</v>
      </c>
      <c r="DU110" s="1" t="s">
        <v>28</v>
      </c>
      <c r="DV110" s="28">
        <v>17</v>
      </c>
      <c r="DW110" s="1" t="s">
        <v>29</v>
      </c>
      <c r="DX110" s="1" t="s">
        <v>129</v>
      </c>
      <c r="EF110" s="8">
        <f>DP110/DR110*DV110</f>
        <v>1600.8333333333335</v>
      </c>
      <c r="EG110" s="14"/>
    </row>
    <row r="111" spans="3:137" s="1" customFormat="1" ht="10.5" customHeight="1">
      <c r="D111" s="1" t="s">
        <v>45</v>
      </c>
      <c r="E111" s="1" t="s">
        <v>31</v>
      </c>
      <c r="F111" s="10"/>
      <c r="K111" s="64"/>
      <c r="M111" s="1" t="s">
        <v>130</v>
      </c>
      <c r="U111" s="8"/>
      <c r="V111" s="14"/>
      <c r="AA111" s="1" t="s">
        <v>45</v>
      </c>
      <c r="AB111" s="1" t="s">
        <v>31</v>
      </c>
      <c r="AC111" s="10"/>
      <c r="AR111" s="8"/>
      <c r="AS111" s="14"/>
      <c r="AX111" s="1" t="s">
        <v>45</v>
      </c>
      <c r="AY111" s="1" t="s">
        <v>31</v>
      </c>
      <c r="AZ111" s="10"/>
      <c r="BO111" s="8"/>
      <c r="BP111" s="14"/>
      <c r="BU111" s="1" t="s">
        <v>45</v>
      </c>
      <c r="BV111" s="1" t="s">
        <v>31</v>
      </c>
      <c r="BW111" s="10"/>
      <c r="CL111" s="8"/>
      <c r="CM111" s="14"/>
      <c r="CR111" s="1" t="s">
        <v>45</v>
      </c>
      <c r="CS111" s="1" t="s">
        <v>31</v>
      </c>
      <c r="CT111" s="10"/>
      <c r="DI111" s="8"/>
      <c r="DJ111" s="14"/>
      <c r="DO111" s="1" t="s">
        <v>45</v>
      </c>
      <c r="DP111" s="1" t="s">
        <v>31</v>
      </c>
      <c r="DQ111" s="10"/>
      <c r="DX111" s="1" t="s">
        <v>130</v>
      </c>
      <c r="EF111" s="8"/>
      <c r="EG111" s="14"/>
    </row>
    <row r="112" spans="3:137" s="1" customFormat="1" ht="10.5" customHeight="1">
      <c r="E112" s="15">
        <f>I110*1</f>
        <v>85.416666666666671</v>
      </c>
      <c r="F112" s="1" t="s">
        <v>19</v>
      </c>
      <c r="G112" s="10">
        <v>30</v>
      </c>
      <c r="H112" s="1" t="s">
        <v>27</v>
      </c>
      <c r="I112" s="27">
        <f>E112/G112</f>
        <v>2.8472222222222223</v>
      </c>
      <c r="J112" s="1" t="s">
        <v>28</v>
      </c>
      <c r="K112" s="67">
        <v>15</v>
      </c>
      <c r="L112" s="1" t="s">
        <v>32</v>
      </c>
      <c r="U112" s="33">
        <f>I112*K112</f>
        <v>42.708333333333336</v>
      </c>
      <c r="V112" s="14"/>
      <c r="AB112" s="15">
        <f>AF110*1</f>
        <v>94.166666666666671</v>
      </c>
      <c r="AC112" s="1" t="s">
        <v>19</v>
      </c>
      <c r="AD112" s="10">
        <v>30</v>
      </c>
      <c r="AE112" s="1" t="s">
        <v>27</v>
      </c>
      <c r="AF112" s="27">
        <f>AB112/AD112</f>
        <v>3.1388888888888888</v>
      </c>
      <c r="AG112" s="1" t="s">
        <v>28</v>
      </c>
      <c r="AH112" s="28">
        <v>0</v>
      </c>
      <c r="AI112" s="1" t="s">
        <v>32</v>
      </c>
      <c r="AR112" s="33">
        <f>AF112*AH112</f>
        <v>0</v>
      </c>
      <c r="AS112" s="14"/>
      <c r="AY112" s="15">
        <f>BC110*1</f>
        <v>94.166666666666671</v>
      </c>
      <c r="AZ112" s="1" t="s">
        <v>19</v>
      </c>
      <c r="BA112" s="10">
        <v>30</v>
      </c>
      <c r="BB112" s="1" t="s">
        <v>27</v>
      </c>
      <c r="BC112" s="27">
        <f>AY112/BA112</f>
        <v>3.1388888888888888</v>
      </c>
      <c r="BD112" s="1" t="s">
        <v>28</v>
      </c>
      <c r="BE112" s="28">
        <v>0</v>
      </c>
      <c r="BF112" s="1" t="s">
        <v>32</v>
      </c>
      <c r="BO112" s="33">
        <f>BC112*BE112</f>
        <v>0</v>
      </c>
      <c r="BP112" s="14"/>
      <c r="BV112" s="15">
        <f>BZ110*1</f>
        <v>94.166666666666671</v>
      </c>
      <c r="BW112" s="1" t="s">
        <v>19</v>
      </c>
      <c r="BX112" s="10">
        <v>30</v>
      </c>
      <c r="BY112" s="1" t="s">
        <v>27</v>
      </c>
      <c r="BZ112" s="27">
        <f>BV112/BX112</f>
        <v>3.1388888888888888</v>
      </c>
      <c r="CA112" s="1" t="s">
        <v>28</v>
      </c>
      <c r="CB112" s="28">
        <v>0</v>
      </c>
      <c r="CC112" s="1" t="s">
        <v>32</v>
      </c>
      <c r="CL112" s="33">
        <f>BZ112*CB112</f>
        <v>0</v>
      </c>
      <c r="CM112" s="14"/>
      <c r="CS112" s="15">
        <f>CW110*1</f>
        <v>85.416666666666671</v>
      </c>
      <c r="CT112" s="1" t="s">
        <v>19</v>
      </c>
      <c r="CU112" s="10">
        <v>30</v>
      </c>
      <c r="CV112" s="1" t="s">
        <v>27</v>
      </c>
      <c r="CW112" s="27">
        <f>CS112/CU112</f>
        <v>2.8472222222222223</v>
      </c>
      <c r="CX112" s="1" t="s">
        <v>28</v>
      </c>
      <c r="CY112" s="28">
        <v>0</v>
      </c>
      <c r="CZ112" s="1" t="s">
        <v>32</v>
      </c>
      <c r="DI112" s="33">
        <f>CW112*CY112</f>
        <v>0</v>
      </c>
      <c r="DJ112" s="14"/>
      <c r="DP112" s="15">
        <f>DT110*1</f>
        <v>94.166666666666671</v>
      </c>
      <c r="DQ112" s="1" t="s">
        <v>19</v>
      </c>
      <c r="DR112" s="10">
        <v>30</v>
      </c>
      <c r="DS112" s="1" t="s">
        <v>27</v>
      </c>
      <c r="DT112" s="27">
        <f>DP112/DR112</f>
        <v>3.1388888888888888</v>
      </c>
      <c r="DU112" s="1" t="s">
        <v>28</v>
      </c>
      <c r="DV112" s="28">
        <v>0</v>
      </c>
      <c r="DW112" s="1" t="s">
        <v>32</v>
      </c>
      <c r="EF112" s="33">
        <f>DT112*DV112</f>
        <v>0</v>
      </c>
      <c r="EG112" s="14"/>
    </row>
    <row r="113" spans="3:137" s="1" customFormat="1" ht="10.5" customHeight="1">
      <c r="F113" s="10"/>
      <c r="N113" s="1" t="s">
        <v>46</v>
      </c>
      <c r="U113" s="7">
        <f>U110+U112</f>
        <v>1409.375</v>
      </c>
      <c r="V113" s="14"/>
      <c r="AC113" s="10"/>
      <c r="AK113" s="1" t="s">
        <v>46</v>
      </c>
      <c r="AR113" s="7">
        <f>AR110+AR112</f>
        <v>0</v>
      </c>
      <c r="AS113" s="14"/>
      <c r="AZ113" s="10"/>
      <c r="BH113" s="1" t="s">
        <v>46</v>
      </c>
      <c r="BO113" s="7">
        <f>BO110+BO112</f>
        <v>0</v>
      </c>
      <c r="BP113" s="14"/>
      <c r="BW113" s="10"/>
      <c r="CE113" s="1" t="s">
        <v>46</v>
      </c>
      <c r="CL113" s="7">
        <f>CL110+CL112</f>
        <v>0</v>
      </c>
      <c r="CM113" s="14"/>
      <c r="CT113" s="10"/>
      <c r="DB113" s="1" t="s">
        <v>46</v>
      </c>
      <c r="DI113" s="7">
        <f>DI110+DI112</f>
        <v>0</v>
      </c>
      <c r="DJ113" s="14"/>
      <c r="DQ113" s="10"/>
      <c r="DY113" s="1" t="s">
        <v>46</v>
      </c>
      <c r="EF113" s="7">
        <f>EF110+EF112</f>
        <v>1600.8333333333335</v>
      </c>
      <c r="EG113" s="14"/>
    </row>
    <row r="114" spans="3:137" s="1" customFormat="1" ht="10.5" customHeight="1">
      <c r="C114" s="6" t="s">
        <v>97</v>
      </c>
      <c r="D114" s="34" t="s">
        <v>48</v>
      </c>
      <c r="E114" s="10"/>
      <c r="F114" s="6"/>
      <c r="G114" s="6"/>
      <c r="H114" s="6"/>
      <c r="I114" s="6"/>
      <c r="J114" s="6"/>
      <c r="K114" s="6"/>
      <c r="T114" s="15"/>
      <c r="V114" s="14"/>
      <c r="Z114" s="6" t="s">
        <v>47</v>
      </c>
      <c r="AA114" s="34" t="s">
        <v>48</v>
      </c>
      <c r="AB114" s="10"/>
      <c r="AC114" s="6"/>
      <c r="AD114" s="6"/>
      <c r="AE114" s="6"/>
      <c r="AF114" s="6"/>
      <c r="AG114" s="6"/>
      <c r="AH114" s="6"/>
      <c r="AQ114" s="15"/>
      <c r="AS114" s="14"/>
      <c r="AW114" s="6" t="s">
        <v>47</v>
      </c>
      <c r="AX114" s="34" t="s">
        <v>48</v>
      </c>
      <c r="AY114" s="10"/>
      <c r="AZ114" s="6"/>
      <c r="BA114" s="6"/>
      <c r="BB114" s="6"/>
      <c r="BC114" s="6"/>
      <c r="BD114" s="6"/>
      <c r="BE114" s="6"/>
      <c r="BN114" s="15"/>
      <c r="BP114" s="14"/>
      <c r="BT114" s="6" t="s">
        <v>47</v>
      </c>
      <c r="BU114" s="34" t="s">
        <v>48</v>
      </c>
      <c r="BV114" s="10"/>
      <c r="BW114" s="6"/>
      <c r="BX114" s="6"/>
      <c r="BY114" s="6"/>
      <c r="BZ114" s="6"/>
      <c r="CA114" s="6"/>
      <c r="CB114" s="6"/>
      <c r="CK114" s="15"/>
      <c r="CM114" s="14"/>
      <c r="CQ114" s="6" t="s">
        <v>47</v>
      </c>
      <c r="CR114" s="34" t="s">
        <v>48</v>
      </c>
      <c r="CS114" s="10"/>
      <c r="CT114" s="6"/>
      <c r="CU114" s="6"/>
      <c r="CV114" s="6"/>
      <c r="CW114" s="6"/>
      <c r="CX114" s="6"/>
      <c r="CY114" s="6"/>
      <c r="DH114" s="15"/>
      <c r="DJ114" s="14"/>
      <c r="DN114" s="6" t="s">
        <v>47</v>
      </c>
      <c r="DO114" s="34" t="s">
        <v>48</v>
      </c>
      <c r="DP114" s="10"/>
      <c r="DQ114" s="6"/>
      <c r="DR114" s="6"/>
      <c r="DS114" s="6"/>
      <c r="DT114" s="6"/>
      <c r="DU114" s="6"/>
      <c r="DV114" s="6"/>
      <c r="EE114" s="15"/>
      <c r="EG114" s="14"/>
    </row>
    <row r="115" spans="3:137" s="1" customFormat="1" ht="10.5" customHeight="1">
      <c r="D115" s="10" t="s">
        <v>49</v>
      </c>
      <c r="E115" s="1" t="s">
        <v>50</v>
      </c>
      <c r="T115" s="15"/>
      <c r="V115" s="14"/>
      <c r="AA115" s="32" t="s">
        <v>49</v>
      </c>
      <c r="AB115" s="3" t="s">
        <v>50</v>
      </c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5"/>
      <c r="AR115" s="3"/>
      <c r="AS115" s="14"/>
      <c r="AX115" s="32" t="s">
        <v>49</v>
      </c>
      <c r="AY115" s="3" t="s">
        <v>50</v>
      </c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5"/>
      <c r="BO115" s="3"/>
      <c r="BP115" s="14"/>
      <c r="BU115" s="32" t="s">
        <v>49</v>
      </c>
      <c r="BV115" s="3" t="s">
        <v>50</v>
      </c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5"/>
      <c r="CL115" s="3"/>
      <c r="CM115" s="14"/>
      <c r="CR115" s="32" t="s">
        <v>49</v>
      </c>
      <c r="CS115" s="3" t="s">
        <v>50</v>
      </c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5"/>
      <c r="DI115" s="3"/>
      <c r="DJ115" s="14"/>
      <c r="DO115" s="32" t="s">
        <v>49</v>
      </c>
      <c r="DP115" s="3" t="s">
        <v>50</v>
      </c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5"/>
      <c r="EF115" s="3"/>
      <c r="EG115" s="14"/>
    </row>
    <row r="116" spans="3:137" s="1" customFormat="1" ht="10.5" customHeight="1">
      <c r="E116" s="29">
        <f>U110+U112</f>
        <v>1409.375</v>
      </c>
      <c r="F116" s="1" t="s">
        <v>28</v>
      </c>
      <c r="G116" s="102">
        <v>9</v>
      </c>
      <c r="H116" s="1" t="s">
        <v>40</v>
      </c>
      <c r="J116" s="103"/>
      <c r="K116" s="28"/>
      <c r="L116" s="18"/>
      <c r="T116" s="15"/>
      <c r="U116" s="104">
        <f>E116*G116%</f>
        <v>126.84375</v>
      </c>
      <c r="V116" s="14"/>
      <c r="AB116" s="29">
        <f>AR110+AR112</f>
        <v>0</v>
      </c>
      <c r="AC116" s="3" t="s">
        <v>28</v>
      </c>
      <c r="AD116" s="36">
        <v>9</v>
      </c>
      <c r="AE116" s="3" t="s">
        <v>40</v>
      </c>
      <c r="AG116" s="37"/>
      <c r="AH116" s="38"/>
      <c r="AI116" s="19"/>
      <c r="AJ116" s="3"/>
      <c r="AK116" s="3"/>
      <c r="AL116" s="3"/>
      <c r="AM116" s="3"/>
      <c r="AN116" s="3"/>
      <c r="AO116" s="3"/>
      <c r="AP116" s="3"/>
      <c r="AQ116" s="35"/>
      <c r="AR116" s="39">
        <f>AB116*AD116%</f>
        <v>0</v>
      </c>
      <c r="AS116" s="14"/>
      <c r="AY116" s="29">
        <f>BO110+BO112</f>
        <v>0</v>
      </c>
      <c r="AZ116" s="3" t="s">
        <v>28</v>
      </c>
      <c r="BA116" s="36">
        <v>9</v>
      </c>
      <c r="BB116" s="3" t="s">
        <v>40</v>
      </c>
      <c r="BD116" s="37"/>
      <c r="BE116" s="38"/>
      <c r="BF116" s="19"/>
      <c r="BG116" s="3"/>
      <c r="BH116" s="3"/>
      <c r="BI116" s="3"/>
      <c r="BJ116" s="3"/>
      <c r="BK116" s="3"/>
      <c r="BL116" s="3"/>
      <c r="BM116" s="3"/>
      <c r="BN116" s="35"/>
      <c r="BO116" s="39">
        <f>AY116*BA116%</f>
        <v>0</v>
      </c>
      <c r="BP116" s="14"/>
      <c r="BV116" s="29">
        <f>CL110+CL112</f>
        <v>0</v>
      </c>
      <c r="BW116" s="3" t="s">
        <v>28</v>
      </c>
      <c r="BX116" s="36">
        <v>9</v>
      </c>
      <c r="BY116" s="3" t="s">
        <v>40</v>
      </c>
      <c r="CA116" s="37"/>
      <c r="CB116" s="38"/>
      <c r="CC116" s="19"/>
      <c r="CD116" s="3"/>
      <c r="CE116" s="3"/>
      <c r="CF116" s="3"/>
      <c r="CG116" s="3"/>
      <c r="CH116" s="3"/>
      <c r="CI116" s="3"/>
      <c r="CJ116" s="3"/>
      <c r="CK116" s="35"/>
      <c r="CL116" s="39">
        <f>BV116*BX116%</f>
        <v>0</v>
      </c>
      <c r="CM116" s="14"/>
      <c r="CS116" s="29">
        <f>DI110+DI112</f>
        <v>0</v>
      </c>
      <c r="CT116" s="3" t="s">
        <v>28</v>
      </c>
      <c r="CU116" s="36">
        <v>9</v>
      </c>
      <c r="CV116" s="3" t="s">
        <v>40</v>
      </c>
      <c r="CX116" s="37"/>
      <c r="CY116" s="38"/>
      <c r="CZ116" s="19"/>
      <c r="DA116" s="3"/>
      <c r="DB116" s="3"/>
      <c r="DC116" s="3"/>
      <c r="DD116" s="3"/>
      <c r="DE116" s="3"/>
      <c r="DF116" s="3"/>
      <c r="DG116" s="3"/>
      <c r="DH116" s="35"/>
      <c r="DI116" s="39">
        <f>CS116*CU116%</f>
        <v>0</v>
      </c>
      <c r="DJ116" s="14"/>
      <c r="DP116" s="29">
        <f>EF110+EF112</f>
        <v>1600.8333333333335</v>
      </c>
      <c r="DQ116" s="3" t="s">
        <v>28</v>
      </c>
      <c r="DR116" s="36">
        <v>9</v>
      </c>
      <c r="DS116" s="3" t="s">
        <v>40</v>
      </c>
      <c r="DU116" s="37"/>
      <c r="DV116" s="38"/>
      <c r="DW116" s="19"/>
      <c r="DX116" s="3"/>
      <c r="DY116" s="3"/>
      <c r="DZ116" s="3"/>
      <c r="EA116" s="3"/>
      <c r="EB116" s="3"/>
      <c r="EC116" s="3"/>
      <c r="ED116" s="3"/>
      <c r="EE116" s="35"/>
      <c r="EF116" s="39">
        <f>DP116*DR116%</f>
        <v>144.07500000000002</v>
      </c>
      <c r="EG116" s="14"/>
    </row>
    <row r="117" spans="3:137" s="1" customFormat="1" ht="10.5" customHeight="1">
      <c r="D117" s="10"/>
      <c r="E117" s="15"/>
      <c r="G117" s="10"/>
      <c r="I117" s="27"/>
      <c r="K117" s="28"/>
      <c r="N117" s="1" t="s">
        <v>51</v>
      </c>
      <c r="T117" s="15"/>
      <c r="U117" s="105">
        <f>U116</f>
        <v>126.84375</v>
      </c>
      <c r="V117" s="14"/>
      <c r="AA117" s="10"/>
      <c r="AB117" s="15"/>
      <c r="AD117" s="10"/>
      <c r="AF117" s="27"/>
      <c r="AH117" s="28"/>
      <c r="AK117" s="1" t="s">
        <v>51</v>
      </c>
      <c r="AQ117" s="15"/>
      <c r="AR117" s="40">
        <f>AR116</f>
        <v>0</v>
      </c>
      <c r="AS117" s="14"/>
      <c r="AX117" s="10"/>
      <c r="AY117" s="15"/>
      <c r="BA117" s="10"/>
      <c r="BC117" s="27"/>
      <c r="BE117" s="28"/>
      <c r="BH117" s="1" t="s">
        <v>51</v>
      </c>
      <c r="BN117" s="15"/>
      <c r="BO117" s="40">
        <f>BO116</f>
        <v>0</v>
      </c>
      <c r="BP117" s="14"/>
      <c r="BU117" s="10"/>
      <c r="BV117" s="15"/>
      <c r="BX117" s="10"/>
      <c r="BZ117" s="27"/>
      <c r="CB117" s="28"/>
      <c r="CE117" s="1" t="s">
        <v>51</v>
      </c>
      <c r="CK117" s="15"/>
      <c r="CL117" s="40">
        <f>CL116</f>
        <v>0</v>
      </c>
      <c r="CM117" s="14"/>
      <c r="CR117" s="10"/>
      <c r="CS117" s="15"/>
      <c r="CU117" s="10"/>
      <c r="CW117" s="27"/>
      <c r="CY117" s="28"/>
      <c r="DB117" s="1" t="s">
        <v>51</v>
      </c>
      <c r="DH117" s="15"/>
      <c r="DI117" s="40">
        <f>DI116</f>
        <v>0</v>
      </c>
      <c r="DJ117" s="14"/>
      <c r="DO117" s="10"/>
      <c r="DP117" s="15"/>
      <c r="DR117" s="10"/>
      <c r="DT117" s="27"/>
      <c r="DV117" s="28"/>
      <c r="DY117" s="1" t="s">
        <v>51</v>
      </c>
      <c r="EE117" s="15"/>
      <c r="EF117" s="40">
        <f>EF116</f>
        <v>144.07500000000002</v>
      </c>
      <c r="EG117" s="14"/>
    </row>
    <row r="118" spans="3:137" ht="10.5" customHeight="1">
      <c r="C118" s="6" t="s">
        <v>42</v>
      </c>
      <c r="D118" s="6" t="s">
        <v>35</v>
      </c>
      <c r="E118" s="6"/>
      <c r="F118" s="26"/>
      <c r="G118" s="6"/>
      <c r="H118" s="6"/>
      <c r="I118" s="6"/>
      <c r="J118" s="6"/>
      <c r="K118" s="28"/>
      <c r="M118" s="1"/>
      <c r="S118" s="1"/>
      <c r="T118" s="1"/>
      <c r="U118" s="8"/>
      <c r="V118" s="14"/>
      <c r="Z118" s="6" t="s">
        <v>34</v>
      </c>
      <c r="AA118" s="6" t="s">
        <v>35</v>
      </c>
      <c r="AB118" s="6"/>
      <c r="AC118" s="26"/>
      <c r="AD118" s="6"/>
      <c r="AE118" s="6"/>
      <c r="AF118" s="6"/>
      <c r="AG118" s="6"/>
      <c r="AJ118" s="1"/>
      <c r="AP118" s="1"/>
      <c r="AQ118" s="1"/>
      <c r="AR118" s="8"/>
      <c r="AS118" s="14"/>
      <c r="AW118" s="6" t="s">
        <v>34</v>
      </c>
      <c r="AX118" s="6" t="s">
        <v>35</v>
      </c>
      <c r="AY118" s="6"/>
      <c r="AZ118" s="26"/>
      <c r="BA118" s="6"/>
      <c r="BB118" s="6"/>
      <c r="BC118" s="6"/>
      <c r="BD118" s="6"/>
      <c r="BG118" s="1"/>
      <c r="BM118" s="1"/>
      <c r="BN118" s="1"/>
      <c r="BO118" s="8"/>
      <c r="BP118" s="14"/>
      <c r="BT118" s="6" t="s">
        <v>34</v>
      </c>
      <c r="BU118" s="6" t="s">
        <v>35</v>
      </c>
      <c r="BV118" s="6"/>
      <c r="BW118" s="26"/>
      <c r="BX118" s="6"/>
      <c r="BY118" s="6"/>
      <c r="BZ118" s="6"/>
      <c r="CA118" s="6"/>
      <c r="CD118" s="1"/>
      <c r="CJ118" s="1"/>
      <c r="CK118" s="1"/>
      <c r="CL118" s="8"/>
      <c r="CM118" s="14"/>
      <c r="CQ118" s="6" t="s">
        <v>34</v>
      </c>
      <c r="CR118" s="6" t="s">
        <v>35</v>
      </c>
      <c r="CS118" s="6"/>
      <c r="CT118" s="26"/>
      <c r="CU118" s="6"/>
      <c r="CV118" s="6"/>
      <c r="CW118" s="6"/>
      <c r="CX118" s="6"/>
      <c r="DA118" s="1"/>
      <c r="DG118" s="1"/>
      <c r="DH118" s="1"/>
      <c r="DI118" s="8"/>
      <c r="DJ118" s="14"/>
      <c r="DN118" s="6" t="s">
        <v>34</v>
      </c>
      <c r="DO118" s="6" t="s">
        <v>35</v>
      </c>
      <c r="DP118" s="6"/>
      <c r="DQ118" s="26"/>
      <c r="DR118" s="6"/>
      <c r="DS118" s="6"/>
      <c r="DT118" s="6"/>
      <c r="DU118" s="6"/>
      <c r="DX118" s="1"/>
      <c r="ED118" s="1"/>
      <c r="EE118" s="1"/>
      <c r="EF118" s="8"/>
      <c r="EG118" s="14"/>
    </row>
    <row r="119" spans="3:137" ht="10.5" customHeight="1">
      <c r="D119" s="1" t="s">
        <v>36</v>
      </c>
      <c r="E119" s="1" t="s">
        <v>25</v>
      </c>
      <c r="F119" s="10"/>
      <c r="K119" s="28"/>
      <c r="M119" s="1"/>
      <c r="S119" s="1"/>
      <c r="T119" s="1"/>
      <c r="U119" s="8"/>
      <c r="V119" s="14"/>
      <c r="AA119" s="1" t="s">
        <v>36</v>
      </c>
      <c r="AB119" s="1" t="s">
        <v>25</v>
      </c>
      <c r="AC119" s="10"/>
      <c r="AJ119" s="1"/>
      <c r="AP119" s="1"/>
      <c r="AQ119" s="1"/>
      <c r="AR119" s="8"/>
      <c r="AS119" s="14"/>
      <c r="AX119" s="1" t="s">
        <v>36</v>
      </c>
      <c r="AY119" s="1" t="s">
        <v>25</v>
      </c>
      <c r="AZ119" s="10"/>
      <c r="BG119" s="1"/>
      <c r="BM119" s="1"/>
      <c r="BN119" s="1"/>
      <c r="BO119" s="8"/>
      <c r="BP119" s="14"/>
      <c r="BU119" s="1" t="s">
        <v>36</v>
      </c>
      <c r="BV119" s="1" t="s">
        <v>25</v>
      </c>
      <c r="BW119" s="10"/>
      <c r="CD119" s="1"/>
      <c r="CJ119" s="1"/>
      <c r="CK119" s="1"/>
      <c r="CL119" s="8"/>
      <c r="CM119" s="14"/>
      <c r="CR119" s="1" t="s">
        <v>36</v>
      </c>
      <c r="CS119" s="1" t="s">
        <v>25</v>
      </c>
      <c r="CT119" s="10"/>
      <c r="DA119" s="1"/>
      <c r="DG119" s="1"/>
      <c r="DH119" s="1"/>
      <c r="DI119" s="8"/>
      <c r="DJ119" s="14"/>
      <c r="DO119" s="1" t="s">
        <v>36</v>
      </c>
      <c r="DP119" s="1" t="s">
        <v>25</v>
      </c>
      <c r="DQ119" s="10"/>
      <c r="DX119" s="1"/>
      <c r="ED119" s="1"/>
      <c r="EE119" s="1"/>
      <c r="EF119" s="8"/>
      <c r="EG119" s="14"/>
    </row>
    <row r="120" spans="3:137" s="1" customFormat="1" ht="10.5" customHeight="1">
      <c r="C120" s="29"/>
      <c r="E120" s="15">
        <f>L98*1/2</f>
        <v>512.5</v>
      </c>
      <c r="F120" s="29" t="s">
        <v>19</v>
      </c>
      <c r="G120" s="10">
        <v>12</v>
      </c>
      <c r="H120" s="29" t="s">
        <v>28</v>
      </c>
      <c r="I120" s="27">
        <f>E120/G120</f>
        <v>42.708333333333336</v>
      </c>
      <c r="J120" s="1" t="s">
        <v>28</v>
      </c>
      <c r="K120" s="67">
        <v>12</v>
      </c>
      <c r="L120" s="1" t="s">
        <v>29</v>
      </c>
      <c r="M120" s="1" t="s">
        <v>133</v>
      </c>
      <c r="U120" s="8">
        <f>I120*K120</f>
        <v>512.5</v>
      </c>
      <c r="V120" s="14"/>
      <c r="Z120" s="29"/>
      <c r="AB120" s="15">
        <f>AI98*1/2</f>
        <v>565</v>
      </c>
      <c r="AC120" s="29" t="s">
        <v>19</v>
      </c>
      <c r="AD120" s="10">
        <v>12</v>
      </c>
      <c r="AE120" s="29" t="s">
        <v>28</v>
      </c>
      <c r="AF120" s="27">
        <f>AB120/AD120</f>
        <v>47.083333333333336</v>
      </c>
      <c r="AG120" s="1" t="s">
        <v>28</v>
      </c>
      <c r="AH120" s="28">
        <v>0</v>
      </c>
      <c r="AI120" s="1" t="s">
        <v>29</v>
      </c>
      <c r="AJ120" s="31"/>
      <c r="AR120" s="8">
        <f>AF120*AH120</f>
        <v>0</v>
      </c>
      <c r="AS120" s="14"/>
      <c r="AW120" s="29"/>
      <c r="AY120" s="15">
        <f>BF98*1/2</f>
        <v>565</v>
      </c>
      <c r="AZ120" s="29" t="s">
        <v>19</v>
      </c>
      <c r="BA120" s="10">
        <v>12</v>
      </c>
      <c r="BB120" s="29" t="s">
        <v>28</v>
      </c>
      <c r="BC120" s="27">
        <f>AY120/BA120</f>
        <v>47.083333333333336</v>
      </c>
      <c r="BD120" s="1" t="s">
        <v>28</v>
      </c>
      <c r="BE120" s="28">
        <v>1</v>
      </c>
      <c r="BF120" s="1" t="s">
        <v>29</v>
      </c>
      <c r="BG120" s="31"/>
      <c r="BO120" s="8">
        <f>BC120*BE120</f>
        <v>47.083333333333336</v>
      </c>
      <c r="BP120" s="14"/>
      <c r="BT120" s="29"/>
      <c r="BV120" s="15">
        <f>CC98*1/2</f>
        <v>565</v>
      </c>
      <c r="BW120" s="29" t="s">
        <v>19</v>
      </c>
      <c r="BX120" s="10">
        <v>12</v>
      </c>
      <c r="BY120" s="29" t="s">
        <v>28</v>
      </c>
      <c r="BZ120" s="27">
        <f>BV120/BX120</f>
        <v>47.083333333333336</v>
      </c>
      <c r="CA120" s="1" t="s">
        <v>28</v>
      </c>
      <c r="CB120" s="28">
        <v>0</v>
      </c>
      <c r="CC120" s="1" t="s">
        <v>29</v>
      </c>
      <c r="CD120" s="31"/>
      <c r="CL120" s="8">
        <f>BZ120*CB120</f>
        <v>0</v>
      </c>
      <c r="CM120" s="14"/>
      <c r="CQ120" s="29"/>
      <c r="CS120" s="15">
        <f>CZ98*1/2</f>
        <v>512.5</v>
      </c>
      <c r="CT120" s="29" t="s">
        <v>19</v>
      </c>
      <c r="CU120" s="10">
        <v>12</v>
      </c>
      <c r="CV120" s="29" t="s">
        <v>28</v>
      </c>
      <c r="CW120" s="27">
        <f>CS120/CU120</f>
        <v>42.708333333333336</v>
      </c>
      <c r="CX120" s="1" t="s">
        <v>28</v>
      </c>
      <c r="CY120" s="28">
        <v>0</v>
      </c>
      <c r="CZ120" s="1" t="s">
        <v>29</v>
      </c>
      <c r="DA120" s="31"/>
      <c r="DI120" s="8">
        <f>CW120*CY120</f>
        <v>0</v>
      </c>
      <c r="DJ120" s="14"/>
      <c r="DN120" s="29"/>
      <c r="DP120" s="15">
        <f>DW98*1/2</f>
        <v>565</v>
      </c>
      <c r="DQ120" s="29" t="s">
        <v>19</v>
      </c>
      <c r="DR120" s="10">
        <v>12</v>
      </c>
      <c r="DS120" s="29" t="s">
        <v>28</v>
      </c>
      <c r="DT120" s="27">
        <f>DP120/DR120</f>
        <v>47.083333333333336</v>
      </c>
      <c r="DU120" s="1" t="s">
        <v>28</v>
      </c>
      <c r="DV120" s="28">
        <v>0</v>
      </c>
      <c r="DW120" s="1" t="s">
        <v>29</v>
      </c>
      <c r="DX120" s="31"/>
      <c r="EF120" s="8">
        <f>DT120*DV120</f>
        <v>0</v>
      </c>
      <c r="EG120" s="14"/>
    </row>
    <row r="121" spans="3:137" s="1" customFormat="1" ht="10.5" customHeight="1">
      <c r="C121" s="29"/>
      <c r="D121" s="1" t="s">
        <v>37</v>
      </c>
      <c r="E121" s="1" t="s">
        <v>31</v>
      </c>
      <c r="F121" s="10"/>
      <c r="K121" s="64"/>
      <c r="M121" s="1" t="s">
        <v>134</v>
      </c>
      <c r="U121" s="8"/>
      <c r="V121" s="14"/>
      <c r="Z121" s="29"/>
      <c r="AA121" s="1" t="s">
        <v>37</v>
      </c>
      <c r="AB121" s="1" t="s">
        <v>31</v>
      </c>
      <c r="AC121" s="10"/>
      <c r="AR121" s="8"/>
      <c r="AS121" s="14"/>
      <c r="AW121" s="29"/>
      <c r="AX121" s="1" t="s">
        <v>37</v>
      </c>
      <c r="AY121" s="1" t="s">
        <v>31</v>
      </c>
      <c r="AZ121" s="10"/>
      <c r="BO121" s="8"/>
      <c r="BP121" s="14"/>
      <c r="BT121" s="29"/>
      <c r="BU121" s="1" t="s">
        <v>37</v>
      </c>
      <c r="BV121" s="1" t="s">
        <v>31</v>
      </c>
      <c r="BW121" s="10"/>
      <c r="CL121" s="8"/>
      <c r="CM121" s="14"/>
      <c r="CQ121" s="29"/>
      <c r="CR121" s="1" t="s">
        <v>37</v>
      </c>
      <c r="CS121" s="1" t="s">
        <v>31</v>
      </c>
      <c r="CT121" s="10"/>
      <c r="DI121" s="8"/>
      <c r="DJ121" s="14"/>
      <c r="DN121" s="29"/>
      <c r="DO121" s="1" t="s">
        <v>37</v>
      </c>
      <c r="DP121" s="1" t="s">
        <v>31</v>
      </c>
      <c r="DQ121" s="10"/>
      <c r="EF121" s="8"/>
      <c r="EG121" s="14"/>
    </row>
    <row r="122" spans="3:137" s="1" customFormat="1" ht="10.5" customHeight="1">
      <c r="C122" s="29"/>
      <c r="E122" s="15">
        <f>I120*1</f>
        <v>42.708333333333336</v>
      </c>
      <c r="F122" s="1" t="s">
        <v>19</v>
      </c>
      <c r="G122" s="10">
        <v>30</v>
      </c>
      <c r="H122" s="1" t="s">
        <v>27</v>
      </c>
      <c r="I122" s="27">
        <f>E122/G122</f>
        <v>1.4236111111111112</v>
      </c>
      <c r="J122" s="1" t="s">
        <v>28</v>
      </c>
      <c r="K122" s="67">
        <v>0</v>
      </c>
      <c r="L122" s="1" t="s">
        <v>32</v>
      </c>
      <c r="U122" s="8">
        <f>I122*K122</f>
        <v>0</v>
      </c>
      <c r="V122" s="14"/>
      <c r="Z122" s="29"/>
      <c r="AB122" s="15">
        <f>AF120*1</f>
        <v>47.083333333333336</v>
      </c>
      <c r="AC122" s="1" t="s">
        <v>19</v>
      </c>
      <c r="AD122" s="10">
        <v>30</v>
      </c>
      <c r="AE122" s="1" t="s">
        <v>27</v>
      </c>
      <c r="AF122" s="27">
        <f>AB122/AD122</f>
        <v>1.5694444444444444</v>
      </c>
      <c r="AG122" s="1" t="s">
        <v>28</v>
      </c>
      <c r="AH122" s="28">
        <v>0</v>
      </c>
      <c r="AI122" s="1" t="s">
        <v>32</v>
      </c>
      <c r="AR122" s="8">
        <f>AF122*AH122</f>
        <v>0</v>
      </c>
      <c r="AS122" s="14"/>
      <c r="AW122" s="29"/>
      <c r="AY122" s="15">
        <f>BC120*1</f>
        <v>47.083333333333336</v>
      </c>
      <c r="AZ122" s="1" t="s">
        <v>19</v>
      </c>
      <c r="BA122" s="10">
        <v>30</v>
      </c>
      <c r="BB122" s="1" t="s">
        <v>27</v>
      </c>
      <c r="BC122" s="27">
        <f>AY122/BA122</f>
        <v>1.5694444444444444</v>
      </c>
      <c r="BD122" s="1" t="s">
        <v>28</v>
      </c>
      <c r="BE122" s="28">
        <v>0</v>
      </c>
      <c r="BF122" s="1" t="s">
        <v>32</v>
      </c>
      <c r="BO122" s="8">
        <f>BC122*BE122</f>
        <v>0</v>
      </c>
      <c r="BP122" s="14"/>
      <c r="BT122" s="29"/>
      <c r="BV122" s="15">
        <f>BZ120*1</f>
        <v>47.083333333333336</v>
      </c>
      <c r="BW122" s="1" t="s">
        <v>19</v>
      </c>
      <c r="BX122" s="10">
        <v>30</v>
      </c>
      <c r="BY122" s="1" t="s">
        <v>27</v>
      </c>
      <c r="BZ122" s="27">
        <f>BV122/BX122</f>
        <v>1.5694444444444444</v>
      </c>
      <c r="CA122" s="1" t="s">
        <v>28</v>
      </c>
      <c r="CB122" s="28">
        <v>0</v>
      </c>
      <c r="CC122" s="1" t="s">
        <v>32</v>
      </c>
      <c r="CL122" s="8">
        <f>BZ122*CB122</f>
        <v>0</v>
      </c>
      <c r="CM122" s="14"/>
      <c r="CQ122" s="29"/>
      <c r="CS122" s="15">
        <f>CW120*1</f>
        <v>42.708333333333336</v>
      </c>
      <c r="CT122" s="1" t="s">
        <v>19</v>
      </c>
      <c r="CU122" s="10">
        <v>30</v>
      </c>
      <c r="CV122" s="1" t="s">
        <v>27</v>
      </c>
      <c r="CW122" s="27">
        <f>CS122/CU122</f>
        <v>1.4236111111111112</v>
      </c>
      <c r="CX122" s="1" t="s">
        <v>28</v>
      </c>
      <c r="CY122" s="28">
        <v>0</v>
      </c>
      <c r="CZ122" s="1" t="s">
        <v>32</v>
      </c>
      <c r="DI122" s="8">
        <f>CW122*CY122</f>
        <v>0</v>
      </c>
      <c r="DJ122" s="14"/>
      <c r="DN122" s="29"/>
      <c r="DP122" s="15">
        <f>DT120*1</f>
        <v>47.083333333333336</v>
      </c>
      <c r="DQ122" s="1" t="s">
        <v>19</v>
      </c>
      <c r="DR122" s="10">
        <v>30</v>
      </c>
      <c r="DS122" s="1" t="s">
        <v>27</v>
      </c>
      <c r="DT122" s="27">
        <f>DP122/DR122</f>
        <v>1.5694444444444444</v>
      </c>
      <c r="DU122" s="1" t="s">
        <v>28</v>
      </c>
      <c r="DV122" s="28">
        <v>0</v>
      </c>
      <c r="DW122" s="1" t="s">
        <v>32</v>
      </c>
      <c r="EF122" s="8">
        <f>DT122*DV122</f>
        <v>0</v>
      </c>
      <c r="EG122" s="14"/>
    </row>
    <row r="123" spans="3:137" s="1" customFormat="1" ht="10.5" customHeight="1">
      <c r="D123" s="1" t="s">
        <v>38</v>
      </c>
      <c r="E123" s="9" t="s">
        <v>39</v>
      </c>
      <c r="F123" s="10"/>
      <c r="U123" s="8"/>
      <c r="V123" s="14"/>
      <c r="AA123" s="1" t="s">
        <v>38</v>
      </c>
      <c r="AB123" s="9" t="s">
        <v>39</v>
      </c>
      <c r="AC123" s="10"/>
      <c r="AR123" s="8"/>
      <c r="AS123" s="14"/>
      <c r="AX123" s="1" t="s">
        <v>38</v>
      </c>
      <c r="AY123" s="9" t="s">
        <v>39</v>
      </c>
      <c r="AZ123" s="10"/>
      <c r="BO123" s="8"/>
      <c r="BP123" s="14"/>
      <c r="BU123" s="1" t="s">
        <v>38</v>
      </c>
      <c r="BV123" s="9" t="s">
        <v>39</v>
      </c>
      <c r="BW123" s="10"/>
      <c r="CL123" s="8"/>
      <c r="CM123" s="14"/>
      <c r="CR123" s="1" t="s">
        <v>38</v>
      </c>
      <c r="CS123" s="9" t="s">
        <v>39</v>
      </c>
      <c r="CT123" s="10"/>
      <c r="DI123" s="8"/>
      <c r="DJ123" s="14"/>
      <c r="DO123" s="1" t="s">
        <v>38</v>
      </c>
      <c r="DP123" s="9" t="s">
        <v>39</v>
      </c>
      <c r="DQ123" s="10"/>
      <c r="EF123" s="8"/>
      <c r="EG123" s="14"/>
    </row>
    <row r="124" spans="3:137" s="1" customFormat="1" ht="10.5" customHeight="1">
      <c r="E124" s="66">
        <v>0</v>
      </c>
      <c r="F124" s="1" t="s">
        <v>28</v>
      </c>
      <c r="G124" s="27">
        <v>11.37</v>
      </c>
      <c r="H124" s="27"/>
      <c r="I124" s="1" t="s">
        <v>40</v>
      </c>
      <c r="J124" s="1" t="s">
        <v>68</v>
      </c>
      <c r="K124" s="27"/>
      <c r="U124" s="106">
        <f>E124*G124%*-1</f>
        <v>0</v>
      </c>
      <c r="V124" s="14"/>
      <c r="AB124" s="66">
        <f>AR120+AR122</f>
        <v>0</v>
      </c>
      <c r="AC124" s="1" t="s">
        <v>28</v>
      </c>
      <c r="AD124" s="27">
        <v>11.37</v>
      </c>
      <c r="AE124" s="27"/>
      <c r="AF124" s="1" t="s">
        <v>40</v>
      </c>
      <c r="AG124" s="1" t="str">
        <f>AG49</f>
        <v>Por AFP Integra</v>
      </c>
      <c r="AH124" s="27"/>
      <c r="AR124" s="51">
        <f>AB124*AD124%*-1</f>
        <v>0</v>
      </c>
      <c r="AS124" s="14"/>
      <c r="AY124" s="66">
        <v>0</v>
      </c>
      <c r="AZ124" s="1" t="s">
        <v>28</v>
      </c>
      <c r="BA124" s="27">
        <v>11.37</v>
      </c>
      <c r="BB124" s="27"/>
      <c r="BC124" s="1" t="s">
        <v>40</v>
      </c>
      <c r="BD124" s="1" t="str">
        <f>BD49</f>
        <v>Por AFP Integra</v>
      </c>
      <c r="BE124" s="27"/>
      <c r="BO124" s="51">
        <f>AY124*BA124%*-1</f>
        <v>0</v>
      </c>
      <c r="BP124" s="14"/>
      <c r="BV124" s="66">
        <v>0</v>
      </c>
      <c r="BW124" s="1" t="s">
        <v>28</v>
      </c>
      <c r="BX124" s="27">
        <v>11.37</v>
      </c>
      <c r="BY124" s="27"/>
      <c r="BZ124" s="1" t="s">
        <v>40</v>
      </c>
      <c r="CA124" s="1" t="str">
        <f>CA49</f>
        <v>Por AFP Integra</v>
      </c>
      <c r="CB124" s="27"/>
      <c r="CL124" s="51">
        <f>BV124*BX124%*-1</f>
        <v>0</v>
      </c>
      <c r="CM124" s="14"/>
      <c r="CS124" s="66">
        <v>0</v>
      </c>
      <c r="CT124" s="1" t="s">
        <v>28</v>
      </c>
      <c r="CU124" s="27">
        <v>11.37</v>
      </c>
      <c r="CV124" s="27"/>
      <c r="CW124" s="1" t="s">
        <v>40</v>
      </c>
      <c r="CX124" s="1" t="str">
        <f>CX49</f>
        <v>Por AFP Integra</v>
      </c>
      <c r="CY124" s="27"/>
      <c r="DI124" s="51">
        <f>CS124*CU124%*-1</f>
        <v>0</v>
      </c>
      <c r="DJ124" s="14"/>
      <c r="DP124" s="66">
        <v>0</v>
      </c>
      <c r="DQ124" s="1" t="s">
        <v>28</v>
      </c>
      <c r="DR124" s="27">
        <v>11.37</v>
      </c>
      <c r="DS124" s="27"/>
      <c r="DT124" s="1" t="s">
        <v>40</v>
      </c>
      <c r="DU124" s="1" t="str">
        <f>DU49</f>
        <v>Por AFP Integra</v>
      </c>
      <c r="DV124" s="27"/>
      <c r="EF124" s="51">
        <f>DP124*DR124%*-1</f>
        <v>0</v>
      </c>
      <c r="EG124" s="14"/>
    </row>
    <row r="125" spans="3:137" s="1" customFormat="1" ht="10.5" customHeight="1">
      <c r="F125" s="10"/>
      <c r="N125" s="1" t="s">
        <v>41</v>
      </c>
      <c r="U125" s="7">
        <f>U120+U124+U122</f>
        <v>512.5</v>
      </c>
      <c r="V125" s="14"/>
      <c r="AC125" s="10"/>
      <c r="AK125" s="1" t="s">
        <v>41</v>
      </c>
      <c r="AR125" s="7">
        <f>AR120+AR124+AR122</f>
        <v>0</v>
      </c>
      <c r="AS125" s="14"/>
      <c r="AZ125" s="10"/>
      <c r="BH125" s="1" t="s">
        <v>41</v>
      </c>
      <c r="BO125" s="7">
        <f>BO120+BO124+BO122</f>
        <v>47.083333333333336</v>
      </c>
      <c r="BP125" s="14"/>
      <c r="BW125" s="10"/>
      <c r="CE125" s="1" t="s">
        <v>41</v>
      </c>
      <c r="CL125" s="7">
        <f>CL120+CL124+CL122</f>
        <v>0</v>
      </c>
      <c r="CM125" s="14"/>
      <c r="CT125" s="10"/>
      <c r="DB125" s="1" t="s">
        <v>41</v>
      </c>
      <c r="DI125" s="7">
        <f>DI120+DI124+DI122</f>
        <v>0</v>
      </c>
      <c r="DJ125" s="14"/>
      <c r="DQ125" s="10"/>
      <c r="DY125" s="1" t="s">
        <v>41</v>
      </c>
      <c r="EF125" s="7">
        <f>EF120+EF124+EF122</f>
        <v>0</v>
      </c>
      <c r="EG125" s="14"/>
    </row>
    <row r="126" spans="3:137" s="1" customFormat="1" ht="10.5" customHeight="1">
      <c r="F126" s="10"/>
      <c r="U126" s="8"/>
      <c r="V126" s="35"/>
      <c r="AC126" s="10"/>
      <c r="AR126" s="8"/>
      <c r="AS126" s="35"/>
      <c r="AZ126" s="10"/>
      <c r="BO126" s="8"/>
      <c r="BP126" s="35"/>
      <c r="BW126" s="10"/>
      <c r="CL126" s="8"/>
      <c r="CM126" s="35"/>
      <c r="CT126" s="10"/>
      <c r="DI126" s="8"/>
      <c r="DJ126" s="35"/>
      <c r="DQ126" s="10"/>
      <c r="EF126" s="8"/>
      <c r="EG126" s="35"/>
    </row>
    <row r="127" spans="3:137" s="1" customFormat="1" ht="10.5" customHeight="1" thickBot="1">
      <c r="F127" s="10"/>
      <c r="N127" s="6" t="s">
        <v>52</v>
      </c>
      <c r="U127" s="41">
        <f>U107+U125+U113+U117</f>
        <v>3043.4670138888887</v>
      </c>
      <c r="V127" s="14"/>
      <c r="AC127" s="10"/>
      <c r="AK127" s="11" t="s">
        <v>52</v>
      </c>
      <c r="AR127" s="41">
        <f>AR107+AR125+AR113+AR117</f>
        <v>0</v>
      </c>
      <c r="AS127" s="14"/>
      <c r="AZ127" s="10"/>
      <c r="BH127" s="11" t="s">
        <v>52</v>
      </c>
      <c r="BO127" s="41">
        <f>BO107+BO125+BO113+BO117</f>
        <v>94.166666666666671</v>
      </c>
      <c r="BP127" s="14"/>
      <c r="BW127" s="10"/>
      <c r="CE127" s="11" t="s">
        <v>52</v>
      </c>
      <c r="CL127" s="41">
        <f>CL107+CL125+CL113+CL117</f>
        <v>0</v>
      </c>
      <c r="CM127" s="14"/>
      <c r="CT127" s="10"/>
      <c r="DB127" s="11" t="s">
        <v>52</v>
      </c>
      <c r="DI127" s="41">
        <f>DI107+DI125+DI113+DI117</f>
        <v>704.6875</v>
      </c>
      <c r="DJ127" s="14"/>
      <c r="DQ127" s="10"/>
      <c r="DY127" s="11" t="s">
        <v>52</v>
      </c>
      <c r="EF127" s="41">
        <f>EF107+EF125+EF113+EF117</f>
        <v>2580.5072916666668</v>
      </c>
      <c r="EG127" s="14"/>
    </row>
    <row r="128" spans="3:137" s="1" customFormat="1" ht="10.5" customHeight="1" thickTop="1">
      <c r="F128" s="10"/>
      <c r="N128" s="11"/>
      <c r="U128" s="7"/>
      <c r="V128" s="14"/>
      <c r="AX128" s="1" t="s">
        <v>38</v>
      </c>
      <c r="AY128" s="9" t="s">
        <v>39</v>
      </c>
      <c r="AZ128" s="10"/>
      <c r="BO128" s="8"/>
      <c r="BP128" s="14"/>
      <c r="BU128" s="1" t="s">
        <v>38</v>
      </c>
      <c r="BV128" s="9" t="s">
        <v>39</v>
      </c>
      <c r="BW128" s="10"/>
      <c r="CL128" s="8"/>
      <c r="CM128" s="14"/>
      <c r="CR128" s="1" t="s">
        <v>38</v>
      </c>
      <c r="CS128" s="9" t="s">
        <v>39</v>
      </c>
      <c r="CT128" s="10"/>
      <c r="DI128" s="8"/>
      <c r="DJ128" s="14"/>
      <c r="DO128" s="1" t="s">
        <v>38</v>
      </c>
      <c r="DP128" s="9" t="s">
        <v>39</v>
      </c>
      <c r="DQ128" s="10"/>
      <c r="EF128" s="8"/>
      <c r="EG128" s="14"/>
    </row>
    <row r="129" spans="2:138" ht="10.5" customHeight="1">
      <c r="AA129" s="1"/>
      <c r="AJ129" s="1"/>
      <c r="AP129" s="1"/>
      <c r="AQ129" s="1"/>
      <c r="AX129" s="1"/>
      <c r="AY129" s="15">
        <f>BO125+BO127</f>
        <v>141.25</v>
      </c>
      <c r="AZ129" s="1" t="s">
        <v>28</v>
      </c>
      <c r="BA129" s="27">
        <v>11.37</v>
      </c>
      <c r="BB129" s="27"/>
      <c r="BC129" s="1" t="s">
        <v>40</v>
      </c>
      <c r="BD129" s="1" t="s">
        <v>68</v>
      </c>
      <c r="BE129" s="27"/>
      <c r="BG129" s="1"/>
      <c r="BM129" s="1"/>
      <c r="BN129" s="1"/>
      <c r="BO129" s="51">
        <f>AY129*BA129%*-1</f>
        <v>-16.060124999999999</v>
      </c>
      <c r="BP129" s="14"/>
      <c r="BU129" s="1"/>
      <c r="BV129" s="15">
        <f>CL125+CL127</f>
        <v>0</v>
      </c>
      <c r="BW129" s="1" t="s">
        <v>28</v>
      </c>
      <c r="BX129" s="27">
        <v>11.37</v>
      </c>
      <c r="BY129" s="27"/>
      <c r="BZ129" s="1" t="s">
        <v>40</v>
      </c>
      <c r="CA129" s="1" t="s">
        <v>68</v>
      </c>
      <c r="CB129" s="27"/>
      <c r="CD129" s="1"/>
      <c r="CJ129" s="1"/>
      <c r="CK129" s="1"/>
      <c r="CL129" s="51">
        <f>BV129*BX129%*-1</f>
        <v>0</v>
      </c>
      <c r="CM129" s="14"/>
      <c r="CR129" s="1"/>
      <c r="CS129" s="15">
        <f>DI125+DI127</f>
        <v>704.6875</v>
      </c>
      <c r="CT129" s="1" t="s">
        <v>28</v>
      </c>
      <c r="CU129" s="27">
        <v>11.37</v>
      </c>
      <c r="CV129" s="27"/>
      <c r="CW129" s="1" t="s">
        <v>40</v>
      </c>
      <c r="CX129" s="1" t="s">
        <v>68</v>
      </c>
      <c r="CY129" s="27"/>
      <c r="DA129" s="1"/>
      <c r="DG129" s="1"/>
      <c r="DH129" s="1"/>
      <c r="DI129" s="51">
        <f>CS129*CU129%*-1</f>
        <v>-80.122968749999998</v>
      </c>
      <c r="DJ129" s="14"/>
      <c r="DO129" s="1"/>
      <c r="DP129" s="15">
        <f>EF125+EF127</f>
        <v>2580.5072916666668</v>
      </c>
      <c r="DQ129" s="1" t="s">
        <v>28</v>
      </c>
      <c r="DR129" s="27">
        <v>11.37</v>
      </c>
      <c r="DS129" s="27"/>
      <c r="DT129" s="1" t="s">
        <v>40</v>
      </c>
      <c r="DU129" s="1" t="s">
        <v>68</v>
      </c>
      <c r="DV129" s="27"/>
      <c r="DX129" s="1"/>
      <c r="ED129" s="1"/>
      <c r="EE129" s="1"/>
      <c r="EF129" s="51">
        <f>DP129*DR129%*-1</f>
        <v>-293.40367906249998</v>
      </c>
      <c r="EG129" s="14"/>
    </row>
    <row r="130" spans="2:138" ht="10.5" customHeight="1">
      <c r="AA130" s="1"/>
      <c r="AJ130" s="1"/>
      <c r="AP130" s="1"/>
      <c r="AQ130" s="1"/>
      <c r="AX130" s="1"/>
      <c r="AZ130" s="10"/>
      <c r="BG130" s="1"/>
      <c r="BH130" s="1" t="s">
        <v>41</v>
      </c>
      <c r="BM130" s="1"/>
      <c r="BN130" s="1"/>
      <c r="BO130" s="7">
        <f>BO125+BO129+BO127</f>
        <v>125.189875</v>
      </c>
      <c r="BP130" s="14"/>
      <c r="BU130" s="1"/>
      <c r="BW130" s="10"/>
      <c r="CD130" s="1"/>
      <c r="CE130" s="1" t="s">
        <v>41</v>
      </c>
      <c r="CJ130" s="1"/>
      <c r="CK130" s="1"/>
      <c r="CL130" s="7">
        <f>CL125+CL129+CL127</f>
        <v>0</v>
      </c>
      <c r="CM130" s="14"/>
      <c r="CR130" s="1"/>
      <c r="CT130" s="10"/>
      <c r="DA130" s="1"/>
      <c r="DB130" s="1" t="s">
        <v>41</v>
      </c>
      <c r="DG130" s="1"/>
      <c r="DH130" s="1"/>
      <c r="DI130" s="7">
        <f>DI125+DI129+DI127</f>
        <v>624.56453124999996</v>
      </c>
      <c r="DJ130" s="14"/>
      <c r="DO130" s="1"/>
      <c r="DQ130" s="10"/>
      <c r="DX130" s="1"/>
      <c r="DY130" s="1" t="s">
        <v>41</v>
      </c>
      <c r="ED130" s="1"/>
      <c r="EE130" s="1"/>
      <c r="EF130" s="7">
        <f>EF125+EF129+EF127</f>
        <v>2287.1036126041668</v>
      </c>
      <c r="EG130" s="14"/>
    </row>
    <row r="131" spans="2:138" ht="10.5" customHeight="1">
      <c r="AA131" s="1"/>
      <c r="AJ131" s="1"/>
      <c r="AP131" s="1"/>
      <c r="AQ131" s="1"/>
      <c r="AX131" s="1"/>
      <c r="AZ131" s="10"/>
      <c r="BG131" s="1"/>
      <c r="BM131" s="1"/>
      <c r="BN131" s="1"/>
      <c r="BO131" s="8"/>
      <c r="BP131" s="35"/>
      <c r="BU131" s="1"/>
      <c r="BW131" s="10"/>
      <c r="CD131" s="1"/>
      <c r="CJ131" s="1"/>
      <c r="CK131" s="1"/>
      <c r="CL131" s="8"/>
      <c r="CM131" s="35"/>
      <c r="CR131" s="1"/>
      <c r="CT131" s="10"/>
      <c r="DA131" s="1"/>
      <c r="DG131" s="1"/>
      <c r="DH131" s="1"/>
      <c r="DI131" s="8"/>
      <c r="DJ131" s="35"/>
      <c r="DO131" s="1"/>
      <c r="DQ131" s="10"/>
      <c r="DX131" s="1"/>
      <c r="ED131" s="1"/>
      <c r="EE131" s="1"/>
      <c r="EF131" s="8"/>
      <c r="EG131" s="35"/>
    </row>
    <row r="132" spans="2:138" ht="10.5" customHeight="1" thickBot="1">
      <c r="AA132" s="1"/>
      <c r="AJ132" s="1"/>
      <c r="AP132" s="1"/>
      <c r="AQ132" s="1"/>
      <c r="AX132" s="1"/>
      <c r="AZ132" s="10"/>
      <c r="BG132" s="1"/>
      <c r="BH132" s="11" t="s">
        <v>52</v>
      </c>
      <c r="BM132" s="1"/>
      <c r="BN132" s="1"/>
      <c r="BO132" s="41">
        <f>BO112+BO130+BO118+BO122</f>
        <v>125.189875</v>
      </c>
      <c r="BP132" s="14"/>
      <c r="BU132" s="1"/>
      <c r="BW132" s="10"/>
      <c r="CD132" s="1"/>
      <c r="CE132" s="11" t="s">
        <v>52</v>
      </c>
      <c r="CJ132" s="1"/>
      <c r="CK132" s="1"/>
      <c r="CL132" s="41">
        <f>CL112+CL130+CL118+CL122</f>
        <v>0</v>
      </c>
      <c r="CM132" s="14"/>
      <c r="CR132" s="1"/>
      <c r="CT132" s="10"/>
      <c r="DA132" s="1"/>
      <c r="DB132" s="11" t="s">
        <v>52</v>
      </c>
      <c r="DG132" s="1"/>
      <c r="DH132" s="1"/>
      <c r="DI132" s="41">
        <f>DI112+DI130+DI118+DI122</f>
        <v>624.56453124999996</v>
      </c>
      <c r="DJ132" s="14"/>
      <c r="DO132" s="1"/>
      <c r="DQ132" s="10"/>
      <c r="DX132" s="1"/>
      <c r="DY132" s="11" t="s">
        <v>52</v>
      </c>
      <c r="ED132" s="1"/>
      <c r="EE132" s="1"/>
      <c r="EF132" s="41">
        <f>EF112+EF130+EF118+EF122</f>
        <v>2287.1036126041668</v>
      </c>
      <c r="EG132" s="14"/>
    </row>
    <row r="133" spans="2:138" ht="10.5" customHeight="1" thickTop="1"/>
    <row r="134" spans="2:138" s="18" customFormat="1" ht="10.5" customHeight="1">
      <c r="B134" s="56"/>
      <c r="D134" s="57" t="s">
        <v>53</v>
      </c>
      <c r="E134" s="28" t="s">
        <v>135</v>
      </c>
      <c r="F134" s="21"/>
      <c r="N134" s="38"/>
      <c r="U134" s="58"/>
      <c r="V134" s="59"/>
      <c r="Y134" s="56"/>
      <c r="AA134" s="57" t="s">
        <v>53</v>
      </c>
      <c r="AB134" s="28" t="s">
        <v>61</v>
      </c>
      <c r="AC134" s="21"/>
      <c r="AK134" s="38"/>
      <c r="AR134" s="58"/>
      <c r="AS134" s="59"/>
      <c r="AV134" s="56"/>
      <c r="AX134" s="57" t="s">
        <v>53</v>
      </c>
      <c r="AY134" s="28" t="s">
        <v>61</v>
      </c>
      <c r="AZ134" s="21"/>
      <c r="BH134" s="38"/>
      <c r="BO134" s="58"/>
      <c r="BP134" s="59"/>
      <c r="BS134" s="56"/>
      <c r="BU134" s="57" t="s">
        <v>53</v>
      </c>
      <c r="BV134" s="28" t="s">
        <v>61</v>
      </c>
      <c r="BW134" s="21"/>
      <c r="CE134" s="38"/>
      <c r="CL134" s="58"/>
      <c r="CM134" s="59"/>
      <c r="CP134" s="56"/>
      <c r="CR134" s="57" t="s">
        <v>53</v>
      </c>
      <c r="CS134" s="28" t="s">
        <v>61</v>
      </c>
      <c r="CT134" s="21"/>
      <c r="DB134" s="38"/>
      <c r="DI134" s="58"/>
      <c r="DJ134" s="59"/>
      <c r="DM134" s="56"/>
      <c r="DO134" s="57" t="s">
        <v>53</v>
      </c>
      <c r="DP134" s="28" t="s">
        <v>61</v>
      </c>
      <c r="DQ134" s="21"/>
      <c r="DY134" s="38"/>
      <c r="EF134" s="58"/>
      <c r="EG134" s="59"/>
    </row>
    <row r="135" spans="2:138" s="18" customFormat="1" ht="10.5" customHeight="1">
      <c r="B135" s="56"/>
      <c r="D135" s="57"/>
      <c r="E135" s="28"/>
      <c r="F135" s="21"/>
      <c r="N135" s="38"/>
      <c r="U135" s="58"/>
      <c r="V135" s="59"/>
      <c r="Y135" s="56"/>
      <c r="AA135" s="57"/>
      <c r="AB135" s="28"/>
      <c r="AC135" s="21"/>
      <c r="AK135" s="38"/>
      <c r="AR135" s="58"/>
      <c r="AS135" s="59"/>
      <c r="AV135" s="56"/>
      <c r="AX135" s="57"/>
      <c r="AY135" s="28"/>
      <c r="AZ135" s="21"/>
      <c r="BH135" s="38"/>
      <c r="BO135" s="58"/>
      <c r="BP135" s="59"/>
      <c r="BS135" s="56"/>
      <c r="BU135" s="57"/>
      <c r="BV135" s="28"/>
      <c r="BW135" s="21"/>
      <c r="CE135" s="38"/>
      <c r="CL135" s="58"/>
      <c r="CM135" s="59"/>
      <c r="CP135" s="56"/>
      <c r="CR135" s="57"/>
      <c r="CS135" s="28"/>
      <c r="CT135" s="21"/>
      <c r="DB135" s="38"/>
      <c r="DI135" s="58"/>
      <c r="DJ135" s="59"/>
      <c r="DM135" s="56"/>
      <c r="DO135" s="57"/>
      <c r="DP135" s="28"/>
      <c r="DQ135" s="21"/>
      <c r="DY135" s="38"/>
      <c r="EF135" s="58"/>
      <c r="EG135" s="59"/>
    </row>
    <row r="136" spans="2:138" s="18" customFormat="1" ht="10.5" customHeight="1">
      <c r="C136" s="170" t="s">
        <v>57</v>
      </c>
      <c r="D136" s="170"/>
      <c r="E136" s="170"/>
      <c r="F136" s="170"/>
      <c r="G136" s="170"/>
      <c r="H136" s="18">
        <f>K89</f>
        <v>0</v>
      </c>
      <c r="O136" s="18" t="s">
        <v>58</v>
      </c>
      <c r="R136" s="171">
        <f>U131</f>
        <v>0</v>
      </c>
      <c r="S136" s="171"/>
      <c r="V136" s="60"/>
      <c r="Z136" s="170" t="s">
        <v>57</v>
      </c>
      <c r="AA136" s="170"/>
      <c r="AB136" s="170"/>
      <c r="AC136" s="170"/>
      <c r="AD136" s="170"/>
      <c r="AE136" s="18">
        <f>AH89</f>
        <v>0</v>
      </c>
      <c r="AL136" s="18" t="s">
        <v>58</v>
      </c>
      <c r="AO136" s="171">
        <f>AR131</f>
        <v>0</v>
      </c>
      <c r="AP136" s="171"/>
      <c r="AS136" s="60"/>
      <c r="AW136" s="170" t="s">
        <v>57</v>
      </c>
      <c r="AX136" s="170"/>
      <c r="AY136" s="170"/>
      <c r="AZ136" s="170"/>
      <c r="BA136" s="170"/>
      <c r="BB136" s="18">
        <f>BE89</f>
        <v>0</v>
      </c>
      <c r="BI136" s="18" t="s">
        <v>58</v>
      </c>
      <c r="BL136" s="171">
        <f>BO131</f>
        <v>0</v>
      </c>
      <c r="BM136" s="171"/>
      <c r="BP136" s="60"/>
      <c r="BT136" s="170" t="s">
        <v>57</v>
      </c>
      <c r="BU136" s="170"/>
      <c r="BV136" s="170"/>
      <c r="BW136" s="170"/>
      <c r="BX136" s="170"/>
      <c r="BY136" s="18">
        <f>CB89</f>
        <v>0</v>
      </c>
      <c r="CF136" s="18" t="s">
        <v>58</v>
      </c>
      <c r="CI136" s="171">
        <f>CL131</f>
        <v>0</v>
      </c>
      <c r="CJ136" s="171"/>
      <c r="CM136" s="60"/>
      <c r="CQ136" s="170" t="s">
        <v>57</v>
      </c>
      <c r="CR136" s="170"/>
      <c r="CS136" s="170"/>
      <c r="CT136" s="170"/>
      <c r="CU136" s="170"/>
      <c r="CV136" s="18">
        <f>CY89</f>
        <v>0</v>
      </c>
      <c r="DC136" s="18" t="s">
        <v>58</v>
      </c>
      <c r="DF136" s="171">
        <f>DI131</f>
        <v>0</v>
      </c>
      <c r="DG136" s="171"/>
      <c r="DJ136" s="60"/>
      <c r="DN136" s="170" t="s">
        <v>57</v>
      </c>
      <c r="DO136" s="170"/>
      <c r="DP136" s="170"/>
      <c r="DQ136" s="170"/>
      <c r="DR136" s="170"/>
      <c r="DS136" s="18">
        <f>DV89</f>
        <v>0</v>
      </c>
      <c r="DZ136" s="18" t="s">
        <v>58</v>
      </c>
      <c r="EC136" s="171">
        <f>EF131</f>
        <v>0</v>
      </c>
      <c r="ED136" s="171"/>
      <c r="EG136" s="60"/>
    </row>
    <row r="137" spans="2:138" s="18" customFormat="1" ht="10.5" customHeight="1">
      <c r="B137" s="18" t="str">
        <f>E134</f>
        <v>Diecinueve mil Setecientos Sesenta y Cinco con 86/100 soles</v>
      </c>
      <c r="F137" s="21"/>
      <c r="L137" s="18" t="s">
        <v>59</v>
      </c>
      <c r="T137" s="22"/>
      <c r="V137" s="61"/>
      <c r="W137" s="59"/>
      <c r="Y137" s="18" t="str">
        <f>AB134</f>
        <v>Diecinueve mil novecientos ochenta y siete con 30/100 soles</v>
      </c>
      <c r="AC137" s="21"/>
      <c r="AI137" s="18" t="s">
        <v>59</v>
      </c>
      <c r="AQ137" s="22"/>
      <c r="AS137" s="61"/>
      <c r="AT137" s="59"/>
      <c r="AV137" s="18" t="str">
        <f>AY134</f>
        <v>Diecinueve mil novecientos ochenta y siete con 30/100 soles</v>
      </c>
      <c r="AZ137" s="21"/>
      <c r="BF137" s="18" t="s">
        <v>59</v>
      </c>
      <c r="BN137" s="22"/>
      <c r="BP137" s="61"/>
      <c r="BQ137" s="59"/>
      <c r="BS137" s="18" t="str">
        <f>BV134</f>
        <v>Diecinueve mil novecientos ochenta y siete con 30/100 soles</v>
      </c>
      <c r="BW137" s="21"/>
      <c r="CC137" s="18" t="s">
        <v>59</v>
      </c>
      <c r="CK137" s="22"/>
      <c r="CM137" s="61"/>
      <c r="CN137" s="59"/>
      <c r="CP137" s="18" t="str">
        <f>CS134</f>
        <v>Diecinueve mil novecientos ochenta y siete con 30/100 soles</v>
      </c>
      <c r="CT137" s="21"/>
      <c r="CZ137" s="18" t="s">
        <v>59</v>
      </c>
      <c r="DH137" s="22"/>
      <c r="DJ137" s="61"/>
      <c r="DK137" s="59"/>
      <c r="DM137" s="18" t="str">
        <f>DP134</f>
        <v>Diecinueve mil novecientos ochenta y siete con 30/100 soles</v>
      </c>
      <c r="DQ137" s="21"/>
      <c r="DW137" s="18" t="s">
        <v>59</v>
      </c>
      <c r="EE137" s="22"/>
      <c r="EG137" s="61"/>
      <c r="EH137" s="59"/>
    </row>
    <row r="138" spans="2:138" s="18" customFormat="1" ht="10.5" customHeight="1">
      <c r="B138" s="18" t="s">
        <v>60</v>
      </c>
      <c r="F138" s="21"/>
      <c r="T138" s="22"/>
      <c r="V138" s="61"/>
      <c r="W138" s="59"/>
      <c r="Y138" s="18" t="s">
        <v>60</v>
      </c>
      <c r="AC138" s="21"/>
      <c r="AQ138" s="22"/>
      <c r="AS138" s="61"/>
      <c r="AT138" s="59"/>
      <c r="AV138" s="18" t="s">
        <v>60</v>
      </c>
      <c r="AZ138" s="21"/>
      <c r="BN138" s="22"/>
      <c r="BP138" s="61"/>
      <c r="BQ138" s="59"/>
      <c r="BS138" s="18" t="s">
        <v>60</v>
      </c>
      <c r="BW138" s="21"/>
      <c r="CK138" s="22"/>
      <c r="CM138" s="61"/>
      <c r="CN138" s="59"/>
      <c r="CP138" s="18" t="s">
        <v>60</v>
      </c>
      <c r="CT138" s="21"/>
      <c r="DH138" s="22"/>
      <c r="DJ138" s="61"/>
      <c r="DK138" s="59"/>
      <c r="DM138" s="18" t="s">
        <v>60</v>
      </c>
      <c r="DQ138" s="21"/>
      <c r="EE138" s="22"/>
      <c r="EG138" s="61"/>
      <c r="EH138" s="59"/>
    </row>
    <row r="139" spans="2:138" s="18" customFormat="1" ht="10.5" customHeight="1">
      <c r="F139" s="21"/>
      <c r="T139" s="22"/>
      <c r="V139" s="61"/>
      <c r="W139" s="59"/>
      <c r="AC139" s="21"/>
      <c r="AQ139" s="22"/>
      <c r="AS139" s="61"/>
      <c r="AT139" s="59"/>
      <c r="AZ139" s="21"/>
      <c r="BN139" s="22"/>
      <c r="BP139" s="61"/>
      <c r="BQ139" s="59"/>
      <c r="BW139" s="21"/>
      <c r="CK139" s="22"/>
      <c r="CM139" s="61"/>
      <c r="CN139" s="59"/>
      <c r="CT139" s="21"/>
      <c r="DH139" s="22"/>
      <c r="DJ139" s="61"/>
      <c r="DK139" s="59"/>
      <c r="DQ139" s="21"/>
      <c r="EE139" s="22"/>
      <c r="EG139" s="61"/>
      <c r="EH139" s="59"/>
    </row>
    <row r="140" spans="2:138" s="18" customFormat="1" ht="10.5" customHeight="1">
      <c r="F140" s="21"/>
      <c r="K140" s="168" t="s">
        <v>54</v>
      </c>
      <c r="L140" s="168"/>
      <c r="M140" s="169">
        <f>O101</f>
        <v>0</v>
      </c>
      <c r="N140" s="169"/>
      <c r="O140" s="169"/>
      <c r="P140" s="169"/>
      <c r="Q140" s="169"/>
      <c r="R140" s="62"/>
      <c r="S140" s="62"/>
      <c r="T140" s="57"/>
      <c r="U140" s="62"/>
      <c r="V140" s="59"/>
      <c r="AC140" s="21"/>
      <c r="AH140" s="168" t="s">
        <v>54</v>
      </c>
      <c r="AI140" s="168"/>
      <c r="AJ140" s="169">
        <f>AL101</f>
        <v>0</v>
      </c>
      <c r="AK140" s="169"/>
      <c r="AL140" s="169"/>
      <c r="AM140" s="169"/>
      <c r="AN140" s="169"/>
      <c r="AO140" s="62"/>
      <c r="AP140" s="62"/>
      <c r="AQ140" s="57"/>
      <c r="AR140" s="62"/>
      <c r="AS140" s="59"/>
      <c r="AZ140" s="21"/>
      <c r="BE140" s="168" t="s">
        <v>54</v>
      </c>
      <c r="BF140" s="168"/>
      <c r="BG140" s="169">
        <f>BI101</f>
        <v>0</v>
      </c>
      <c r="BH140" s="169"/>
      <c r="BI140" s="169"/>
      <c r="BJ140" s="169"/>
      <c r="BK140" s="169"/>
      <c r="BL140" s="62"/>
      <c r="BM140" s="62"/>
      <c r="BN140" s="57"/>
      <c r="BO140" s="62"/>
      <c r="BP140" s="59"/>
      <c r="BW140" s="21"/>
      <c r="CB140" s="168" t="s">
        <v>54</v>
      </c>
      <c r="CC140" s="168"/>
      <c r="CD140" s="169">
        <f>CF101</f>
        <v>0</v>
      </c>
      <c r="CE140" s="169"/>
      <c r="CF140" s="169"/>
      <c r="CG140" s="169"/>
      <c r="CH140" s="169"/>
      <c r="CI140" s="62"/>
      <c r="CJ140" s="62"/>
      <c r="CK140" s="57"/>
      <c r="CL140" s="62"/>
      <c r="CM140" s="59"/>
      <c r="CT140" s="21"/>
      <c r="CY140" s="168" t="s">
        <v>54</v>
      </c>
      <c r="CZ140" s="168"/>
      <c r="DA140" s="169">
        <f>DC101</f>
        <v>0</v>
      </c>
      <c r="DB140" s="169"/>
      <c r="DC140" s="169"/>
      <c r="DD140" s="169"/>
      <c r="DE140" s="169"/>
      <c r="DF140" s="62"/>
      <c r="DG140" s="62"/>
      <c r="DH140" s="57"/>
      <c r="DI140" s="62"/>
      <c r="DJ140" s="59"/>
      <c r="DQ140" s="21"/>
      <c r="DV140" s="168" t="s">
        <v>54</v>
      </c>
      <c r="DW140" s="168"/>
      <c r="DX140" s="169">
        <f>DZ101</f>
        <v>0</v>
      </c>
      <c r="DY140" s="169"/>
      <c r="DZ140" s="169"/>
      <c r="EA140" s="169"/>
      <c r="EB140" s="169"/>
      <c r="EC140" s="62"/>
      <c r="ED140" s="62"/>
      <c r="EE140" s="57"/>
      <c r="EF140" s="62"/>
      <c r="EG140" s="59"/>
    </row>
    <row r="141" spans="2:138" s="1" customFormat="1" ht="10.5" customHeight="1">
      <c r="F141" s="10"/>
      <c r="K141" s="25"/>
      <c r="L141" s="25"/>
      <c r="R141" s="43"/>
      <c r="S141" s="43"/>
      <c r="T141" s="42"/>
      <c r="U141" s="43"/>
      <c r="V141" s="14"/>
      <c r="AC141" s="10"/>
      <c r="AH141" s="25"/>
      <c r="AI141" s="25"/>
      <c r="AO141" s="43"/>
      <c r="AP141" s="43"/>
      <c r="AQ141" s="42"/>
      <c r="AR141" s="43"/>
      <c r="AS141" s="14"/>
      <c r="AZ141" s="10"/>
      <c r="BE141" s="25"/>
      <c r="BF141" s="25"/>
      <c r="BL141" s="43"/>
      <c r="BM141" s="43"/>
      <c r="BN141" s="42"/>
      <c r="BO141" s="43"/>
      <c r="BP141" s="14"/>
      <c r="BW141" s="10"/>
      <c r="CB141" s="25"/>
      <c r="CC141" s="25"/>
      <c r="CI141" s="43"/>
      <c r="CJ141" s="43"/>
      <c r="CK141" s="42"/>
      <c r="CL141" s="43"/>
      <c r="CM141" s="14"/>
      <c r="CT141" s="10"/>
      <c r="CY141" s="25"/>
      <c r="CZ141" s="25"/>
      <c r="DF141" s="43"/>
      <c r="DG141" s="43"/>
      <c r="DH141" s="42"/>
      <c r="DI141" s="43"/>
      <c r="DJ141" s="14"/>
      <c r="DQ141" s="10"/>
      <c r="DV141" s="25"/>
      <c r="DW141" s="25"/>
      <c r="EC141" s="43"/>
      <c r="ED141" s="43"/>
      <c r="EE141" s="42"/>
      <c r="EF141" s="43"/>
      <c r="EG141" s="14"/>
    </row>
    <row r="142" spans="2:138" s="1" customFormat="1" ht="10.5" customHeight="1">
      <c r="F142" s="10"/>
      <c r="K142" s="25"/>
      <c r="L142" s="25"/>
      <c r="R142" s="43"/>
      <c r="S142" s="43"/>
      <c r="T142" s="42"/>
      <c r="U142" s="43"/>
      <c r="V142" s="14"/>
      <c r="AC142" s="10"/>
      <c r="AH142" s="25"/>
      <c r="AI142" s="25"/>
      <c r="AO142" s="43"/>
      <c r="AP142" s="43"/>
      <c r="AQ142" s="42"/>
      <c r="AR142" s="43"/>
      <c r="AS142" s="14"/>
      <c r="AZ142" s="10"/>
      <c r="BE142" s="25"/>
      <c r="BF142" s="25"/>
      <c r="BL142" s="43"/>
      <c r="BM142" s="43"/>
      <c r="BN142" s="42"/>
      <c r="BO142" s="43"/>
      <c r="BP142" s="14"/>
      <c r="BW142" s="10"/>
      <c r="CB142" s="25"/>
      <c r="CC142" s="25"/>
      <c r="CI142" s="43"/>
      <c r="CJ142" s="43"/>
      <c r="CK142" s="42"/>
      <c r="CL142" s="43"/>
      <c r="CM142" s="14"/>
      <c r="CT142" s="10"/>
      <c r="CY142" s="25"/>
      <c r="CZ142" s="25"/>
      <c r="DF142" s="43"/>
      <c r="DG142" s="43"/>
      <c r="DH142" s="42"/>
      <c r="DI142" s="43"/>
      <c r="DJ142" s="14"/>
      <c r="DQ142" s="10"/>
      <c r="DV142" s="25"/>
      <c r="DW142" s="25"/>
      <c r="EC142" s="43"/>
      <c r="ED142" s="43"/>
      <c r="EE142" s="42"/>
      <c r="EF142" s="43"/>
      <c r="EG142" s="14"/>
    </row>
    <row r="143" spans="2:138" s="1" customFormat="1" ht="10.5" customHeight="1">
      <c r="F143" s="10"/>
      <c r="K143" s="25"/>
      <c r="L143" s="25"/>
      <c r="R143" s="43"/>
      <c r="S143" s="43"/>
      <c r="T143" s="42"/>
      <c r="U143" s="43"/>
      <c r="V143" s="14"/>
      <c r="AC143" s="10"/>
      <c r="AH143" s="25"/>
      <c r="AI143" s="25"/>
      <c r="AO143" s="43"/>
      <c r="AP143" s="43"/>
      <c r="AQ143" s="42"/>
      <c r="AR143" s="43"/>
      <c r="AS143" s="14"/>
      <c r="AZ143" s="10"/>
      <c r="BE143" s="25"/>
      <c r="BF143" s="25"/>
      <c r="BL143" s="43"/>
      <c r="BM143" s="43"/>
      <c r="BN143" s="42"/>
      <c r="BO143" s="43"/>
      <c r="BP143" s="14"/>
      <c r="BW143" s="10"/>
      <c r="CB143" s="25"/>
      <c r="CC143" s="25"/>
      <c r="CI143" s="43"/>
      <c r="CJ143" s="43"/>
      <c r="CK143" s="42"/>
      <c r="CL143" s="43"/>
      <c r="CM143" s="14"/>
      <c r="CT143" s="10"/>
      <c r="CY143" s="25"/>
      <c r="CZ143" s="25"/>
      <c r="DF143" s="43"/>
      <c r="DG143" s="43"/>
      <c r="DH143" s="42"/>
      <c r="DI143" s="43"/>
      <c r="DJ143" s="14"/>
      <c r="DQ143" s="10"/>
      <c r="DV143" s="25"/>
      <c r="DW143" s="25"/>
      <c r="EC143" s="43"/>
      <c r="ED143" s="43"/>
      <c r="EE143" s="42"/>
      <c r="EF143" s="43"/>
      <c r="EG143" s="14"/>
    </row>
    <row r="144" spans="2:138" s="1" customFormat="1" ht="10.5" customHeight="1">
      <c r="F144" s="10"/>
      <c r="K144" s="25"/>
      <c r="L144" s="25"/>
      <c r="R144" s="43"/>
      <c r="S144" s="43"/>
      <c r="T144" s="42"/>
      <c r="U144" s="43"/>
      <c r="V144" s="14"/>
      <c r="AC144" s="10"/>
      <c r="AH144" s="25"/>
      <c r="AI144" s="25"/>
      <c r="AO144" s="43"/>
      <c r="AP144" s="43"/>
      <c r="AQ144" s="42"/>
      <c r="AR144" s="43"/>
      <c r="AS144" s="14"/>
      <c r="AZ144" s="10"/>
      <c r="BE144" s="25"/>
      <c r="BF144" s="25"/>
      <c r="BL144" s="43"/>
      <c r="BM144" s="43"/>
      <c r="BN144" s="42"/>
      <c r="BO144" s="43"/>
      <c r="BP144" s="14"/>
      <c r="BW144" s="10"/>
      <c r="CB144" s="25"/>
      <c r="CC144" s="25"/>
      <c r="CI144" s="43"/>
      <c r="CJ144" s="43"/>
      <c r="CK144" s="42"/>
      <c r="CL144" s="43"/>
      <c r="CM144" s="14"/>
      <c r="CT144" s="10"/>
      <c r="CY144" s="25"/>
      <c r="CZ144" s="25"/>
      <c r="DF144" s="43"/>
      <c r="DG144" s="43"/>
      <c r="DH144" s="42"/>
      <c r="DI144" s="43"/>
      <c r="DJ144" s="14"/>
      <c r="DQ144" s="10"/>
      <c r="DV144" s="25"/>
      <c r="DW144" s="25"/>
      <c r="EC144" s="43"/>
      <c r="ED144" s="43"/>
      <c r="EE144" s="42"/>
      <c r="EF144" s="43"/>
      <c r="EG144" s="14"/>
    </row>
    <row r="145" spans="2:137" s="1" customFormat="1" ht="10.5" customHeight="1">
      <c r="F145" s="10"/>
      <c r="K145" s="25"/>
      <c r="L145" s="25"/>
      <c r="R145" s="43"/>
      <c r="S145" s="43"/>
      <c r="T145" s="42"/>
      <c r="U145" s="43"/>
      <c r="V145" s="14"/>
      <c r="AC145" s="10"/>
      <c r="AH145" s="25"/>
      <c r="AI145" s="25"/>
      <c r="AO145" s="43"/>
      <c r="AP145" s="43"/>
      <c r="AQ145" s="42"/>
      <c r="AR145" s="43"/>
      <c r="AS145" s="14"/>
      <c r="AZ145" s="10"/>
      <c r="BE145" s="25"/>
      <c r="BF145" s="25"/>
      <c r="BL145" s="43"/>
      <c r="BM145" s="43"/>
      <c r="BN145" s="42"/>
      <c r="BO145" s="43"/>
      <c r="BP145" s="14"/>
      <c r="BW145" s="10"/>
      <c r="CB145" s="25"/>
      <c r="CC145" s="25"/>
      <c r="CI145" s="43"/>
      <c r="CJ145" s="43"/>
      <c r="CK145" s="42"/>
      <c r="CL145" s="43"/>
      <c r="CM145" s="14"/>
      <c r="CT145" s="10"/>
      <c r="CY145" s="25"/>
      <c r="CZ145" s="25"/>
      <c r="DF145" s="43"/>
      <c r="DG145" s="43"/>
      <c r="DH145" s="42"/>
      <c r="DI145" s="43"/>
      <c r="DJ145" s="14"/>
      <c r="DQ145" s="10"/>
      <c r="DV145" s="25"/>
      <c r="DW145" s="25"/>
      <c r="EC145" s="43"/>
      <c r="ED145" s="43"/>
      <c r="EE145" s="42"/>
      <c r="EF145" s="43"/>
      <c r="EG145" s="14"/>
    </row>
    <row r="146" spans="2:137" s="1" customFormat="1" ht="10.5" customHeight="1">
      <c r="F146" s="10"/>
      <c r="P146" s="167" t="str">
        <f>K90</f>
        <v>GARCIA EUGENIO ANHELO REYNALDO</v>
      </c>
      <c r="Q146" s="167"/>
      <c r="R146" s="167"/>
      <c r="S146" s="167"/>
      <c r="T146" s="167"/>
      <c r="U146" s="167"/>
      <c r="V146" s="167"/>
      <c r="AC146" s="10"/>
      <c r="AM146" s="167" t="str">
        <f>AH90</f>
        <v>ALEJO RAMOS YENSY DEYLY</v>
      </c>
      <c r="AN146" s="167"/>
      <c r="AO146" s="167"/>
      <c r="AP146" s="167"/>
      <c r="AQ146" s="167"/>
      <c r="AR146" s="167"/>
      <c r="AS146" s="167"/>
      <c r="AZ146" s="10"/>
      <c r="BJ146" s="167" t="str">
        <f>BE90</f>
        <v>ALVARADO LUGO DIANA CAROLINA</v>
      </c>
      <c r="BK146" s="167"/>
      <c r="BL146" s="167"/>
      <c r="BM146" s="167"/>
      <c r="BN146" s="167"/>
      <c r="BO146" s="167"/>
      <c r="BP146" s="167"/>
      <c r="BW146" s="10"/>
      <c r="CG146" s="167" t="str">
        <f>CB90</f>
        <v>ALVAREZ BUSTILLOS SALY BETZABE</v>
      </c>
      <c r="CH146" s="167"/>
      <c r="CI146" s="167"/>
      <c r="CJ146" s="167"/>
      <c r="CK146" s="167"/>
      <c r="CL146" s="167"/>
      <c r="CM146" s="167"/>
      <c r="CT146" s="10"/>
      <c r="DD146" s="167" t="str">
        <f>CY90</f>
        <v>ALVAREZ BUSTILLOS SALY BETZABE</v>
      </c>
      <c r="DE146" s="167"/>
      <c r="DF146" s="167"/>
      <c r="DG146" s="167"/>
      <c r="DH146" s="167"/>
      <c r="DI146" s="167"/>
      <c r="DJ146" s="167"/>
      <c r="DQ146" s="10"/>
      <c r="EA146" s="167" t="str">
        <f>DV90</f>
        <v>GARCIA EUGENIO ANHELO REYNALDO</v>
      </c>
      <c r="EB146" s="167"/>
      <c r="EC146" s="167"/>
      <c r="ED146" s="167"/>
      <c r="EE146" s="167"/>
      <c r="EF146" s="167"/>
      <c r="EG146" s="167"/>
    </row>
    <row r="147" spans="2:137" s="1" customFormat="1" ht="10.5" customHeight="1">
      <c r="F147" s="10"/>
      <c r="Q147" s="167" t="str">
        <f>K91</f>
        <v>DNI N° 71881872</v>
      </c>
      <c r="R147" s="167"/>
      <c r="S147" s="167"/>
      <c r="T147" s="167"/>
      <c r="U147" s="167"/>
      <c r="V147" s="14"/>
      <c r="AC147" s="10"/>
      <c r="AN147" s="167" t="str">
        <f>AN68</f>
        <v>DNI N° 73529573</v>
      </c>
      <c r="AO147" s="167"/>
      <c r="AP147" s="167"/>
      <c r="AQ147" s="167"/>
      <c r="AR147" s="167"/>
      <c r="AS147" s="14"/>
      <c r="AZ147" s="10"/>
      <c r="BK147" s="167" t="str">
        <f>BK68</f>
        <v>DNI N° 71695216</v>
      </c>
      <c r="BL147" s="167"/>
      <c r="BM147" s="167"/>
      <c r="BN147" s="167"/>
      <c r="BO147" s="167"/>
      <c r="BP147" s="14"/>
      <c r="BW147" s="10"/>
      <c r="CH147" s="167" t="str">
        <f>CH68</f>
        <v>DNI N° 72442931</v>
      </c>
      <c r="CI147" s="167"/>
      <c r="CJ147" s="167"/>
      <c r="CK147" s="167"/>
      <c r="CL147" s="167"/>
      <c r="CM147" s="14"/>
      <c r="CT147" s="10"/>
      <c r="DE147" s="167" t="str">
        <f>DE68</f>
        <v>DNI N° 60438933</v>
      </c>
      <c r="DF147" s="167"/>
      <c r="DG147" s="167"/>
      <c r="DH147" s="167"/>
      <c r="DI147" s="167"/>
      <c r="DJ147" s="14"/>
      <c r="DQ147" s="10"/>
      <c r="EB147" s="167" t="str">
        <f>EB68</f>
        <v>DNI N° 71881872</v>
      </c>
      <c r="EC147" s="167"/>
      <c r="ED147" s="167"/>
      <c r="EE147" s="167"/>
      <c r="EF147" s="167"/>
      <c r="EG147" s="14"/>
    </row>
    <row r="148" spans="2:137" s="1" customFormat="1" ht="10.5" customHeight="1">
      <c r="F148" s="10"/>
      <c r="Q148" s="159" t="s">
        <v>55</v>
      </c>
      <c r="R148" s="159"/>
      <c r="S148" s="159"/>
      <c r="T148" s="159"/>
      <c r="U148" s="159"/>
      <c r="AC148" s="10"/>
      <c r="AN148" s="159" t="s">
        <v>55</v>
      </c>
      <c r="AO148" s="159"/>
      <c r="AP148" s="159"/>
      <c r="AQ148" s="159"/>
      <c r="AR148" s="159"/>
      <c r="AZ148" s="10"/>
      <c r="BK148" s="159" t="s">
        <v>55</v>
      </c>
      <c r="BL148" s="159"/>
      <c r="BM148" s="159"/>
      <c r="BN148" s="159"/>
      <c r="BO148" s="159"/>
      <c r="BW148" s="10"/>
      <c r="CH148" s="159" t="s">
        <v>55</v>
      </c>
      <c r="CI148" s="159"/>
      <c r="CJ148" s="159"/>
      <c r="CK148" s="159"/>
      <c r="CL148" s="159"/>
      <c r="CT148" s="10"/>
      <c r="DE148" s="159" t="s">
        <v>55</v>
      </c>
      <c r="DF148" s="159"/>
      <c r="DG148" s="159"/>
      <c r="DH148" s="159"/>
      <c r="DI148" s="159"/>
      <c r="DQ148" s="10"/>
      <c r="EB148" s="159" t="s">
        <v>55</v>
      </c>
      <c r="EC148" s="159"/>
      <c r="ED148" s="159"/>
      <c r="EE148" s="159"/>
      <c r="EF148" s="159"/>
    </row>
    <row r="149" spans="2:137" s="1" customFormat="1" ht="10.5" customHeight="1">
      <c r="F149" s="10"/>
      <c r="Q149" s="44"/>
      <c r="R149" s="44"/>
      <c r="S149" s="44"/>
      <c r="T149" s="44"/>
      <c r="U149" s="44"/>
      <c r="AC149" s="10"/>
      <c r="AN149" s="44"/>
      <c r="AO149" s="44"/>
      <c r="AP149" s="44"/>
      <c r="AQ149" s="44"/>
      <c r="AR149" s="44"/>
      <c r="AZ149" s="10"/>
      <c r="BK149" s="44"/>
      <c r="BL149" s="44"/>
      <c r="BM149" s="44"/>
      <c r="BN149" s="44"/>
      <c r="BO149" s="44"/>
      <c r="BW149" s="10"/>
      <c r="CH149" s="44"/>
      <c r="CI149" s="44"/>
      <c r="CJ149" s="44"/>
      <c r="CK149" s="44"/>
      <c r="CL149" s="44"/>
      <c r="CT149" s="10"/>
      <c r="DE149" s="44"/>
      <c r="DF149" s="44"/>
      <c r="DG149" s="44"/>
      <c r="DH149" s="44"/>
      <c r="DI149" s="44"/>
      <c r="DQ149" s="10"/>
      <c r="EB149" s="44"/>
      <c r="EC149" s="44"/>
      <c r="ED149" s="44"/>
      <c r="EE149" s="44"/>
      <c r="EF149" s="44"/>
    </row>
    <row r="150" spans="2:137" s="1" customFormat="1" ht="3.75" customHeight="1" thickBot="1"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6"/>
      <c r="Q150" s="46"/>
      <c r="R150" s="46"/>
      <c r="S150" s="46"/>
      <c r="T150" s="46"/>
      <c r="U150" s="45"/>
      <c r="V150" s="3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6"/>
      <c r="AN150" s="46"/>
      <c r="AO150" s="46"/>
      <c r="AP150" s="46"/>
      <c r="AQ150" s="46"/>
      <c r="AR150" s="45"/>
      <c r="AS150" s="3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6"/>
      <c r="BK150" s="46"/>
      <c r="BL150" s="46"/>
      <c r="BM150" s="46"/>
      <c r="BN150" s="46"/>
      <c r="BO150" s="45"/>
      <c r="BP150" s="3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6"/>
      <c r="CH150" s="46"/>
      <c r="CI150" s="46"/>
      <c r="CJ150" s="46"/>
      <c r="CK150" s="46"/>
      <c r="CL150" s="45"/>
      <c r="CM150" s="3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6"/>
      <c r="DE150" s="46"/>
      <c r="DF150" s="46"/>
      <c r="DG150" s="46"/>
      <c r="DH150" s="46"/>
      <c r="DI150" s="45"/>
      <c r="DJ150" s="3"/>
      <c r="DN150" s="45"/>
      <c r="DO150" s="45"/>
      <c r="DP150" s="45"/>
      <c r="DQ150" s="45"/>
      <c r="DR150" s="45"/>
      <c r="DS150" s="45"/>
      <c r="DT150" s="45"/>
      <c r="DU150" s="45"/>
      <c r="DV150" s="45"/>
      <c r="DW150" s="45"/>
      <c r="DX150" s="45"/>
      <c r="DY150" s="45"/>
      <c r="DZ150" s="45"/>
      <c r="EA150" s="46"/>
      <c r="EB150" s="46"/>
      <c r="EC150" s="46"/>
      <c r="ED150" s="46"/>
      <c r="EE150" s="46"/>
      <c r="EF150" s="45"/>
      <c r="EG150" s="3"/>
    </row>
    <row r="151" spans="2:137" s="1" customFormat="1" ht="10.5" customHeight="1" thickTop="1">
      <c r="B151" s="55"/>
      <c r="C151" s="157" t="str">
        <f>C72</f>
        <v>Jr. San Martin N° 967</v>
      </c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3"/>
      <c r="Y151" s="55"/>
      <c r="Z151" s="157" t="str">
        <f>Z72</f>
        <v>Jr. San Martin N° 967</v>
      </c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3"/>
      <c r="AV151" s="55"/>
      <c r="AW151" s="157" t="str">
        <f>AW72</f>
        <v>Jr. San Martin N° 967</v>
      </c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  <c r="BM151" s="157"/>
      <c r="BN151" s="157"/>
      <c r="BO151" s="157"/>
      <c r="BP151" s="3"/>
      <c r="BS151" s="55"/>
      <c r="BT151" s="157" t="str">
        <f>BT72</f>
        <v>Jr. San Martin N° 967</v>
      </c>
      <c r="BU151" s="157"/>
      <c r="BV151" s="157"/>
      <c r="BW151" s="157"/>
      <c r="BX151" s="157"/>
      <c r="BY151" s="157"/>
      <c r="BZ151" s="157"/>
      <c r="CA151" s="157"/>
      <c r="CB151" s="157"/>
      <c r="CC151" s="157"/>
      <c r="CD151" s="157"/>
      <c r="CE151" s="157"/>
      <c r="CF151" s="157"/>
      <c r="CG151" s="157"/>
      <c r="CH151" s="157"/>
      <c r="CI151" s="157"/>
      <c r="CJ151" s="157"/>
      <c r="CK151" s="157"/>
      <c r="CL151" s="157"/>
      <c r="CM151" s="3"/>
      <c r="CP151" s="55"/>
      <c r="CQ151" s="157" t="str">
        <f>CQ72</f>
        <v>Jr. San Martin N° 967</v>
      </c>
      <c r="CR151" s="157"/>
      <c r="CS151" s="157"/>
      <c r="CT151" s="157"/>
      <c r="CU151" s="157"/>
      <c r="CV151" s="157"/>
      <c r="CW151" s="157"/>
      <c r="CX151" s="157"/>
      <c r="CY151" s="157"/>
      <c r="CZ151" s="157"/>
      <c r="DA151" s="157"/>
      <c r="DB151" s="157"/>
      <c r="DC151" s="157"/>
      <c r="DD151" s="157"/>
      <c r="DE151" s="157"/>
      <c r="DF151" s="157"/>
      <c r="DG151" s="157"/>
      <c r="DH151" s="157"/>
      <c r="DI151" s="157"/>
      <c r="DJ151" s="3"/>
      <c r="DM151" s="55"/>
      <c r="DN151" s="157" t="str">
        <f>DN72</f>
        <v>Jr. San Martin N° 967</v>
      </c>
      <c r="DO151" s="157"/>
      <c r="DP151" s="157"/>
      <c r="DQ151" s="157"/>
      <c r="DR151" s="157"/>
      <c r="DS151" s="157"/>
      <c r="DT151" s="157"/>
      <c r="DU151" s="157"/>
      <c r="DV151" s="157"/>
      <c r="DW151" s="157"/>
      <c r="DX151" s="157"/>
      <c r="DY151" s="157"/>
      <c r="DZ151" s="157"/>
      <c r="EA151" s="157"/>
      <c r="EB151" s="157"/>
      <c r="EC151" s="157"/>
      <c r="ED151" s="157"/>
      <c r="EE151" s="157"/>
      <c r="EF151" s="157"/>
      <c r="EG151" s="3"/>
    </row>
    <row r="152" spans="2:137" s="1" customFormat="1" ht="10.5" customHeight="1">
      <c r="B152" s="55"/>
      <c r="C152" s="158"/>
      <c r="D152" s="158"/>
      <c r="E152" s="15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3"/>
      <c r="Y152" s="55"/>
      <c r="Z152" s="158"/>
      <c r="AA152" s="158"/>
      <c r="AB152" s="158"/>
      <c r="AC152" s="158"/>
      <c r="AD152" s="158"/>
      <c r="AE152" s="158"/>
      <c r="AF152" s="158"/>
      <c r="AG152" s="158"/>
      <c r="AH152" s="158"/>
      <c r="AI152" s="158"/>
      <c r="AJ152" s="158"/>
      <c r="AK152" s="158"/>
      <c r="AL152" s="158"/>
      <c r="AM152" s="158"/>
      <c r="AN152" s="158"/>
      <c r="AO152" s="158"/>
      <c r="AP152" s="158"/>
      <c r="AQ152" s="158"/>
      <c r="AR152" s="158"/>
      <c r="AS152" s="3"/>
      <c r="AV152" s="55"/>
      <c r="AW152" s="158"/>
      <c r="AX152" s="158"/>
      <c r="AY152" s="158"/>
      <c r="AZ152" s="158"/>
      <c r="BA152" s="158"/>
      <c r="BB152" s="158"/>
      <c r="BC152" s="158"/>
      <c r="BD152" s="158"/>
      <c r="BE152" s="158"/>
      <c r="BF152" s="158"/>
      <c r="BG152" s="158"/>
      <c r="BH152" s="158"/>
      <c r="BI152" s="158"/>
      <c r="BJ152" s="158"/>
      <c r="BK152" s="158"/>
      <c r="BL152" s="158"/>
      <c r="BM152" s="158"/>
      <c r="BN152" s="158"/>
      <c r="BO152" s="158"/>
      <c r="BP152" s="3"/>
      <c r="BS152" s="55"/>
      <c r="BT152" s="158"/>
      <c r="BU152" s="158"/>
      <c r="BV152" s="158"/>
      <c r="BW152" s="158"/>
      <c r="BX152" s="158"/>
      <c r="BY152" s="158"/>
      <c r="BZ152" s="158"/>
      <c r="CA152" s="158"/>
      <c r="CB152" s="158"/>
      <c r="CC152" s="158"/>
      <c r="CD152" s="158"/>
      <c r="CE152" s="158"/>
      <c r="CF152" s="158"/>
      <c r="CG152" s="158"/>
      <c r="CH152" s="158"/>
      <c r="CI152" s="158"/>
      <c r="CJ152" s="158"/>
      <c r="CK152" s="158"/>
      <c r="CL152" s="158"/>
      <c r="CM152" s="3"/>
      <c r="CP152" s="55"/>
      <c r="CQ152" s="158"/>
      <c r="CR152" s="158"/>
      <c r="CS152" s="158"/>
      <c r="CT152" s="158"/>
      <c r="CU152" s="158"/>
      <c r="CV152" s="158"/>
      <c r="CW152" s="158"/>
      <c r="CX152" s="158"/>
      <c r="CY152" s="158"/>
      <c r="CZ152" s="158"/>
      <c r="DA152" s="158"/>
      <c r="DB152" s="158"/>
      <c r="DC152" s="158"/>
      <c r="DD152" s="158"/>
      <c r="DE152" s="158"/>
      <c r="DF152" s="158"/>
      <c r="DG152" s="158"/>
      <c r="DH152" s="158"/>
      <c r="DI152" s="158"/>
      <c r="DJ152" s="3"/>
      <c r="DM152" s="55"/>
      <c r="DN152" s="158"/>
      <c r="DO152" s="158"/>
      <c r="DP152" s="158"/>
      <c r="DQ152" s="158"/>
      <c r="DR152" s="158"/>
      <c r="DS152" s="158"/>
      <c r="DT152" s="158"/>
      <c r="DU152" s="158"/>
      <c r="DV152" s="158"/>
      <c r="DW152" s="158"/>
      <c r="DX152" s="158"/>
      <c r="DY152" s="158"/>
      <c r="DZ152" s="158"/>
      <c r="EA152" s="158"/>
      <c r="EB152" s="158"/>
      <c r="EC152" s="158"/>
      <c r="ED152" s="158"/>
      <c r="EE152" s="158"/>
      <c r="EF152" s="158"/>
      <c r="EG152" s="3"/>
    </row>
  </sheetData>
  <mergeCells count="216">
    <mergeCell ref="CQ151:DI152"/>
    <mergeCell ref="CY140:CZ140"/>
    <mergeCell ref="DA140:DE140"/>
    <mergeCell ref="DD146:DJ146"/>
    <mergeCell ref="DE147:DI147"/>
    <mergeCell ref="DE148:DI148"/>
    <mergeCell ref="CZ96:DA96"/>
    <mergeCell ref="DC96:DE96"/>
    <mergeCell ref="DI96:DJ96"/>
    <mergeCell ref="CQ136:CU136"/>
    <mergeCell ref="DF136:DG136"/>
    <mergeCell ref="DE68:DI68"/>
    <mergeCell ref="DE69:DI69"/>
    <mergeCell ref="CQ72:DI73"/>
    <mergeCell ref="CY93:CZ93"/>
    <mergeCell ref="CY94:CZ94"/>
    <mergeCell ref="BT151:CL152"/>
    <mergeCell ref="CP1:DJ2"/>
    <mergeCell ref="CP3:DJ4"/>
    <mergeCell ref="CQ5:DI6"/>
    <mergeCell ref="CQ8:DH9"/>
    <mergeCell ref="CY14:DB14"/>
    <mergeCell ref="CY19:CZ19"/>
    <mergeCell ref="CY20:CZ20"/>
    <mergeCell ref="CZ22:DA22"/>
    <mergeCell ref="DC22:DE22"/>
    <mergeCell ref="DI22:DJ22"/>
    <mergeCell ref="CQ57:CU57"/>
    <mergeCell ref="DF57:DG57"/>
    <mergeCell ref="CY61:CZ61"/>
    <mergeCell ref="DA61:DE61"/>
    <mergeCell ref="DD67:DJ67"/>
    <mergeCell ref="CB140:CC140"/>
    <mergeCell ref="CD140:CH140"/>
    <mergeCell ref="CG146:CM146"/>
    <mergeCell ref="CH147:CL147"/>
    <mergeCell ref="CH148:CL148"/>
    <mergeCell ref="CC96:CD96"/>
    <mergeCell ref="CF96:CH96"/>
    <mergeCell ref="CL96:CM96"/>
    <mergeCell ref="BT136:BX136"/>
    <mergeCell ref="CI136:CJ136"/>
    <mergeCell ref="CH68:CL68"/>
    <mergeCell ref="CH69:CL69"/>
    <mergeCell ref="BT72:CL73"/>
    <mergeCell ref="CB93:CC93"/>
    <mergeCell ref="CB94:CC94"/>
    <mergeCell ref="BT81:CK82"/>
    <mergeCell ref="BT57:BX57"/>
    <mergeCell ref="CI57:CJ57"/>
    <mergeCell ref="CB61:CC61"/>
    <mergeCell ref="CD61:CH61"/>
    <mergeCell ref="CG67:CM67"/>
    <mergeCell ref="CB19:CC19"/>
    <mergeCell ref="CB20:CC20"/>
    <mergeCell ref="CC22:CD22"/>
    <mergeCell ref="CF22:CH22"/>
    <mergeCell ref="CL22:CM22"/>
    <mergeCell ref="Q148:U148"/>
    <mergeCell ref="AN148:AR148"/>
    <mergeCell ref="BK148:BO148"/>
    <mergeCell ref="C151:U152"/>
    <mergeCell ref="Z151:AR152"/>
    <mergeCell ref="AW151:BO152"/>
    <mergeCell ref="BG140:BK140"/>
    <mergeCell ref="P146:V146"/>
    <mergeCell ref="AM146:AS146"/>
    <mergeCell ref="BJ146:BP146"/>
    <mergeCell ref="Q147:U147"/>
    <mergeCell ref="AN147:AR147"/>
    <mergeCell ref="BK147:BO147"/>
    <mergeCell ref="K140:L140"/>
    <mergeCell ref="M140:Q140"/>
    <mergeCell ref="AH140:AI140"/>
    <mergeCell ref="AJ140:AN140"/>
    <mergeCell ref="BE140:BF140"/>
    <mergeCell ref="C136:G136"/>
    <mergeCell ref="R136:S136"/>
    <mergeCell ref="Z136:AD136"/>
    <mergeCell ref="AO136:AP136"/>
    <mergeCell ref="AW136:BA136"/>
    <mergeCell ref="BL136:BM136"/>
    <mergeCell ref="BK68:BO68"/>
    <mergeCell ref="BK69:BO69"/>
    <mergeCell ref="AW72:BO73"/>
    <mergeCell ref="BE93:BF93"/>
    <mergeCell ref="BE94:BF94"/>
    <mergeCell ref="K93:L93"/>
    <mergeCell ref="K94:L94"/>
    <mergeCell ref="L96:M96"/>
    <mergeCell ref="O96:Q96"/>
    <mergeCell ref="C72:U73"/>
    <mergeCell ref="Z72:AR73"/>
    <mergeCell ref="C81:U81"/>
    <mergeCell ref="C82:U82"/>
    <mergeCell ref="BF96:BG96"/>
    <mergeCell ref="AM67:AS67"/>
    <mergeCell ref="AN68:AR68"/>
    <mergeCell ref="AN69:AR69"/>
    <mergeCell ref="AI22:AJ22"/>
    <mergeCell ref="P67:V67"/>
    <mergeCell ref="Q68:U68"/>
    <mergeCell ref="Q69:U69"/>
    <mergeCell ref="AW8:BN9"/>
    <mergeCell ref="BE14:BH14"/>
    <mergeCell ref="AW57:BA57"/>
    <mergeCell ref="BL57:BM57"/>
    <mergeCell ref="BE61:BF61"/>
    <mergeCell ref="BG61:BK61"/>
    <mergeCell ref="BJ67:BP67"/>
    <mergeCell ref="BE19:BF19"/>
    <mergeCell ref="BE20:BF20"/>
    <mergeCell ref="BF22:BG22"/>
    <mergeCell ref="BI22:BK22"/>
    <mergeCell ref="BO22:BP22"/>
    <mergeCell ref="Z57:AD57"/>
    <mergeCell ref="AO57:AP57"/>
    <mergeCell ref="AL22:AN22"/>
    <mergeCell ref="C57:G57"/>
    <mergeCell ref="R57:S57"/>
    <mergeCell ref="K61:L61"/>
    <mergeCell ref="M61:Q61"/>
    <mergeCell ref="L22:M22"/>
    <mergeCell ref="O22:Q22"/>
    <mergeCell ref="K20:L20"/>
    <mergeCell ref="AH20:AI20"/>
    <mergeCell ref="Y1:AS2"/>
    <mergeCell ref="Y3:AS4"/>
    <mergeCell ref="Z5:AR6"/>
    <mergeCell ref="AR22:AS22"/>
    <mergeCell ref="AH61:AI61"/>
    <mergeCell ref="AJ61:AN61"/>
    <mergeCell ref="DM1:EG2"/>
    <mergeCell ref="DM3:EG4"/>
    <mergeCell ref="DN5:EF6"/>
    <mergeCell ref="DN8:EE9"/>
    <mergeCell ref="DV14:DY14"/>
    <mergeCell ref="DV19:DW19"/>
    <mergeCell ref="DV20:DW20"/>
    <mergeCell ref="C8:T9"/>
    <mergeCell ref="Z8:AQ9"/>
    <mergeCell ref="K14:N14"/>
    <mergeCell ref="AH14:AK14"/>
    <mergeCell ref="K19:L19"/>
    <mergeCell ref="AH19:AI19"/>
    <mergeCell ref="B1:V2"/>
    <mergeCell ref="B3:V4"/>
    <mergeCell ref="C5:U6"/>
    <mergeCell ref="AV1:BP2"/>
    <mergeCell ref="AV3:BP4"/>
    <mergeCell ref="AW5:BO6"/>
    <mergeCell ref="BS1:CM2"/>
    <mergeCell ref="BS3:CM4"/>
    <mergeCell ref="BT5:CL6"/>
    <mergeCell ref="BT8:CK9"/>
    <mergeCell ref="CB14:CE14"/>
    <mergeCell ref="EF96:EG96"/>
    <mergeCell ref="DN136:DR136"/>
    <mergeCell ref="EC136:ED136"/>
    <mergeCell ref="DN79:EF79"/>
    <mergeCell ref="DW22:DX22"/>
    <mergeCell ref="DZ22:EB22"/>
    <mergeCell ref="EF22:EG22"/>
    <mergeCell ref="DN57:DR57"/>
    <mergeCell ref="EC57:ED57"/>
    <mergeCell ref="DV61:DW61"/>
    <mergeCell ref="DX61:EB61"/>
    <mergeCell ref="EA67:EG67"/>
    <mergeCell ref="EB68:EF68"/>
    <mergeCell ref="EA146:EG146"/>
    <mergeCell ref="EB147:EF147"/>
    <mergeCell ref="EB148:EF148"/>
    <mergeCell ref="DN151:EF152"/>
    <mergeCell ref="U22:V22"/>
    <mergeCell ref="B75:V76"/>
    <mergeCell ref="Y75:AS76"/>
    <mergeCell ref="AV75:BP76"/>
    <mergeCell ref="BS75:CM76"/>
    <mergeCell ref="CP75:DJ76"/>
    <mergeCell ref="DM75:EG76"/>
    <mergeCell ref="B77:V78"/>
    <mergeCell ref="Y77:AS78"/>
    <mergeCell ref="AV77:BP78"/>
    <mergeCell ref="BS77:CM78"/>
    <mergeCell ref="CP77:DJ78"/>
    <mergeCell ref="DM77:EG78"/>
    <mergeCell ref="C79:U79"/>
    <mergeCell ref="Z79:AR79"/>
    <mergeCell ref="AW79:BO79"/>
    <mergeCell ref="BT79:CL79"/>
    <mergeCell ref="CQ79:DI79"/>
    <mergeCell ref="EB69:EF69"/>
    <mergeCell ref="DN72:EF73"/>
    <mergeCell ref="CQ81:DH82"/>
    <mergeCell ref="DN81:EE82"/>
    <mergeCell ref="K87:N87"/>
    <mergeCell ref="AH87:AK87"/>
    <mergeCell ref="BE87:BH87"/>
    <mergeCell ref="CB87:CE87"/>
    <mergeCell ref="CY87:DB87"/>
    <mergeCell ref="DV87:DY87"/>
    <mergeCell ref="DV140:DW140"/>
    <mergeCell ref="DX140:EB140"/>
    <mergeCell ref="DV93:DW93"/>
    <mergeCell ref="DV94:DW94"/>
    <mergeCell ref="DW96:DX96"/>
    <mergeCell ref="DZ96:EB96"/>
    <mergeCell ref="AH93:AI93"/>
    <mergeCell ref="AH94:AI94"/>
    <mergeCell ref="AI96:AJ96"/>
    <mergeCell ref="AL96:AN96"/>
    <mergeCell ref="AR96:AS96"/>
    <mergeCell ref="Z81:AQ82"/>
    <mergeCell ref="AW81:BN82"/>
    <mergeCell ref="BI96:BK96"/>
    <mergeCell ref="BO96:BP96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min="1" max="3" width="8.85546875" style="1"/>
    <col min="4" max="4" width="8.85546875" style="10"/>
    <col min="5" max="9" width="8.85546875" style="1"/>
    <col min="10" max="10" width="12.42578125" style="1" bestFit="1" customWidth="1"/>
    <col min="11" max="11" width="8.85546875" style="1"/>
    <col min="12" max="12" width="28.85546875" style="1" bestFit="1" customWidth="1"/>
    <col min="13" max="13" width="3.7109375" style="1" customWidth="1"/>
    <col min="14" max="14" width="3.85546875" style="25" bestFit="1" customWidth="1"/>
    <col min="15" max="15" width="14.5703125" style="1" bestFit="1" customWidth="1"/>
    <col min="16" max="16" width="10" style="1" bestFit="1" customWidth="1"/>
    <col min="17" max="17" width="4.5703125" style="1" customWidth="1"/>
    <col min="18" max="18" width="31.5703125" style="1" bestFit="1" customWidth="1"/>
    <col min="19" max="19" width="8.85546875" style="1"/>
    <col min="20" max="20" width="8.85546875" style="15"/>
    <col min="21" max="21" width="8.85546875" style="25"/>
    <col min="22" max="27" width="8.85546875" style="1"/>
    <col min="28" max="28" width="8.85546875" style="10"/>
    <col min="29" max="36" width="8.85546875" style="1"/>
    <col min="37" max="37" width="8.85546875" style="25"/>
    <col min="38" max="42" width="8.85546875" style="1"/>
    <col min="43" max="43" width="8.85546875" style="15"/>
    <col min="44" max="44" width="8.85546875" style="25"/>
    <col min="45" max="47" width="8.85546875" style="1"/>
    <col min="48" max="16384" width="8.85546875" style="2"/>
  </cols>
  <sheetData>
    <row r="1" spans="1:18" ht="20.25" customHeight="1">
      <c r="A1" s="1" t="s">
        <v>70</v>
      </c>
      <c r="D1" s="1"/>
    </row>
    <row r="2" spans="1:18" ht="20.25" customHeight="1" thickBot="1">
      <c r="D2" s="1"/>
      <c r="I2" s="90" t="s">
        <v>99</v>
      </c>
      <c r="J2" s="91" t="s">
        <v>100</v>
      </c>
      <c r="K2" s="97">
        <v>2019</v>
      </c>
      <c r="L2" s="92"/>
    </row>
    <row r="3" spans="1:18" ht="20.25" customHeight="1" thickBot="1">
      <c r="A3" s="72">
        <v>2018</v>
      </c>
      <c r="B3" s="73" t="s">
        <v>71</v>
      </c>
      <c r="C3" s="74" t="s">
        <v>72</v>
      </c>
      <c r="D3" s="74" t="s">
        <v>73</v>
      </c>
      <c r="E3" s="75" t="s">
        <v>74</v>
      </c>
      <c r="F3" s="75">
        <v>275</v>
      </c>
      <c r="G3" s="74" t="s">
        <v>75</v>
      </c>
      <c r="I3" s="93"/>
      <c r="J3" s="94" t="s">
        <v>101</v>
      </c>
      <c r="K3" s="96">
        <v>2020</v>
      </c>
      <c r="L3" s="95" t="s">
        <v>104</v>
      </c>
      <c r="N3" s="98">
        <v>2020</v>
      </c>
      <c r="O3" s="91" t="s">
        <v>106</v>
      </c>
      <c r="P3" s="91" t="s">
        <v>107</v>
      </c>
      <c r="Q3" s="91">
        <v>2020</v>
      </c>
      <c r="R3" s="92" t="s">
        <v>109</v>
      </c>
    </row>
    <row r="4" spans="1:18" ht="20.25" customHeight="1" thickBot="1">
      <c r="A4" s="72">
        <v>2019</v>
      </c>
      <c r="B4" s="73" t="s">
        <v>76</v>
      </c>
      <c r="C4" s="74" t="s">
        <v>72</v>
      </c>
      <c r="D4" s="74" t="s">
        <v>73</v>
      </c>
      <c r="E4" s="75" t="s">
        <v>77</v>
      </c>
      <c r="F4" s="75">
        <v>262</v>
      </c>
      <c r="G4" s="73" t="s">
        <v>76</v>
      </c>
      <c r="I4" s="90" t="s">
        <v>99</v>
      </c>
      <c r="J4" s="91" t="s">
        <v>102</v>
      </c>
      <c r="K4" s="97">
        <v>2020</v>
      </c>
      <c r="L4" s="92"/>
      <c r="N4" s="99"/>
      <c r="O4" s="94"/>
      <c r="P4" s="94" t="s">
        <v>108</v>
      </c>
      <c r="Q4" s="94">
        <v>2020</v>
      </c>
      <c r="R4" s="95" t="s">
        <v>114</v>
      </c>
    </row>
    <row r="5" spans="1:18" ht="20.25" customHeight="1">
      <c r="A5" s="76"/>
      <c r="B5"/>
      <c r="C5"/>
      <c r="D5"/>
      <c r="E5"/>
      <c r="F5"/>
      <c r="G5"/>
      <c r="I5" s="93"/>
      <c r="J5" s="94" t="s">
        <v>103</v>
      </c>
      <c r="K5" s="96">
        <v>2020</v>
      </c>
      <c r="L5" s="95" t="s">
        <v>105</v>
      </c>
    </row>
    <row r="6" spans="1:18" ht="20.25" customHeight="1">
      <c r="A6" s="77" t="s">
        <v>78</v>
      </c>
      <c r="B6"/>
      <c r="C6"/>
      <c r="D6"/>
      <c r="E6"/>
      <c r="F6"/>
      <c r="G6"/>
      <c r="I6" s="90" t="s">
        <v>99</v>
      </c>
      <c r="J6" s="91" t="s">
        <v>100</v>
      </c>
      <c r="K6" s="97">
        <v>2020</v>
      </c>
      <c r="L6" s="92"/>
    </row>
    <row r="7" spans="1:18" ht="20.25" customHeight="1" thickBot="1">
      <c r="A7"/>
      <c r="B7"/>
      <c r="C7"/>
      <c r="D7"/>
      <c r="E7"/>
      <c r="F7"/>
      <c r="G7"/>
      <c r="H7" s="68"/>
      <c r="I7" s="93"/>
      <c r="J7" s="94" t="s">
        <v>101</v>
      </c>
      <c r="K7" s="96">
        <v>2021</v>
      </c>
      <c r="L7" s="95" t="s">
        <v>104</v>
      </c>
      <c r="N7" s="98">
        <v>2021</v>
      </c>
      <c r="O7" s="91" t="s">
        <v>106</v>
      </c>
      <c r="P7" s="91" t="s">
        <v>115</v>
      </c>
      <c r="Q7" s="91">
        <v>2021</v>
      </c>
      <c r="R7" s="92" t="s">
        <v>110</v>
      </c>
    </row>
    <row r="8" spans="1:18" ht="20.25" customHeight="1">
      <c r="A8" s="184" t="s">
        <v>79</v>
      </c>
      <c r="B8" s="78" t="s">
        <v>80</v>
      </c>
      <c r="C8" s="184" t="s">
        <v>82</v>
      </c>
      <c r="D8" s="78" t="s">
        <v>83</v>
      </c>
      <c r="E8" s="184" t="s">
        <v>85</v>
      </c>
      <c r="F8" s="186" t="s">
        <v>86</v>
      </c>
      <c r="G8" s="184" t="s">
        <v>87</v>
      </c>
      <c r="I8" s="90" t="s">
        <v>99</v>
      </c>
      <c r="J8" s="91" t="s">
        <v>102</v>
      </c>
      <c r="K8" s="97">
        <v>2021</v>
      </c>
      <c r="L8" s="92"/>
      <c r="N8" s="99"/>
      <c r="O8" s="94"/>
      <c r="P8" s="94" t="s">
        <v>116</v>
      </c>
      <c r="Q8" s="94">
        <v>2021</v>
      </c>
      <c r="R8" s="95" t="s">
        <v>117</v>
      </c>
    </row>
    <row r="9" spans="1:18" ht="20.25" customHeight="1" thickBot="1">
      <c r="A9" s="185"/>
      <c r="B9" s="79" t="s">
        <v>81</v>
      </c>
      <c r="C9" s="185"/>
      <c r="D9" s="79" t="s">
        <v>84</v>
      </c>
      <c r="E9" s="185"/>
      <c r="F9" s="187"/>
      <c r="G9" s="185"/>
      <c r="I9" s="93"/>
      <c r="J9" s="94" t="s">
        <v>103</v>
      </c>
      <c r="K9" s="96">
        <v>2021</v>
      </c>
      <c r="L9" s="95" t="s">
        <v>105</v>
      </c>
    </row>
    <row r="10" spans="1:18" ht="20.25" customHeight="1" thickBot="1">
      <c r="A10" s="81">
        <v>2020</v>
      </c>
      <c r="B10" s="82" t="s">
        <v>76</v>
      </c>
      <c r="C10" s="83" t="s">
        <v>72</v>
      </c>
      <c r="D10" s="83" t="s">
        <v>73</v>
      </c>
      <c r="E10" s="84" t="s">
        <v>77</v>
      </c>
      <c r="F10" s="84">
        <v>241</v>
      </c>
      <c r="G10" s="82" t="s">
        <v>76</v>
      </c>
      <c r="I10" s="90" t="s">
        <v>99</v>
      </c>
      <c r="J10" s="91" t="s">
        <v>100</v>
      </c>
      <c r="K10" s="97">
        <v>2021</v>
      </c>
      <c r="L10" s="92"/>
    </row>
    <row r="11" spans="1:18" ht="20.25" customHeight="1" thickBot="1">
      <c r="A11" s="81">
        <v>2021</v>
      </c>
      <c r="B11" s="82" t="s">
        <v>76</v>
      </c>
      <c r="C11" s="83" t="s">
        <v>72</v>
      </c>
      <c r="D11" s="83" t="s">
        <v>73</v>
      </c>
      <c r="E11" s="84" t="s">
        <v>77</v>
      </c>
      <c r="F11" s="84">
        <v>237</v>
      </c>
      <c r="G11" s="82" t="s">
        <v>76</v>
      </c>
      <c r="I11" s="93"/>
      <c r="J11" s="94" t="s">
        <v>101</v>
      </c>
      <c r="K11" s="96">
        <v>2022</v>
      </c>
      <c r="L11" s="95" t="s">
        <v>104</v>
      </c>
      <c r="N11" s="98">
        <v>2022</v>
      </c>
      <c r="O11" s="91" t="s">
        <v>106</v>
      </c>
      <c r="P11" s="91" t="s">
        <v>115</v>
      </c>
      <c r="Q11" s="91">
        <v>2022</v>
      </c>
      <c r="R11" s="92" t="s">
        <v>111</v>
      </c>
    </row>
    <row r="12" spans="1:18" ht="20.25" customHeight="1" thickBot="1">
      <c r="A12" s="85">
        <v>2022</v>
      </c>
      <c r="B12" s="86" t="s">
        <v>88</v>
      </c>
      <c r="C12" s="87" t="s">
        <v>89</v>
      </c>
      <c r="D12" s="87" t="s">
        <v>90</v>
      </c>
      <c r="E12" s="88" t="s">
        <v>91</v>
      </c>
      <c r="F12" s="88">
        <v>256</v>
      </c>
      <c r="G12" s="89" t="s">
        <v>92</v>
      </c>
      <c r="I12" s="90" t="s">
        <v>99</v>
      </c>
      <c r="J12" s="91" t="s">
        <v>102</v>
      </c>
      <c r="K12" s="97">
        <v>2022</v>
      </c>
      <c r="L12" s="92"/>
      <c r="N12" s="99"/>
      <c r="O12" s="94"/>
      <c r="P12" s="94" t="s">
        <v>116</v>
      </c>
      <c r="Q12" s="94">
        <v>2022</v>
      </c>
      <c r="R12" s="95" t="s">
        <v>118</v>
      </c>
    </row>
    <row r="13" spans="1:18" ht="20.25" customHeight="1" thickBot="1">
      <c r="A13" s="85">
        <v>2023</v>
      </c>
      <c r="B13" s="86" t="s">
        <v>76</v>
      </c>
      <c r="C13" s="87" t="s">
        <v>89</v>
      </c>
      <c r="D13" s="87" t="s">
        <v>90</v>
      </c>
      <c r="E13" s="88" t="s">
        <v>77</v>
      </c>
      <c r="F13" s="88">
        <v>283</v>
      </c>
      <c r="G13" s="86" t="s">
        <v>76</v>
      </c>
      <c r="I13" s="93"/>
      <c r="J13" s="94" t="s">
        <v>103</v>
      </c>
      <c r="K13" s="96">
        <v>2022</v>
      </c>
      <c r="L13" s="95" t="s">
        <v>105</v>
      </c>
    </row>
    <row r="14" spans="1:18" ht="20.25" customHeight="1" thickBot="1">
      <c r="A14" s="85">
        <v>2024</v>
      </c>
      <c r="B14" s="86" t="s">
        <v>76</v>
      </c>
      <c r="C14" s="87" t="s">
        <v>89</v>
      </c>
      <c r="D14" s="87" t="s">
        <v>90</v>
      </c>
      <c r="E14" s="88" t="s">
        <v>77</v>
      </c>
      <c r="F14" s="88">
        <v>274</v>
      </c>
      <c r="G14" s="86" t="s">
        <v>76</v>
      </c>
      <c r="I14" s="90" t="s">
        <v>99</v>
      </c>
      <c r="J14" s="91" t="s">
        <v>100</v>
      </c>
      <c r="K14" s="97">
        <v>2022</v>
      </c>
      <c r="L14" s="92"/>
    </row>
    <row r="15" spans="1:18" ht="20.25" customHeight="1" thickBot="1">
      <c r="A15" s="72">
        <v>2025</v>
      </c>
      <c r="B15" s="73" t="s">
        <v>93</v>
      </c>
      <c r="C15" s="74" t="s">
        <v>94</v>
      </c>
      <c r="D15" s="74" t="s">
        <v>95</v>
      </c>
      <c r="E15" s="75" t="s">
        <v>91</v>
      </c>
      <c r="F15" s="75">
        <v>302</v>
      </c>
      <c r="G15" s="80" t="s">
        <v>96</v>
      </c>
      <c r="I15" s="93"/>
      <c r="J15" s="94" t="s">
        <v>101</v>
      </c>
      <c r="K15" s="96">
        <v>2023</v>
      </c>
      <c r="L15" s="95" t="s">
        <v>104</v>
      </c>
      <c r="N15" s="98">
        <v>2023</v>
      </c>
      <c r="O15" s="91" t="s">
        <v>106</v>
      </c>
      <c r="P15" s="91" t="s">
        <v>107</v>
      </c>
      <c r="Q15" s="91">
        <v>2023</v>
      </c>
      <c r="R15" s="92" t="s">
        <v>112</v>
      </c>
    </row>
    <row r="16" spans="1:18" ht="20.25" customHeight="1">
      <c r="I16" s="90" t="s">
        <v>99</v>
      </c>
      <c r="J16" s="91" t="s">
        <v>102</v>
      </c>
      <c r="K16" s="97">
        <v>2023</v>
      </c>
      <c r="L16" s="92"/>
      <c r="N16" s="99"/>
      <c r="O16" s="94"/>
      <c r="P16" s="94" t="s">
        <v>108</v>
      </c>
      <c r="Q16" s="94">
        <v>2023</v>
      </c>
      <c r="R16" s="95" t="s">
        <v>119</v>
      </c>
    </row>
    <row r="17" spans="9:18" ht="20.25" customHeight="1">
      <c r="I17" s="93"/>
      <c r="J17" s="94" t="s">
        <v>103</v>
      </c>
      <c r="K17" s="96">
        <v>2023</v>
      </c>
      <c r="L17" s="95" t="s">
        <v>105</v>
      </c>
    </row>
    <row r="18" spans="9:18" ht="20.25" customHeight="1">
      <c r="I18" s="90" t="s">
        <v>99</v>
      </c>
      <c r="J18" s="91" t="s">
        <v>100</v>
      </c>
      <c r="K18" s="97">
        <v>2023</v>
      </c>
      <c r="L18" s="92"/>
    </row>
    <row r="19" spans="9:18" ht="20.25" customHeight="1">
      <c r="I19" s="93"/>
      <c r="J19" s="94" t="s">
        <v>101</v>
      </c>
      <c r="K19" s="96">
        <v>2024</v>
      </c>
      <c r="L19" s="95" t="s">
        <v>104</v>
      </c>
      <c r="N19" s="98">
        <v>2024</v>
      </c>
      <c r="O19" s="91" t="s">
        <v>106</v>
      </c>
      <c r="P19" s="91" t="s">
        <v>115</v>
      </c>
      <c r="Q19" s="91">
        <v>2024</v>
      </c>
      <c r="R19" s="92" t="s">
        <v>113</v>
      </c>
    </row>
    <row r="20" spans="9:18" ht="20.25" customHeight="1">
      <c r="I20" s="90" t="s">
        <v>99</v>
      </c>
      <c r="J20" s="91" t="s">
        <v>102</v>
      </c>
      <c r="K20" s="97">
        <v>2024</v>
      </c>
      <c r="L20" s="92"/>
      <c r="N20" s="99"/>
      <c r="O20" s="94"/>
      <c r="P20" s="94" t="s">
        <v>116</v>
      </c>
      <c r="Q20" s="94">
        <v>2024</v>
      </c>
      <c r="R20" s="95" t="s">
        <v>120</v>
      </c>
    </row>
    <row r="21" spans="9:18" ht="20.25" customHeight="1">
      <c r="I21" s="93"/>
      <c r="J21" s="94" t="s">
        <v>103</v>
      </c>
      <c r="K21" s="96">
        <v>2024</v>
      </c>
      <c r="L21" s="95" t="s">
        <v>105</v>
      </c>
    </row>
    <row r="23" spans="9:18" ht="20.25" customHeight="1">
      <c r="I23" s="1" t="s">
        <v>158</v>
      </c>
      <c r="J23" s="1">
        <v>2018</v>
      </c>
      <c r="K23" s="1">
        <v>930</v>
      </c>
    </row>
    <row r="24" spans="9:18" ht="20.25" customHeight="1">
      <c r="I24" s="1" t="s">
        <v>160</v>
      </c>
      <c r="K24" s="1">
        <v>930</v>
      </c>
    </row>
    <row r="25" spans="9:18" ht="20.25" customHeight="1">
      <c r="I25" s="1" t="s">
        <v>159</v>
      </c>
      <c r="J25" s="1">
        <v>2022</v>
      </c>
      <c r="K25" s="1">
        <v>1025</v>
      </c>
    </row>
  </sheetData>
  <mergeCells count="5">
    <mergeCell ref="A8:A9"/>
    <mergeCell ref="C8:C9"/>
    <mergeCell ref="E8:E9"/>
    <mergeCell ref="F8:F9"/>
    <mergeCell ref="G8:G9"/>
  </mergeCells>
  <phoneticPr fontId="29" type="noConversion"/>
  <hyperlinks>
    <hyperlink ref="C3" r:id="rId1" tooltip="Sol (moneda del Perú)" display="https://es.wikipedia.org/wiki/Sol_(moneda_del_Per%C3%BA)" xr:uid="{45EDE170-0D49-43C2-87E5-FE3C1DD712AE}"/>
    <hyperlink ref="D3" r:id="rId2" tooltip="Sol (moneda del Perú)" display="https://es.wikipedia.org/wiki/Sol_(moneda_del_Per%C3%BA)" xr:uid="{042891E9-1DF0-4BBC-8BEB-2D54FC855557}"/>
    <hyperlink ref="G3" r:id="rId3" location="cite_note-11" display="https://es.wikipedia.org/wiki/Anexo:Salario_m%C3%ADnimo_en_Per%C3%BA - cite_note-11" xr:uid="{7FCF8B1E-BFD5-42CB-A9A2-4141CB515FF3}"/>
    <hyperlink ref="C4" r:id="rId4" tooltip="Sol (moneda del Perú)" display="https://es.wikipedia.org/wiki/Sol_(moneda_del_Per%C3%BA)" xr:uid="{1F669A2E-1DD5-415B-83AA-15247AD7E792}"/>
    <hyperlink ref="D4" r:id="rId5" tooltip="Sol (moneda del Perú)" display="https://es.wikipedia.org/wiki/Sol_(moneda_del_Per%C3%BA)" xr:uid="{6A73D420-01C9-4714-883F-40AF7112FE52}"/>
    <hyperlink ref="F8" r:id="rId6" tooltip="Dólar de los Estados Unidos" display="https://es.wikipedia.org/wiki/D%C3%B3lar_de_los_Estados_Unidos" xr:uid="{FD554C34-4A0C-4698-B289-D12E632713F6}"/>
    <hyperlink ref="C10" r:id="rId7" tooltip="Sol (moneda del Perú)" display="https://es.wikipedia.org/wiki/Sol_(moneda_del_Per%C3%BA)" xr:uid="{5C67E330-4584-4A5D-B863-B4990770E257}"/>
    <hyperlink ref="D10" r:id="rId8" tooltip="Sol (moneda del Perú)" display="https://es.wikipedia.org/wiki/Sol_(moneda_del_Per%C3%BA)" xr:uid="{C13DD5C1-F642-4049-A74A-20F1F7037967}"/>
    <hyperlink ref="C11" r:id="rId9" tooltip="Sol (moneda del Perú)" display="https://es.wikipedia.org/wiki/Sol_(moneda_del_Per%C3%BA)" xr:uid="{7178AC22-AC82-4714-BB03-E47B386AB974}"/>
    <hyperlink ref="D11" r:id="rId10" tooltip="Sol (moneda del Perú)" display="https://es.wikipedia.org/wiki/Sol_(moneda_del_Per%C3%BA)" xr:uid="{0FC11F5D-F2CF-412C-B136-8ABF53285EBB}"/>
    <hyperlink ref="C12" r:id="rId11" tooltip="Sol (moneda del Perú)" display="https://es.wikipedia.org/wiki/Sol_(moneda_del_Per%C3%BA)" xr:uid="{CAF42DF6-7C55-4B00-88DF-3B265C09FD66}"/>
    <hyperlink ref="D12" r:id="rId12" tooltip="Sol (moneda del Perú)" display="https://es.wikipedia.org/wiki/Sol_(moneda_del_Per%C3%BA)" xr:uid="{0E17033C-B867-4311-9D53-85E7EBFBAC9A}"/>
    <hyperlink ref="G12" r:id="rId13" location="cite_note-12" display="https://es.wikipedia.org/wiki/Anexo:Salario_m%C3%ADnimo_en_Per%C3%BA - cite_note-12" xr:uid="{0EFE433E-0C19-4F7B-BFB3-32A4B57140B5}"/>
    <hyperlink ref="C13" r:id="rId14" tooltip="Sol (moneda del Perú)" display="https://es.wikipedia.org/wiki/Sol_(moneda_del_Per%C3%BA)" xr:uid="{CC5F0FC3-26F3-4562-B902-A779012707F6}"/>
    <hyperlink ref="D13" r:id="rId15" tooltip="Sol (moneda del Perú)" display="https://es.wikipedia.org/wiki/Sol_(moneda_del_Per%C3%BA)" xr:uid="{E4D3B9C0-3060-4C95-993E-FA5D975133A0}"/>
    <hyperlink ref="C14" r:id="rId16" tooltip="Sol (moneda del Perú)" display="https://es.wikipedia.org/wiki/Sol_(moneda_del_Per%C3%BA)" xr:uid="{04EC9A8E-494E-43A4-9E33-AFAC0E1160E7}"/>
    <hyperlink ref="D14" r:id="rId17" tooltip="Sol (moneda del Perú)" display="https://es.wikipedia.org/wiki/Sol_(moneda_del_Per%C3%BA)" xr:uid="{C0082AFC-50C1-4A05-BACD-BAF98A2BB656}"/>
    <hyperlink ref="C15" r:id="rId18" tooltip="Sol (moneda del Perú)" display="https://es.wikipedia.org/wiki/Sol_(moneda_del_Per%C3%BA)" xr:uid="{5AFE759B-C251-49FE-817E-2BB54F624624}"/>
    <hyperlink ref="D15" r:id="rId19" tooltip="Sol (moneda del Perú)" display="https://es.wikipedia.org/wiki/Sol_(moneda_del_Per%C3%BA)" xr:uid="{DD4A3092-3922-4C13-9CEE-3CBFAEADEF8E}"/>
    <hyperlink ref="G15" r:id="rId20" location="cite_note-13" display="https://es.wikipedia.org/wiki/Anexo:Salario_m%C3%ADnimo_en_Per%C3%BA - cite_note-13" xr:uid="{5F329007-3AF8-478A-9EAE-9A12A163A0EF}"/>
  </hyperlinks>
  <pageMargins left="0.70866141732283472" right="0.70866141732283472" top="0.74803149606299213" bottom="0.74803149606299213" header="0.31496062992125984" footer="0.31496062992125984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LIQUIDACIONES (2)</vt:lpstr>
      <vt:lpstr>LIQUIDACIONES</vt:lpstr>
      <vt:lpstr>TABLA DE LA EVOLUCION DE LA RMV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Jhamil Crispin</cp:lastModifiedBy>
  <cp:lastPrinted>2025-07-22T21:18:57Z</cp:lastPrinted>
  <dcterms:created xsi:type="dcterms:W3CDTF">2015-06-05T18:19:34Z</dcterms:created>
  <dcterms:modified xsi:type="dcterms:W3CDTF">2025-07-24T00:15:10Z</dcterms:modified>
</cp:coreProperties>
</file>