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97" activeTab="1"/>
  </bookViews>
  <sheets>
    <sheet name="Hoja de Control" sheetId="2" r:id="rId1"/>
    <sheet name="Cronograma de Actividades" sheetId="9" r:id="rId2"/>
    <sheet name="Inventario" sheetId="4" r:id="rId3"/>
    <sheet name="Recursos" sheetId="5" r:id="rId4"/>
    <sheet name="Presupuesto" sheetId="6" r:id="rId5"/>
    <sheet name="Informe Costos" sheetId="8" r:id="rId6"/>
  </sheets>
  <definedNames>
    <definedName name="_xlnm._FilterDatabase" localSheetId="1" hidden="1">'Cronograma de Actividades'!$A$11:$M$62</definedName>
    <definedName name="_xlnm.Print_Area" localSheetId="1">'Cronograma de Actividades'!$A$1:$BR$61</definedName>
    <definedName name="_xlnm.Print_Area" localSheetId="0">'Hoja de Control'!$B$2:$F$39</definedName>
    <definedName name="prevWBS" localSheetId="1">'Cronograma de Actividades'!$A1048576</definedName>
    <definedName name="_xlnm.Print_Titles" localSheetId="1">'Cronograma de Actividades'!$8:$11</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workbook>
</file>

<file path=xl/calcChain.xml><?xml version="1.0" encoding="utf-8"?>
<calcChain xmlns="http://schemas.openxmlformats.org/spreadsheetml/2006/main">
  <c r="J60" i="9" l="1"/>
  <c r="M60" i="9" s="1"/>
  <c r="J45" i="9"/>
  <c r="M45" i="9" s="1"/>
  <c r="J36" i="9"/>
  <c r="M36" i="9" s="1"/>
  <c r="J21" i="9"/>
  <c r="M21" i="9" s="1"/>
  <c r="J58" i="9"/>
  <c r="M58" i="9" s="1"/>
  <c r="J35" i="9"/>
  <c r="M35" i="9" s="1"/>
  <c r="J20" i="9"/>
  <c r="M20" i="9" s="1"/>
  <c r="J50" i="9"/>
  <c r="M50" i="9" s="1"/>
  <c r="J51" i="9"/>
  <c r="M51" i="9" s="1"/>
  <c r="J44" i="9"/>
  <c r="M44" i="9" s="1"/>
  <c r="J43" i="9"/>
  <c r="M43" i="9" s="1"/>
  <c r="J40" i="9"/>
  <c r="M40" i="9" s="1"/>
  <c r="J18" i="9"/>
  <c r="M18" i="9" s="1"/>
  <c r="J34" i="9" l="1"/>
  <c r="J33" i="9"/>
  <c r="J32" i="9"/>
  <c r="J31" i="9"/>
  <c r="J30" i="9"/>
  <c r="J29" i="9"/>
  <c r="J28" i="9"/>
  <c r="J26" i="9"/>
  <c r="J25" i="9"/>
  <c r="J56" i="9" l="1"/>
  <c r="M56" i="9" s="1"/>
  <c r="J42" i="9"/>
  <c r="M42" i="9" s="1"/>
  <c r="J14" i="9"/>
  <c r="M14" i="9" s="1"/>
  <c r="J41" i="9"/>
  <c r="M41" i="9" s="1"/>
  <c r="J48" i="9"/>
  <c r="M48" i="9" s="1"/>
  <c r="M31" i="9"/>
  <c r="M26" i="9"/>
  <c r="M25" i="9"/>
  <c r="J17" i="9"/>
  <c r="M17" i="9" s="1"/>
  <c r="J19" i="9"/>
  <c r="M19" i="9" s="1"/>
  <c r="M28" i="9"/>
  <c r="M29" i="9"/>
  <c r="J55" i="9"/>
  <c r="M55" i="9" s="1"/>
  <c r="J61" i="9"/>
  <c r="M61" i="9" s="1"/>
  <c r="J38" i="9"/>
  <c r="M38" i="9" s="1"/>
  <c r="J22" i="9"/>
  <c r="M22" i="9" s="1"/>
  <c r="J59" i="9"/>
  <c r="M59" i="9" s="1"/>
  <c r="A64" i="9" l="1"/>
  <c r="A65" i="9" s="1"/>
  <c r="M33" i="9"/>
  <c r="J46" i="9"/>
  <c r="M46" i="9" s="1"/>
  <c r="J37" i="9"/>
  <c r="M37" i="9" s="1"/>
  <c r="J57" i="9"/>
  <c r="M57" i="9" s="1"/>
  <c r="J54" i="9"/>
  <c r="M54" i="9" s="1"/>
  <c r="J47" i="9"/>
  <c r="M47" i="9" s="1"/>
  <c r="J53" i="9"/>
  <c r="M53" i="9" s="1"/>
  <c r="J52" i="9"/>
  <c r="M52" i="9" s="1"/>
  <c r="J49" i="9"/>
  <c r="M49" i="9" s="1"/>
  <c r="J39" i="9"/>
  <c r="M39" i="9" s="1"/>
  <c r="M34" i="9"/>
  <c r="J24" i="9"/>
  <c r="M24" i="9" s="1"/>
  <c r="J23" i="9"/>
  <c r="M23" i="9" s="1"/>
  <c r="M32" i="9"/>
  <c r="M30" i="9"/>
  <c r="J27" i="9"/>
  <c r="M27" i="9" s="1"/>
  <c r="J16" i="9"/>
  <c r="M16" i="9" s="1"/>
  <c r="J15" i="9"/>
  <c r="M15" i="9" s="1"/>
  <c r="J13" i="9"/>
  <c r="M13" i="9" s="1"/>
  <c r="J12" i="9"/>
  <c r="M12" i="9" s="1"/>
  <c r="A12" i="9"/>
  <c r="A13" i="9" s="1"/>
  <c r="A14" i="9" s="1"/>
  <c r="O10" i="9"/>
  <c r="O11" i="9" s="1"/>
  <c r="A15" i="9" l="1"/>
  <c r="A66" i="9"/>
  <c r="A67" i="9" s="1"/>
  <c r="A68" i="9" s="1"/>
  <c r="A69" i="9" s="1"/>
  <c r="A70" i="9" s="1"/>
  <c r="O8" i="9"/>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c r="A38" i="9" s="1"/>
  <c r="A39" i="9" s="1"/>
  <c r="A40" i="9" s="1"/>
  <c r="A41" i="9" s="1"/>
  <c r="A42" i="9" s="1"/>
  <c r="A43" i="9" s="1"/>
  <c r="A44" i="9" s="1"/>
  <c r="A45" i="9" l="1"/>
  <c r="A46" i="9"/>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<sst xmlns="http://schemas.openxmlformats.org/spreadsheetml/2006/main" count="302" uniqueCount="193">
  <si>
    <t>&lt;Nombre Proyecto&gt;</t>
  </si>
  <si>
    <t>Cronograma de Actividades</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</si>
  <si>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</si>
  <si>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</si>
  <si>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</si>
  <si>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</si>
  <si>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</si>
  <si>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</si>
  <si>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</si>
  <si>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</si>
  <si>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</si>
  <si>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</si>
  <si>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</si>
  <si>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</si>
  <si>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</si>
  <si>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</si>
  <si>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</si>
  <si>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</si>
  <si>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</si>
  <si>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</si>
  <si>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</si>
  <si>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</si>
  <si>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</si>
  <si>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</si>
  <si>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</si>
  <si>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</si>
  <si>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</si>
  <si>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</si>
  <si>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</si>
  <si>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</si>
  <si>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</si>
  <si>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</si>
  <si>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</si>
  <si>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</si>
  <si>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</si>
  <si>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</si>
  <si>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</si>
  <si>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</si>
  <si>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</si>
  <si>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</si>
  <si>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</si>
  <si>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</si>
  <si>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COM</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</si>
  <si>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</si>
  <si>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</si>
  <si>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436537 - Aplicar las técnicas de recolección de datos, diseñando los instrumentos necesarios para el procesamiento de información, de acuerdo con la situación planteada por la empresa</t>
  </si>
  <si>
    <t>Presentación Proyecto</t>
  </si>
  <si>
    <t>[Nombre Completo]</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</si>
  <si>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</si>
  <si>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</si>
  <si>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</si>
  <si>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</si>
  <si>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</si>
  <si>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</si>
  <si>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35332 - ESPECIFICAR LOS REQUISITOS NECESARIOS PARA DESARROLLAR EL SISTEMA DE INFORMACION DE ACUERDO CON LAS NECESIDADES DEL CLIENTE.</t>
  </si>
  <si>
    <t>35322 - ANALIZAR LOS REQUISITOS DEL CLIENTE PARA CONSTRUIR EL SISTEMA DE INFORMACION.</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</si>
  <si>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</si>
  <si>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</si>
  <si>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</si>
  <si>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</si>
  <si>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</si>
  <si>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</si>
  <si>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</si>
  <si>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</si>
  <si>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</si>
  <si>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</si>
  <si>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</si>
  <si>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</si>
  <si>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</si>
  <si>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35320 - CONSTRUIR EL SISTEMA QUE CUMPLA CON LOS REQUISITOS DE LA SOLUCIÓN INFORMÁTICA.</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</si>
  <si>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</si>
  <si>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</si>
  <si>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</si>
  <si>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</si>
  <si>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</si>
  <si>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</si>
  <si>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</si>
  <si>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</si>
  <si>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</si>
  <si>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</si>
  <si>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</si>
  <si>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</si>
  <si>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</si>
  <si>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</si>
  <si>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</si>
  <si>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</si>
  <si>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</si>
  <si>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</si>
  <si>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TRIM</t>
  </si>
  <si>
    <t>I</t>
  </si>
  <si>
    <t>Sistema Control de Versiones</t>
  </si>
  <si>
    <t>Inventario (Software)</t>
  </si>
  <si>
    <t>EVIDENCIA</t>
  </si>
  <si>
    <t>RESPONSABLE</t>
  </si>
  <si>
    <t>INICIO</t>
  </si>
  <si>
    <t>FIN</t>
  </si>
  <si>
    <t>DÍAS</t>
  </si>
  <si>
    <t>LAB</t>
  </si>
  <si>
    <t>Diagrama de Casos de Uso</t>
  </si>
  <si>
    <t>Casos de Uso Extendido</t>
  </si>
  <si>
    <t>Diccionario de Datos</t>
  </si>
  <si>
    <t>Informe Uso de Recursos y Presupuestos</t>
  </si>
  <si>
    <t>II</t>
  </si>
  <si>
    <t>Diagrama de Clases</t>
  </si>
  <si>
    <t>Prototipo No Funcional</t>
  </si>
  <si>
    <t>WireFrames o Mockups</t>
  </si>
  <si>
    <t>Modelo Entidad Relación (Crow's Foot)</t>
  </si>
  <si>
    <t>Modelo Relacional (Normalizado)</t>
  </si>
  <si>
    <t>III</t>
  </si>
  <si>
    <t>Diagrama de Distribución</t>
  </si>
  <si>
    <t>Inventario (Hardware y Software)</t>
  </si>
  <si>
    <t>Informe de Costos</t>
  </si>
  <si>
    <t>IV</t>
  </si>
  <si>
    <t>V</t>
  </si>
  <si>
    <t>Manual Técnico</t>
  </si>
  <si>
    <t>Planeación Pruebas de Software</t>
  </si>
  <si>
    <t>VI</t>
  </si>
  <si>
    <t>Plan de Instalación</t>
  </si>
  <si>
    <t>Plan de Respaldo</t>
  </si>
  <si>
    <t>Plan de Migración de Datos</t>
  </si>
  <si>
    <t>Documentación Pruebas de Software</t>
  </si>
  <si>
    <t>Informe de Distribución (Hardware y Software)</t>
  </si>
  <si>
    <t>Cuadro Comparativo Proveedores</t>
  </si>
  <si>
    <t>Contrato de Desarrollo de Software</t>
  </si>
  <si>
    <t>VII</t>
  </si>
  <si>
    <t>VIII</t>
  </si>
  <si>
    <t>Modelo de Calidad de Software</t>
  </si>
  <si>
    <t>Sistema Control de Versiones y Cambios</t>
  </si>
  <si>
    <t>Manual de Usuario y Operación</t>
  </si>
  <si>
    <t>Seleccionar las Técnicas y elaborar los Instrumentos de Recolección de la Información</t>
  </si>
  <si>
    <t>Reconocer el/los procesos de la Organización</t>
  </si>
  <si>
    <t>Estructurar la Organización de Entregas del Proyecto por Trimestre</t>
  </si>
  <si>
    <t>Clasificar el hardware y software necesaio para que el S.I. funcione correctamente</t>
  </si>
  <si>
    <t>IEEE-830 o Historias de Usuario (SCRUM)</t>
  </si>
  <si>
    <t>Especificar los Requisitos Funcionales y No Funcionales del Sistema de Información</t>
  </si>
  <si>
    <t>Reconocer los aspectos más relevantes de la Contextualización del Proyecto</t>
  </si>
  <si>
    <t>Formulación del Proyecto</t>
  </si>
  <si>
    <t>Describir los aspectos más relevantes de la Contextualización del Proyecto</t>
  </si>
  <si>
    <t>Especificar los Casos de Uso Extendido del Sistema de Información</t>
  </si>
  <si>
    <t>Informe de Análisis Recolección de Información</t>
  </si>
  <si>
    <t>Diagrama de Flujo del Proceso (BPMN)</t>
  </si>
  <si>
    <t>Especificar el Diccionario de Datos Sistema de Información</t>
  </si>
  <si>
    <t>Planear las actividades de trabajo de acuerdo con las necesidades de la Organización</t>
  </si>
  <si>
    <t>Diseñar el diagrama de Casos de Uso del Sistema de Información</t>
  </si>
  <si>
    <t>Diseñar el Diagrama de Clases del Sistema de Información</t>
  </si>
  <si>
    <t>Diseñar los WireFrames o Mockup del Sistema de Información</t>
  </si>
  <si>
    <t>Diseñar el Modelo Entidad Relacion del Sistema de Información (Diseño Conceptual)</t>
  </si>
  <si>
    <t>Diseñar el Modelo Relacional del Sistema de Información (Diseño Lógico - Normalizado)</t>
  </si>
  <si>
    <t>Clasificar el software necesaio para que el S.I. funcione correctamente</t>
  </si>
  <si>
    <t>Especificar los costos del Proyecto</t>
  </si>
  <si>
    <t>Construir la Base de Datos del Sistema de Información (Diseño Físico - SQL - DDL)</t>
  </si>
  <si>
    <t>Estructura de la Base de Datos</t>
  </si>
  <si>
    <t>Consultas a la Base de Datos</t>
  </si>
  <si>
    <t>Construir la Consultas a la Base de Datos del Sistema de Información (Diseño Físico - SQL - DML)</t>
  </si>
  <si>
    <t xml:space="preserve">Diseñar el diagrama de distribución para implementar el  sistema de información </t>
  </si>
  <si>
    <t>Elaborar el Manual Técnico del Sistema de Información</t>
  </si>
  <si>
    <t>Elaborar el documento de pruebas de software donde se evidencia las tecnicas usadas, los planes y los procedimientos establecidos por la empresa.</t>
  </si>
  <si>
    <t>Plan de Capacitación</t>
  </si>
  <si>
    <t>Elaborar el Plan de Instalación del Sistema de Información</t>
  </si>
  <si>
    <t>Elaborar el Plan de Respaldo del Sistema de Información</t>
  </si>
  <si>
    <t>Elaborar el Plan de Migración de Datos del Sistema de Información</t>
  </si>
  <si>
    <t xml:space="preserve">Elaborar y validar los manuales de Usuario y de Operación del Sistema de Información </t>
  </si>
  <si>
    <t>Elaborar el Plan de Capacitación de Usuarios del Sistema de Información (Metodología, y Recursos)</t>
  </si>
  <si>
    <t>Ejecutar las Pruebas de Software y Elaborar su Documentación</t>
  </si>
  <si>
    <t>Elaborar el Informe de Distribución (Hardware y Software)</t>
  </si>
  <si>
    <t>Realizar cuadro comparativo para evaluar los proveedores en la adquisicion de tegnologia para la implementación del sistema de información</t>
  </si>
  <si>
    <t xml:space="preserve">Elaborar los manuales de Usuario y de Operación del Sistema de Información </t>
  </si>
  <si>
    <t>Evidenciar la Organización de Entregas del Proyecto por Trimestre</t>
  </si>
  <si>
    <t>Recursos</t>
  </si>
  <si>
    <t>Presupuesto</t>
  </si>
  <si>
    <t>Diseñar los Algoritmos que cumplan con las Necesidades del Cliente</t>
  </si>
  <si>
    <t>Diagr Flujo y Pseudocódigo Funcionalidad S.I.</t>
  </si>
  <si>
    <t>Especificar recursos y presupuesto para el proyecto</t>
  </si>
  <si>
    <t>Análisis de Sistema y/o DEA</t>
  </si>
  <si>
    <t>Planeación de la Construcción del Sistema de Información</t>
  </si>
  <si>
    <t>Desarrollar las Intefaces del Sistema de información</t>
  </si>
  <si>
    <t>Despliegue Local del Sistema de Información</t>
  </si>
  <si>
    <t>Despliegue Externo del Sistema de Información</t>
  </si>
  <si>
    <t>Estructura S.I. MVC-POO-SQL</t>
  </si>
  <si>
    <t>Codificar el S.I. a partir de la Planeación y el Lenguaje de Programación Seleccionado</t>
  </si>
  <si>
    <t>Diagrama de Despliegue</t>
  </si>
  <si>
    <t>Diseñar el Diagrama de Despliegue del S.I. a partir del Diagrama de Distribución</t>
  </si>
  <si>
    <t>Desplegar el Sistema de Información en Servidores Locales</t>
  </si>
  <si>
    <t>Desplegar el Sistema de Información en Servidores Externos</t>
  </si>
  <si>
    <t>Elaborar el Contrato de Software según especificaciones tecnicas y condiciones para licitaciones, venta de bienes, prestación de servicios y procesos de compra-venta</t>
  </si>
  <si>
    <t>Informe sobre Cumplimiento Contrato Software</t>
  </si>
  <si>
    <t>Elaborar el Informe sobre el cumplimiento de los términos de referencia previstos en la negociación (Contrato de Software)</t>
  </si>
  <si>
    <t>Identificar las características de los procesos de desarrollo de software, frente al referente de calidad adoptado por la Organización</t>
  </si>
  <si>
    <t>Informe sobre el Modelo de Calidad de Software</t>
  </si>
  <si>
    <t>Elaborar informe del Modelo de Calidad de Software seleccionado aplicado al Sistema de Información</t>
  </si>
  <si>
    <t>Determinar el avance en las actividades contrastando lo planeado con lo ejecutado</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</si>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</sst>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00">
    <xf numFmtId="0" fontId="0" fillId="0" borderId="0" xfId="0"/>
    <xf numFmtId="0" fontId="4" fillId="0" borderId="0" xfId="0" applyFont="1"/>
    <xf numFmtId="0" fontId="5" fillId="0" borderId="0" xfId="1" applyFont="1" applyFill="1" applyBorder="1"/>
    <xf numFmtId="0" fontId="5" fillId="0" borderId="0" xfId="1" applyFont="1" applyFill="1" applyBorder="1" applyAlignment="1">
      <alignment horizontal="left"/>
    </xf>
    <xf numFmtId="0" fontId="9" fillId="0" borderId="0" xfId="1" applyFont="1" applyFill="1" applyBorder="1" applyAlignment="1">
      <alignment horizontal="left" vertical="center" wrapText="1"/>
    </xf>
    <xf numFmtId="0" fontId="7" fillId="0" borderId="0" xfId="1" applyFont="1" applyFill="1" applyBorder="1"/>
    <xf numFmtId="0" fontId="10" fillId="0" borderId="0" xfId="1" applyFont="1" applyFill="1" applyBorder="1"/>
    <xf numFmtId="0" fontId="5" fillId="0" borderId="0" xfId="1" applyFont="1" applyFill="1" applyBorder="1" applyAlignment="1">
      <alignment vertical="center"/>
    </xf>
    <xf numFmtId="0" fontId="11" fillId="0" borderId="0" xfId="1" applyFont="1" applyFill="1" applyBorder="1" applyAlignment="1">
      <alignment vertical="center"/>
    </xf>
    <xf numFmtId="0" fontId="7" fillId="0" borderId="0" xfId="1" applyFont="1" applyFill="1" applyBorder="1" applyAlignment="1">
      <alignment vertical="center"/>
    </xf>
    <xf numFmtId="0" fontId="12" fillId="0" borderId="0" xfId="2" applyFont="1" applyFill="1" applyBorder="1" applyAlignment="1" applyProtection="1">
      <alignment vertical="center"/>
    </xf>
    <xf numFmtId="0" fontId="12" fillId="0" borderId="0" xfId="2" applyFont="1" applyFill="1" applyBorder="1" applyAlignment="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Fill="1" applyBorder="1" applyAlignment="1">
      <alignment horizontal="center" vertical="center" wrapText="1"/>
    </xf>
    <xf numFmtId="49" fontId="8" fillId="0" borderId="27" xfId="1" applyNumberFormat="1" applyFont="1" applyFill="1" applyBorder="1" applyAlignment="1">
      <alignment horizontal="center" vertical="center" wrapText="1"/>
    </xf>
    <xf numFmtId="49" fontId="8" fillId="0" borderId="28" xfId="1" applyNumberFormat="1" applyFont="1" applyFill="1" applyBorder="1" applyAlignment="1">
      <alignment horizontal="center" vertical="center" wrapText="1"/>
    </xf>
    <xf numFmtId="49" fontId="8" fillId="0" borderId="29" xfId="1" applyNumberFormat="1" applyFont="1" applyFill="1" applyBorder="1" applyAlignment="1">
      <alignment horizontal="center" vertical="center" wrapText="1"/>
    </xf>
    <xf numFmtId="49" fontId="8" fillId="0" borderId="30" xfId="1" applyNumberFormat="1" applyFont="1" applyFill="1" applyBorder="1" applyAlignment="1">
      <alignment horizontal="center" vertical="center" wrapText="1"/>
    </xf>
    <xf numFmtId="49" fontId="8" fillId="0" borderId="31" xfId="1" applyNumberFormat="1" applyFont="1" applyFill="1" applyBorder="1" applyAlignment="1">
      <alignment horizontal="center" vertical="center" wrapText="1"/>
    </xf>
    <xf numFmtId="49" fontId="8" fillId="0" borderId="32" xfId="1" applyNumberFormat="1" applyFont="1" applyFill="1" applyBorder="1" applyAlignment="1">
      <alignment horizontal="center" vertical="center" wrapText="1"/>
    </xf>
    <xf numFmtId="49" fontId="8" fillId="0" borderId="33" xfId="1" applyNumberFormat="1" applyFont="1" applyFill="1" applyBorder="1" applyAlignment="1">
      <alignment horizontal="center" vertical="center" wrapText="1"/>
    </xf>
    <xf numFmtId="49" fontId="8" fillId="0" borderId="34" xfId="1" applyNumberFormat="1" applyFont="1" applyFill="1" applyBorder="1" applyAlignment="1">
      <alignment horizontal="center" vertical="center" wrapText="1"/>
    </xf>
    <xf numFmtId="0" fontId="5" fillId="0" borderId="0" xfId="1" applyFont="1" applyFill="1" applyBorder="1" applyAlignment="1"/>
    <xf numFmtId="49" fontId="8" fillId="0" borderId="38" xfId="1" applyNumberFormat="1" applyFont="1" applyFill="1" applyBorder="1" applyAlignment="1">
      <alignment horizontal="center" vertical="center" wrapText="1"/>
    </xf>
    <xf numFmtId="49" fontId="8" fillId="0" borderId="39" xfId="1" applyNumberFormat="1" applyFont="1" applyFill="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applyProtection="1"/>
    <xf numFmtId="0" fontId="19" fillId="0" borderId="0" xfId="3" applyNumberFormat="1" applyFont="1" applyProtection="1"/>
    <xf numFmtId="0" fontId="19" fillId="0" borderId="0" xfId="3" applyFont="1" applyFill="1" applyBorder="1" applyProtection="1"/>
    <xf numFmtId="0" fontId="19" fillId="0" borderId="0" xfId="3" applyNumberFormat="1" applyFont="1" applyAlignment="1" applyProtection="1">
      <protection locked="0"/>
    </xf>
    <xf numFmtId="0" fontId="21" fillId="3" borderId="0" xfId="4" applyNumberFormat="1" applyFont="1" applyFill="1" applyAlignment="1" applyProtection="1">
      <alignment horizontal="right"/>
      <protection locked="0"/>
    </xf>
    <xf numFmtId="0" fontId="19" fillId="3" borderId="0" xfId="3" applyFont="1" applyFill="1" applyBorder="1" applyProtection="1"/>
    <xf numFmtId="0" fontId="19" fillId="0" borderId="0" xfId="3" applyFont="1" applyFill="1" applyAlignment="1" applyProtection="1"/>
    <xf numFmtId="0" fontId="21" fillId="0" borderId="0" xfId="4" applyFont="1" applyAlignment="1" applyProtection="1">
      <alignment horizontal="left"/>
    </xf>
    <xf numFmtId="0" fontId="19" fillId="0" borderId="41" xfId="3" applyNumberFormat="1" applyFont="1" applyFill="1" applyBorder="1" applyAlignment="1" applyProtection="1">
      <alignment horizontal="center" vertical="center"/>
      <protection locked="0"/>
    </xf>
    <xf numFmtId="166" fontId="19" fillId="0" borderId="42" xfId="3" applyNumberFormat="1" applyFont="1" applyFill="1" applyBorder="1" applyAlignment="1" applyProtection="1">
      <alignment horizontal="center" vertical="center" shrinkToFit="1"/>
    </xf>
    <xf numFmtId="166" fontId="19" fillId="0" borderId="43" xfId="3" applyNumberFormat="1" applyFont="1" applyFill="1" applyBorder="1" applyAlignment="1" applyProtection="1">
      <alignment horizontal="center" vertical="center" shrinkToFit="1"/>
    </xf>
    <xf numFmtId="166" fontId="19" fillId="0" borderId="44" xfId="3" applyNumberFormat="1" applyFont="1" applyFill="1" applyBorder="1" applyAlignment="1" applyProtection="1">
      <alignment horizontal="center" vertical="center" shrinkToFit="1"/>
    </xf>
    <xf numFmtId="0" fontId="20" fillId="0" borderId="46" xfId="3" applyFont="1" applyFill="1" applyBorder="1" applyAlignment="1" applyProtection="1">
      <alignment horizontal="center" vertical="center" wrapText="1"/>
    </xf>
    <xf numFmtId="0" fontId="20" fillId="0" borderId="46" xfId="3" applyNumberFormat="1" applyFont="1" applyFill="1" applyBorder="1" applyAlignment="1" applyProtection="1">
      <alignment horizontal="center" vertical="center" wrapText="1"/>
    </xf>
    <xf numFmtId="0" fontId="20" fillId="0" borderId="46" xfId="3" applyFont="1" applyFill="1" applyBorder="1" applyAlignment="1" applyProtection="1">
      <alignment horizontal="center" vertical="center"/>
    </xf>
    <xf numFmtId="0" fontId="19" fillId="0" borderId="47" xfId="3" applyNumberFormat="1" applyFont="1" applyFill="1" applyBorder="1" applyAlignment="1" applyProtection="1">
      <alignment horizontal="center" vertical="center" shrinkToFit="1"/>
    </xf>
    <xf numFmtId="0" fontId="19" fillId="0" borderId="48" xfId="3" applyNumberFormat="1" applyFont="1" applyFill="1" applyBorder="1" applyAlignment="1" applyProtection="1">
      <alignment horizontal="center" vertical="center" shrinkToFit="1"/>
    </xf>
    <xf numFmtId="0" fontId="19" fillId="0" borderId="49" xfId="3" applyNumberFormat="1" applyFont="1" applyFill="1" applyBorder="1" applyAlignment="1" applyProtection="1">
      <alignment horizontal="center" vertical="center" shrinkToFit="1"/>
    </xf>
    <xf numFmtId="0" fontId="19" fillId="0" borderId="0" xfId="3" applyFont="1" applyFill="1" applyBorder="1" applyAlignment="1" applyProtection="1"/>
    <xf numFmtId="0" fontId="20" fillId="0" borderId="46" xfId="3" applyNumberFormat="1" applyFont="1" applyFill="1" applyBorder="1" applyAlignment="1" applyProtection="1">
      <alignment horizontal="center" vertical="center"/>
    </xf>
    <xf numFmtId="0" fontId="19" fillId="0" borderId="0" xfId="3" applyNumberFormat="1" applyFont="1" applyAlignment="1" applyProtection="1">
      <alignment horizontal="center"/>
      <protection locked="0"/>
    </xf>
    <xf numFmtId="0" fontId="19" fillId="0" borderId="0" xfId="3" applyFont="1" applyFill="1" applyAlignment="1" applyProtection="1">
      <alignment horizontal="center"/>
    </xf>
    <xf numFmtId="0" fontId="19" fillId="0" borderId="0" xfId="3" applyFont="1" applyAlignment="1" applyProtection="1">
      <alignment horizontal="center"/>
    </xf>
    <xf numFmtId="0" fontId="22" fillId="0" borderId="0" xfId="3" applyFont="1" applyAlignment="1" applyProtection="1">
      <alignment horizontal="center"/>
      <protection locked="0"/>
    </xf>
    <xf numFmtId="0" fontId="19" fillId="0" borderId="0" xfId="3" applyFont="1" applyFill="1" applyBorder="1" applyAlignment="1" applyProtection="1">
      <alignment horizontal="center"/>
    </xf>
    <xf numFmtId="0" fontId="19" fillId="0" borderId="0" xfId="3" applyFont="1" applyFill="1" applyAlignment="1" applyProtection="1">
      <alignment horizontal="center" vertical="center"/>
    </xf>
    <xf numFmtId="168" fontId="19" fillId="0" borderId="41" xfId="3" applyNumberFormat="1" applyFont="1" applyFill="1" applyBorder="1" applyAlignment="1" applyProtection="1">
      <alignment horizontal="center" vertical="center" shrinkToFit="1"/>
      <protection locked="0"/>
    </xf>
    <xf numFmtId="164" fontId="19" fillId="0" borderId="45" xfId="3" applyNumberFormat="1" applyFont="1" applyFill="1" applyBorder="1" applyAlignment="1" applyProtection="1">
      <alignment horizontal="center" vertical="center" shrinkToFit="1"/>
      <protection locked="0"/>
    </xf>
    <xf numFmtId="0" fontId="19" fillId="0" borderId="0" xfId="3" applyNumberFormat="1" applyFont="1" applyAlignment="1" applyProtection="1">
      <alignment horizontal="right" vertical="center"/>
      <protection locked="0"/>
    </xf>
    <xf numFmtId="0" fontId="19" fillId="0" borderId="0" xfId="3" applyNumberFormat="1" applyFont="1" applyFill="1" applyBorder="1" applyAlignment="1" applyProtection="1">
      <alignment horizontal="right"/>
    </xf>
    <xf numFmtId="0" fontId="19" fillId="0" borderId="0" xfId="3" applyNumberFormat="1" applyFont="1" applyAlignment="1" applyProtection="1">
      <alignment horizontal="left" vertical="center"/>
      <protection locked="0"/>
    </xf>
    <xf numFmtId="0" fontId="19" fillId="0" borderId="0" xfId="3" applyFont="1" applyFill="1" applyBorder="1" applyAlignment="1" applyProtection="1">
      <alignment wrapText="1"/>
    </xf>
    <xf numFmtId="0" fontId="20" fillId="4" borderId="61" xfId="3" applyNumberFormat="1" applyFont="1" applyFill="1" applyBorder="1" applyAlignment="1" applyProtection="1">
      <alignment horizontal="right" vertical="center"/>
    </xf>
    <xf numFmtId="0" fontId="19" fillId="0" borderId="64" xfId="3" applyNumberFormat="1" applyFont="1" applyFill="1" applyBorder="1" applyAlignment="1" applyProtection="1">
      <alignment horizontal="right" vertical="center" wrapText="1"/>
    </xf>
    <xf numFmtId="0" fontId="19" fillId="0" borderId="67" xfId="3" applyNumberFormat="1" applyFont="1" applyFill="1" applyBorder="1" applyAlignment="1" applyProtection="1">
      <alignment horizontal="right" vertical="center" wrapText="1"/>
    </xf>
    <xf numFmtId="0" fontId="19" fillId="0" borderId="69" xfId="3" applyNumberFormat="1" applyFont="1" applyFill="1" applyBorder="1" applyAlignment="1" applyProtection="1">
      <alignment horizontal="right" vertical="center" wrapText="1"/>
    </xf>
    <xf numFmtId="0" fontId="20" fillId="0" borderId="0" xfId="3" applyFont="1" applyFill="1" applyAlignment="1" applyProtection="1">
      <alignment horizontal="right" vertical="center"/>
    </xf>
    <xf numFmtId="0" fontId="19" fillId="0" borderId="0" xfId="3" applyNumberFormat="1" applyFont="1" applyAlignment="1" applyProtection="1">
      <alignment horizontal="left"/>
      <protection locked="0"/>
    </xf>
    <xf numFmtId="0" fontId="19" fillId="0" borderId="0" xfId="3" applyFont="1" applyFill="1" applyAlignment="1" applyProtection="1">
      <alignment horizontal="left"/>
    </xf>
    <xf numFmtId="0" fontId="19" fillId="0" borderId="0" xfId="3" applyFont="1" applyAlignment="1" applyProtection="1">
      <alignment horizontal="left"/>
    </xf>
    <xf numFmtId="0" fontId="20" fillId="0" borderId="0" xfId="3" applyFont="1" applyFill="1" applyAlignment="1" applyProtection="1">
      <alignment horizontal="center" vertical="center"/>
    </xf>
    <xf numFmtId="0" fontId="4" fillId="0" borderId="0" xfId="0" applyFont="1" applyBorder="1" applyAlignment="1">
      <alignment horizontal="center"/>
    </xf>
    <xf numFmtId="0" fontId="8" fillId="0" borderId="7" xfId="1" applyFont="1" applyFill="1" applyBorder="1" applyAlignment="1">
      <alignment horizontal="left" vertical="center" wrapText="1"/>
    </xf>
    <xf numFmtId="0" fontId="8" fillId="0" borderId="36" xfId="1" applyFont="1" applyFill="1" applyBorder="1" applyAlignment="1">
      <alignment horizontal="left" vertical="center" wrapText="1"/>
    </xf>
    <xf numFmtId="0" fontId="13" fillId="0" borderId="0" xfId="1" applyFont="1" applyFill="1" applyBorder="1" applyAlignment="1">
      <alignment horizontal="center" wrapText="1"/>
    </xf>
    <xf numFmtId="0" fontId="5" fillId="0" borderId="20" xfId="1" applyFont="1" applyFill="1" applyBorder="1"/>
    <xf numFmtId="0" fontId="5" fillId="0" borderId="21" xfId="1" applyFont="1" applyFill="1" applyBorder="1"/>
    <xf numFmtId="0" fontId="5" fillId="0" borderId="22" xfId="1" applyFont="1" applyFill="1" applyBorder="1"/>
    <xf numFmtId="0" fontId="5" fillId="0" borderId="23" xfId="1" applyFont="1" applyFill="1" applyBorder="1"/>
    <xf numFmtId="0" fontId="5" fillId="0" borderId="24" xfId="1" applyFont="1" applyFill="1" applyBorder="1"/>
    <xf numFmtId="0" fontId="5" fillId="0" borderId="25" xfId="1" applyFont="1" applyFill="1" applyBorder="1"/>
    <xf numFmtId="0" fontId="5" fillId="0" borderId="30" xfId="1" applyFont="1" applyFill="1" applyBorder="1"/>
    <xf numFmtId="0" fontId="5" fillId="0" borderId="33" xfId="1" applyFont="1" applyFill="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Fill="1" applyBorder="1" applyAlignment="1">
      <alignment horizontal="center"/>
    </xf>
    <xf numFmtId="0" fontId="5" fillId="0" borderId="35" xfId="1" applyFont="1" applyFill="1" applyBorder="1" applyAlignment="1">
      <alignment horizontal="center"/>
    </xf>
    <xf numFmtId="0" fontId="5" fillId="0" borderId="0" xfId="1" applyFont="1" applyFill="1" applyBorder="1" applyAlignment="1">
      <alignment horizontal="center"/>
    </xf>
    <xf numFmtId="0" fontId="5" fillId="0" borderId="17" xfId="1" applyFont="1" applyFill="1" applyBorder="1"/>
    <xf numFmtId="0" fontId="5" fillId="0" borderId="18" xfId="1" applyFont="1" applyFill="1" applyBorder="1"/>
    <xf numFmtId="0" fontId="5" fillId="0" borderId="19" xfId="1" applyFont="1" applyFill="1" applyBorder="1"/>
    <xf numFmtId="0" fontId="5" fillId="0" borderId="0" xfId="1" applyFont="1" applyFill="1" applyBorder="1"/>
    <xf numFmtId="0" fontId="7" fillId="2" borderId="12" xfId="1" applyFont="1" applyFill="1" applyBorder="1" applyAlignment="1">
      <alignment horizontal="center" vertical="center"/>
    </xf>
    <xf numFmtId="49" fontId="8" fillId="0" borderId="27" xfId="1" applyNumberFormat="1" applyFont="1" applyFill="1" applyBorder="1" applyAlignment="1">
      <alignment horizontal="center" vertical="center" wrapText="1"/>
    </xf>
    <xf numFmtId="0" fontId="8" fillId="0" borderId="4" xfId="1" applyFont="1" applyFill="1" applyBorder="1" applyAlignment="1">
      <alignment horizontal="left" vertical="center" wrapText="1"/>
    </xf>
    <xf numFmtId="0" fontId="8" fillId="0" borderId="5" xfId="1" applyFont="1" applyFill="1" applyBorder="1" applyAlignment="1">
      <alignment horizontal="left" vertical="center" wrapText="1"/>
    </xf>
    <xf numFmtId="0" fontId="8" fillId="0" borderId="6" xfId="1" applyFont="1" applyFill="1" applyBorder="1" applyAlignment="1">
      <alignment horizontal="left" vertical="center" wrapText="1"/>
    </xf>
    <xf numFmtId="0" fontId="8" fillId="0" borderId="8" xfId="1" applyFont="1" applyFill="1" applyBorder="1" applyAlignment="1">
      <alignment horizontal="left" vertical="center" wrapText="1"/>
    </xf>
    <xf numFmtId="0" fontId="8" fillId="0" borderId="9" xfId="1" applyFont="1" applyFill="1" applyBorder="1" applyAlignment="1">
      <alignment horizontal="left" vertical="center" wrapText="1"/>
    </xf>
    <xf numFmtId="0" fontId="8" fillId="0" borderId="40" xfId="1" applyFont="1" applyFill="1" applyBorder="1" applyAlignment="1">
      <alignment horizontal="left" vertical="center" wrapText="1"/>
    </xf>
    <xf numFmtId="49" fontId="8" fillId="0" borderId="7" xfId="1" applyNumberFormat="1" applyFont="1" applyFill="1" applyBorder="1" applyAlignment="1">
      <alignment horizontal="center" vertical="center" wrapText="1"/>
    </xf>
    <xf numFmtId="49" fontId="8" fillId="0" borderId="36" xfId="1" applyNumberFormat="1" applyFont="1" applyFill="1" applyBorder="1" applyAlignment="1">
      <alignment horizontal="center" vertical="center" wrapText="1"/>
    </xf>
    <xf numFmtId="0" fontId="5" fillId="0" borderId="10" xfId="1" applyFont="1" applyFill="1" applyBorder="1"/>
    <xf numFmtId="0" fontId="5" fillId="0" borderId="37" xfId="1" applyFont="1" applyFill="1" applyBorder="1"/>
    <xf numFmtId="0" fontId="20" fillId="4" borderId="62" xfId="3" applyNumberFormat="1" applyFont="1" applyFill="1" applyBorder="1" applyAlignment="1" applyProtection="1">
      <alignment horizontal="left" vertical="center"/>
    </xf>
    <xf numFmtId="0" fontId="20" fillId="4" borderId="63" xfId="3" applyNumberFormat="1" applyFont="1" applyFill="1" applyBorder="1" applyAlignment="1" applyProtection="1">
      <alignment horizontal="left" vertical="center"/>
    </xf>
    <xf numFmtId="0" fontId="19" fillId="0" borderId="65" xfId="3" applyFont="1" applyFill="1" applyBorder="1" applyAlignment="1" applyProtection="1">
      <alignment horizontal="left" vertical="center"/>
    </xf>
    <xf numFmtId="0" fontId="19" fillId="0" borderId="66" xfId="3" applyFont="1" applyFill="1" applyBorder="1" applyAlignment="1" applyProtection="1">
      <alignment horizontal="left" vertical="center"/>
    </xf>
    <xf numFmtId="0" fontId="19" fillId="0" borderId="30" xfId="3" applyFont="1" applyFill="1" applyBorder="1" applyAlignment="1" applyProtection="1">
      <alignment horizontal="left" vertical="center"/>
    </xf>
    <xf numFmtId="0" fontId="19" fillId="0" borderId="68" xfId="3" applyFont="1" applyFill="1" applyBorder="1" applyAlignment="1" applyProtection="1">
      <alignment horizontal="left" vertical="center"/>
    </xf>
    <xf numFmtId="0" fontId="19" fillId="0" borderId="70" xfId="3" applyFont="1" applyFill="1" applyBorder="1" applyAlignment="1" applyProtection="1">
      <alignment horizontal="left" vertical="center"/>
    </xf>
    <xf numFmtId="0" fontId="19" fillId="0" borderId="71" xfId="3" applyFont="1" applyFill="1" applyBorder="1" applyAlignment="1" applyProtection="1">
      <alignment horizontal="left" vertical="center"/>
    </xf>
    <xf numFmtId="0" fontId="3"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Fill="1" applyBorder="1" applyAlignment="1" applyProtection="1">
      <alignment horizontal="center" vertical="center"/>
    </xf>
    <xf numFmtId="165" fontId="19" fillId="0" borderId="43" xfId="3" applyNumberFormat="1" applyFont="1" applyFill="1" applyBorder="1" applyAlignment="1" applyProtection="1">
      <alignment horizontal="center" vertical="center"/>
    </xf>
    <xf numFmtId="165" fontId="19" fillId="0" borderId="44" xfId="3" applyNumberFormat="1" applyFont="1" applyFill="1" applyBorder="1" applyAlignment="1" applyProtection="1">
      <alignment horizontal="center" vertical="center"/>
    </xf>
    <xf numFmtId="0" fontId="19" fillId="0" borderId="52" xfId="3" applyNumberFormat="1" applyFont="1" applyFill="1" applyBorder="1" applyAlignment="1" applyProtection="1">
      <alignment horizontal="center" vertical="center"/>
    </xf>
    <xf numFmtId="0" fontId="19" fillId="0" borderId="0" xfId="3" applyNumberFormat="1" applyFont="1" applyFill="1" applyBorder="1" applyAlignment="1" applyProtection="1">
      <alignment horizontal="center" vertical="center"/>
    </xf>
    <xf numFmtId="0" fontId="19" fillId="0" borderId="53" xfId="3" applyNumberFormat="1" applyFont="1" applyFill="1" applyBorder="1" applyAlignment="1" applyProtection="1">
      <alignment horizontal="center" vertical="center"/>
    </xf>
    <xf numFmtId="0" fontId="20" fillId="0" borderId="41" xfId="3" applyFont="1" applyFill="1" applyBorder="1" applyAlignment="1" applyProtection="1">
      <alignment horizontal="left" vertical="center"/>
    </xf>
    <xf numFmtId="168" fontId="23" fillId="0" borderId="41" xfId="3" applyNumberFormat="1" applyFont="1" applyFill="1" applyBorder="1" applyAlignment="1" applyProtection="1">
      <alignment horizontal="left" vertical="center" shrinkToFit="1"/>
      <protection locked="0"/>
    </xf>
    <xf numFmtId="0" fontId="4" fillId="0" borderId="35" xfId="0" applyFont="1" applyBorder="1" applyAlignment="1">
      <alignment horizontal="center"/>
    </xf>
    <xf numFmtId="0" fontId="19" fillId="7" borderId="67" xfId="3" applyNumberFormat="1" applyFont="1" applyFill="1" applyBorder="1" applyAlignment="1" applyProtection="1">
      <alignment horizontal="right" vertical="center" wrapText="1"/>
    </xf>
    <xf numFmtId="0" fontId="24" fillId="0" borderId="0" xfId="0" applyFont="1" applyAlignment="1">
      <alignment horizontal="center"/>
    </xf>
    <xf numFmtId="0" fontId="25" fillId="0" borderId="0" xfId="0" applyFont="1"/>
    <xf numFmtId="0" fontId="26" fillId="4" borderId="57" xfId="3" applyFont="1" applyFill="1" applyBorder="1" applyAlignment="1" applyProtection="1">
      <alignment vertical="center"/>
    </xf>
    <xf numFmtId="0" fontId="27" fillId="4" borderId="57" xfId="3" applyFont="1" applyFill="1" applyBorder="1" applyAlignment="1" applyProtection="1">
      <alignment horizontal="center" vertical="center"/>
    </xf>
    <xf numFmtId="0" fontId="28" fillId="4" borderId="57" xfId="3" applyNumberFormat="1" applyFont="1" applyFill="1" applyBorder="1" applyAlignment="1" applyProtection="1">
      <alignment horizontal="center" vertical="center"/>
    </xf>
    <xf numFmtId="167" fontId="28" fillId="4" borderId="57" xfId="3" applyNumberFormat="1" applyFont="1" applyFill="1" applyBorder="1" applyAlignment="1" applyProtection="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pplyProtection="1">
      <alignment horizontal="center" vertical="center"/>
    </xf>
    <xf numFmtId="1" fontId="28" fillId="4" borderId="58" xfId="3" applyNumberFormat="1" applyFont="1" applyFill="1" applyBorder="1" applyAlignment="1" applyProtection="1">
      <alignment horizontal="center" vertical="center"/>
    </xf>
    <xf numFmtId="0" fontId="28" fillId="4" borderId="56" xfId="3" applyFont="1" applyFill="1" applyBorder="1" applyAlignment="1" applyProtection="1">
      <alignment horizontal="left" vertical="center"/>
    </xf>
    <xf numFmtId="0" fontId="28" fillId="4" borderId="57" xfId="3" applyFont="1" applyFill="1" applyBorder="1" applyAlignment="1" applyProtection="1">
      <alignment horizontal="left" vertical="center"/>
    </xf>
    <xf numFmtId="0" fontId="28" fillId="4" borderId="58" xfId="3" applyFont="1" applyFill="1" applyBorder="1" applyAlignment="1" applyProtection="1">
      <alignment horizontal="left" vertical="center"/>
    </xf>
    <xf numFmtId="0" fontId="28" fillId="4" borderId="50" xfId="3" applyFont="1" applyFill="1" applyBorder="1" applyAlignment="1" applyProtection="1">
      <alignment vertical="center"/>
    </xf>
    <xf numFmtId="0" fontId="28" fillId="0" borderId="55" xfId="3" applyFont="1" applyFill="1" applyBorder="1" applyAlignment="1" applyProtection="1">
      <alignment horizontal="left" vertical="center" wrapText="1"/>
    </xf>
    <xf numFmtId="0" fontId="28" fillId="0" borderId="74" xfId="3" applyFont="1" applyFill="1" applyBorder="1" applyAlignment="1" applyProtection="1">
      <alignment horizontal="left" vertical="center" wrapText="1"/>
    </xf>
    <xf numFmtId="0" fontId="28" fillId="0" borderId="75" xfId="3" applyFont="1" applyFill="1" applyBorder="1" applyAlignment="1" applyProtection="1">
      <alignment horizontal="left" vertical="center" wrapText="1"/>
    </xf>
    <xf numFmtId="0" fontId="28" fillId="0" borderId="50" xfId="3" applyFont="1" applyFill="1" applyBorder="1" applyAlignment="1" applyProtection="1">
      <alignment vertical="center" wrapText="1"/>
    </xf>
    <xf numFmtId="0" fontId="28" fillId="0" borderId="54" xfId="3" applyFont="1" applyFill="1" applyBorder="1" applyAlignment="1" applyProtection="1">
      <alignment horizontal="left" vertical="center" wrapText="1"/>
    </xf>
    <xf numFmtId="0" fontId="28" fillId="0" borderId="80" xfId="3" applyFont="1" applyFill="1" applyBorder="1" applyAlignment="1" applyProtection="1">
      <alignment horizontal="left" vertical="center" wrapText="1"/>
    </xf>
    <xf numFmtId="0" fontId="28" fillId="0" borderId="76" xfId="3" applyFont="1" applyFill="1" applyBorder="1" applyAlignment="1" applyProtection="1">
      <alignment horizontal="left" vertical="center" wrapText="1"/>
    </xf>
    <xf numFmtId="9" fontId="28" fillId="0" borderId="54" xfId="3" applyNumberFormat="1" applyFont="1" applyFill="1" applyBorder="1" applyAlignment="1" applyProtection="1">
      <alignment horizontal="left" vertical="center" wrapText="1"/>
    </xf>
    <xf numFmtId="0" fontId="28" fillId="4" borderId="59" xfId="3" applyFont="1" applyFill="1" applyBorder="1" applyAlignment="1" applyProtection="1">
      <alignment horizontal="left" vertical="center"/>
    </xf>
    <xf numFmtId="0" fontId="28" fillId="4" borderId="73" xfId="3" applyFont="1" applyFill="1" applyBorder="1" applyAlignment="1" applyProtection="1">
      <alignment horizontal="left" vertical="center"/>
    </xf>
    <xf numFmtId="0" fontId="28" fillId="0" borderId="60" xfId="3" applyFont="1" applyFill="1" applyBorder="1" applyAlignment="1" applyProtection="1">
      <alignment horizontal="left" vertical="center" wrapText="1"/>
    </xf>
    <xf numFmtId="0" fontId="28" fillId="0" borderId="79" xfId="3" applyFont="1" applyFill="1" applyBorder="1" applyAlignment="1" applyProtection="1">
      <alignment horizontal="left" vertical="center" wrapText="1"/>
    </xf>
    <xf numFmtId="0" fontId="28" fillId="0" borderId="77" xfId="3" applyFont="1" applyFill="1" applyBorder="1" applyAlignment="1" applyProtection="1">
      <alignment horizontal="left" vertical="center" wrapText="1"/>
    </xf>
    <xf numFmtId="0" fontId="28" fillId="0" borderId="78" xfId="3" applyFont="1" applyFill="1" applyBorder="1" applyAlignment="1" applyProtection="1">
      <alignment horizontal="left" vertical="center" wrapText="1"/>
    </xf>
    <xf numFmtId="0" fontId="28" fillId="4" borderId="57" xfId="3" applyFont="1" applyFill="1" applyBorder="1" applyAlignment="1" applyProtection="1">
      <alignment horizontal="center" vertical="center"/>
    </xf>
    <xf numFmtId="0" fontId="28" fillId="4" borderId="50" xfId="3" applyFont="1" applyFill="1" applyBorder="1" applyAlignment="1" applyProtection="1">
      <alignment horizontal="left" vertical="center"/>
    </xf>
    <xf numFmtId="0" fontId="28" fillId="4" borderId="72" xfId="3" applyFont="1" applyFill="1" applyBorder="1" applyAlignment="1" applyProtection="1">
      <alignment horizontal="left" vertical="center"/>
    </xf>
    <xf numFmtId="0" fontId="28" fillId="0" borderId="64" xfId="3" applyNumberFormat="1" applyFont="1" applyFill="1" applyBorder="1" applyAlignment="1" applyProtection="1">
      <alignment horizontal="right" vertical="center" wrapText="1"/>
    </xf>
    <xf numFmtId="0" fontId="28" fillId="0" borderId="65" xfId="3" applyFont="1" applyFill="1" applyBorder="1" applyAlignment="1" applyProtection="1">
      <alignment vertical="center" wrapText="1"/>
    </xf>
    <xf numFmtId="0" fontId="28" fillId="0" borderId="65" xfId="3" applyFont="1" applyFill="1" applyBorder="1" applyAlignment="1" applyProtection="1">
      <alignment horizontal="center" vertical="center" wrapText="1"/>
    </xf>
    <xf numFmtId="0" fontId="28" fillId="0" borderId="65" xfId="3" applyFont="1" applyFill="1" applyBorder="1" applyAlignment="1" applyProtection="1">
      <alignment horizontal="left" vertical="center" wrapText="1"/>
    </xf>
    <xf numFmtId="0" fontId="29" fillId="0" borderId="65" xfId="3" applyFont="1" applyFill="1" applyBorder="1" applyAlignment="1" applyProtection="1">
      <alignment horizontal="center" vertical="center" wrapText="1"/>
    </xf>
    <xf numFmtId="169" fontId="29" fillId="5" borderId="65" xfId="3" applyNumberFormat="1" applyFont="1" applyFill="1" applyBorder="1" applyAlignment="1" applyProtection="1">
      <alignment horizontal="center" vertical="center" wrapText="1"/>
    </xf>
    <xf numFmtId="169" fontId="29" fillId="0" borderId="65" xfId="3" applyNumberFormat="1" applyFont="1" applyBorder="1" applyAlignment="1" applyProtection="1">
      <alignment horizontal="center" vertical="center" wrapText="1"/>
    </xf>
    <xf numFmtId="1" fontId="29" fillId="6" borderId="65" xfId="3" applyNumberFormat="1" applyFont="1" applyFill="1" applyBorder="1" applyAlignment="1" applyProtection="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pplyProtection="1">
      <alignment horizontal="center" vertical="center" wrapText="1"/>
    </xf>
    <xf numFmtId="0" fontId="26" fillId="4" borderId="81" xfId="3" applyNumberFormat="1" applyFont="1" applyFill="1" applyBorder="1" applyAlignment="1" applyProtection="1">
      <alignment horizontal="right" vertical="center"/>
    </xf>
    <xf numFmtId="0" fontId="28" fillId="0" borderId="82" xfId="3" applyFont="1" applyFill="1" applyBorder="1" applyAlignment="1" applyProtection="1">
      <alignment horizontal="left" vertical="center" wrapText="1"/>
    </xf>
    <xf numFmtId="0" fontId="28" fillId="0" borderId="83" xfId="3" applyFont="1" applyFill="1" applyBorder="1" applyAlignment="1" applyProtection="1">
      <alignment horizontal="left" vertical="center" wrapText="1"/>
    </xf>
    <xf numFmtId="0" fontId="28" fillId="0" borderId="84" xfId="3" applyFont="1" applyFill="1" applyBorder="1" applyAlignment="1" applyProtection="1">
      <alignment horizontal="left" vertical="center" wrapText="1"/>
    </xf>
    <xf numFmtId="1" fontId="29" fillId="0" borderId="66" xfId="3" applyNumberFormat="1" applyFont="1" applyBorder="1" applyAlignment="1" applyProtection="1">
      <alignment horizontal="center" vertical="center" wrapText="1"/>
    </xf>
    <xf numFmtId="0" fontId="28" fillId="0" borderId="67" xfId="3" applyNumberFormat="1" applyFont="1" applyFill="1" applyBorder="1" applyAlignment="1" applyProtection="1">
      <alignment horizontal="right" vertical="center" wrapText="1"/>
    </xf>
    <xf numFmtId="0" fontId="28" fillId="0" borderId="30" xfId="3" applyFont="1" applyFill="1" applyBorder="1" applyAlignment="1" applyProtection="1">
      <alignment vertical="center" wrapText="1"/>
    </xf>
    <xf numFmtId="0" fontId="28" fillId="0" borderId="30" xfId="3" applyFont="1" applyFill="1" applyBorder="1" applyAlignment="1" applyProtection="1">
      <alignment horizontal="center" vertical="center" wrapText="1"/>
    </xf>
    <xf numFmtId="0" fontId="28" fillId="0" borderId="30" xfId="3" applyFont="1" applyFill="1" applyBorder="1" applyAlignment="1" applyProtection="1">
      <alignment horizontal="left" vertical="center" wrapText="1"/>
    </xf>
    <xf numFmtId="0" fontId="29" fillId="0" borderId="30" xfId="3" applyFont="1" applyFill="1" applyBorder="1" applyAlignment="1" applyProtection="1">
      <alignment horizontal="center" vertical="center" wrapText="1"/>
    </xf>
    <xf numFmtId="169" fontId="29" fillId="5" borderId="30" xfId="3" applyNumberFormat="1" applyFont="1" applyFill="1" applyBorder="1" applyAlignment="1" applyProtection="1">
      <alignment horizontal="center" vertical="center" wrapText="1"/>
    </xf>
    <xf numFmtId="169" fontId="29" fillId="0" borderId="30" xfId="3" applyNumberFormat="1" applyFont="1" applyBorder="1" applyAlignment="1" applyProtection="1">
      <alignment horizontal="center" vertical="center" wrapText="1"/>
    </xf>
    <xf numFmtId="1" fontId="29" fillId="6" borderId="30" xfId="3" applyNumberFormat="1" applyFont="1" applyFill="1" applyBorder="1" applyAlignment="1" applyProtection="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pplyProtection="1">
      <alignment horizontal="center" vertical="center" wrapText="1"/>
    </xf>
    <xf numFmtId="1" fontId="29" fillId="0" borderId="68" xfId="3" applyNumberFormat="1" applyFont="1" applyBorder="1" applyAlignment="1" applyProtection="1">
      <alignment horizontal="center" vertical="center" wrapText="1"/>
    </xf>
    <xf numFmtId="0" fontId="28" fillId="2" borderId="30" xfId="3" applyFont="1" applyFill="1" applyBorder="1" applyAlignment="1" applyProtection="1">
      <alignment horizontal="center" vertical="center" wrapText="1"/>
    </xf>
    <xf numFmtId="0" fontId="28" fillId="0" borderId="69" xfId="3" applyNumberFormat="1" applyFont="1" applyFill="1" applyBorder="1" applyAlignment="1" applyProtection="1">
      <alignment horizontal="right" vertical="center" wrapText="1"/>
    </xf>
    <xf numFmtId="0" fontId="28" fillId="0" borderId="70" xfId="3" applyFont="1" applyFill="1" applyBorder="1" applyAlignment="1" applyProtection="1">
      <alignment vertical="center" wrapText="1"/>
    </xf>
    <xf numFmtId="0" fontId="28" fillId="0" borderId="70" xfId="3" applyFont="1" applyFill="1" applyBorder="1" applyAlignment="1" applyProtection="1">
      <alignment horizontal="center" vertical="center" wrapText="1"/>
    </xf>
    <xf numFmtId="0" fontId="28" fillId="0" borderId="70" xfId="3" applyFont="1" applyFill="1" applyBorder="1" applyAlignment="1" applyProtection="1">
      <alignment horizontal="left" vertical="center" wrapText="1"/>
    </xf>
    <xf numFmtId="0" fontId="29" fillId="0" borderId="70" xfId="3" applyFont="1" applyFill="1" applyBorder="1" applyAlignment="1" applyProtection="1">
      <alignment horizontal="center" vertical="center" wrapText="1"/>
    </xf>
    <xf numFmtId="169" fontId="29" fillId="5" borderId="70" xfId="3" applyNumberFormat="1" applyFont="1" applyFill="1" applyBorder="1" applyAlignment="1" applyProtection="1">
      <alignment horizontal="center" vertical="center" wrapText="1"/>
    </xf>
    <xf numFmtId="169" fontId="29" fillId="0" borderId="70" xfId="3" applyNumberFormat="1" applyFont="1" applyBorder="1" applyAlignment="1" applyProtection="1">
      <alignment horizontal="center" vertical="center" wrapText="1"/>
    </xf>
    <xf numFmtId="1" fontId="29" fillId="6" borderId="70" xfId="3" applyNumberFormat="1" applyFont="1" applyFill="1" applyBorder="1" applyAlignment="1" applyProtection="1">
      <alignment horizontal="center" vertical="center" wrapText="1"/>
    </xf>
    <xf numFmtId="9" fontId="29" fillId="6" borderId="70" xfId="5" applyFont="1" applyFill="1" applyBorder="1" applyAlignment="1" applyProtection="1">
      <alignment horizontal="center" vertical="center" wrapText="1"/>
    </xf>
    <xf numFmtId="1" fontId="29" fillId="0" borderId="70" xfId="3" applyNumberFormat="1" applyFont="1" applyBorder="1" applyAlignment="1" applyProtection="1">
      <alignment horizontal="center" vertical="center" wrapText="1"/>
    </xf>
    <xf numFmtId="1" fontId="29" fillId="0" borderId="71" xfId="3" applyNumberFormat="1" applyFont="1" applyBorder="1" applyAlignment="1" applyProtection="1">
      <alignment horizontal="center" vertical="center" wrapText="1"/>
    </xf>
    <xf numFmtId="0" fontId="26" fillId="4" borderId="56" xfId="3" applyFont="1" applyFill="1" applyBorder="1" applyAlignment="1" applyProtection="1">
      <alignment vertical="center"/>
    </xf>
    <xf numFmtId="0" fontId="28" fillId="0" borderId="85" xfId="3" applyFont="1" applyFill="1" applyBorder="1" applyAlignment="1" applyProtection="1">
      <alignment horizontal="left" vertical="center" wrapText="1"/>
    </xf>
    <xf numFmtId="0" fontId="28" fillId="0" borderId="86" xfId="3" applyFont="1" applyFill="1" applyBorder="1" applyAlignment="1" applyProtection="1">
      <alignment horizontal="left" vertical="center" wrapText="1"/>
    </xf>
  </cellXfs>
  <cellStyles count="6">
    <cellStyle name="Excel_BuiltIn_Hyperlink" xfId="2"/>
    <cellStyle name="Hipervínculo" xfId="4" builtinId="8"/>
    <cellStyle name="Normal" xfId="0" builtinId="0"/>
    <cellStyle name="Normal 2" xfId="1"/>
    <cellStyle name="Normal 3" xfId="3"/>
    <cellStyle name="Porcentaje 2" xfId="5"/>
  </cellStyles>
  <dxfs count="73">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128587</xdr:colOff>
          <xdr:row>6</xdr:row>
          <xdr:rowOff>57150</xdr:rowOff>
        </xdr:to>
        <xdr:sp macro="" textlink="">
          <xdr:nvSpPr>
            <xdr:cNvPr id="7169" name="Scroll Bar 1" hidden="1">
              <a:extLst>
                <a:ext uri="{63B3BB69-23CF-44E3-9099-C40C66FF867C}">
                  <a14:compatExt spid="_x0000_s7169"/>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
  <sheetViews>
    <sheetView showGridLines="0" zoomScaleNormal="100" workbookViewId="0">
      <selection activeCell="B4" sqref="B4:F4"/>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8">
      <c r="B2" s="91"/>
      <c r="C2" s="91"/>
      <c r="D2" s="91"/>
      <c r="E2" s="91"/>
      <c r="F2" s="91"/>
    </row>
    <row r="3" spans="2:8" ht="30">
      <c r="B3" s="89" t="s">
        <v>0</v>
      </c>
      <c r="C3" s="89"/>
      <c r="D3" s="89"/>
      <c r="E3" s="89"/>
      <c r="F3" s="89"/>
    </row>
    <row r="4" spans="2:8" ht="30">
      <c r="B4" s="89" t="s">
        <v>1</v>
      </c>
      <c r="C4" s="89"/>
      <c r="D4" s="89"/>
      <c r="E4" s="89"/>
      <c r="F4" s="89"/>
    </row>
    <row r="5" spans="2:8" ht="17.25" thickBot="1">
      <c r="B5" s="90"/>
      <c r="C5" s="90"/>
      <c r="D5" s="90"/>
      <c r="E5" s="90"/>
      <c r="F5" s="90"/>
      <c r="G5" s="27"/>
      <c r="H5" s="27"/>
    </row>
    <row r="6" spans="2:8" ht="17.25" thickTop="1">
      <c r="F6" s="3"/>
    </row>
    <row r="8" spans="2:8" ht="30">
      <c r="B8" s="77" t="s">
        <v>2</v>
      </c>
      <c r="C8" s="77"/>
      <c r="D8" s="77"/>
      <c r="E8" s="77"/>
      <c r="F8" s="77"/>
    </row>
    <row r="10" spans="2:8" ht="17.25" thickBot="1"/>
    <row r="11" spans="2:8" ht="18.75" thickTop="1">
      <c r="B11" s="12" t="s">
        <v>3</v>
      </c>
      <c r="C11" s="98" t="s">
        <v>4</v>
      </c>
      <c r="D11" s="99"/>
      <c r="E11" s="99"/>
      <c r="F11" s="100"/>
    </row>
    <row r="12" spans="2:8" ht="18">
      <c r="B12" s="13" t="s">
        <v>5</v>
      </c>
      <c r="C12" s="75" t="s">
        <v>0</v>
      </c>
      <c r="D12" s="101"/>
      <c r="E12" s="101"/>
      <c r="F12" s="102"/>
    </row>
    <row r="13" spans="2:8" ht="18.75" thickBot="1">
      <c r="B13" s="13" t="s">
        <v>6</v>
      </c>
      <c r="C13" s="75" t="s">
        <v>1</v>
      </c>
      <c r="D13" s="101"/>
      <c r="E13" s="103"/>
      <c r="F13" s="102"/>
    </row>
    <row r="14" spans="2:8" ht="19.899999999999999" customHeight="1" thickTop="1">
      <c r="B14" s="13" t="s">
        <v>7</v>
      </c>
      <c r="C14" s="75" t="s">
        <v>8</v>
      </c>
      <c r="D14" s="76"/>
      <c r="E14" s="30" t="s">
        <v>11</v>
      </c>
      <c r="F14" s="28" t="s">
        <v>12</v>
      </c>
    </row>
    <row r="15" spans="2:8" ht="19.899999999999999" customHeight="1">
      <c r="B15" s="13" t="s">
        <v>9</v>
      </c>
      <c r="C15" s="104" t="s">
        <v>10</v>
      </c>
      <c r="D15" s="105"/>
      <c r="E15" s="31" t="s">
        <v>14</v>
      </c>
      <c r="F15" s="28" t="s">
        <v>12</v>
      </c>
    </row>
    <row r="16" spans="2:8" ht="19.899999999999999" customHeight="1" thickBot="1">
      <c r="B16" s="14" t="s">
        <v>13</v>
      </c>
      <c r="C16" s="106"/>
      <c r="D16" s="107"/>
      <c r="E16" s="32" t="s">
        <v>15</v>
      </c>
      <c r="F16" s="29" t="s">
        <v>16</v>
      </c>
    </row>
    <row r="17" spans="2:16" ht="17.25" thickTop="1">
      <c r="B17" s="4"/>
      <c r="C17" s="95"/>
      <c r="D17" s="95"/>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96" t="s">
        <v>21</v>
      </c>
      <c r="E21" s="96"/>
      <c r="F21" s="17" t="s">
        <v>22</v>
      </c>
    </row>
    <row r="22" spans="2:16" ht="19.899999999999999" customHeight="1" thickTop="1">
      <c r="B22" s="18" t="s">
        <v>10</v>
      </c>
      <c r="C22" s="19" t="s">
        <v>23</v>
      </c>
      <c r="D22" s="97" t="s">
        <v>24</v>
      </c>
      <c r="E22" s="97"/>
      <c r="F22" s="20" t="s">
        <v>12</v>
      </c>
    </row>
    <row r="23" spans="2:16" ht="25.5" customHeight="1">
      <c r="B23" s="21"/>
      <c r="C23" s="22"/>
      <c r="D23" s="84"/>
      <c r="E23" s="84"/>
      <c r="F23" s="23"/>
    </row>
    <row r="24" spans="2:16" ht="25.5" customHeight="1">
      <c r="B24" s="21"/>
      <c r="C24" s="22"/>
      <c r="D24" s="84"/>
      <c r="E24" s="84"/>
      <c r="F24" s="23"/>
    </row>
    <row r="25" spans="2:16" ht="25.5" customHeight="1">
      <c r="B25" s="21"/>
      <c r="C25" s="22"/>
      <c r="D25" s="84"/>
      <c r="E25" s="84"/>
      <c r="F25" s="23"/>
    </row>
    <row r="26" spans="2:16" ht="25.5" customHeight="1">
      <c r="B26" s="21"/>
      <c r="C26" s="22"/>
      <c r="D26" s="84"/>
      <c r="E26" s="84"/>
      <c r="F26" s="23"/>
    </row>
    <row r="27" spans="2:16" ht="25.5" customHeight="1">
      <c r="B27" s="21"/>
      <c r="C27" s="22"/>
      <c r="D27" s="84"/>
      <c r="E27" s="84"/>
      <c r="F27" s="23"/>
    </row>
    <row r="28" spans="2:16" ht="25.5" customHeight="1">
      <c r="B28" s="21"/>
      <c r="C28" s="22"/>
      <c r="D28" s="84"/>
      <c r="E28" s="84"/>
      <c r="F28" s="23"/>
    </row>
    <row r="29" spans="2:16" ht="25.5" customHeight="1">
      <c r="B29" s="21"/>
      <c r="C29" s="22"/>
      <c r="D29" s="84"/>
      <c r="E29" s="84"/>
      <c r="F29" s="23"/>
    </row>
    <row r="30" spans="2:16" ht="25.5" customHeight="1" thickBot="1">
      <c r="B30" s="24"/>
      <c r="C30" s="25"/>
      <c r="D30" s="85"/>
      <c r="E30" s="85"/>
      <c r="F30" s="26"/>
    </row>
    <row r="31" spans="2:16" ht="19.899999999999999" customHeight="1" thickTop="1"/>
    <row r="32" spans="2:16" ht="19.899999999999999" customHeight="1">
      <c r="B32" s="5" t="s">
        <v>25</v>
      </c>
    </row>
    <row r="33" spans="1:13" ht="30" customHeight="1" thickBot="1"/>
    <row r="34" spans="1:13" ht="19.899999999999999" customHeight="1" thickTop="1" thickBot="1">
      <c r="B34" s="86" t="s">
        <v>26</v>
      </c>
      <c r="C34" s="87"/>
      <c r="D34" s="87"/>
      <c r="E34" s="87"/>
      <c r="F34" s="88"/>
    </row>
    <row r="35" spans="1:13" ht="25.5" customHeight="1" thickTop="1">
      <c r="B35" s="92"/>
      <c r="C35" s="93"/>
      <c r="D35" s="93"/>
      <c r="E35" s="93"/>
      <c r="F35" s="94"/>
    </row>
    <row r="36" spans="1:13" ht="25.5" customHeight="1">
      <c r="B36" s="78"/>
      <c r="C36" s="79"/>
      <c r="D36" s="79"/>
      <c r="E36" s="79"/>
      <c r="F36" s="80"/>
      <c r="J36" s="2" t="s">
        <v>27</v>
      </c>
    </row>
    <row r="37" spans="1:13" ht="25.5" customHeight="1">
      <c r="B37" s="78"/>
      <c r="C37" s="79"/>
      <c r="D37" s="79"/>
      <c r="E37" s="79"/>
      <c r="F37" s="80"/>
    </row>
    <row r="38" spans="1:13" ht="25.5" customHeight="1">
      <c r="B38" s="78"/>
      <c r="C38" s="79"/>
      <c r="D38" s="79"/>
      <c r="E38" s="79"/>
      <c r="F38" s="80"/>
    </row>
    <row r="39" spans="1:13" ht="25.5" customHeight="1" thickBot="1">
      <c r="B39" s="81"/>
      <c r="C39" s="82"/>
      <c r="D39" s="82"/>
      <c r="E39" s="82"/>
      <c r="F39" s="83"/>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paperSize="172" scale="65" fitToWidth="0" fitToHeight="0" pageOrder="overThenDown"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R106"/>
  <sheetViews>
    <sheetView showGridLines="0" tabSelected="1" zoomScale="80" zoomScaleNormal="80" workbookViewId="0">
      <pane xSplit="14" ySplit="11" topLeftCell="O12" activePane="bottomRight" state="frozen"/>
      <selection pane="topRight" activeCell="O1" sqref="O1"/>
      <selection pane="bottomLeft" activeCell="A12" sqref="A12"/>
      <selection pane="bottomRight" activeCell="O12" sqref="O12"/>
    </sheetView>
  </sheetViews>
  <sheetFormatPr baseColWidth="10" defaultColWidth="9.140625" defaultRowHeight="16.5"/>
  <cols>
    <col min="1" max="1" width="6.85546875" style="62" customWidth="1"/>
    <col min="2" max="2" width="68.28515625" style="33" customWidth="1"/>
    <col min="3" max="5" width="5.7109375" style="55" customWidth="1"/>
    <col min="6" max="6" width="37.28515625" style="72" bestFit="1" customWidth="1"/>
    <col min="7" max="7" width="23.140625" style="55" customWidth="1"/>
    <col min="8" max="8" width="6.85546875" style="34" hidden="1" customWidth="1"/>
    <col min="9" max="9" width="15.28515625" style="55" bestFit="1" customWidth="1"/>
    <col min="10" max="10" width="13.5703125" style="55" bestFit="1" customWidth="1"/>
    <col min="11" max="11" width="8" style="55" customWidth="1"/>
    <col min="12" max="12" width="6.7109375" style="33" customWidth="1"/>
    <col min="13" max="13" width="6.42578125" style="33" customWidth="1"/>
    <col min="14" max="14" width="1.85546875" style="33" hidden="1" customWidth="1"/>
    <col min="15" max="70" width="2.42578125" style="33" customWidth="1"/>
    <col min="71" max="16384" width="9.140625" style="35"/>
  </cols>
  <sheetData>
    <row r="1" spans="1:70" s="1" customFormat="1" ht="5.0999999999999996" customHeight="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row>
    <row r="2" spans="1:70" s="129" customFormat="1" ht="20.25">
      <c r="A2" s="128" t="s">
        <v>28</v>
      </c>
      <c r="B2" s="128"/>
      <c r="C2" s="128"/>
      <c r="D2" s="128"/>
      <c r="E2" s="128"/>
      <c r="F2" s="128"/>
      <c r="G2" s="128"/>
      <c r="H2" s="116"/>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row>
    <row r="3" spans="1:70" s="129" customFormat="1" ht="20.25">
      <c r="A3" s="128" t="s">
        <v>1</v>
      </c>
      <c r="B3" s="128"/>
      <c r="C3" s="128"/>
      <c r="D3" s="128"/>
      <c r="E3" s="128"/>
      <c r="F3" s="128"/>
      <c r="G3" s="128"/>
      <c r="H3" s="116"/>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row>
    <row r="4" spans="1:70" s="1" customFormat="1" ht="5.0999999999999996" customHeight="1" thickBot="1">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row>
    <row r="5" spans="1:70" s="1" customFormat="1" ht="5.0999999999999996" customHeight="1" thickTop="1">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row>
    <row r="6" spans="1:70" ht="18" customHeight="1">
      <c r="A6" s="63"/>
      <c r="B6" s="36"/>
      <c r="C6" s="53"/>
      <c r="D6" s="53"/>
      <c r="E6" s="53"/>
      <c r="F6" s="70"/>
      <c r="G6" s="53"/>
      <c r="H6" s="37"/>
      <c r="I6" s="56"/>
      <c r="J6" s="56"/>
      <c r="L6" s="38"/>
    </row>
    <row r="7" spans="1:70" ht="12" customHeight="1">
      <c r="A7" s="61"/>
      <c r="B7" s="39"/>
      <c r="C7" s="54"/>
      <c r="D7" s="54"/>
      <c r="E7" s="54"/>
      <c r="F7" s="71"/>
      <c r="G7" s="54"/>
      <c r="H7" s="39"/>
      <c r="I7" s="54"/>
      <c r="J7" s="54"/>
      <c r="K7" s="54"/>
      <c r="L7" s="38"/>
      <c r="O7" s="40"/>
      <c r="P7" s="40"/>
      <c r="Q7" s="40"/>
      <c r="R7" s="40"/>
      <c r="S7" s="40"/>
      <c r="T7" s="40"/>
      <c r="U7" s="40"/>
      <c r="V7" s="40"/>
      <c r="W7" s="40"/>
      <c r="X7" s="40"/>
      <c r="Y7" s="40"/>
      <c r="Z7" s="40"/>
      <c r="AA7" s="40"/>
      <c r="AB7" s="40"/>
      <c r="AC7" s="40"/>
      <c r="AD7" s="40"/>
      <c r="AE7" s="40"/>
    </row>
    <row r="8" spans="1:70" ht="17.25" customHeight="1">
      <c r="B8" s="69" t="s">
        <v>33</v>
      </c>
      <c r="C8" s="73"/>
      <c r="D8" s="125">
        <v>44474</v>
      </c>
      <c r="E8" s="125"/>
      <c r="F8" s="125"/>
      <c r="G8" s="59"/>
      <c r="H8" s="59"/>
      <c r="J8" s="57"/>
      <c r="K8" s="58" t="s">
        <v>35</v>
      </c>
      <c r="L8" s="41">
        <v>1</v>
      </c>
      <c r="M8" s="35"/>
      <c r="O8" s="121" t="str">
        <f>"Semana "&amp;(O10-($D$8-WEEKDAY($D$8,1)+2))/7+1</f>
        <v>Semana 1</v>
      </c>
      <c r="P8" s="122"/>
      <c r="Q8" s="122"/>
      <c r="R8" s="122"/>
      <c r="S8" s="122"/>
      <c r="T8" s="122"/>
      <c r="U8" s="123"/>
      <c r="V8" s="121" t="str">
        <f>"Semana "&amp;(V10-($D$8-WEEKDAY($D$8,1)+2))/7+1</f>
        <v>Semana 2</v>
      </c>
      <c r="W8" s="122"/>
      <c r="X8" s="122"/>
      <c r="Y8" s="122"/>
      <c r="Z8" s="122"/>
      <c r="AA8" s="122"/>
      <c r="AB8" s="123"/>
      <c r="AC8" s="121" t="str">
        <f>"Semana "&amp;(AC10-($D$8-WEEKDAY($D$8,1)+2))/7+1</f>
        <v>Semana 3</v>
      </c>
      <c r="AD8" s="122"/>
      <c r="AE8" s="122"/>
      <c r="AF8" s="122"/>
      <c r="AG8" s="122"/>
      <c r="AH8" s="122"/>
      <c r="AI8" s="123"/>
      <c r="AJ8" s="121" t="str">
        <f>"Semana "&amp;(AJ10-($D$8-WEEKDAY($D$8,1)+2))/7+1</f>
        <v>Semana 4</v>
      </c>
      <c r="AK8" s="122"/>
      <c r="AL8" s="122"/>
      <c r="AM8" s="122"/>
      <c r="AN8" s="122"/>
      <c r="AO8" s="122"/>
      <c r="AP8" s="123"/>
      <c r="AQ8" s="121" t="str">
        <f>"Semana "&amp;(AQ10-($D$8-WEEKDAY($D$8,1)+2))/7+1</f>
        <v>Semana 5</v>
      </c>
      <c r="AR8" s="122"/>
      <c r="AS8" s="122"/>
      <c r="AT8" s="122"/>
      <c r="AU8" s="122"/>
      <c r="AV8" s="122"/>
      <c r="AW8" s="123"/>
      <c r="AX8" s="121" t="str">
        <f>"Semana "&amp;(AX10-($D$8-WEEKDAY($D$8,1)+2))/7+1</f>
        <v>Semana 6</v>
      </c>
      <c r="AY8" s="122"/>
      <c r="AZ8" s="122"/>
      <c r="BA8" s="122"/>
      <c r="BB8" s="122"/>
      <c r="BC8" s="122"/>
      <c r="BD8" s="123"/>
      <c r="BE8" s="121" t="str">
        <f>"Semana "&amp;(BE10-($D$8-WEEKDAY($D$8,1)+2))/7+1</f>
        <v>Semana 7</v>
      </c>
      <c r="BF8" s="122"/>
      <c r="BG8" s="122"/>
      <c r="BH8" s="122"/>
      <c r="BI8" s="122"/>
      <c r="BJ8" s="122"/>
      <c r="BK8" s="123"/>
      <c r="BL8" s="121" t="str">
        <f>"Semana "&amp;(BL10-($D$8-WEEKDAY($D$8,1)+2))/7+1</f>
        <v>Semana 8</v>
      </c>
      <c r="BM8" s="122"/>
      <c r="BN8" s="122"/>
      <c r="BO8" s="122"/>
      <c r="BP8" s="122"/>
      <c r="BQ8" s="122"/>
      <c r="BR8" s="123"/>
    </row>
    <row r="9" spans="1:70" ht="17.25" customHeight="1">
      <c r="B9" s="69" t="s">
        <v>34</v>
      </c>
      <c r="C9" s="73"/>
      <c r="D9" s="124"/>
      <c r="E9" s="124"/>
      <c r="F9" s="124"/>
      <c r="G9" s="60"/>
      <c r="H9" s="60"/>
      <c r="O9" s="118">
        <f>O10</f>
        <v>44473</v>
      </c>
      <c r="P9" s="119"/>
      <c r="Q9" s="119"/>
      <c r="R9" s="119"/>
      <c r="S9" s="119"/>
      <c r="T9" s="119"/>
      <c r="U9" s="120"/>
      <c r="V9" s="118">
        <f>V10</f>
        <v>44480</v>
      </c>
      <c r="W9" s="119"/>
      <c r="X9" s="119"/>
      <c r="Y9" s="119"/>
      <c r="Z9" s="119"/>
      <c r="AA9" s="119"/>
      <c r="AB9" s="120"/>
      <c r="AC9" s="118">
        <f>AC10</f>
        <v>44487</v>
      </c>
      <c r="AD9" s="119"/>
      <c r="AE9" s="119"/>
      <c r="AF9" s="119"/>
      <c r="AG9" s="119"/>
      <c r="AH9" s="119"/>
      <c r="AI9" s="120"/>
      <c r="AJ9" s="118">
        <f>AJ10</f>
        <v>44494</v>
      </c>
      <c r="AK9" s="119"/>
      <c r="AL9" s="119"/>
      <c r="AM9" s="119"/>
      <c r="AN9" s="119"/>
      <c r="AO9" s="119"/>
      <c r="AP9" s="120"/>
      <c r="AQ9" s="118">
        <f>AQ10</f>
        <v>44501</v>
      </c>
      <c r="AR9" s="119"/>
      <c r="AS9" s="119"/>
      <c r="AT9" s="119"/>
      <c r="AU9" s="119"/>
      <c r="AV9" s="119"/>
      <c r="AW9" s="120"/>
      <c r="AX9" s="118">
        <f>AX10</f>
        <v>44508</v>
      </c>
      <c r="AY9" s="119"/>
      <c r="AZ9" s="119"/>
      <c r="BA9" s="119"/>
      <c r="BB9" s="119"/>
      <c r="BC9" s="119"/>
      <c r="BD9" s="120"/>
      <c r="BE9" s="118">
        <f>BE10</f>
        <v>44515</v>
      </c>
      <c r="BF9" s="119"/>
      <c r="BG9" s="119"/>
      <c r="BH9" s="119"/>
      <c r="BI9" s="119"/>
      <c r="BJ9" s="119"/>
      <c r="BK9" s="120"/>
      <c r="BL9" s="118">
        <f>BL10</f>
        <v>44522</v>
      </c>
      <c r="BM9" s="119"/>
      <c r="BN9" s="119"/>
      <c r="BO9" s="119"/>
      <c r="BP9" s="119"/>
      <c r="BQ9" s="119"/>
      <c r="BR9" s="120"/>
    </row>
    <row r="10" spans="1:70">
      <c r="O10" s="42">
        <f>D8-WEEKDAY(D8,1)+2+7*(L8-1)</f>
        <v>44473</v>
      </c>
      <c r="P10" s="43">
        <f t="shared" ref="P10:BR10" si="0">O10+1</f>
        <v>44474</v>
      </c>
      <c r="Q10" s="43">
        <f t="shared" si="0"/>
        <v>44475</v>
      </c>
      <c r="R10" s="43">
        <f t="shared" si="0"/>
        <v>44476</v>
      </c>
      <c r="S10" s="43">
        <f t="shared" si="0"/>
        <v>44477</v>
      </c>
      <c r="T10" s="43">
        <f t="shared" si="0"/>
        <v>44478</v>
      </c>
      <c r="U10" s="44">
        <f t="shared" si="0"/>
        <v>44479</v>
      </c>
      <c r="V10" s="42">
        <f t="shared" si="0"/>
        <v>44480</v>
      </c>
      <c r="W10" s="43">
        <f t="shared" si="0"/>
        <v>44481</v>
      </c>
      <c r="X10" s="43">
        <f t="shared" si="0"/>
        <v>44482</v>
      </c>
      <c r="Y10" s="43">
        <f t="shared" si="0"/>
        <v>44483</v>
      </c>
      <c r="Z10" s="43">
        <f t="shared" si="0"/>
        <v>44484</v>
      </c>
      <c r="AA10" s="43">
        <f t="shared" si="0"/>
        <v>44485</v>
      </c>
      <c r="AB10" s="44">
        <f t="shared" si="0"/>
        <v>44486</v>
      </c>
      <c r="AC10" s="42">
        <f t="shared" si="0"/>
        <v>44487</v>
      </c>
      <c r="AD10" s="43">
        <f t="shared" si="0"/>
        <v>44488</v>
      </c>
      <c r="AE10" s="43">
        <f t="shared" si="0"/>
        <v>44489</v>
      </c>
      <c r="AF10" s="43">
        <f t="shared" si="0"/>
        <v>44490</v>
      </c>
      <c r="AG10" s="43">
        <f t="shared" si="0"/>
        <v>44491</v>
      </c>
      <c r="AH10" s="43">
        <f t="shared" si="0"/>
        <v>44492</v>
      </c>
      <c r="AI10" s="44">
        <f t="shared" si="0"/>
        <v>44493</v>
      </c>
      <c r="AJ10" s="42">
        <f t="shared" si="0"/>
        <v>44494</v>
      </c>
      <c r="AK10" s="43">
        <f t="shared" si="0"/>
        <v>44495</v>
      </c>
      <c r="AL10" s="43">
        <f t="shared" si="0"/>
        <v>44496</v>
      </c>
      <c r="AM10" s="43">
        <f t="shared" si="0"/>
        <v>44497</v>
      </c>
      <c r="AN10" s="43">
        <f t="shared" si="0"/>
        <v>44498</v>
      </c>
      <c r="AO10" s="43">
        <f t="shared" si="0"/>
        <v>44499</v>
      </c>
      <c r="AP10" s="44">
        <f t="shared" si="0"/>
        <v>44500</v>
      </c>
      <c r="AQ10" s="42">
        <f t="shared" si="0"/>
        <v>44501</v>
      </c>
      <c r="AR10" s="43">
        <f t="shared" si="0"/>
        <v>44502</v>
      </c>
      <c r="AS10" s="43">
        <f t="shared" si="0"/>
        <v>44503</v>
      </c>
      <c r="AT10" s="43">
        <f t="shared" si="0"/>
        <v>44504</v>
      </c>
      <c r="AU10" s="43">
        <f t="shared" si="0"/>
        <v>44505</v>
      </c>
      <c r="AV10" s="43">
        <f t="shared" si="0"/>
        <v>44506</v>
      </c>
      <c r="AW10" s="44">
        <f t="shared" si="0"/>
        <v>44507</v>
      </c>
      <c r="AX10" s="42">
        <f t="shared" si="0"/>
        <v>44508</v>
      </c>
      <c r="AY10" s="43">
        <f t="shared" si="0"/>
        <v>44509</v>
      </c>
      <c r="AZ10" s="43">
        <f t="shared" si="0"/>
        <v>44510</v>
      </c>
      <c r="BA10" s="43">
        <f t="shared" si="0"/>
        <v>44511</v>
      </c>
      <c r="BB10" s="43">
        <f t="shared" si="0"/>
        <v>44512</v>
      </c>
      <c r="BC10" s="43">
        <f t="shared" si="0"/>
        <v>44513</v>
      </c>
      <c r="BD10" s="44">
        <f t="shared" si="0"/>
        <v>44514</v>
      </c>
      <c r="BE10" s="42">
        <f t="shared" si="0"/>
        <v>44515</v>
      </c>
      <c r="BF10" s="43">
        <f t="shared" si="0"/>
        <v>44516</v>
      </c>
      <c r="BG10" s="43">
        <f t="shared" si="0"/>
        <v>44517</v>
      </c>
      <c r="BH10" s="43">
        <f t="shared" si="0"/>
        <v>44518</v>
      </c>
      <c r="BI10" s="43">
        <f t="shared" si="0"/>
        <v>44519</v>
      </c>
      <c r="BJ10" s="43">
        <f t="shared" si="0"/>
        <v>44520</v>
      </c>
      <c r="BK10" s="44">
        <f t="shared" si="0"/>
        <v>44521</v>
      </c>
      <c r="BL10" s="42">
        <f t="shared" si="0"/>
        <v>44522</v>
      </c>
      <c r="BM10" s="43">
        <f t="shared" si="0"/>
        <v>44523</v>
      </c>
      <c r="BN10" s="43">
        <f t="shared" si="0"/>
        <v>44524</v>
      </c>
      <c r="BO10" s="43">
        <f t="shared" si="0"/>
        <v>44525</v>
      </c>
      <c r="BP10" s="43">
        <f t="shared" si="0"/>
        <v>44526</v>
      </c>
      <c r="BQ10" s="43">
        <f t="shared" si="0"/>
        <v>44527</v>
      </c>
      <c r="BR10" s="44">
        <f t="shared" si="0"/>
        <v>44528</v>
      </c>
    </row>
    <row r="11" spans="1:70" s="51" customFormat="1" ht="39.950000000000003" customHeight="1" thickBot="1">
      <c r="A11" s="52" t="s">
        <v>31</v>
      </c>
      <c r="B11" s="47" t="s">
        <v>32</v>
      </c>
      <c r="C11" s="47" t="s">
        <v>88</v>
      </c>
      <c r="D11" s="47" t="s">
        <v>42</v>
      </c>
      <c r="E11" s="47" t="s">
        <v>41</v>
      </c>
      <c r="F11" s="45" t="s">
        <v>92</v>
      </c>
      <c r="G11" s="45" t="s">
        <v>93</v>
      </c>
      <c r="H11" s="46" t="s">
        <v>30</v>
      </c>
      <c r="I11" s="47" t="s">
        <v>94</v>
      </c>
      <c r="J11" s="47" t="s">
        <v>95</v>
      </c>
      <c r="K11" s="45" t="s">
        <v>96</v>
      </c>
      <c r="L11" s="45" t="s">
        <v>36</v>
      </c>
      <c r="M11" s="45" t="s">
        <v>97</v>
      </c>
      <c r="N11" s="45"/>
      <c r="O11" s="48" t="str">
        <f>CHOOSE(WEEKDAY(O10,1),"D","L","M","W","J","V","S")</f>
        <v>L</v>
      </c>
      <c r="P11" s="49" t="str">
        <f t="shared" ref="P11:U11" si="1">CHOOSE(WEEKDAY(P10,1),"D","L","M","W","J","V","S")</f>
        <v>M</v>
      </c>
      <c r="Q11" s="49" t="str">
        <f t="shared" si="1"/>
        <v>W</v>
      </c>
      <c r="R11" s="49" t="str">
        <f t="shared" si="1"/>
        <v>J</v>
      </c>
      <c r="S11" s="49" t="str">
        <f t="shared" si="1"/>
        <v>V</v>
      </c>
      <c r="T11" s="49" t="str">
        <f t="shared" si="1"/>
        <v>S</v>
      </c>
      <c r="U11" s="50" t="str">
        <f t="shared" si="1"/>
        <v>D</v>
      </c>
      <c r="V11" s="48" t="str">
        <f>CHOOSE(WEEKDAY(V10,1),"D","L","M","W","J","V","S")</f>
        <v>L</v>
      </c>
      <c r="W11" s="49" t="str">
        <f t="shared" ref="W11" si="2">CHOOSE(WEEKDAY(W10,1),"D","L","M","W","J","V","S")</f>
        <v>M</v>
      </c>
      <c r="X11" s="49" t="str">
        <f t="shared" ref="X11" si="3">CHOOSE(WEEKDAY(X10,1),"D","L","M","W","J","V","S")</f>
        <v>W</v>
      </c>
      <c r="Y11" s="49" t="str">
        <f t="shared" ref="Y11" si="4">CHOOSE(WEEKDAY(Y10,1),"D","L","M","W","J","V","S")</f>
        <v>J</v>
      </c>
      <c r="Z11" s="49" t="str">
        <f t="shared" ref="Z11" si="5">CHOOSE(WEEKDAY(Z10,1),"D","L","M","W","J","V","S")</f>
        <v>V</v>
      </c>
      <c r="AA11" s="49" t="str">
        <f t="shared" ref="AA11" si="6">CHOOSE(WEEKDAY(AA10,1),"D","L","M","W","J","V","S")</f>
        <v>S</v>
      </c>
      <c r="AB11" s="50" t="str">
        <f t="shared" ref="AB11" si="7">CHOOSE(WEEKDAY(AB10,1),"D","L","M","W","J","V","S")</f>
        <v>D</v>
      </c>
      <c r="AC11" s="48" t="str">
        <f>CHOOSE(WEEKDAY(AC10,1),"D","L","M","W","J","V","S")</f>
        <v>L</v>
      </c>
      <c r="AD11" s="49" t="str">
        <f t="shared" ref="AD11" si="8">CHOOSE(WEEKDAY(AD10,1),"D","L","M","W","J","V","S")</f>
        <v>M</v>
      </c>
      <c r="AE11" s="49" t="str">
        <f t="shared" ref="AE11" si="9">CHOOSE(WEEKDAY(AE10,1),"D","L","M","W","J","V","S")</f>
        <v>W</v>
      </c>
      <c r="AF11" s="49" t="str">
        <f t="shared" ref="AF11" si="10">CHOOSE(WEEKDAY(AF10,1),"D","L","M","W","J","V","S")</f>
        <v>J</v>
      </c>
      <c r="AG11" s="49" t="str">
        <f t="shared" ref="AG11" si="11">CHOOSE(WEEKDAY(AG10,1),"D","L","M","W","J","V","S")</f>
        <v>V</v>
      </c>
      <c r="AH11" s="49" t="str">
        <f t="shared" ref="AH11" si="12">CHOOSE(WEEKDAY(AH10,1),"D","L","M","W","J","V","S")</f>
        <v>S</v>
      </c>
      <c r="AI11" s="50" t="str">
        <f t="shared" ref="AI11" si="13">CHOOSE(WEEKDAY(AI10,1),"D","L","M","W","J","V","S")</f>
        <v>D</v>
      </c>
      <c r="AJ11" s="48" t="str">
        <f>CHOOSE(WEEKDAY(AJ10,1),"D","L","M","W","J","V","S")</f>
        <v>L</v>
      </c>
      <c r="AK11" s="49" t="str">
        <f t="shared" ref="AK11" si="14">CHOOSE(WEEKDAY(AK10,1),"D","L","M","W","J","V","S")</f>
        <v>M</v>
      </c>
      <c r="AL11" s="49" t="str">
        <f t="shared" ref="AL11" si="15">CHOOSE(WEEKDAY(AL10,1),"D","L","M","W","J","V","S")</f>
        <v>W</v>
      </c>
      <c r="AM11" s="49" t="str">
        <f t="shared" ref="AM11" si="16">CHOOSE(WEEKDAY(AM10,1),"D","L","M","W","J","V","S")</f>
        <v>J</v>
      </c>
      <c r="AN11" s="49" t="str">
        <f t="shared" ref="AN11" si="17">CHOOSE(WEEKDAY(AN10,1),"D","L","M","W","J","V","S")</f>
        <v>V</v>
      </c>
      <c r="AO11" s="49" t="str">
        <f t="shared" ref="AO11" si="18">CHOOSE(WEEKDAY(AO10,1),"D","L","M","W","J","V","S")</f>
        <v>S</v>
      </c>
      <c r="AP11" s="50" t="str">
        <f t="shared" ref="AP11" si="19">CHOOSE(WEEKDAY(AP10,1),"D","L","M","W","J","V","S")</f>
        <v>D</v>
      </c>
      <c r="AQ11" s="48" t="str">
        <f>CHOOSE(WEEKDAY(AQ10,1),"D","L","M","W","J","V","S")</f>
        <v>L</v>
      </c>
      <c r="AR11" s="49" t="str">
        <f t="shared" ref="AR11" si="20">CHOOSE(WEEKDAY(AR10,1),"D","L","M","W","J","V","S")</f>
        <v>M</v>
      </c>
      <c r="AS11" s="49" t="str">
        <f t="shared" ref="AS11" si="21">CHOOSE(WEEKDAY(AS10,1),"D","L","M","W","J","V","S")</f>
        <v>W</v>
      </c>
      <c r="AT11" s="49" t="str">
        <f t="shared" ref="AT11" si="22">CHOOSE(WEEKDAY(AT10,1),"D","L","M","W","J","V","S")</f>
        <v>J</v>
      </c>
      <c r="AU11" s="49" t="str">
        <f t="shared" ref="AU11" si="23">CHOOSE(WEEKDAY(AU10,1),"D","L","M","W","J","V","S")</f>
        <v>V</v>
      </c>
      <c r="AV11" s="49" t="str">
        <f t="shared" ref="AV11" si="24">CHOOSE(WEEKDAY(AV10,1),"D","L","M","W","J","V","S")</f>
        <v>S</v>
      </c>
      <c r="AW11" s="50" t="str">
        <f t="shared" ref="AW11" si="25">CHOOSE(WEEKDAY(AW10,1),"D","L","M","W","J","V","S")</f>
        <v>D</v>
      </c>
      <c r="AX11" s="48" t="str">
        <f>CHOOSE(WEEKDAY(AX10,1),"D","L","M","W","J","V","S")</f>
        <v>L</v>
      </c>
      <c r="AY11" s="49" t="str">
        <f t="shared" ref="AY11" si="26">CHOOSE(WEEKDAY(AY10,1),"D","L","M","W","J","V","S")</f>
        <v>M</v>
      </c>
      <c r="AZ11" s="49" t="str">
        <f t="shared" ref="AZ11" si="27">CHOOSE(WEEKDAY(AZ10,1),"D","L","M","W","J","V","S")</f>
        <v>W</v>
      </c>
      <c r="BA11" s="49" t="str">
        <f t="shared" ref="BA11" si="28">CHOOSE(WEEKDAY(BA10,1),"D","L","M","W","J","V","S")</f>
        <v>J</v>
      </c>
      <c r="BB11" s="49" t="str">
        <f t="shared" ref="BB11" si="29">CHOOSE(WEEKDAY(BB10,1),"D","L","M","W","J","V","S")</f>
        <v>V</v>
      </c>
      <c r="BC11" s="49" t="str">
        <f t="shared" ref="BC11" si="30">CHOOSE(WEEKDAY(BC10,1),"D","L","M","W","J","V","S")</f>
        <v>S</v>
      </c>
      <c r="BD11" s="50" t="str">
        <f t="shared" ref="BD11" si="31">CHOOSE(WEEKDAY(BD10,1),"D","L","M","W","J","V","S")</f>
        <v>D</v>
      </c>
      <c r="BE11" s="48" t="str">
        <f>CHOOSE(WEEKDAY(BE10,1),"D","L","M","W","J","V","S")</f>
        <v>L</v>
      </c>
      <c r="BF11" s="49" t="str">
        <f t="shared" ref="BF11" si="32">CHOOSE(WEEKDAY(BF10,1),"D","L","M","W","J","V","S")</f>
        <v>M</v>
      </c>
      <c r="BG11" s="49" t="str">
        <f t="shared" ref="BG11" si="33">CHOOSE(WEEKDAY(BG10,1),"D","L","M","W","J","V","S")</f>
        <v>W</v>
      </c>
      <c r="BH11" s="49" t="str">
        <f t="shared" ref="BH11" si="34">CHOOSE(WEEKDAY(BH10,1),"D","L","M","W","J","V","S")</f>
        <v>J</v>
      </c>
      <c r="BI11" s="49" t="str">
        <f t="shared" ref="BI11" si="35">CHOOSE(WEEKDAY(BI10,1),"D","L","M","W","J","V","S")</f>
        <v>V</v>
      </c>
      <c r="BJ11" s="49" t="str">
        <f t="shared" ref="BJ11" si="36">CHOOSE(WEEKDAY(BJ10,1),"D","L","M","W","J","V","S")</f>
        <v>S</v>
      </c>
      <c r="BK11" s="50" t="str">
        <f t="shared" ref="BK11" si="37">CHOOSE(WEEKDAY(BK10,1),"D","L","M","W","J","V","S")</f>
        <v>D</v>
      </c>
      <c r="BL11" s="48" t="str">
        <f>CHOOSE(WEEKDAY(BL10,1),"D","L","M","W","J","V","S")</f>
        <v>L</v>
      </c>
      <c r="BM11" s="49" t="str">
        <f t="shared" ref="BM11" si="38">CHOOSE(WEEKDAY(BM10,1),"D","L","M","W","J","V","S")</f>
        <v>M</v>
      </c>
      <c r="BN11" s="49" t="str">
        <f t="shared" ref="BN11" si="39">CHOOSE(WEEKDAY(BN10,1),"D","L","M","W","J","V","S")</f>
        <v>W</v>
      </c>
      <c r="BO11" s="49" t="str">
        <f t="shared" ref="BO11" si="40">CHOOSE(WEEKDAY(BO10,1),"D","L","M","W","J","V","S")</f>
        <v>J</v>
      </c>
      <c r="BP11" s="49" t="str">
        <f t="shared" ref="BP11" si="41">CHOOSE(WEEKDAY(BP10,1),"D","L","M","W","J","V","S")</f>
        <v>V</v>
      </c>
      <c r="BQ11" s="49" t="str">
        <f t="shared" ref="BQ11" si="42">CHOOSE(WEEKDAY(BQ10,1),"D","L","M","W","J","V","S")</f>
        <v>S</v>
      </c>
      <c r="BR11" s="50" t="str">
        <f t="shared" ref="BR11" si="43">CHOOSE(WEEKDAY(BR10,1),"D","L","M","W","J","V","S")</f>
        <v>D</v>
      </c>
    </row>
    <row r="12" spans="1:70" s="141" customFormat="1" ht="27" customHeight="1" thickBot="1">
      <c r="A12" s="169" t="str">
        <f>IF(ISERROR(VALUE(SUBSTITUTE(prevWBS,".",""))),"1",IF(ISERROR(FIND("`",SUBSTITUTE(prevWBS,".","`",1))),TEXT(VALUE(prevWBS)+1,"#"),TEXT(VALUE(LEFT(prevWBS,FIND("`",SUBSTITUTE(prevWBS,".","`",1))-1))+1,"#")))</f>
        <v>1</v>
      </c>
      <c r="B12" s="130" t="s">
        <v>37</v>
      </c>
      <c r="C12" s="131" t="s">
        <v>37</v>
      </c>
      <c r="D12" s="131" t="s">
        <v>37</v>
      </c>
      <c r="E12" s="131" t="s">
        <v>37</v>
      </c>
      <c r="F12" s="131"/>
      <c r="G12" s="131"/>
      <c r="H12" s="132"/>
      <c r="I12" s="133"/>
      <c r="J12" s="133" t="str">
        <f>IF(ISBLANK(I12)," - ",IF(K12=0,I12,I12+K12-1))</f>
        <v xml:space="preserve"> - </v>
      </c>
      <c r="K12" s="134"/>
      <c r="L12" s="135"/>
      <c r="M12" s="136" t="str">
        <f t="shared" ref="M12:M58" si="44">IF(OR(J12=0,I12=0)," - ",NETWORKDAYS(I12,J12))</f>
        <v xml:space="preserve"> - </v>
      </c>
      <c r="N12" s="137"/>
      <c r="O12" s="138"/>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39"/>
      <c r="AY12" s="139"/>
      <c r="AZ12" s="139"/>
      <c r="BA12" s="139"/>
      <c r="BB12" s="139"/>
      <c r="BC12" s="139"/>
      <c r="BD12" s="139"/>
      <c r="BE12" s="139"/>
      <c r="BF12" s="139"/>
      <c r="BG12" s="139"/>
      <c r="BH12" s="139"/>
      <c r="BI12" s="139"/>
      <c r="BJ12" s="139"/>
      <c r="BK12" s="139"/>
      <c r="BL12" s="139"/>
      <c r="BM12" s="139"/>
      <c r="BN12" s="139"/>
      <c r="BO12" s="139"/>
      <c r="BP12" s="139"/>
      <c r="BQ12" s="139"/>
      <c r="BR12" s="140"/>
    </row>
    <row r="13" spans="1:70" s="145" customFormat="1" ht="27" customHeight="1">
      <c r="A13" s="159" t="str">
        <f t="shared" ref="A13:A33"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60" t="s">
        <v>135</v>
      </c>
      <c r="C13" s="161" t="s">
        <v>89</v>
      </c>
      <c r="D13" s="161">
        <v>1</v>
      </c>
      <c r="E13" s="161">
        <v>1.3</v>
      </c>
      <c r="F13" s="162" t="s">
        <v>46</v>
      </c>
      <c r="G13" s="161" t="s">
        <v>47</v>
      </c>
      <c r="H13" s="163"/>
      <c r="I13" s="164">
        <v>44474</v>
      </c>
      <c r="J13" s="165">
        <f>IF(ISBLANK(I13)," - ",IF(K13=0,I13,I13+K13-1))</f>
        <v>44488</v>
      </c>
      <c r="K13" s="166">
        <v>15</v>
      </c>
      <c r="L13" s="167">
        <v>1</v>
      </c>
      <c r="M13" s="168">
        <f t="shared" si="44"/>
        <v>11</v>
      </c>
      <c r="N13" s="173"/>
      <c r="O13" s="170"/>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4"/>
    </row>
    <row r="14" spans="1:70" s="145" customFormat="1" ht="27" customHeight="1">
      <c r="A14" s="17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75" t="s">
        <v>137</v>
      </c>
      <c r="C14" s="176" t="s">
        <v>89</v>
      </c>
      <c r="D14" s="176">
        <v>1</v>
      </c>
      <c r="E14" s="176">
        <v>1.3</v>
      </c>
      <c r="F14" s="177" t="s">
        <v>136</v>
      </c>
      <c r="G14" s="176" t="s">
        <v>47</v>
      </c>
      <c r="H14" s="178"/>
      <c r="I14" s="179">
        <v>44494</v>
      </c>
      <c r="J14" s="180">
        <f t="shared" ref="J14" si="46">IF(ISBLANK(I14)," - ",IF(K14=0,I14,I14+K14-1))</f>
        <v>44500</v>
      </c>
      <c r="K14" s="181">
        <v>7</v>
      </c>
      <c r="L14" s="182">
        <v>1</v>
      </c>
      <c r="M14" s="183">
        <f t="shared" si="44"/>
        <v>5</v>
      </c>
      <c r="N14" s="184"/>
      <c r="O14" s="171"/>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7"/>
    </row>
    <row r="15" spans="1:70" s="145" customFormat="1" ht="27" customHeight="1">
      <c r="A15" s="174" t="str">
        <f t="shared" si="45"/>
        <v>1.2</v>
      </c>
      <c r="B15" s="175" t="s">
        <v>129</v>
      </c>
      <c r="C15" s="176" t="s">
        <v>89</v>
      </c>
      <c r="D15" s="176">
        <v>1</v>
      </c>
      <c r="E15" s="176">
        <v>1.3</v>
      </c>
      <c r="F15" s="177" t="s">
        <v>139</v>
      </c>
      <c r="G15" s="176" t="s">
        <v>47</v>
      </c>
      <c r="H15" s="178"/>
      <c r="I15" s="179">
        <v>44501</v>
      </c>
      <c r="J15" s="180">
        <f t="shared" ref="J15:J58" si="47">IF(ISBLANK(I15)," - ",IF(K15=0,I15,I15+K15-1))</f>
        <v>44507</v>
      </c>
      <c r="K15" s="181">
        <v>7</v>
      </c>
      <c r="L15" s="182">
        <v>1</v>
      </c>
      <c r="M15" s="183">
        <f t="shared" si="44"/>
        <v>5</v>
      </c>
      <c r="N15" s="184"/>
      <c r="O15" s="172"/>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8"/>
    </row>
    <row r="16" spans="1:70" s="145" customFormat="1" ht="27" customHeight="1">
      <c r="A16" s="174" t="str">
        <f t="shared" si="45"/>
        <v>1.3</v>
      </c>
      <c r="B16" s="175" t="s">
        <v>130</v>
      </c>
      <c r="C16" s="176" t="s">
        <v>89</v>
      </c>
      <c r="D16" s="176">
        <v>1</v>
      </c>
      <c r="E16" s="176">
        <v>1.1000000000000001</v>
      </c>
      <c r="F16" s="177" t="s">
        <v>140</v>
      </c>
      <c r="G16" s="176" t="s">
        <v>47</v>
      </c>
      <c r="H16" s="178"/>
      <c r="I16" s="179">
        <v>44508</v>
      </c>
      <c r="J16" s="180">
        <f t="shared" si="47"/>
        <v>44514</v>
      </c>
      <c r="K16" s="181">
        <v>7</v>
      </c>
      <c r="L16" s="182">
        <v>1</v>
      </c>
      <c r="M16" s="183">
        <f t="shared" si="44"/>
        <v>5</v>
      </c>
      <c r="N16" s="184"/>
      <c r="O16" s="172"/>
      <c r="P16" s="146"/>
      <c r="Q16" s="149"/>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8"/>
    </row>
    <row r="17" spans="1:70" s="145" customFormat="1" ht="27" customHeight="1">
      <c r="A17" s="174" t="str">
        <f t="shared" si="45"/>
        <v>1.4</v>
      </c>
      <c r="B17" s="175" t="s">
        <v>134</v>
      </c>
      <c r="C17" s="176" t="s">
        <v>89</v>
      </c>
      <c r="D17" s="176">
        <v>2</v>
      </c>
      <c r="E17" s="176">
        <v>2.4</v>
      </c>
      <c r="F17" s="177" t="s">
        <v>133</v>
      </c>
      <c r="G17" s="176" t="s">
        <v>47</v>
      </c>
      <c r="H17" s="178"/>
      <c r="I17" s="179">
        <v>44515</v>
      </c>
      <c r="J17" s="180">
        <f t="shared" ref="J17:J18" si="48">IF(ISBLANK(I17)," - ",IF(K17=0,I17,I17+K17-1))</f>
        <v>44521</v>
      </c>
      <c r="K17" s="181">
        <v>7</v>
      </c>
      <c r="L17" s="182">
        <v>1</v>
      </c>
      <c r="M17" s="183">
        <f t="shared" ref="M17:M18" si="49">IF(OR(J17=0,I17=0)," - ",NETWORKDAYS(I17,J17))</f>
        <v>5</v>
      </c>
      <c r="N17" s="184"/>
      <c r="O17" s="172"/>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8"/>
    </row>
    <row r="18" spans="1:70" s="145" customFormat="1" ht="27" customHeight="1">
      <c r="A18" s="174" t="str">
        <f t="shared" si="45"/>
        <v>1.5</v>
      </c>
      <c r="B18" s="175" t="s">
        <v>148</v>
      </c>
      <c r="C18" s="176" t="s">
        <v>89</v>
      </c>
      <c r="D18" s="176">
        <v>3</v>
      </c>
      <c r="E18" s="185"/>
      <c r="F18" s="177" t="s">
        <v>91</v>
      </c>
      <c r="G18" s="176" t="s">
        <v>47</v>
      </c>
      <c r="H18" s="178"/>
      <c r="I18" s="179">
        <v>44522</v>
      </c>
      <c r="J18" s="180">
        <f t="shared" si="48"/>
        <v>44528</v>
      </c>
      <c r="K18" s="181">
        <v>7</v>
      </c>
      <c r="L18" s="182">
        <v>1</v>
      </c>
      <c r="M18" s="183">
        <f t="shared" si="49"/>
        <v>5</v>
      </c>
      <c r="N18" s="184"/>
      <c r="O18" s="172"/>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8"/>
    </row>
    <row r="19" spans="1:70" s="145" customFormat="1" ht="27" customHeight="1">
      <c r="A19" s="174" t="str">
        <f t="shared" si="45"/>
        <v>1.6</v>
      </c>
      <c r="B19" s="177" t="s">
        <v>146</v>
      </c>
      <c r="C19" s="176" t="s">
        <v>102</v>
      </c>
      <c r="D19" s="176">
        <v>2</v>
      </c>
      <c r="E19" s="176">
        <v>2.2000000000000002</v>
      </c>
      <c r="F19" s="177" t="s">
        <v>106</v>
      </c>
      <c r="G19" s="176" t="s">
        <v>47</v>
      </c>
      <c r="H19" s="178"/>
      <c r="I19" s="179">
        <v>44529</v>
      </c>
      <c r="J19" s="180">
        <f t="shared" si="47"/>
        <v>44533</v>
      </c>
      <c r="K19" s="181">
        <v>5</v>
      </c>
      <c r="L19" s="182">
        <v>1</v>
      </c>
      <c r="M19" s="183">
        <f t="shared" si="44"/>
        <v>5</v>
      </c>
      <c r="N19" s="184"/>
      <c r="O19" s="172"/>
      <c r="P19" s="146"/>
      <c r="Q19" s="146"/>
      <c r="R19" s="146"/>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8"/>
    </row>
    <row r="20" spans="1:70" s="145" customFormat="1" ht="27" customHeight="1">
      <c r="A20" s="174" t="str">
        <f t="shared" si="45"/>
        <v>1.7</v>
      </c>
      <c r="B20" s="177" t="s">
        <v>141</v>
      </c>
      <c r="C20" s="176" t="s">
        <v>102</v>
      </c>
      <c r="D20" s="176">
        <v>2</v>
      </c>
      <c r="E20" s="176">
        <v>2.2000000000000002</v>
      </c>
      <c r="F20" s="177" t="s">
        <v>100</v>
      </c>
      <c r="G20" s="176" t="s">
        <v>47</v>
      </c>
      <c r="H20" s="178"/>
      <c r="I20" s="179">
        <v>44534</v>
      </c>
      <c r="J20" s="180">
        <f t="shared" ref="J20:J21" si="50">IF(ISBLANK(I20)," - ",IF(K20=0,I20,I20+K20-1))</f>
        <v>44545</v>
      </c>
      <c r="K20" s="181">
        <v>12</v>
      </c>
      <c r="L20" s="182">
        <v>1</v>
      </c>
      <c r="M20" s="183">
        <f t="shared" ref="M20:M21" si="51">IF(OR(J20=0,I20=0)," - ",NETWORKDAYS(I20,J20))</f>
        <v>8</v>
      </c>
      <c r="N20" s="184"/>
      <c r="O20" s="172"/>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8"/>
    </row>
    <row r="21" spans="1:70" s="145" customFormat="1" ht="27" customHeight="1">
      <c r="A21" s="174" t="str">
        <f t="shared" ref="A21:A61"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75" t="s">
        <v>164</v>
      </c>
      <c r="C21" s="176" t="s">
        <v>124</v>
      </c>
      <c r="D21" s="176">
        <v>6</v>
      </c>
      <c r="E21" s="176">
        <v>6.4</v>
      </c>
      <c r="F21" s="177" t="s">
        <v>121</v>
      </c>
      <c r="G21" s="176" t="s">
        <v>47</v>
      </c>
      <c r="H21" s="178"/>
      <c r="I21" s="179">
        <v>44592</v>
      </c>
      <c r="J21" s="180">
        <f t="shared" si="50"/>
        <v>44592</v>
      </c>
      <c r="K21" s="181">
        <v>1</v>
      </c>
      <c r="L21" s="182">
        <v>0</v>
      </c>
      <c r="M21" s="183">
        <f t="shared" si="51"/>
        <v>1</v>
      </c>
      <c r="N21" s="184"/>
      <c r="O21" s="172"/>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8"/>
    </row>
    <row r="22" spans="1:70" s="145" customFormat="1" ht="27" customHeight="1" thickBot="1">
      <c r="A22" s="186" t="str">
        <f t="shared" si="52"/>
        <v>1.9</v>
      </c>
      <c r="B22" s="187" t="s">
        <v>187</v>
      </c>
      <c r="C22" s="188" t="s">
        <v>124</v>
      </c>
      <c r="D22" s="188">
        <v>7</v>
      </c>
      <c r="E22" s="188">
        <v>7.6</v>
      </c>
      <c r="F22" s="189" t="s">
        <v>126</v>
      </c>
      <c r="G22" s="188" t="s">
        <v>47</v>
      </c>
      <c r="H22" s="190"/>
      <c r="I22" s="191">
        <v>44592</v>
      </c>
      <c r="J22" s="192">
        <f t="shared" ref="J22" si="53">IF(ISBLANK(I22)," - ",IF(K22=0,I22,I22+K22-1))</f>
        <v>44592</v>
      </c>
      <c r="K22" s="193">
        <v>1</v>
      </c>
      <c r="L22" s="194">
        <v>0</v>
      </c>
      <c r="M22" s="195">
        <f t="shared" ref="M22" si="54">IF(OR(J22=0,I22=0)," - ",NETWORKDAYS(I22,J22))</f>
        <v>1</v>
      </c>
      <c r="N22" s="196"/>
      <c r="O22" s="172"/>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8"/>
    </row>
    <row r="23" spans="1:70" s="141" customFormat="1" ht="27" customHeight="1" thickBot="1">
      <c r="A23" s="169" t="str">
        <f>IF(ISERROR(VALUE(SUBSTITUTE(prevWBS,".",""))),"1",IF(ISERROR(FIND("`",SUBSTITUTE(prevWBS,".","`",1))),TEXT(VALUE(prevWBS)+1,"#"),TEXT(VALUE(LEFT(prevWBS,FIND("`",SUBSTITUTE(prevWBS,".","`",1))-1))+1,"#")))</f>
        <v>2</v>
      </c>
      <c r="B23" s="197" t="s">
        <v>38</v>
      </c>
      <c r="C23" s="131" t="s">
        <v>38</v>
      </c>
      <c r="D23" s="131" t="s">
        <v>38</v>
      </c>
      <c r="E23" s="131" t="s">
        <v>38</v>
      </c>
      <c r="F23" s="139"/>
      <c r="G23" s="156"/>
      <c r="H23" s="132"/>
      <c r="I23" s="133"/>
      <c r="J23" s="133" t="str">
        <f t="shared" si="47"/>
        <v xml:space="preserve"> - </v>
      </c>
      <c r="K23" s="134"/>
      <c r="L23" s="135"/>
      <c r="M23" s="136" t="str">
        <f t="shared" si="44"/>
        <v xml:space="preserve"> - </v>
      </c>
      <c r="N23" s="137"/>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1"/>
    </row>
    <row r="24" spans="1:70" s="145" customFormat="1" ht="27" customHeight="1">
      <c r="A24" s="1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160" t="s">
        <v>131</v>
      </c>
      <c r="C24" s="161" t="s">
        <v>89</v>
      </c>
      <c r="D24" s="161">
        <v>3</v>
      </c>
      <c r="E24" s="161">
        <v>3.3</v>
      </c>
      <c r="F24" s="162" t="s">
        <v>90</v>
      </c>
      <c r="G24" s="161" t="s">
        <v>47</v>
      </c>
      <c r="H24" s="163"/>
      <c r="I24" s="164">
        <v>44602</v>
      </c>
      <c r="J24" s="165">
        <f t="shared" si="47"/>
        <v>44605</v>
      </c>
      <c r="K24" s="166">
        <v>4</v>
      </c>
      <c r="L24" s="167">
        <v>0</v>
      </c>
      <c r="M24" s="168">
        <f t="shared" si="44"/>
        <v>2</v>
      </c>
      <c r="N24" s="173"/>
      <c r="O24" s="198"/>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c r="AY24" s="152"/>
      <c r="AZ24" s="152"/>
      <c r="BA24" s="152"/>
      <c r="BB24" s="152"/>
      <c r="BC24" s="152"/>
      <c r="BD24" s="152"/>
      <c r="BE24" s="152"/>
      <c r="BF24" s="152"/>
      <c r="BG24" s="152"/>
      <c r="BH24" s="152"/>
      <c r="BI24" s="152"/>
      <c r="BJ24" s="152"/>
      <c r="BK24" s="152"/>
      <c r="BL24" s="152"/>
      <c r="BM24" s="152"/>
      <c r="BN24" s="152"/>
      <c r="BO24" s="152"/>
      <c r="BP24" s="152"/>
      <c r="BQ24" s="152"/>
      <c r="BR24" s="153"/>
    </row>
    <row r="25" spans="1:70" s="145" customFormat="1" ht="27" customHeight="1">
      <c r="A25" s="174" t="str">
        <f t="shared" si="45"/>
        <v>2.2</v>
      </c>
      <c r="B25" s="175" t="s">
        <v>143</v>
      </c>
      <c r="C25" s="176" t="s">
        <v>102</v>
      </c>
      <c r="D25" s="176">
        <v>2</v>
      </c>
      <c r="E25" s="176">
        <v>2.2999999999999998</v>
      </c>
      <c r="F25" s="177" t="s">
        <v>98</v>
      </c>
      <c r="G25" s="176" t="s">
        <v>47</v>
      </c>
      <c r="H25" s="178"/>
      <c r="I25" s="179">
        <v>44593</v>
      </c>
      <c r="J25" s="180">
        <f t="shared" si="47"/>
        <v>44596</v>
      </c>
      <c r="K25" s="181">
        <v>4</v>
      </c>
      <c r="L25" s="182">
        <v>0.75</v>
      </c>
      <c r="M25" s="183">
        <f t="shared" ref="M25:M26" si="55">IF(OR(J25=0,I25=0)," - ",NETWORKDAYS(I25,J25))</f>
        <v>4</v>
      </c>
      <c r="N25" s="184"/>
      <c r="O25" s="172"/>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8"/>
    </row>
    <row r="26" spans="1:70" s="145" customFormat="1" ht="27" customHeight="1">
      <c r="A26" s="174" t="str">
        <f t="shared" si="45"/>
        <v>2.3</v>
      </c>
      <c r="B26" s="175" t="s">
        <v>138</v>
      </c>
      <c r="C26" s="176" t="s">
        <v>102</v>
      </c>
      <c r="D26" s="176">
        <v>2</v>
      </c>
      <c r="E26" s="176">
        <v>2.2999999999999998</v>
      </c>
      <c r="F26" s="177" t="s">
        <v>99</v>
      </c>
      <c r="G26" s="176" t="s">
        <v>47</v>
      </c>
      <c r="H26" s="178"/>
      <c r="I26" s="179">
        <v>44594</v>
      </c>
      <c r="J26" s="180">
        <f t="shared" si="47"/>
        <v>44595</v>
      </c>
      <c r="K26" s="181">
        <v>2</v>
      </c>
      <c r="L26" s="182">
        <v>0.5</v>
      </c>
      <c r="M26" s="183">
        <f t="shared" si="55"/>
        <v>2</v>
      </c>
      <c r="N26" s="184"/>
      <c r="O26" s="172"/>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8"/>
    </row>
    <row r="27" spans="1:70" s="145" customFormat="1" ht="27" customHeight="1">
      <c r="A27" s="174" t="str">
        <f t="shared" si="45"/>
        <v>2.4</v>
      </c>
      <c r="B27" s="175" t="s">
        <v>170</v>
      </c>
      <c r="C27" s="176" t="s">
        <v>102</v>
      </c>
      <c r="D27" s="176">
        <v>2</v>
      </c>
      <c r="E27" s="176">
        <v>2.1</v>
      </c>
      <c r="F27" s="177" t="s">
        <v>171</v>
      </c>
      <c r="G27" s="176" t="s">
        <v>47</v>
      </c>
      <c r="H27" s="178"/>
      <c r="I27" s="179">
        <v>44522</v>
      </c>
      <c r="J27" s="180">
        <f>IF(ISBLANK(I27)," - ",IF(K27=0,I27,I27+K27-1))</f>
        <v>44528</v>
      </c>
      <c r="K27" s="181">
        <v>7</v>
      </c>
      <c r="L27" s="182">
        <v>1</v>
      </c>
      <c r="M27" s="183">
        <f>IF(OR(J27=0,I27=0)," - ",NETWORKDAYS(I27,J27))</f>
        <v>5</v>
      </c>
      <c r="N27" s="184"/>
      <c r="O27" s="172"/>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8"/>
    </row>
    <row r="28" spans="1:70" s="145" customFormat="1" ht="27" customHeight="1">
      <c r="A28" s="174" t="str">
        <f t="shared" si="45"/>
        <v>2.5</v>
      </c>
      <c r="B28" s="177" t="s">
        <v>142</v>
      </c>
      <c r="C28" s="176" t="s">
        <v>102</v>
      </c>
      <c r="D28" s="176">
        <v>2</v>
      </c>
      <c r="E28" s="176">
        <v>2.5</v>
      </c>
      <c r="F28" s="177" t="s">
        <v>1</v>
      </c>
      <c r="G28" s="176" t="s">
        <v>47</v>
      </c>
      <c r="H28" s="178"/>
      <c r="I28" s="179">
        <v>44596</v>
      </c>
      <c r="J28" s="180">
        <f t="shared" si="47"/>
        <v>44598</v>
      </c>
      <c r="K28" s="181">
        <v>3</v>
      </c>
      <c r="L28" s="182">
        <v>0.5</v>
      </c>
      <c r="M28" s="183">
        <f>IF(OR(J28=0,I28=0)," - ",NETWORKDAYS(I28,J28))</f>
        <v>1</v>
      </c>
      <c r="N28" s="184"/>
      <c r="O28" s="172"/>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8"/>
    </row>
    <row r="29" spans="1:70" s="145" customFormat="1" ht="27" customHeight="1">
      <c r="A29" s="174" t="str">
        <f t="shared" si="45"/>
        <v>2.6</v>
      </c>
      <c r="B29" s="177" t="s">
        <v>172</v>
      </c>
      <c r="C29" s="176" t="s">
        <v>102</v>
      </c>
      <c r="D29" s="176">
        <v>2</v>
      </c>
      <c r="E29" s="176">
        <v>2.5</v>
      </c>
      <c r="F29" s="177" t="s">
        <v>101</v>
      </c>
      <c r="G29" s="176" t="s">
        <v>47</v>
      </c>
      <c r="H29" s="178"/>
      <c r="I29" s="179">
        <v>44596</v>
      </c>
      <c r="J29" s="180">
        <f t="shared" si="47"/>
        <v>44598</v>
      </c>
      <c r="K29" s="181">
        <v>3</v>
      </c>
      <c r="L29" s="182">
        <v>0.5</v>
      </c>
      <c r="M29" s="183">
        <f>IF(OR(J29=0,I29=0)," - ",NETWORKDAYS(I29,J29))</f>
        <v>1</v>
      </c>
      <c r="N29" s="184"/>
      <c r="O29" s="172"/>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8"/>
    </row>
    <row r="30" spans="1:70" s="145" customFormat="1" ht="27" customHeight="1">
      <c r="A30" s="174" t="str">
        <f t="shared" si="45"/>
        <v>2.7</v>
      </c>
      <c r="B30" s="175" t="s">
        <v>144</v>
      </c>
      <c r="C30" s="176" t="s">
        <v>108</v>
      </c>
      <c r="D30" s="176">
        <v>3</v>
      </c>
      <c r="E30" s="176">
        <v>3.2</v>
      </c>
      <c r="F30" s="177" t="s">
        <v>103</v>
      </c>
      <c r="G30" s="176" t="s">
        <v>47</v>
      </c>
      <c r="H30" s="178"/>
      <c r="I30" s="179">
        <v>44597</v>
      </c>
      <c r="J30" s="180">
        <f t="shared" si="47"/>
        <v>44601</v>
      </c>
      <c r="K30" s="181">
        <v>5</v>
      </c>
      <c r="L30" s="182">
        <v>0.2</v>
      </c>
      <c r="M30" s="183">
        <f>IF(OR(J30=0,I30=0)," - ",NETWORKDAYS(I30,J30))</f>
        <v>3</v>
      </c>
      <c r="N30" s="184"/>
      <c r="O30" s="172"/>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8"/>
    </row>
    <row r="31" spans="1:70" s="145" customFormat="1" ht="27" customHeight="1">
      <c r="A31" s="174" t="str">
        <f t="shared" si="45"/>
        <v>2.8</v>
      </c>
      <c r="B31" s="175" t="s">
        <v>145</v>
      </c>
      <c r="C31" s="176" t="s">
        <v>108</v>
      </c>
      <c r="D31" s="176">
        <v>3</v>
      </c>
      <c r="E31" s="176">
        <v>3.4</v>
      </c>
      <c r="F31" s="177" t="s">
        <v>105</v>
      </c>
      <c r="G31" s="176" t="s">
        <v>47</v>
      </c>
      <c r="H31" s="178"/>
      <c r="I31" s="179">
        <v>44595</v>
      </c>
      <c r="J31" s="180">
        <f t="shared" si="47"/>
        <v>44601</v>
      </c>
      <c r="K31" s="181">
        <v>7</v>
      </c>
      <c r="L31" s="182">
        <v>0</v>
      </c>
      <c r="M31" s="183">
        <f>IF(OR(J31=0,I31=0)," - ",NETWORKDAYS(I31,J31))</f>
        <v>5</v>
      </c>
      <c r="N31" s="184"/>
      <c r="O31" s="172"/>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8"/>
    </row>
    <row r="32" spans="1:70" s="145" customFormat="1" ht="27" customHeight="1" thickBot="1">
      <c r="A32" s="174" t="str">
        <f t="shared" si="45"/>
        <v>2.9</v>
      </c>
      <c r="B32" s="175" t="s">
        <v>147</v>
      </c>
      <c r="C32" s="176" t="s">
        <v>108</v>
      </c>
      <c r="D32" s="176">
        <v>3</v>
      </c>
      <c r="E32" s="176">
        <v>3.6</v>
      </c>
      <c r="F32" s="177" t="s">
        <v>107</v>
      </c>
      <c r="G32" s="176" t="s">
        <v>47</v>
      </c>
      <c r="H32" s="178"/>
      <c r="I32" s="179">
        <v>44602</v>
      </c>
      <c r="J32" s="180">
        <f t="shared" si="47"/>
        <v>44608</v>
      </c>
      <c r="K32" s="181">
        <v>7</v>
      </c>
      <c r="L32" s="182">
        <v>0</v>
      </c>
      <c r="M32" s="183">
        <f>IF(OR(J32=0,I32=0)," - ",NETWORKDAYS(I32,J32))</f>
        <v>5</v>
      </c>
      <c r="N32" s="184"/>
      <c r="O32" s="199"/>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5"/>
    </row>
    <row r="33" spans="1:70" s="145" customFormat="1" ht="27" customHeight="1">
      <c r="A33" s="174" t="str">
        <f t="shared" si="45"/>
        <v>2.10</v>
      </c>
      <c r="B33" s="175" t="s">
        <v>154</v>
      </c>
      <c r="C33" s="176" t="s">
        <v>108</v>
      </c>
      <c r="D33" s="176">
        <v>3</v>
      </c>
      <c r="E33" s="176">
        <v>3.5</v>
      </c>
      <c r="F33" s="177" t="s">
        <v>109</v>
      </c>
      <c r="G33" s="176" t="s">
        <v>47</v>
      </c>
      <c r="H33" s="178"/>
      <c r="I33" s="179">
        <v>44593</v>
      </c>
      <c r="J33" s="180">
        <f t="shared" si="47"/>
        <v>44596</v>
      </c>
      <c r="K33" s="181">
        <v>4</v>
      </c>
      <c r="L33" s="182">
        <v>0.75</v>
      </c>
      <c r="M33" s="183">
        <f t="shared" ref="M33" si="56">IF(OR(J33=0,I33=0)," - ",NETWORKDAYS(I33,J33))</f>
        <v>4</v>
      </c>
      <c r="N33" s="184"/>
      <c r="O33" s="172"/>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8"/>
    </row>
    <row r="34" spans="1:70" s="145" customFormat="1" ht="27" customHeight="1">
      <c r="A34"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75" t="s">
        <v>132</v>
      </c>
      <c r="C34" s="176" t="s">
        <v>112</v>
      </c>
      <c r="D34" s="176">
        <v>1</v>
      </c>
      <c r="E34" s="176">
        <v>1.2</v>
      </c>
      <c r="F34" s="177" t="s">
        <v>110</v>
      </c>
      <c r="G34" s="176" t="s">
        <v>47</v>
      </c>
      <c r="H34" s="178"/>
      <c r="I34" s="179">
        <v>44606</v>
      </c>
      <c r="J34" s="180">
        <f t="shared" si="47"/>
        <v>44608</v>
      </c>
      <c r="K34" s="181">
        <v>3</v>
      </c>
      <c r="L34" s="182">
        <v>0</v>
      </c>
      <c r="M34" s="183">
        <f t="shared" si="44"/>
        <v>3</v>
      </c>
      <c r="N34" s="184"/>
      <c r="O34" s="172"/>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8"/>
    </row>
    <row r="35" spans="1:70" s="145" customFormat="1" ht="27" customHeight="1">
      <c r="A35"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77" t="s">
        <v>149</v>
      </c>
      <c r="C35" s="176" t="s">
        <v>112</v>
      </c>
      <c r="D35" s="176">
        <v>3</v>
      </c>
      <c r="E35" s="176">
        <v>3.1</v>
      </c>
      <c r="F35" s="177" t="s">
        <v>111</v>
      </c>
      <c r="G35" s="176" t="s">
        <v>47</v>
      </c>
      <c r="H35" s="178"/>
      <c r="I35" s="179">
        <v>44606</v>
      </c>
      <c r="J35" s="180">
        <f t="shared" ref="J35" si="57">IF(ISBLANK(I35)," - ",IF(K35=0,I35,I35+K35-1))</f>
        <v>44608</v>
      </c>
      <c r="K35" s="181">
        <v>3</v>
      </c>
      <c r="L35" s="182">
        <v>0</v>
      </c>
      <c r="M35" s="183">
        <f t="shared" ref="M35" si="58">IF(OR(J35=0,I35=0)," - ",NETWORKDAYS(I35,J35))</f>
        <v>3</v>
      </c>
      <c r="N35" s="184"/>
      <c r="O35" s="172"/>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8"/>
    </row>
    <row r="36" spans="1:70" s="145" customFormat="1" ht="27" customHeight="1">
      <c r="A36" s="174" t="str">
        <f t="shared" si="52"/>
        <v>2.13</v>
      </c>
      <c r="B36" s="175" t="s">
        <v>165</v>
      </c>
      <c r="C36" s="176" t="s">
        <v>124</v>
      </c>
      <c r="D36" s="176">
        <v>6</v>
      </c>
      <c r="E36" s="176">
        <v>6.2</v>
      </c>
      <c r="F36" s="177" t="s">
        <v>122</v>
      </c>
      <c r="G36" s="176" t="s">
        <v>47</v>
      </c>
      <c r="H36" s="178"/>
      <c r="I36" s="179">
        <v>44592</v>
      </c>
      <c r="J36" s="180">
        <f>IF(ISBLANK(I36)," - ",IF(K36=0,I36,I36+K36-1))</f>
        <v>44592</v>
      </c>
      <c r="K36" s="181">
        <v>1</v>
      </c>
      <c r="L36" s="182">
        <v>0</v>
      </c>
      <c r="M36" s="183">
        <f>IF(OR(J36=0,I36=0)," - ",NETWORKDAYS(I36,J36))</f>
        <v>1</v>
      </c>
      <c r="N36" s="184"/>
      <c r="O36" s="172"/>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8"/>
    </row>
    <row r="37" spans="1:70" s="145" customFormat="1" ht="27" customHeight="1">
      <c r="A37" s="174" t="str">
        <f t="shared" si="52"/>
        <v>2.14</v>
      </c>
      <c r="B37" s="175" t="s">
        <v>189</v>
      </c>
      <c r="C37" s="176" t="s">
        <v>125</v>
      </c>
      <c r="D37" s="176">
        <v>7</v>
      </c>
      <c r="E37" s="176">
        <v>7.3</v>
      </c>
      <c r="F37" s="177" t="s">
        <v>188</v>
      </c>
      <c r="G37" s="176" t="s">
        <v>47</v>
      </c>
      <c r="H37" s="178"/>
      <c r="I37" s="179">
        <v>44592</v>
      </c>
      <c r="J37" s="180">
        <f>IF(ISBLANK(I37)," - ",IF(K37=0,I37,I37+K37-1))</f>
        <v>44592</v>
      </c>
      <c r="K37" s="181">
        <v>1</v>
      </c>
      <c r="L37" s="182">
        <v>0</v>
      </c>
      <c r="M37" s="183">
        <f>IF(OR(J37=0,I37=0)," - ",NETWORKDAYS(I37,J37))</f>
        <v>1</v>
      </c>
      <c r="N37" s="184"/>
      <c r="O37" s="172"/>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8"/>
    </row>
    <row r="38" spans="1:70" s="145" customFormat="1" ht="27" customHeight="1" thickBot="1">
      <c r="A38" s="186" t="str">
        <f t="shared" si="52"/>
        <v>2.15</v>
      </c>
      <c r="B38" s="187" t="s">
        <v>190</v>
      </c>
      <c r="C38" s="188" t="s">
        <v>125</v>
      </c>
      <c r="D38" s="188">
        <v>7</v>
      </c>
      <c r="E38" s="188">
        <v>7.2</v>
      </c>
      <c r="F38" s="189" t="s">
        <v>1</v>
      </c>
      <c r="G38" s="188" t="s">
        <v>47</v>
      </c>
      <c r="H38" s="190"/>
      <c r="I38" s="191">
        <v>44593</v>
      </c>
      <c r="J38" s="192">
        <f>IF(ISBLANK(I38)," - ",IF(K38=0,I38,I38+K38-1))</f>
        <v>44593</v>
      </c>
      <c r="K38" s="193">
        <v>1</v>
      </c>
      <c r="L38" s="194">
        <v>0</v>
      </c>
      <c r="M38" s="195">
        <f>IF(OR(J38=0,I38=0)," - ",NETWORKDAYS(I38,J38))</f>
        <v>1</v>
      </c>
      <c r="N38" s="196"/>
      <c r="O38" s="172"/>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8"/>
    </row>
    <row r="39" spans="1:70" s="141" customFormat="1" ht="27" customHeight="1" thickBot="1">
      <c r="A39" s="169" t="str">
        <f>IF(ISERROR(VALUE(SUBSTITUTE(prevWBS,".",""))),"1",IF(ISERROR(FIND("`",SUBSTITUTE(prevWBS,".","`",1))),TEXT(VALUE(prevWBS)+1,"#"),TEXT(VALUE(LEFT(prevWBS,FIND("`",SUBSTITUTE(prevWBS,".","`",1))-1))+1,"#")))</f>
        <v>3</v>
      </c>
      <c r="B39" s="197" t="s">
        <v>39</v>
      </c>
      <c r="C39" s="131" t="s">
        <v>39</v>
      </c>
      <c r="D39" s="131" t="s">
        <v>39</v>
      </c>
      <c r="E39" s="131" t="s">
        <v>39</v>
      </c>
      <c r="F39" s="139"/>
      <c r="G39" s="156"/>
      <c r="H39" s="132"/>
      <c r="I39" s="133"/>
      <c r="J39" s="133" t="str">
        <f t="shared" si="47"/>
        <v xml:space="preserve"> - </v>
      </c>
      <c r="K39" s="134"/>
      <c r="L39" s="135"/>
      <c r="M39" s="136" t="str">
        <f t="shared" si="44"/>
        <v xml:space="preserve"> - </v>
      </c>
      <c r="N39" s="137"/>
      <c r="O39" s="157"/>
      <c r="P39" s="157"/>
      <c r="Q39" s="157"/>
      <c r="R39" s="157"/>
      <c r="S39" s="157"/>
      <c r="T39" s="157"/>
      <c r="U39" s="157"/>
      <c r="V39" s="157"/>
      <c r="W39" s="157"/>
      <c r="X39" s="157"/>
      <c r="Y39" s="157"/>
      <c r="Z39" s="157"/>
      <c r="AA39" s="157"/>
      <c r="AB39" s="157"/>
      <c r="AC39" s="157"/>
      <c r="AD39" s="157"/>
      <c r="AE39" s="157"/>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8"/>
    </row>
    <row r="40" spans="1:70" s="145" customFormat="1" ht="27" customHeight="1">
      <c r="A40" s="1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160" t="s">
        <v>174</v>
      </c>
      <c r="C40" s="161" t="s">
        <v>112</v>
      </c>
      <c r="D40" s="161">
        <v>4</v>
      </c>
      <c r="E40" s="161">
        <v>4.3</v>
      </c>
      <c r="F40" s="162" t="s">
        <v>173</v>
      </c>
      <c r="G40" s="161" t="s">
        <v>47</v>
      </c>
      <c r="H40" s="163"/>
      <c r="I40" s="164">
        <v>44609</v>
      </c>
      <c r="J40" s="165">
        <f t="shared" si="47"/>
        <v>44614</v>
      </c>
      <c r="K40" s="166">
        <v>6</v>
      </c>
      <c r="L40" s="167">
        <v>0</v>
      </c>
      <c r="M40" s="168">
        <f t="shared" si="44"/>
        <v>4</v>
      </c>
      <c r="N40" s="173"/>
      <c r="O40" s="172"/>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8"/>
    </row>
    <row r="41" spans="1:70" s="145" customFormat="1" ht="27" customHeight="1">
      <c r="A41"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175" t="s">
        <v>150</v>
      </c>
      <c r="C41" s="176" t="s">
        <v>112</v>
      </c>
      <c r="D41" s="176">
        <v>4</v>
      </c>
      <c r="E41" s="176">
        <v>4.7</v>
      </c>
      <c r="F41" s="177" t="s">
        <v>151</v>
      </c>
      <c r="G41" s="176" t="s">
        <v>47</v>
      </c>
      <c r="H41" s="178"/>
      <c r="I41" s="179">
        <v>44609</v>
      </c>
      <c r="J41" s="180">
        <f t="shared" ref="J41" si="59">IF(ISBLANK(I41)," - ",IF(K41=0,I41,I41+K41-1))</f>
        <v>44614</v>
      </c>
      <c r="K41" s="181">
        <v>6</v>
      </c>
      <c r="L41" s="182">
        <v>0</v>
      </c>
      <c r="M41" s="183">
        <f t="shared" ref="M41" si="60">IF(OR(J41=0,I41=0)," - ",NETWORKDAYS(I41,J41))</f>
        <v>4</v>
      </c>
      <c r="N41" s="184"/>
      <c r="O41" s="172"/>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8"/>
    </row>
    <row r="42" spans="1:70" s="145" customFormat="1" ht="27" customHeight="1">
      <c r="A42"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2" s="175" t="s">
        <v>153</v>
      </c>
      <c r="C42" s="176" t="s">
        <v>112</v>
      </c>
      <c r="D42" s="176">
        <v>4</v>
      </c>
      <c r="E42" s="176">
        <v>4.7</v>
      </c>
      <c r="F42" s="177" t="s">
        <v>152</v>
      </c>
      <c r="G42" s="176" t="s">
        <v>47</v>
      </c>
      <c r="H42" s="178"/>
      <c r="I42" s="179">
        <v>44609</v>
      </c>
      <c r="J42" s="180">
        <f t="shared" ref="J42:J45" si="61">IF(ISBLANK(I42)," - ",IF(K42=0,I42,I42+K42-1))</f>
        <v>44614</v>
      </c>
      <c r="K42" s="181">
        <v>6</v>
      </c>
      <c r="L42" s="182">
        <v>0</v>
      </c>
      <c r="M42" s="183">
        <f t="shared" ref="M42:M45" si="62">IF(OR(J42=0,I42=0)," - ",NETWORKDAYS(I42,J42))</f>
        <v>4</v>
      </c>
      <c r="N42" s="184"/>
      <c r="O42" s="172"/>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8"/>
    </row>
    <row r="43" spans="1:70" s="145" customFormat="1" ht="27" customHeight="1">
      <c r="A43"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3" s="175" t="s">
        <v>175</v>
      </c>
      <c r="C43" s="176" t="s">
        <v>113</v>
      </c>
      <c r="D43" s="176">
        <v>4</v>
      </c>
      <c r="E43" s="176">
        <v>4.5</v>
      </c>
      <c r="F43" s="177" t="s">
        <v>104</v>
      </c>
      <c r="G43" s="176" t="s">
        <v>47</v>
      </c>
      <c r="H43" s="178"/>
      <c r="I43" s="179">
        <v>44615</v>
      </c>
      <c r="J43" s="180">
        <f t="shared" si="61"/>
        <v>44617</v>
      </c>
      <c r="K43" s="181">
        <v>3</v>
      </c>
      <c r="L43" s="182">
        <v>0</v>
      </c>
      <c r="M43" s="183">
        <f t="shared" si="62"/>
        <v>3</v>
      </c>
      <c r="N43" s="184"/>
      <c r="O43" s="172"/>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8"/>
    </row>
    <row r="44" spans="1:70" s="145" customFormat="1" ht="27" customHeight="1">
      <c r="A44"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4" s="175" t="s">
        <v>179</v>
      </c>
      <c r="C44" s="176" t="s">
        <v>113</v>
      </c>
      <c r="D44" s="176">
        <v>4</v>
      </c>
      <c r="E44" s="176">
        <v>4.2</v>
      </c>
      <c r="F44" s="177" t="s">
        <v>178</v>
      </c>
      <c r="G44" s="176" t="s">
        <v>47</v>
      </c>
      <c r="H44" s="178"/>
      <c r="I44" s="179">
        <v>44615</v>
      </c>
      <c r="J44" s="180">
        <f t="shared" si="61"/>
        <v>44617</v>
      </c>
      <c r="K44" s="181">
        <v>3</v>
      </c>
      <c r="L44" s="182">
        <v>0</v>
      </c>
      <c r="M44" s="183">
        <f t="shared" si="62"/>
        <v>3</v>
      </c>
      <c r="N44" s="184"/>
      <c r="O44" s="172"/>
      <c r="P44" s="146"/>
      <c r="Q44" s="146"/>
      <c r="R44" s="146"/>
      <c r="S44" s="146"/>
      <c r="T44" s="146"/>
      <c r="U44" s="146"/>
      <c r="V44" s="146"/>
      <c r="W44" s="146"/>
      <c r="X44" s="146"/>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8"/>
    </row>
    <row r="45" spans="1:70" s="145" customFormat="1" ht="27" customHeight="1">
      <c r="A45" s="17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5" s="175" t="s">
        <v>182</v>
      </c>
      <c r="C45" s="176" t="s">
        <v>113</v>
      </c>
      <c r="D45" s="176">
        <v>4</v>
      </c>
      <c r="E45" s="176">
        <v>4.5999999999999996</v>
      </c>
      <c r="F45" s="177" t="s">
        <v>176</v>
      </c>
      <c r="G45" s="176" t="s">
        <v>47</v>
      </c>
      <c r="H45" s="178"/>
      <c r="I45" s="179">
        <v>44615</v>
      </c>
      <c r="J45" s="180">
        <f t="shared" si="61"/>
        <v>44617</v>
      </c>
      <c r="K45" s="181">
        <v>3</v>
      </c>
      <c r="L45" s="182">
        <v>0</v>
      </c>
      <c r="M45" s="183">
        <f t="shared" si="62"/>
        <v>3</v>
      </c>
      <c r="N45" s="184"/>
      <c r="O45" s="172"/>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8"/>
    </row>
    <row r="46" spans="1:70" s="145" customFormat="1" ht="27" customHeight="1" thickBot="1">
      <c r="A46" s="186" t="str">
        <f t="shared" si="52"/>
        <v>3.7</v>
      </c>
      <c r="B46" s="187" t="s">
        <v>161</v>
      </c>
      <c r="C46" s="188" t="s">
        <v>125</v>
      </c>
      <c r="D46" s="188">
        <v>7</v>
      </c>
      <c r="E46" s="188">
        <v>7.1</v>
      </c>
      <c r="F46" s="189" t="s">
        <v>128</v>
      </c>
      <c r="G46" s="188" t="s">
        <v>47</v>
      </c>
      <c r="H46" s="190"/>
      <c r="I46" s="191">
        <v>44594</v>
      </c>
      <c r="J46" s="192">
        <f>IF(ISBLANK(I46)," - ",IF(K46=0,I46,I46+K46-1))</f>
        <v>44594</v>
      </c>
      <c r="K46" s="193">
        <v>1</v>
      </c>
      <c r="L46" s="194">
        <v>0</v>
      </c>
      <c r="M46" s="195">
        <f>IF(OR(J46=0,I46=0)," - ",NETWORKDAYS(I46,J46))</f>
        <v>1</v>
      </c>
      <c r="N46" s="196"/>
      <c r="O46" s="199"/>
      <c r="P46" s="154"/>
      <c r="Q46" s="154"/>
      <c r="R46" s="154"/>
      <c r="S46" s="154"/>
      <c r="T46" s="154"/>
      <c r="U46" s="154"/>
      <c r="V46" s="154"/>
      <c r="W46" s="154"/>
      <c r="X46" s="154"/>
      <c r="Y46" s="154"/>
      <c r="Z46" s="154"/>
      <c r="AA46" s="154"/>
      <c r="AB46" s="154"/>
      <c r="AC46" s="154"/>
      <c r="AD46" s="154"/>
      <c r="AE46" s="154"/>
      <c r="AF46" s="154"/>
      <c r="AG46" s="154"/>
      <c r="AH46" s="154"/>
      <c r="AI46" s="154"/>
      <c r="AJ46" s="154"/>
      <c r="AK46" s="154"/>
      <c r="AL46" s="154"/>
      <c r="AM46" s="154"/>
      <c r="AN46" s="154"/>
      <c r="AO46" s="154"/>
      <c r="AP46" s="154"/>
      <c r="AQ46" s="154"/>
      <c r="AR46" s="154"/>
      <c r="AS46" s="154"/>
      <c r="AT46" s="154"/>
      <c r="AU46" s="154"/>
      <c r="AV46" s="154"/>
      <c r="AW46" s="154"/>
      <c r="AX46" s="154"/>
      <c r="AY46" s="154"/>
      <c r="AZ46" s="154"/>
      <c r="BA46" s="154"/>
      <c r="BB46" s="154"/>
      <c r="BC46" s="154"/>
      <c r="BD46" s="154"/>
      <c r="BE46" s="154"/>
      <c r="BF46" s="154"/>
      <c r="BG46" s="154"/>
      <c r="BH46" s="154"/>
      <c r="BI46" s="154"/>
      <c r="BJ46" s="154"/>
      <c r="BK46" s="154"/>
      <c r="BL46" s="154"/>
      <c r="BM46" s="154"/>
      <c r="BN46" s="154"/>
      <c r="BO46" s="154"/>
      <c r="BP46" s="154"/>
      <c r="BQ46" s="154"/>
      <c r="BR46" s="155"/>
    </row>
    <row r="47" spans="1:70" s="141" customFormat="1" ht="27" customHeight="1" thickBot="1">
      <c r="A47" s="169" t="str">
        <f>IF(ISERROR(VALUE(SUBSTITUTE(prevWBS,".",""))),"1",IF(ISERROR(FIND("`",SUBSTITUTE(prevWBS,".","`",1))),TEXT(VALUE(prevWBS)+1,"#"),TEXT(VALUE(LEFT(prevWBS,FIND("`",SUBSTITUTE(prevWBS,".","`",1))-1))+1,"#")))</f>
        <v>4</v>
      </c>
      <c r="B47" s="197" t="s">
        <v>40</v>
      </c>
      <c r="C47" s="131" t="s">
        <v>40</v>
      </c>
      <c r="D47" s="131" t="s">
        <v>40</v>
      </c>
      <c r="E47" s="131" t="s">
        <v>40</v>
      </c>
      <c r="F47" s="139"/>
      <c r="G47" s="156"/>
      <c r="H47" s="132"/>
      <c r="I47" s="133"/>
      <c r="J47" s="133" t="str">
        <f t="shared" si="47"/>
        <v xml:space="preserve"> - </v>
      </c>
      <c r="K47" s="134"/>
      <c r="L47" s="135"/>
      <c r="M47" s="136" t="str">
        <f t="shared" si="44"/>
        <v xml:space="preserve"> - </v>
      </c>
      <c r="N47" s="13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8"/>
    </row>
    <row r="48" spans="1:70" s="145" customFormat="1" ht="27" customHeight="1">
      <c r="A48" s="159" t="str">
        <f t="shared" si="52"/>
        <v>4.1</v>
      </c>
      <c r="B48" s="160" t="s">
        <v>155</v>
      </c>
      <c r="C48" s="161" t="s">
        <v>113</v>
      </c>
      <c r="D48" s="161">
        <v>4</v>
      </c>
      <c r="E48" s="161">
        <v>4.4000000000000004</v>
      </c>
      <c r="F48" s="162" t="s">
        <v>114</v>
      </c>
      <c r="G48" s="161" t="s">
        <v>47</v>
      </c>
      <c r="H48" s="163"/>
      <c r="I48" s="164">
        <v>44602</v>
      </c>
      <c r="J48" s="165">
        <f t="shared" ref="J48" si="63">IF(ISBLANK(I48)," - ",IF(K48=0,I48,I48+K48-1))</f>
        <v>44605</v>
      </c>
      <c r="K48" s="166">
        <v>4</v>
      </c>
      <c r="L48" s="167">
        <v>0</v>
      </c>
      <c r="M48" s="168">
        <f t="shared" ref="M48" si="64">IF(OR(J48=0,I48=0)," - ",NETWORKDAYS(I48,J48))</f>
        <v>2</v>
      </c>
      <c r="N48" s="173"/>
      <c r="O48" s="172"/>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8"/>
    </row>
    <row r="49" spans="1:70" s="145" customFormat="1" ht="27" customHeight="1">
      <c r="A49" s="174" t="str">
        <f t="shared" si="52"/>
        <v>4.2</v>
      </c>
      <c r="B49" s="175" t="s">
        <v>156</v>
      </c>
      <c r="C49" s="176" t="s">
        <v>113</v>
      </c>
      <c r="D49" s="176">
        <v>4</v>
      </c>
      <c r="E49" s="176">
        <v>4.0999999999999996</v>
      </c>
      <c r="F49" s="177" t="s">
        <v>115</v>
      </c>
      <c r="G49" s="176" t="s">
        <v>47</v>
      </c>
      <c r="H49" s="178"/>
      <c r="I49" s="179">
        <v>44606</v>
      </c>
      <c r="J49" s="180">
        <f>IF(ISBLANK(I49)," - ",IF(K49=0,I49,I49+K49-1))</f>
        <v>44608</v>
      </c>
      <c r="K49" s="181">
        <v>3</v>
      </c>
      <c r="L49" s="182">
        <v>0</v>
      </c>
      <c r="M49" s="183">
        <f>IF(OR(J49=0,I49=0)," - ",NETWORKDAYS(I49,J49))</f>
        <v>3</v>
      </c>
      <c r="N49" s="184"/>
      <c r="O49" s="172"/>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8"/>
    </row>
    <row r="50" spans="1:70" s="145" customFormat="1" ht="27" customHeight="1">
      <c r="A50" s="174" t="str">
        <f t="shared" si="52"/>
        <v>4.3</v>
      </c>
      <c r="B50" s="175" t="s">
        <v>181</v>
      </c>
      <c r="C50" s="176" t="s">
        <v>116</v>
      </c>
      <c r="D50" s="176">
        <v>5</v>
      </c>
      <c r="E50" s="176">
        <v>5.2</v>
      </c>
      <c r="F50" s="177" t="s">
        <v>180</v>
      </c>
      <c r="G50" s="176" t="s">
        <v>47</v>
      </c>
      <c r="H50" s="178"/>
      <c r="I50" s="179">
        <v>44609</v>
      </c>
      <c r="J50" s="180">
        <f>IF(ISBLANK(I50)," - ",IF(K50=0,I50,I50+K50-1))</f>
        <v>44614</v>
      </c>
      <c r="K50" s="181">
        <v>6</v>
      </c>
      <c r="L50" s="182">
        <v>0</v>
      </c>
      <c r="M50" s="183">
        <f>IF(OR(J50=0,I50=0)," - ",NETWORKDAYS(I50,J50))</f>
        <v>4</v>
      </c>
      <c r="N50" s="184"/>
      <c r="O50" s="172"/>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8"/>
    </row>
    <row r="51" spans="1:70" s="145" customFormat="1" ht="27" customHeight="1">
      <c r="A51" s="174" t="str">
        <f t="shared" si="52"/>
        <v>4.4</v>
      </c>
      <c r="B51" s="175" t="s">
        <v>183</v>
      </c>
      <c r="C51" s="176" t="s">
        <v>116</v>
      </c>
      <c r="D51" s="176">
        <v>5</v>
      </c>
      <c r="E51" s="176">
        <v>5.2</v>
      </c>
      <c r="F51" s="177" t="s">
        <v>177</v>
      </c>
      <c r="G51" s="176" t="s">
        <v>47</v>
      </c>
      <c r="H51" s="178"/>
      <c r="I51" s="179">
        <v>44609</v>
      </c>
      <c r="J51" s="180">
        <f>IF(ISBLANK(I51)," - ",IF(K51=0,I51,I51+K51-1))</f>
        <v>44614</v>
      </c>
      <c r="K51" s="181">
        <v>6</v>
      </c>
      <c r="L51" s="182">
        <v>0</v>
      </c>
      <c r="M51" s="183">
        <f>IF(OR(J51=0,I51=0)," - ",NETWORKDAYS(I51,J51))</f>
        <v>4</v>
      </c>
      <c r="N51" s="184"/>
      <c r="O51" s="172"/>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8"/>
    </row>
    <row r="52" spans="1:70" s="145" customFormat="1" ht="27" customHeight="1">
      <c r="A52" s="174" t="str">
        <f t="shared" si="52"/>
        <v>4.5</v>
      </c>
      <c r="B52" s="175" t="s">
        <v>158</v>
      </c>
      <c r="C52" s="176" t="s">
        <v>116</v>
      </c>
      <c r="D52" s="176">
        <v>5</v>
      </c>
      <c r="E52" s="176">
        <v>5.3</v>
      </c>
      <c r="F52" s="177" t="s">
        <v>117</v>
      </c>
      <c r="G52" s="176" t="s">
        <v>47</v>
      </c>
      <c r="H52" s="178"/>
      <c r="I52" s="179">
        <v>44609</v>
      </c>
      <c r="J52" s="180">
        <f>IF(ISBLANK(I52)," - ",IF(K52=0,I52,I52+K52-1))</f>
        <v>44614</v>
      </c>
      <c r="K52" s="181">
        <v>6</v>
      </c>
      <c r="L52" s="182">
        <v>0</v>
      </c>
      <c r="M52" s="183">
        <f>IF(OR(J52=0,I52=0)," - ",NETWORKDAYS(I52,J52))</f>
        <v>4</v>
      </c>
      <c r="N52" s="184"/>
      <c r="O52" s="172"/>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8"/>
    </row>
    <row r="53" spans="1:70" s="145" customFormat="1" ht="27" customHeight="1">
      <c r="A53" s="174" t="str">
        <f t="shared" si="52"/>
        <v>4.6</v>
      </c>
      <c r="B53" s="175" t="s">
        <v>159</v>
      </c>
      <c r="C53" s="176" t="s">
        <v>116</v>
      </c>
      <c r="D53" s="176">
        <v>5</v>
      </c>
      <c r="E53" s="176">
        <v>5.3</v>
      </c>
      <c r="F53" s="177" t="s">
        <v>118</v>
      </c>
      <c r="G53" s="176" t="s">
        <v>47</v>
      </c>
      <c r="H53" s="178"/>
      <c r="I53" s="179">
        <v>44615</v>
      </c>
      <c r="J53" s="180">
        <f>IF(ISBLANK(I53)," - ",IF(K53=0,I53,I53+K53-1))</f>
        <v>44617</v>
      </c>
      <c r="K53" s="181">
        <v>3</v>
      </c>
      <c r="L53" s="182">
        <v>0</v>
      </c>
      <c r="M53" s="183">
        <f>IF(OR(J53=0,I53=0)," - ",NETWORKDAYS(I53,J53))</f>
        <v>3</v>
      </c>
      <c r="N53" s="184"/>
      <c r="O53" s="172"/>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8"/>
    </row>
    <row r="54" spans="1:70" s="145" customFormat="1" ht="27" customHeight="1">
      <c r="A54" s="174" t="str">
        <f t="shared" si="52"/>
        <v>4.7</v>
      </c>
      <c r="B54" s="175" t="s">
        <v>160</v>
      </c>
      <c r="C54" s="176" t="s">
        <v>116</v>
      </c>
      <c r="D54" s="176">
        <v>5</v>
      </c>
      <c r="E54" s="176">
        <v>5.3</v>
      </c>
      <c r="F54" s="177" t="s">
        <v>119</v>
      </c>
      <c r="G54" s="176" t="s">
        <v>47</v>
      </c>
      <c r="H54" s="178"/>
      <c r="I54" s="179">
        <v>44590</v>
      </c>
      <c r="J54" s="180">
        <f>IF(ISBLANK(I54)," - ",IF(K54=0,I54,I54+K54-1))</f>
        <v>44590</v>
      </c>
      <c r="K54" s="181">
        <v>1</v>
      </c>
      <c r="L54" s="182">
        <v>0</v>
      </c>
      <c r="M54" s="183">
        <f>IF(OR(J54=0,I54=0)," - ",NETWORKDAYS(I54,J54))</f>
        <v>0</v>
      </c>
      <c r="N54" s="184"/>
      <c r="O54" s="172"/>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8"/>
    </row>
    <row r="55" spans="1:70" s="145" customFormat="1" ht="27" customHeight="1">
      <c r="A55" s="174" t="str">
        <f t="shared" si="52"/>
        <v>4.8</v>
      </c>
      <c r="B55" s="175" t="s">
        <v>166</v>
      </c>
      <c r="C55" s="176" t="s">
        <v>116</v>
      </c>
      <c r="D55" s="176">
        <v>5</v>
      </c>
      <c r="E55" s="176">
        <v>5.5</v>
      </c>
      <c r="F55" s="177" t="s">
        <v>128</v>
      </c>
      <c r="G55" s="176" t="s">
        <v>47</v>
      </c>
      <c r="H55" s="178"/>
      <c r="I55" s="179">
        <v>44591</v>
      </c>
      <c r="J55" s="180">
        <f t="shared" ref="J55" si="65">IF(ISBLANK(I55)," - ",IF(K55=0,I55,I55+K55-1))</f>
        <v>44591</v>
      </c>
      <c r="K55" s="181">
        <v>1</v>
      </c>
      <c r="L55" s="182">
        <v>0</v>
      </c>
      <c r="M55" s="183">
        <f t="shared" ref="M55" si="66">IF(OR(J55=0,I55=0)," - ",NETWORKDAYS(I55,J55))</f>
        <v>0</v>
      </c>
      <c r="N55" s="184"/>
      <c r="O55" s="172"/>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8"/>
    </row>
    <row r="56" spans="1:70" s="145" customFormat="1" ht="27" customHeight="1">
      <c r="A56" s="174" t="str">
        <f t="shared" si="52"/>
        <v>4.9</v>
      </c>
      <c r="B56" s="175" t="s">
        <v>162</v>
      </c>
      <c r="C56" s="176" t="s">
        <v>116</v>
      </c>
      <c r="D56" s="176">
        <v>5</v>
      </c>
      <c r="E56" s="176">
        <v>5.0999999999999996</v>
      </c>
      <c r="F56" s="177" t="s">
        <v>157</v>
      </c>
      <c r="G56" s="176" t="s">
        <v>47</v>
      </c>
      <c r="H56" s="178"/>
      <c r="I56" s="179">
        <v>44591</v>
      </c>
      <c r="J56" s="180">
        <f t="shared" ref="J56" si="67">IF(ISBLANK(I56)," - ",IF(K56=0,I56,I56+K56-1))</f>
        <v>44591</v>
      </c>
      <c r="K56" s="181">
        <v>1</v>
      </c>
      <c r="L56" s="182">
        <v>0</v>
      </c>
      <c r="M56" s="183">
        <f t="shared" ref="M56" si="68">IF(OR(J56=0,I56=0)," - ",NETWORKDAYS(I56,J56))</f>
        <v>0</v>
      </c>
      <c r="N56" s="184"/>
      <c r="O56" s="172"/>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8"/>
    </row>
    <row r="57" spans="1:70" s="145" customFormat="1" ht="27" customHeight="1">
      <c r="A57" s="174" t="str">
        <f t="shared" si="52"/>
        <v>4.10</v>
      </c>
      <c r="B57" s="175" t="s">
        <v>163</v>
      </c>
      <c r="C57" s="176" t="s">
        <v>116</v>
      </c>
      <c r="D57" s="176">
        <v>5</v>
      </c>
      <c r="E57" s="176">
        <v>5.4</v>
      </c>
      <c r="F57" s="177" t="s">
        <v>120</v>
      </c>
      <c r="G57" s="176" t="s">
        <v>47</v>
      </c>
      <c r="H57" s="178"/>
      <c r="I57" s="179">
        <v>44591</v>
      </c>
      <c r="J57" s="180">
        <f t="shared" si="47"/>
        <v>44591</v>
      </c>
      <c r="K57" s="181">
        <v>1</v>
      </c>
      <c r="L57" s="182">
        <v>0</v>
      </c>
      <c r="M57" s="183">
        <f t="shared" si="44"/>
        <v>0</v>
      </c>
      <c r="N57" s="184"/>
      <c r="O57" s="172"/>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8"/>
    </row>
    <row r="58" spans="1:70" s="145" customFormat="1" ht="27" customHeight="1">
      <c r="A58" s="174" t="str">
        <f t="shared" si="52"/>
        <v>4.11</v>
      </c>
      <c r="B58" s="175" t="s">
        <v>184</v>
      </c>
      <c r="C58" s="176" t="s">
        <v>124</v>
      </c>
      <c r="D58" s="176">
        <v>6</v>
      </c>
      <c r="E58" s="176">
        <v>6.1</v>
      </c>
      <c r="F58" s="177" t="s">
        <v>123</v>
      </c>
      <c r="G58" s="176" t="s">
        <v>47</v>
      </c>
      <c r="H58" s="178"/>
      <c r="I58" s="179">
        <v>44592</v>
      </c>
      <c r="J58" s="180">
        <f t="shared" si="47"/>
        <v>44592</v>
      </c>
      <c r="K58" s="181">
        <v>1</v>
      </c>
      <c r="L58" s="182">
        <v>0</v>
      </c>
      <c r="M58" s="183">
        <f t="shared" si="44"/>
        <v>1</v>
      </c>
      <c r="N58" s="184"/>
      <c r="O58" s="172"/>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8"/>
    </row>
    <row r="59" spans="1:70" s="145" customFormat="1" ht="27" customHeight="1">
      <c r="A59" s="174" t="str">
        <f t="shared" si="52"/>
        <v>4.12</v>
      </c>
      <c r="B59" s="175" t="s">
        <v>186</v>
      </c>
      <c r="C59" s="176" t="s">
        <v>124</v>
      </c>
      <c r="D59" s="176">
        <v>6</v>
      </c>
      <c r="E59" s="176">
        <v>6.3</v>
      </c>
      <c r="F59" s="177" t="s">
        <v>185</v>
      </c>
      <c r="G59" s="176" t="s">
        <v>47</v>
      </c>
      <c r="H59" s="178"/>
      <c r="I59" s="179">
        <v>44592</v>
      </c>
      <c r="J59" s="180">
        <f t="shared" ref="J59:J60" si="69">IF(ISBLANK(I59)," - ",IF(K59=0,I59,I59+K59-1))</f>
        <v>44592</v>
      </c>
      <c r="K59" s="181">
        <v>1</v>
      </c>
      <c r="L59" s="182">
        <v>0</v>
      </c>
      <c r="M59" s="183">
        <f t="shared" ref="M59:M60" si="70">IF(OR(J59=0,I59=0)," - ",NETWORKDAYS(I59,J59))</f>
        <v>1</v>
      </c>
      <c r="N59" s="184"/>
      <c r="O59" s="172"/>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8"/>
    </row>
    <row r="60" spans="1:70" s="145" customFormat="1" ht="27" customHeight="1">
      <c r="A60" s="174" t="str">
        <f t="shared" si="52"/>
        <v>4.13</v>
      </c>
      <c r="B60" s="175" t="s">
        <v>167</v>
      </c>
      <c r="C60" s="176" t="s">
        <v>125</v>
      </c>
      <c r="D60" s="176">
        <v>7</v>
      </c>
      <c r="E60" s="176">
        <v>7.5</v>
      </c>
      <c r="F60" s="177" t="s">
        <v>127</v>
      </c>
      <c r="G60" s="176" t="s">
        <v>47</v>
      </c>
      <c r="H60" s="178"/>
      <c r="I60" s="179">
        <v>44593</v>
      </c>
      <c r="J60" s="180">
        <f t="shared" si="69"/>
        <v>44593</v>
      </c>
      <c r="K60" s="181">
        <v>1</v>
      </c>
      <c r="L60" s="182">
        <v>0</v>
      </c>
      <c r="M60" s="183">
        <f t="shared" si="70"/>
        <v>1</v>
      </c>
      <c r="N60" s="184"/>
      <c r="O60" s="172"/>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8"/>
    </row>
    <row r="61" spans="1:70" s="145" customFormat="1" ht="27" customHeight="1" thickBot="1">
      <c r="A61" s="186" t="str">
        <f t="shared" si="52"/>
        <v>4.14</v>
      </c>
      <c r="B61" s="187" t="s">
        <v>191</v>
      </c>
      <c r="C61" s="188" t="s">
        <v>125</v>
      </c>
      <c r="D61" s="188">
        <v>7</v>
      </c>
      <c r="E61" s="188">
        <v>7.4</v>
      </c>
      <c r="F61" s="189" t="s">
        <v>192</v>
      </c>
      <c r="G61" s="188" t="s">
        <v>47</v>
      </c>
      <c r="H61" s="190"/>
      <c r="I61" s="191">
        <v>44593</v>
      </c>
      <c r="J61" s="192">
        <f t="shared" ref="J61" si="71">IF(ISBLANK(I61)," - ",IF(K61=0,I61,I61+K61-1))</f>
        <v>44593</v>
      </c>
      <c r="K61" s="193">
        <v>1</v>
      </c>
      <c r="L61" s="194">
        <v>0</v>
      </c>
      <c r="M61" s="195">
        <f t="shared" ref="M61" si="72">IF(OR(J61=0,I61=0)," - ",NETWORKDAYS(I61,J61))</f>
        <v>1</v>
      </c>
      <c r="N61" s="196"/>
      <c r="O61" s="172"/>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146"/>
      <c r="BM61" s="146"/>
      <c r="BN61" s="146"/>
      <c r="BO61" s="146"/>
      <c r="BP61" s="146"/>
      <c r="BQ61" s="146"/>
      <c r="BR61" s="148"/>
    </row>
    <row r="63" spans="1:70" ht="17.25" thickBot="1"/>
    <row r="64" spans="1:70" ht="17.25" thickBot="1">
      <c r="A64" s="65" t="str">
        <f>IF(ISERROR(VALUE(SUBSTITUTE(prevWBS,".",""))),"1",IF(ISERROR(FIND("`",SUBSTITUTE(prevWBS,".","`",1))),TEXT(VALUE(prevWBS)+1,"#"),TEXT(VALUE(LEFT(prevWBS,FIND("`",SUBSTITUTE(prevWBS,".","`",1))-1))+1,"#")))</f>
        <v>1</v>
      </c>
      <c r="B64" s="108" t="s">
        <v>54</v>
      </c>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08"/>
      <c r="AW64" s="108"/>
      <c r="AX64" s="108"/>
      <c r="AY64" s="108"/>
      <c r="AZ64" s="108"/>
      <c r="BA64" s="108"/>
      <c r="BB64" s="108"/>
      <c r="BC64" s="108"/>
      <c r="BD64" s="108"/>
      <c r="BE64" s="108"/>
      <c r="BF64" s="108"/>
      <c r="BG64" s="108"/>
      <c r="BH64" s="108"/>
      <c r="BI64" s="108"/>
      <c r="BJ64" s="108"/>
      <c r="BK64" s="108"/>
      <c r="BL64" s="108"/>
      <c r="BM64" s="108"/>
      <c r="BN64" s="108"/>
      <c r="BO64" s="108"/>
      <c r="BP64" s="108"/>
      <c r="BQ64" s="108"/>
      <c r="BR64" s="109"/>
    </row>
    <row r="65" spans="1:70" s="64" customFormat="1">
      <c r="A65"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10" t="s">
        <v>44</v>
      </c>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10"/>
      <c r="BL65" s="110"/>
      <c r="BM65" s="110"/>
      <c r="BN65" s="110"/>
      <c r="BO65" s="110"/>
      <c r="BP65" s="110"/>
      <c r="BQ65" s="110"/>
      <c r="BR65" s="111"/>
    </row>
    <row r="66" spans="1:70" s="64" customFormat="1">
      <c r="A66"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12" t="s">
        <v>43</v>
      </c>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3"/>
    </row>
    <row r="67" spans="1:70" s="64" customFormat="1" ht="17.25" thickBot="1">
      <c r="A67"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14" t="s">
        <v>45</v>
      </c>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5"/>
    </row>
    <row r="68" spans="1:70" ht="17.25" thickBot="1">
      <c r="A68" s="65" t="str">
        <f>IF(ISERROR(VALUE(SUBSTITUTE(prevWBS,".",""))),"1",IF(ISERROR(FIND("`",SUBSTITUTE(prevWBS,".","`",1))),TEXT(VALUE(prevWBS)+1,"#"),TEXT(VALUE(LEFT(prevWBS,FIND("`",SUBSTITUTE(prevWBS,".","`",1))-1))+1,"#")))</f>
        <v>2</v>
      </c>
      <c r="B68" s="108" t="s">
        <v>55</v>
      </c>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c r="AT68" s="108"/>
      <c r="AU68" s="108"/>
      <c r="AV68" s="108"/>
      <c r="AW68" s="108"/>
      <c r="AX68" s="108"/>
      <c r="AY68" s="108"/>
      <c r="AZ68" s="108"/>
      <c r="BA68" s="108"/>
      <c r="BB68" s="108"/>
      <c r="BC68" s="108"/>
      <c r="BD68" s="108"/>
      <c r="BE68" s="108"/>
      <c r="BF68" s="108"/>
      <c r="BG68" s="108"/>
      <c r="BH68" s="108"/>
      <c r="BI68" s="108"/>
      <c r="BJ68" s="108"/>
      <c r="BK68" s="108"/>
      <c r="BL68" s="108"/>
      <c r="BM68" s="108"/>
      <c r="BN68" s="108"/>
      <c r="BO68" s="108"/>
      <c r="BP68" s="108"/>
      <c r="BQ68" s="108"/>
      <c r="BR68" s="109"/>
    </row>
    <row r="69" spans="1:70" s="64" customFormat="1">
      <c r="A69"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10" t="s">
        <v>48</v>
      </c>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0"/>
      <c r="AK69" s="110"/>
      <c r="AL69" s="110"/>
      <c r="AM69" s="110"/>
      <c r="AN69" s="110"/>
      <c r="AO69" s="110"/>
      <c r="AP69" s="110"/>
      <c r="AQ69" s="110"/>
      <c r="AR69" s="110"/>
      <c r="AS69" s="110"/>
      <c r="AT69" s="110"/>
      <c r="AU69" s="110"/>
      <c r="AV69" s="110"/>
      <c r="AW69" s="110"/>
      <c r="AX69" s="110"/>
      <c r="AY69" s="110"/>
      <c r="AZ69" s="110"/>
      <c r="BA69" s="110"/>
      <c r="BB69" s="110"/>
      <c r="BC69" s="110"/>
      <c r="BD69" s="110"/>
      <c r="BE69" s="110"/>
      <c r="BF69" s="110"/>
      <c r="BG69" s="110"/>
      <c r="BH69" s="110"/>
      <c r="BI69" s="110"/>
      <c r="BJ69" s="110"/>
      <c r="BK69" s="110"/>
      <c r="BL69" s="110"/>
      <c r="BM69" s="110"/>
      <c r="BN69" s="110"/>
      <c r="BO69" s="110"/>
      <c r="BP69" s="110"/>
      <c r="BQ69" s="110"/>
      <c r="BR69" s="111"/>
    </row>
    <row r="70" spans="1:70" s="64" customFormat="1">
      <c r="A70"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12" t="s">
        <v>49</v>
      </c>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3"/>
    </row>
    <row r="71" spans="1:70" s="64" customFormat="1">
      <c r="A71"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12" t="s">
        <v>50</v>
      </c>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3"/>
    </row>
    <row r="72" spans="1:70" s="64" customFormat="1">
      <c r="A72"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12" t="s">
        <v>51</v>
      </c>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3"/>
    </row>
    <row r="73" spans="1:70" s="64" customFormat="1" ht="17.25" thickBot="1">
      <c r="A73"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14" t="s">
        <v>52</v>
      </c>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5"/>
    </row>
    <row r="74" spans="1:70" ht="17.25" thickBot="1">
      <c r="A74" s="65" t="str">
        <f>IF(ISERROR(VALUE(SUBSTITUTE(prevWBS,".",""))),"1",IF(ISERROR(FIND("`",SUBSTITUTE(prevWBS,".","`",1))),TEXT(VALUE(prevWBS)+1,"#"),TEXT(VALUE(LEFT(prevWBS,FIND("`",SUBSTITUTE(prevWBS,".","`",1))-1))+1,"#")))</f>
        <v>3</v>
      </c>
      <c r="B74" s="108" t="s">
        <v>53</v>
      </c>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108"/>
      <c r="AU74" s="108"/>
      <c r="AV74" s="108"/>
      <c r="AW74" s="108"/>
      <c r="AX74" s="108"/>
      <c r="AY74" s="108"/>
      <c r="AZ74" s="108"/>
      <c r="BA74" s="108"/>
      <c r="BB74" s="108"/>
      <c r="BC74" s="108"/>
      <c r="BD74" s="108"/>
      <c r="BE74" s="108"/>
      <c r="BF74" s="108"/>
      <c r="BG74" s="108"/>
      <c r="BH74" s="108"/>
      <c r="BI74" s="108"/>
      <c r="BJ74" s="108"/>
      <c r="BK74" s="108"/>
      <c r="BL74" s="108"/>
      <c r="BM74" s="108"/>
      <c r="BN74" s="108"/>
      <c r="BO74" s="108"/>
      <c r="BP74" s="108"/>
      <c r="BQ74" s="108"/>
      <c r="BR74" s="109"/>
    </row>
    <row r="75" spans="1:70" s="64" customFormat="1">
      <c r="A75" s="66" t="str">
        <f t="shared" ref="A75:A80" si="7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10" t="s">
        <v>56</v>
      </c>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c r="AE75" s="110"/>
      <c r="AF75" s="110"/>
      <c r="AG75" s="110"/>
      <c r="AH75" s="110"/>
      <c r="AI75" s="110"/>
      <c r="AJ75" s="110"/>
      <c r="AK75" s="110"/>
      <c r="AL75" s="110"/>
      <c r="AM75" s="110"/>
      <c r="AN75" s="110"/>
      <c r="AO75" s="110"/>
      <c r="AP75" s="110"/>
      <c r="AQ75" s="110"/>
      <c r="AR75" s="110"/>
      <c r="AS75" s="110"/>
      <c r="AT75" s="110"/>
      <c r="AU75" s="110"/>
      <c r="AV75" s="110"/>
      <c r="AW75" s="110"/>
      <c r="AX75" s="110"/>
      <c r="AY75" s="110"/>
      <c r="AZ75" s="110"/>
      <c r="BA75" s="110"/>
      <c r="BB75" s="110"/>
      <c r="BC75" s="110"/>
      <c r="BD75" s="110"/>
      <c r="BE75" s="110"/>
      <c r="BF75" s="110"/>
      <c r="BG75" s="110"/>
      <c r="BH75" s="110"/>
      <c r="BI75" s="110"/>
      <c r="BJ75" s="110"/>
      <c r="BK75" s="110"/>
      <c r="BL75" s="110"/>
      <c r="BM75" s="110"/>
      <c r="BN75" s="110"/>
      <c r="BO75" s="110"/>
      <c r="BP75" s="110"/>
      <c r="BQ75" s="110"/>
      <c r="BR75" s="111"/>
    </row>
    <row r="76" spans="1:70" s="64" customFormat="1">
      <c r="A76" s="67" t="str">
        <f t="shared" si="73"/>
        <v>3.2</v>
      </c>
      <c r="B76" s="112" t="s">
        <v>57</v>
      </c>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3"/>
    </row>
    <row r="77" spans="1:70" s="64" customFormat="1">
      <c r="A77" s="67" t="str">
        <f t="shared" si="73"/>
        <v>3.3</v>
      </c>
      <c r="B77" s="112" t="s">
        <v>58</v>
      </c>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3"/>
    </row>
    <row r="78" spans="1:70" s="64" customFormat="1">
      <c r="A78" s="67" t="str">
        <f t="shared" si="73"/>
        <v>3.4</v>
      </c>
      <c r="B78" s="112" t="s">
        <v>59</v>
      </c>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3"/>
    </row>
    <row r="79" spans="1:70" s="64" customFormat="1">
      <c r="A79" s="67" t="str">
        <f t="shared" si="73"/>
        <v>3.5</v>
      </c>
      <c r="B79" s="112" t="s">
        <v>60</v>
      </c>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3"/>
    </row>
    <row r="80" spans="1:70" s="64" customFormat="1" ht="17.25" thickBot="1">
      <c r="A80" s="68" t="str">
        <f t="shared" si="73"/>
        <v>3.6</v>
      </c>
      <c r="B80" s="114" t="s">
        <v>61</v>
      </c>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c r="AL80" s="114"/>
      <c r="AM80" s="114"/>
      <c r="AN80" s="114"/>
      <c r="AO80" s="114"/>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114"/>
      <c r="BP80" s="114"/>
      <c r="BQ80" s="114"/>
      <c r="BR80" s="115"/>
    </row>
    <row r="81" spans="1:70" ht="17.25" thickBot="1">
      <c r="A81" s="65" t="str">
        <f>IF(ISERROR(VALUE(SUBSTITUTE(prevWBS,".",""))),"1",IF(ISERROR(FIND("`",SUBSTITUTE(prevWBS,".","`",1))),TEXT(VALUE(prevWBS)+1,"#"),TEXT(VALUE(LEFT(prevWBS,FIND("`",SUBSTITUTE(prevWBS,".","`",1))-1))+1,"#")))</f>
        <v>4</v>
      </c>
      <c r="B81" s="108" t="s">
        <v>69</v>
      </c>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c r="BE81" s="108"/>
      <c r="BF81" s="108"/>
      <c r="BG81" s="108"/>
      <c r="BH81" s="108"/>
      <c r="BI81" s="108"/>
      <c r="BJ81" s="108"/>
      <c r="BK81" s="108"/>
      <c r="BL81" s="108"/>
      <c r="BM81" s="108"/>
      <c r="BN81" s="108"/>
      <c r="BO81" s="108"/>
      <c r="BP81" s="108"/>
      <c r="BQ81" s="108"/>
      <c r="BR81" s="109"/>
    </row>
    <row r="82" spans="1:70" s="64" customFormat="1">
      <c r="A82" s="66" t="str">
        <f t="shared" ref="A82:A88" si="7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10" t="s">
        <v>62</v>
      </c>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c r="AB82" s="110"/>
      <c r="AC82" s="110"/>
      <c r="AD82" s="110"/>
      <c r="AE82" s="110"/>
      <c r="AF82" s="110"/>
      <c r="AG82" s="110"/>
      <c r="AH82" s="110"/>
      <c r="AI82" s="110"/>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c r="BG82" s="110"/>
      <c r="BH82" s="110"/>
      <c r="BI82" s="110"/>
      <c r="BJ82" s="110"/>
      <c r="BK82" s="110"/>
      <c r="BL82" s="110"/>
      <c r="BM82" s="110"/>
      <c r="BN82" s="110"/>
      <c r="BO82" s="110"/>
      <c r="BP82" s="110"/>
      <c r="BQ82" s="110"/>
      <c r="BR82" s="111"/>
    </row>
    <row r="83" spans="1:70" s="64" customFormat="1">
      <c r="A83" s="67" t="str">
        <f t="shared" si="74"/>
        <v>4.2</v>
      </c>
      <c r="B83" s="112" t="s">
        <v>63</v>
      </c>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3"/>
    </row>
    <row r="84" spans="1:70" s="64" customFormat="1">
      <c r="A84" s="67" t="str">
        <f t="shared" si="74"/>
        <v>4.3</v>
      </c>
      <c r="B84" s="112" t="s">
        <v>64</v>
      </c>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3"/>
    </row>
    <row r="85" spans="1:70" s="64" customFormat="1">
      <c r="A85" s="67" t="str">
        <f t="shared" si="74"/>
        <v>4.4</v>
      </c>
      <c r="B85" s="112" t="s">
        <v>65</v>
      </c>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3"/>
    </row>
    <row r="86" spans="1:70" s="64" customFormat="1">
      <c r="A86" s="67" t="str">
        <f t="shared" si="74"/>
        <v>4.5</v>
      </c>
      <c r="B86" s="112" t="s">
        <v>66</v>
      </c>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3"/>
    </row>
    <row r="87" spans="1:70" s="64" customFormat="1">
      <c r="A87" s="67" t="str">
        <f t="shared" si="74"/>
        <v>4.6</v>
      </c>
      <c r="B87" s="112" t="s">
        <v>67</v>
      </c>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c r="BP87" s="112"/>
      <c r="BQ87" s="112"/>
      <c r="BR87" s="113"/>
    </row>
    <row r="88" spans="1:70" s="64" customFormat="1" ht="17.25" thickBot="1">
      <c r="A88" s="68" t="str">
        <f t="shared" si="74"/>
        <v>4.7</v>
      </c>
      <c r="B88" s="114" t="s">
        <v>68</v>
      </c>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114"/>
      <c r="BP88" s="114"/>
      <c r="BQ88" s="114"/>
      <c r="BR88" s="115"/>
    </row>
    <row r="89" spans="1:70" ht="17.25" thickBot="1">
      <c r="A89" s="65" t="str">
        <f>IF(ISERROR(VALUE(SUBSTITUTE(prevWBS,".",""))),"1",IF(ISERROR(FIND("`",SUBSTITUTE(prevWBS,".","`",1))),TEXT(VALUE(prevWBS)+1,"#"),TEXT(VALUE(LEFT(prevWBS,FIND("`",SUBSTITUTE(prevWBS,".","`",1))-1))+1,"#")))</f>
        <v>5</v>
      </c>
      <c r="B89" s="108" t="s">
        <v>70</v>
      </c>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c r="BG89" s="108"/>
      <c r="BH89" s="108"/>
      <c r="BI89" s="108"/>
      <c r="BJ89" s="108"/>
      <c r="BK89" s="108"/>
      <c r="BL89" s="108"/>
      <c r="BM89" s="108"/>
      <c r="BN89" s="108"/>
      <c r="BO89" s="108"/>
      <c r="BP89" s="108"/>
      <c r="BQ89" s="108"/>
      <c r="BR89" s="109"/>
    </row>
    <row r="90" spans="1:70" s="64" customFormat="1">
      <c r="A90"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10" t="s">
        <v>71</v>
      </c>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c r="BG90" s="110"/>
      <c r="BH90" s="110"/>
      <c r="BI90" s="110"/>
      <c r="BJ90" s="110"/>
      <c r="BK90" s="110"/>
      <c r="BL90" s="110"/>
      <c r="BM90" s="110"/>
      <c r="BN90" s="110"/>
      <c r="BO90" s="110"/>
      <c r="BP90" s="110"/>
      <c r="BQ90" s="110"/>
      <c r="BR90" s="111"/>
    </row>
    <row r="91" spans="1:70" s="64" customFormat="1">
      <c r="A91"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12" t="s">
        <v>72</v>
      </c>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112"/>
      <c r="BN91" s="112"/>
      <c r="BO91" s="112"/>
      <c r="BP91" s="112"/>
      <c r="BQ91" s="112"/>
      <c r="BR91" s="113"/>
    </row>
    <row r="92" spans="1:70" s="64" customFormat="1">
      <c r="A92"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12" t="s">
        <v>73</v>
      </c>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c r="BF92" s="112"/>
      <c r="BG92" s="112"/>
      <c r="BH92" s="112"/>
      <c r="BI92" s="112"/>
      <c r="BJ92" s="112"/>
      <c r="BK92" s="112"/>
      <c r="BL92" s="112"/>
      <c r="BM92" s="112"/>
      <c r="BN92" s="112"/>
      <c r="BO92" s="112"/>
      <c r="BP92" s="112"/>
      <c r="BQ92" s="112"/>
      <c r="BR92" s="113"/>
    </row>
    <row r="93" spans="1:70" s="64" customFormat="1">
      <c r="A93"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12" t="s">
        <v>74</v>
      </c>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112"/>
      <c r="BN93" s="112"/>
      <c r="BO93" s="112"/>
      <c r="BP93" s="112"/>
      <c r="BQ93" s="112"/>
      <c r="BR93" s="113"/>
    </row>
    <row r="94" spans="1:70" s="64" customFormat="1" ht="17.25" thickBot="1">
      <c r="A94"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14" t="s">
        <v>75</v>
      </c>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114"/>
      <c r="BP94" s="114"/>
      <c r="BQ94" s="114"/>
      <c r="BR94" s="115"/>
    </row>
    <row r="95" spans="1:70" ht="17.25" thickBot="1">
      <c r="A95" s="65" t="str">
        <f>IF(ISERROR(VALUE(SUBSTITUTE(prevWBS,".",""))),"1",IF(ISERROR(FIND("`",SUBSTITUTE(prevWBS,".","`",1))),TEXT(VALUE(prevWBS)+1,"#"),TEXT(VALUE(LEFT(prevWBS,FIND("`",SUBSTITUTE(prevWBS,".","`",1))-1))+1,"#")))</f>
        <v>6</v>
      </c>
      <c r="B95" s="108" t="s">
        <v>76</v>
      </c>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c r="BC95" s="108"/>
      <c r="BD95" s="108"/>
      <c r="BE95" s="108"/>
      <c r="BF95" s="108"/>
      <c r="BG95" s="108"/>
      <c r="BH95" s="108"/>
      <c r="BI95" s="108"/>
      <c r="BJ95" s="108"/>
      <c r="BK95" s="108"/>
      <c r="BL95" s="108"/>
      <c r="BM95" s="108"/>
      <c r="BN95" s="108"/>
      <c r="BO95" s="108"/>
      <c r="BP95" s="108"/>
      <c r="BQ95" s="108"/>
      <c r="BR95" s="109"/>
    </row>
    <row r="96" spans="1:70" s="64" customFormat="1">
      <c r="A96" s="6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10" t="s">
        <v>77</v>
      </c>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c r="AD96" s="110"/>
      <c r="AE96" s="110"/>
      <c r="AF96" s="110"/>
      <c r="AG96" s="110"/>
      <c r="AH96" s="110"/>
      <c r="AI96" s="110"/>
      <c r="AJ96" s="110"/>
      <c r="AK96" s="110"/>
      <c r="AL96" s="110"/>
      <c r="AM96" s="110"/>
      <c r="AN96" s="110"/>
      <c r="AO96" s="110"/>
      <c r="AP96" s="110"/>
      <c r="AQ96" s="110"/>
      <c r="AR96" s="110"/>
      <c r="AS96" s="110"/>
      <c r="AT96" s="110"/>
      <c r="AU96" s="110"/>
      <c r="AV96" s="110"/>
      <c r="AW96" s="110"/>
      <c r="AX96" s="110"/>
      <c r="AY96" s="110"/>
      <c r="AZ96" s="110"/>
      <c r="BA96" s="110"/>
      <c r="BB96" s="110"/>
      <c r="BC96" s="110"/>
      <c r="BD96" s="110"/>
      <c r="BE96" s="110"/>
      <c r="BF96" s="110"/>
      <c r="BG96" s="110"/>
      <c r="BH96" s="110"/>
      <c r="BI96" s="110"/>
      <c r="BJ96" s="110"/>
      <c r="BK96" s="110"/>
      <c r="BL96" s="110"/>
      <c r="BM96" s="110"/>
      <c r="BN96" s="110"/>
      <c r="BO96" s="110"/>
      <c r="BP96" s="110"/>
      <c r="BQ96" s="110"/>
      <c r="BR96" s="111"/>
    </row>
    <row r="97" spans="1:70" s="64" customFormat="1">
      <c r="A97"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12" t="s">
        <v>78</v>
      </c>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112"/>
      <c r="BP97" s="112"/>
      <c r="BQ97" s="112"/>
      <c r="BR97" s="113"/>
    </row>
    <row r="98" spans="1:70" s="64" customFormat="1">
      <c r="A98" s="6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12" t="s">
        <v>79</v>
      </c>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c r="BF98" s="112"/>
      <c r="BG98" s="112"/>
      <c r="BH98" s="112"/>
      <c r="BI98" s="112"/>
      <c r="BJ98" s="112"/>
      <c r="BK98" s="112"/>
      <c r="BL98" s="112"/>
      <c r="BM98" s="112"/>
      <c r="BN98" s="112"/>
      <c r="BO98" s="112"/>
      <c r="BP98" s="112"/>
      <c r="BQ98" s="112"/>
      <c r="BR98" s="113"/>
    </row>
    <row r="99" spans="1:70" s="64" customFormat="1" ht="17.25" thickBot="1">
      <c r="A99" s="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14" t="s">
        <v>80</v>
      </c>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BO99" s="114"/>
      <c r="BP99" s="114"/>
      <c r="BQ99" s="114"/>
      <c r="BR99" s="115"/>
    </row>
    <row r="100" spans="1:70" ht="17.25" thickBot="1">
      <c r="A100" s="65" t="str">
        <f>IF(ISERROR(VALUE(SUBSTITUTE(prevWBS,".",""))),"1",IF(ISERROR(FIND("`",SUBSTITUTE(prevWBS,".","`",1))),TEXT(VALUE(prevWBS)+1,"#"),TEXT(VALUE(LEFT(prevWBS,FIND("`",SUBSTITUTE(prevWBS,".","`",1))-1))+1,"#")))</f>
        <v>7</v>
      </c>
      <c r="B100" s="108" t="s">
        <v>81</v>
      </c>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c r="BC100" s="108"/>
      <c r="BD100" s="108"/>
      <c r="BE100" s="108"/>
      <c r="BF100" s="108"/>
      <c r="BG100" s="108"/>
      <c r="BH100" s="108"/>
      <c r="BI100" s="108"/>
      <c r="BJ100" s="108"/>
      <c r="BK100" s="108"/>
      <c r="BL100" s="108"/>
      <c r="BM100" s="108"/>
      <c r="BN100" s="108"/>
      <c r="BO100" s="108"/>
      <c r="BP100" s="108"/>
      <c r="BQ100" s="108"/>
      <c r="BR100" s="109"/>
    </row>
    <row r="101" spans="1:70" s="64" customFormat="1">
      <c r="A101" s="66" t="str">
        <f t="shared" ref="A101:A106" si="7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10" t="s">
        <v>82</v>
      </c>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c r="AE101" s="110"/>
      <c r="AF101" s="110"/>
      <c r="AG101" s="110"/>
      <c r="AH101" s="110"/>
      <c r="AI101" s="110"/>
      <c r="AJ101" s="110"/>
      <c r="AK101" s="110"/>
      <c r="AL101" s="110"/>
      <c r="AM101" s="110"/>
      <c r="AN101" s="110"/>
      <c r="AO101" s="110"/>
      <c r="AP101" s="110"/>
      <c r="AQ101" s="110"/>
      <c r="AR101" s="110"/>
      <c r="AS101" s="110"/>
      <c r="AT101" s="110"/>
      <c r="AU101" s="110"/>
      <c r="AV101" s="110"/>
      <c r="AW101" s="110"/>
      <c r="AX101" s="110"/>
      <c r="AY101" s="110"/>
      <c r="AZ101" s="110"/>
      <c r="BA101" s="110"/>
      <c r="BB101" s="110"/>
      <c r="BC101" s="110"/>
      <c r="BD101" s="110"/>
      <c r="BE101" s="110"/>
      <c r="BF101" s="110"/>
      <c r="BG101" s="110"/>
      <c r="BH101" s="110"/>
      <c r="BI101" s="110"/>
      <c r="BJ101" s="110"/>
      <c r="BK101" s="110"/>
      <c r="BL101" s="110"/>
      <c r="BM101" s="110"/>
      <c r="BN101" s="110"/>
      <c r="BO101" s="110"/>
      <c r="BP101" s="110"/>
      <c r="BQ101" s="110"/>
      <c r="BR101" s="111"/>
    </row>
    <row r="102" spans="1:70" s="64" customFormat="1">
      <c r="A102" s="67" t="str">
        <f t="shared" si="75"/>
        <v>7.2</v>
      </c>
      <c r="B102" s="112" t="s">
        <v>83</v>
      </c>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c r="BJ102" s="112"/>
      <c r="BK102" s="112"/>
      <c r="BL102" s="112"/>
      <c r="BM102" s="112"/>
      <c r="BN102" s="112"/>
      <c r="BO102" s="112"/>
      <c r="BP102" s="112"/>
      <c r="BQ102" s="112"/>
      <c r="BR102" s="113"/>
    </row>
    <row r="103" spans="1:70" s="64" customFormat="1">
      <c r="A103" s="67" t="str">
        <f t="shared" si="75"/>
        <v>7.3</v>
      </c>
      <c r="B103" s="112" t="s">
        <v>84</v>
      </c>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c r="BJ103" s="112"/>
      <c r="BK103" s="112"/>
      <c r="BL103" s="112"/>
      <c r="BM103" s="112"/>
      <c r="BN103" s="112"/>
      <c r="BO103" s="112"/>
      <c r="BP103" s="112"/>
      <c r="BQ103" s="112"/>
      <c r="BR103" s="113"/>
    </row>
    <row r="104" spans="1:70" s="64" customFormat="1">
      <c r="A104" s="127" t="str">
        <f t="shared" si="75"/>
        <v>7.4</v>
      </c>
      <c r="B104" s="112" t="s">
        <v>85</v>
      </c>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c r="BJ104" s="112"/>
      <c r="BK104" s="112"/>
      <c r="BL104" s="112"/>
      <c r="BM104" s="112"/>
      <c r="BN104" s="112"/>
      <c r="BO104" s="112"/>
      <c r="BP104" s="112"/>
      <c r="BQ104" s="112"/>
      <c r="BR104" s="113"/>
    </row>
    <row r="105" spans="1:70" s="64" customFormat="1">
      <c r="A105" s="67" t="str">
        <f t="shared" si="75"/>
        <v>7.5</v>
      </c>
      <c r="B105" s="112" t="s">
        <v>86</v>
      </c>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c r="BJ105" s="112"/>
      <c r="BK105" s="112"/>
      <c r="BL105" s="112"/>
      <c r="BM105" s="112"/>
      <c r="BN105" s="112"/>
      <c r="BO105" s="112"/>
      <c r="BP105" s="112"/>
      <c r="BQ105" s="112"/>
      <c r="BR105" s="113"/>
    </row>
    <row r="106" spans="1:70" s="64" customFormat="1" ht="17.25" thickBot="1">
      <c r="A106" s="68" t="str">
        <f t="shared" si="75"/>
        <v>7.6</v>
      </c>
      <c r="B106" s="114" t="s">
        <v>87</v>
      </c>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5"/>
    </row>
  </sheetData>
  <sheetProtection formatCells="0" formatColumns="0" formatRows="0" insertRows="0" deleteRows="0"/>
  <autoFilter ref="A11:M62"/>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75:BR75"/>
    <mergeCell ref="B71:BR71"/>
    <mergeCell ref="B70:BR70"/>
    <mergeCell ref="B64:BR64"/>
    <mergeCell ref="B65:BR65"/>
    <mergeCell ref="B66:BR66"/>
    <mergeCell ref="B67:BR67"/>
    <mergeCell ref="B68:BR68"/>
    <mergeCell ref="B69:BR69"/>
    <mergeCell ref="B72:BR72"/>
    <mergeCell ref="B73:BR73"/>
    <mergeCell ref="B74:BR74"/>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6:BR76"/>
    <mergeCell ref="B86:BR86"/>
    <mergeCell ref="B85:BR85"/>
    <mergeCell ref="B84:BR84"/>
    <mergeCell ref="B83:BR83"/>
    <mergeCell ref="B79:BR79"/>
    <mergeCell ref="B80:BR80"/>
    <mergeCell ref="B81:BR81"/>
    <mergeCell ref="B82:BR82"/>
    <mergeCell ref="B78:BR78"/>
    <mergeCell ref="B100:BR100"/>
    <mergeCell ref="B101:BR101"/>
    <mergeCell ref="B87:BR87"/>
    <mergeCell ref="B88:BR88"/>
    <mergeCell ref="B77:BR77"/>
  </mergeCells>
  <conditionalFormatting sqref="L12:L13 L37 L57 L27 L15:L16 L23:L24 L29:L32 L34 L46:L47 L49 L52:L54 L39">
    <cfRule type="dataBar" priority="18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51" priority="184">
      <formula>O$10=TODAY()</formula>
    </cfRule>
  </conditionalFormatting>
  <conditionalFormatting sqref="O12:BR17 O19:BR19 O22:BR34 O37:BR44 O46:BR59 O61:BR61">
    <cfRule type="expression" dxfId="50" priority="185">
      <formula>AND($I12&lt;=O$10,ROUNDDOWN(($J12-$I12+1)*$L12,0)+$I12-1&gt;=O$10)</formula>
    </cfRule>
    <cfRule type="expression" dxfId="49" priority="186">
      <formula>AND(NOT(ISBLANK($I12)),$I12&lt;=O$10,$J12&gt;=O$10)</formula>
    </cfRule>
  </conditionalFormatting>
  <conditionalFormatting sqref="O37:BR37 O57:BR57 O27:BR27 O23:BR24 O29:BR32 O34:BR34 O46:BR47 O10:BR16 O49:BR49 O52:BR54 O39:BR39">
    <cfRule type="expression" dxfId="48" priority="183">
      <formula>O$10=TODAY()</formula>
    </cfRule>
  </conditionalFormatting>
  <conditionalFormatting sqref="L28">
    <cfRule type="dataBar" priority="176">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8:BR28">
    <cfRule type="expression" dxfId="47" priority="177">
      <formula>O$10=TODAY()</formula>
    </cfRule>
  </conditionalFormatting>
  <conditionalFormatting sqref="L19">
    <cfRule type="dataBar" priority="172">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46" priority="173">
      <formula>O$10=TODAY()</formula>
    </cfRule>
  </conditionalFormatting>
  <conditionalFormatting sqref="L33">
    <cfRule type="dataBar" priority="15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3:BR33">
    <cfRule type="expression" dxfId="45" priority="151">
      <formula>O$10=TODAY()</formula>
    </cfRule>
  </conditionalFormatting>
  <conditionalFormatting sqref="L59">
    <cfRule type="dataBar" priority="14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9:BR59">
    <cfRule type="expression" dxfId="44" priority="144">
      <formula>O$10=TODAY()</formula>
    </cfRule>
  </conditionalFormatting>
  <conditionalFormatting sqref="L22">
    <cfRule type="dataBar" priority="135">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22:BR22">
    <cfRule type="expression" dxfId="43" priority="136">
      <formula>O$10=TODAY()</formula>
    </cfRule>
  </conditionalFormatting>
  <conditionalFormatting sqref="L38">
    <cfRule type="dataBar" priority="131">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8:BR38">
    <cfRule type="expression" dxfId="42" priority="132">
      <formula>O$10=TODAY()</formula>
    </cfRule>
  </conditionalFormatting>
  <conditionalFormatting sqref="L61">
    <cfRule type="dataBar" priority="12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1:BR61">
    <cfRule type="expression" dxfId="41" priority="128">
      <formula>O$10=TODAY()</formula>
    </cfRule>
  </conditionalFormatting>
  <conditionalFormatting sqref="L55">
    <cfRule type="dataBar" priority="12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5:BR55">
    <cfRule type="expression" dxfId="40" priority="124">
      <formula>O$10=TODAY()</formula>
    </cfRule>
  </conditionalFormatting>
  <conditionalFormatting sqref="L17">
    <cfRule type="dataBar" priority="115">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39" priority="116">
      <formula>O$10=TODAY()</formula>
    </cfRule>
  </conditionalFormatting>
  <conditionalFormatting sqref="L25">
    <cfRule type="dataBar" priority="107">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5:BR25">
    <cfRule type="expression" dxfId="38" priority="108">
      <formula>O$10=TODAY()</formula>
    </cfRule>
  </conditionalFormatting>
  <conditionalFormatting sqref="L26">
    <cfRule type="dataBar" priority="105">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6:BR26">
    <cfRule type="expression" dxfId="37" priority="106">
      <formula>O$10=TODAY()</formula>
    </cfRule>
  </conditionalFormatting>
  <conditionalFormatting sqref="L48">
    <cfRule type="dataBar" priority="8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8:BR48">
    <cfRule type="expression" dxfId="36" priority="82">
      <formula>O$10=TODAY()</formula>
    </cfRule>
  </conditionalFormatting>
  <conditionalFormatting sqref="L41">
    <cfRule type="dataBar" priority="7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1:BR41">
    <cfRule type="expression" dxfId="35" priority="78">
      <formula>O$10=TODAY()</formula>
    </cfRule>
  </conditionalFormatting>
  <conditionalFormatting sqref="O14:BR14">
    <cfRule type="expression" dxfId="34" priority="75">
      <formula>AND($I14&lt;=O$10,ROUNDDOWN(($J14-$I14+1)*$L14,0)+$I14-1&gt;=O$10)</formula>
    </cfRule>
    <cfRule type="expression" dxfId="33" priority="76">
      <formula>AND(NOT(ISBLANK($I14)),$I14&lt;=O$10,$J14&gt;=O$10)</formula>
    </cfRule>
  </conditionalFormatting>
  <conditionalFormatting sqref="L14">
    <cfRule type="dataBar" priority="73">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32" priority="74">
      <formula>O$10=TODAY()</formula>
    </cfRule>
  </conditionalFormatting>
  <conditionalFormatting sqref="L42">
    <cfRule type="dataBar" priority="6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2:BR42">
    <cfRule type="expression" dxfId="31" priority="70">
      <formula>O$10=TODAY()</formula>
    </cfRule>
  </conditionalFormatting>
  <conditionalFormatting sqref="L56">
    <cfRule type="dataBar" priority="6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6:BR56">
    <cfRule type="expression" dxfId="30" priority="66">
      <formula>O$10=TODAY()</formula>
    </cfRule>
  </conditionalFormatting>
  <conditionalFormatting sqref="L18">
    <cfRule type="dataBar" priority="61">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BR18">
    <cfRule type="expression" dxfId="29" priority="63">
      <formula>AND($I18&lt;=O$10,ROUNDDOWN(($J18-$I18+1)*$L18,0)+$I18-1&gt;=O$10)</formula>
    </cfRule>
    <cfRule type="expression" dxfId="28" priority="64">
      <formula>AND(NOT(ISBLANK($I18)),$I18&lt;=O$10,$J18&gt;=O$10)</formula>
    </cfRule>
  </conditionalFormatting>
  <conditionalFormatting sqref="O18:BR18">
    <cfRule type="expression" dxfId="27" priority="62">
      <formula>O$10=TODAY()</formula>
    </cfRule>
  </conditionalFormatting>
  <conditionalFormatting sqref="L40">
    <cfRule type="dataBar" priority="5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0:BR40">
    <cfRule type="expression" dxfId="26" priority="58">
      <formula>O$10=TODAY()</formula>
    </cfRule>
  </conditionalFormatting>
  <conditionalFormatting sqref="L43">
    <cfRule type="dataBar" priority="5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3:BR43">
    <cfRule type="expression" dxfId="25" priority="54">
      <formula>O$10=TODAY()</formula>
    </cfRule>
  </conditionalFormatting>
  <conditionalFormatting sqref="L44">
    <cfRule type="dataBar" priority="4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4:BR44">
    <cfRule type="expression" dxfId="24" priority="50">
      <formula>O$10=TODAY()</formula>
    </cfRule>
  </conditionalFormatting>
  <conditionalFormatting sqref="L51">
    <cfRule type="dataBar" priority="4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1:BR51">
    <cfRule type="expression" dxfId="23" priority="42">
      <formula>O$10=TODAY()</formula>
    </cfRule>
  </conditionalFormatting>
  <conditionalFormatting sqref="L50">
    <cfRule type="dataBar" priority="3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0:BR50">
    <cfRule type="expression" dxfId="22" priority="38">
      <formula>O$10=TODAY()</formula>
    </cfRule>
  </conditionalFormatting>
  <conditionalFormatting sqref="L20">
    <cfRule type="dataBar" priority="29">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BR20">
    <cfRule type="expression" dxfId="21" priority="31">
      <formula>AND($I20&lt;=O$10,ROUNDDOWN(($J20-$I20+1)*$L20,0)+$I20-1&gt;=O$10)</formula>
    </cfRule>
    <cfRule type="expression" dxfId="20" priority="32">
      <formula>AND(NOT(ISBLANK($I20)),$I20&lt;=O$10,$J20&gt;=O$10)</formula>
    </cfRule>
  </conditionalFormatting>
  <conditionalFormatting sqref="O20:BR20">
    <cfRule type="expression" dxfId="19" priority="30">
      <formula>O$10=TODAY()</formula>
    </cfRule>
  </conditionalFormatting>
  <conditionalFormatting sqref="L35">
    <cfRule type="dataBar" priority="2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5:BR35">
    <cfRule type="expression" dxfId="18" priority="27">
      <formula>AND($I35&lt;=O$10,ROUNDDOWN(($J35-$I35+1)*$L35,0)+$I35-1&gt;=O$10)</formula>
    </cfRule>
    <cfRule type="expression" dxfId="17" priority="28">
      <formula>AND(NOT(ISBLANK($I35)),$I35&lt;=O$10,$J35&gt;=O$10)</formula>
    </cfRule>
  </conditionalFormatting>
  <conditionalFormatting sqref="O35:BR35">
    <cfRule type="expression" dxfId="16" priority="26">
      <formula>O$10=TODAY()</formula>
    </cfRule>
  </conditionalFormatting>
  <conditionalFormatting sqref="L58">
    <cfRule type="dataBar" priority="2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8:BR58">
    <cfRule type="expression" dxfId="15" priority="22">
      <formula>O$10=TODAY()</formula>
    </cfRule>
  </conditionalFormatting>
  <conditionalFormatting sqref="O21:BR21">
    <cfRule type="expression" dxfId="14" priority="19">
      <formula>AND($I21&lt;=O$10,ROUNDDOWN(($J21-$I21+1)*$L21,0)+$I21-1&gt;=O$10)</formula>
    </cfRule>
    <cfRule type="expression" dxfId="13" priority="20">
      <formula>AND(NOT(ISBLANK($I21)),$I21&lt;=O$10,$J21&gt;=O$10)</formula>
    </cfRule>
  </conditionalFormatting>
  <conditionalFormatting sqref="L21">
    <cfRule type="dataBar" priority="17">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21:BR21">
    <cfRule type="expression" dxfId="12" priority="18">
      <formula>O$10=TODAY()</formula>
    </cfRule>
  </conditionalFormatting>
  <conditionalFormatting sqref="O36:BR36">
    <cfRule type="expression" dxfId="11" priority="15">
      <formula>AND($I36&lt;=O$10,ROUNDDOWN(($J36-$I36+1)*$L36,0)+$I36-1&gt;=O$10)</formula>
    </cfRule>
    <cfRule type="expression" dxfId="10" priority="16">
      <formula>AND(NOT(ISBLANK($I36)),$I36&lt;=O$10,$J36&gt;=O$10)</formula>
    </cfRule>
  </conditionalFormatting>
  <conditionalFormatting sqref="L36">
    <cfRule type="dataBar" priority="1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6:BR36">
    <cfRule type="expression" dxfId="9" priority="14">
      <formula>O$10=TODAY()</formula>
    </cfRule>
  </conditionalFormatting>
  <conditionalFormatting sqref="O45:BR45">
    <cfRule type="expression" dxfId="8" priority="7">
      <formula>AND($I45&lt;=O$10,ROUNDDOWN(($J45-$I45+1)*$L45,0)+$I45-1&gt;=O$10)</formula>
    </cfRule>
    <cfRule type="expression" dxfId="7" priority="8">
      <formula>AND(NOT(ISBLANK($I45)),$I45&lt;=O$10,$J45&gt;=O$10)</formula>
    </cfRule>
  </conditionalFormatting>
  <conditionalFormatting sqref="L45">
    <cfRule type="dataBar" priority="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5:BR45">
    <cfRule type="expression" dxfId="6" priority="6">
      <formula>O$10=TODAY()</formula>
    </cfRule>
  </conditionalFormatting>
  <conditionalFormatting sqref="O60:BR60">
    <cfRule type="expression" dxfId="5" priority="3">
      <formula>AND($I60&lt;=O$10,ROUNDDOWN(($J60-$I60+1)*$L60,0)+$I60-1&gt;=O$10)</formula>
    </cfRule>
    <cfRule type="expression" dxfId="4" priority="4">
      <formula>AND(NOT(ISBLANK($I60)),$I60&lt;=O$10,$J60&gt;=O$10)</formula>
    </cfRule>
  </conditionalFormatting>
  <conditionalFormatting sqref="L60">
    <cfRule type="dataBar" priority="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0:BR60">
    <cfRule type="expression" dxfId="1" priority="2">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51181102362204722" footer="0.23622047244094491"/>
  <pageSetup paperSize="172" scale="38" fitToHeight="0" orientation="landscape" r:id="rId1"/>
  <headerFooter alignWithMargins="0"/>
  <ignoredErrors>
    <ignoredError sqref="A14 A23 A39 A47 A68 A74 A81 A89 A95 A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L28</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F7" sqref="F7"/>
    </sheetView>
  </sheetViews>
  <sheetFormatPr baseColWidth="10" defaultColWidth="9.140625" defaultRowHeight="16.5"/>
  <cols>
    <col min="1" max="16384" width="9.140625" style="1"/>
  </cols>
  <sheetData>
    <row r="1" spans="1:13" ht="5.0999999999999996" customHeight="1">
      <c r="A1" s="116"/>
      <c r="B1" s="116"/>
      <c r="C1" s="116"/>
      <c r="D1" s="116"/>
      <c r="E1" s="116"/>
      <c r="F1" s="116"/>
      <c r="G1" s="116"/>
      <c r="H1" s="116"/>
      <c r="I1" s="116"/>
      <c r="J1" s="116"/>
      <c r="K1" s="116"/>
      <c r="L1" s="116"/>
      <c r="M1" s="116"/>
    </row>
    <row r="2" spans="1:13" s="129" customFormat="1" ht="20.25">
      <c r="A2" s="128" t="s">
        <v>28</v>
      </c>
      <c r="B2" s="128"/>
      <c r="C2" s="128"/>
      <c r="D2" s="128"/>
      <c r="E2" s="128"/>
      <c r="F2" s="128"/>
      <c r="G2" s="128"/>
      <c r="H2" s="128"/>
      <c r="I2" s="128"/>
      <c r="J2" s="128"/>
      <c r="K2" s="128"/>
      <c r="L2" s="128"/>
      <c r="M2" s="128"/>
    </row>
    <row r="3" spans="1:13" s="129" customFormat="1" ht="20.25">
      <c r="A3" s="128" t="s">
        <v>29</v>
      </c>
      <c r="B3" s="128"/>
      <c r="C3" s="128"/>
      <c r="D3" s="128"/>
      <c r="E3" s="128"/>
      <c r="F3" s="128"/>
      <c r="G3" s="128"/>
      <c r="H3" s="128"/>
      <c r="I3" s="128"/>
      <c r="J3" s="128"/>
      <c r="K3" s="128"/>
      <c r="L3" s="128"/>
      <c r="M3" s="128"/>
    </row>
    <row r="4" spans="1:13" ht="5.0999999999999996" customHeight="1" thickBot="1">
      <c r="A4" s="126"/>
      <c r="B4" s="126"/>
      <c r="C4" s="126"/>
      <c r="D4" s="126"/>
      <c r="E4" s="126"/>
      <c r="F4" s="126"/>
      <c r="G4" s="126"/>
      <c r="H4" s="126"/>
      <c r="I4" s="126"/>
      <c r="J4" s="126"/>
      <c r="K4" s="126"/>
      <c r="L4" s="126"/>
      <c r="M4" s="126"/>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3" sqref="A3:M3"/>
    </sheetView>
  </sheetViews>
  <sheetFormatPr baseColWidth="10" defaultColWidth="9.140625" defaultRowHeight="16.5"/>
  <cols>
    <col min="1" max="16384" width="9.140625" style="1"/>
  </cols>
  <sheetData>
    <row r="1" spans="1:13" ht="5.0999999999999996" customHeight="1">
      <c r="A1" s="116"/>
      <c r="B1" s="116"/>
      <c r="C1" s="116"/>
      <c r="D1" s="116"/>
      <c r="E1" s="116"/>
      <c r="F1" s="116"/>
      <c r="G1" s="116"/>
      <c r="H1" s="116"/>
      <c r="I1" s="116"/>
      <c r="J1" s="116"/>
      <c r="K1" s="116"/>
      <c r="L1" s="116"/>
      <c r="M1" s="116"/>
    </row>
    <row r="2" spans="1:13" s="129" customFormat="1" ht="20.25">
      <c r="A2" s="128" t="s">
        <v>28</v>
      </c>
      <c r="B2" s="128"/>
      <c r="C2" s="128"/>
      <c r="D2" s="128"/>
      <c r="E2" s="128"/>
      <c r="F2" s="128"/>
      <c r="G2" s="128"/>
      <c r="H2" s="128"/>
      <c r="I2" s="128"/>
      <c r="J2" s="128"/>
      <c r="K2" s="128"/>
      <c r="L2" s="128"/>
      <c r="M2" s="128"/>
    </row>
    <row r="3" spans="1:13" s="129" customFormat="1" ht="20.25">
      <c r="A3" s="128" t="s">
        <v>168</v>
      </c>
      <c r="B3" s="128"/>
      <c r="C3" s="128"/>
      <c r="D3" s="128"/>
      <c r="E3" s="128"/>
      <c r="F3" s="128"/>
      <c r="G3" s="128"/>
      <c r="H3" s="128"/>
      <c r="I3" s="128"/>
      <c r="J3" s="128"/>
      <c r="K3" s="128"/>
      <c r="L3" s="128"/>
      <c r="M3" s="128"/>
    </row>
    <row r="4" spans="1:13" ht="5.0999999999999996" customHeight="1" thickBot="1">
      <c r="A4" s="126"/>
      <c r="B4" s="126"/>
      <c r="C4" s="126"/>
      <c r="D4" s="126"/>
      <c r="E4" s="126"/>
      <c r="F4" s="126"/>
      <c r="G4" s="126"/>
      <c r="H4" s="126"/>
      <c r="I4" s="126"/>
      <c r="J4" s="126"/>
      <c r="K4" s="126"/>
      <c r="L4" s="126"/>
      <c r="M4" s="126"/>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3" sqref="A3:M3"/>
    </sheetView>
  </sheetViews>
  <sheetFormatPr baseColWidth="10" defaultColWidth="9.140625" defaultRowHeight="16.5"/>
  <cols>
    <col min="1" max="16384" width="9.140625" style="1"/>
  </cols>
  <sheetData>
    <row r="1" spans="1:13" ht="5.0999999999999996" customHeight="1">
      <c r="A1" s="116"/>
      <c r="B1" s="116"/>
      <c r="C1" s="116"/>
      <c r="D1" s="116"/>
      <c r="E1" s="116"/>
      <c r="F1" s="116"/>
      <c r="G1" s="116"/>
      <c r="H1" s="116"/>
      <c r="I1" s="116"/>
      <c r="J1" s="116"/>
      <c r="K1" s="116"/>
      <c r="L1" s="116"/>
      <c r="M1" s="116"/>
    </row>
    <row r="2" spans="1:13" s="129" customFormat="1" ht="20.25">
      <c r="A2" s="128" t="s">
        <v>28</v>
      </c>
      <c r="B2" s="128"/>
      <c r="C2" s="128"/>
      <c r="D2" s="128"/>
      <c r="E2" s="128"/>
      <c r="F2" s="128"/>
      <c r="G2" s="128"/>
      <c r="H2" s="128"/>
      <c r="I2" s="128"/>
      <c r="J2" s="128"/>
      <c r="K2" s="128"/>
      <c r="L2" s="128"/>
      <c r="M2" s="128"/>
    </row>
    <row r="3" spans="1:13" s="129" customFormat="1" ht="20.25">
      <c r="A3" s="128" t="s">
        <v>169</v>
      </c>
      <c r="B3" s="128"/>
      <c r="C3" s="128"/>
      <c r="D3" s="128"/>
      <c r="E3" s="128"/>
      <c r="F3" s="128"/>
      <c r="G3" s="128"/>
      <c r="H3" s="128"/>
      <c r="I3" s="128"/>
      <c r="J3" s="128"/>
      <c r="K3" s="128"/>
      <c r="L3" s="128"/>
      <c r="M3" s="128"/>
    </row>
    <row r="4" spans="1:13" ht="5.0999999999999996" customHeight="1" thickBot="1">
      <c r="A4" s="126"/>
      <c r="B4" s="126"/>
      <c r="C4" s="126"/>
      <c r="D4" s="126"/>
      <c r="E4" s="126"/>
      <c r="F4" s="126"/>
      <c r="G4" s="126"/>
      <c r="H4" s="126"/>
      <c r="I4" s="126"/>
      <c r="J4" s="126"/>
      <c r="K4" s="126"/>
      <c r="L4" s="126"/>
      <c r="M4" s="126"/>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A3" sqref="A3:M3"/>
    </sheetView>
  </sheetViews>
  <sheetFormatPr baseColWidth="10" defaultColWidth="9.140625" defaultRowHeight="16.5"/>
  <cols>
    <col min="1" max="16384" width="9.140625" style="1"/>
  </cols>
  <sheetData>
    <row r="1" spans="1:13" ht="5.0999999999999996" customHeight="1">
      <c r="A1" s="116"/>
      <c r="B1" s="116"/>
      <c r="C1" s="116"/>
      <c r="D1" s="116"/>
      <c r="E1" s="116"/>
      <c r="F1" s="116"/>
      <c r="G1" s="116"/>
      <c r="H1" s="116"/>
      <c r="I1" s="116"/>
      <c r="J1" s="116"/>
      <c r="K1" s="116"/>
      <c r="L1" s="116"/>
      <c r="M1" s="116"/>
    </row>
    <row r="2" spans="1:13" s="129" customFormat="1" ht="20.25">
      <c r="A2" s="128" t="s">
        <v>28</v>
      </c>
      <c r="B2" s="128"/>
      <c r="C2" s="128"/>
      <c r="D2" s="128"/>
      <c r="E2" s="128"/>
      <c r="F2" s="128"/>
      <c r="G2" s="128"/>
      <c r="H2" s="128"/>
      <c r="I2" s="128"/>
      <c r="J2" s="128"/>
      <c r="K2" s="128"/>
      <c r="L2" s="128"/>
      <c r="M2" s="128"/>
    </row>
    <row r="3" spans="1:13" s="129" customFormat="1" ht="20.25">
      <c r="A3" s="128" t="s">
        <v>111</v>
      </c>
      <c r="B3" s="128"/>
      <c r="C3" s="128"/>
      <c r="D3" s="128"/>
      <c r="E3" s="128"/>
      <c r="F3" s="128"/>
      <c r="G3" s="128"/>
      <c r="H3" s="128"/>
      <c r="I3" s="128"/>
      <c r="J3" s="128"/>
      <c r="K3" s="128"/>
      <c r="L3" s="128"/>
      <c r="M3" s="128"/>
    </row>
    <row r="4" spans="1:13" ht="5.0999999999999996" customHeight="1" thickBot="1">
      <c r="A4" s="126"/>
      <c r="B4" s="126"/>
      <c r="C4" s="126"/>
      <c r="D4" s="126"/>
      <c r="E4" s="126"/>
      <c r="F4" s="126"/>
      <c r="G4" s="126"/>
      <c r="H4" s="126"/>
      <c r="I4" s="126"/>
      <c r="J4" s="126"/>
      <c r="K4" s="126"/>
      <c r="L4" s="126"/>
      <c r="M4" s="126"/>
    </row>
    <row r="5" spans="1:13" ht="17.25" thickTop="1"/>
  </sheetData>
  <mergeCells count="4">
    <mergeCell ref="A1:M1"/>
    <mergeCell ref="A2:M2"/>
    <mergeCell ref="A3:M3"/>
    <mergeCell ref="A4:M4"/>
  </mergeCells>
  <printOptions horizontalCentered="1"/>
  <pageMargins left="0.39370078740157483" right="0.39370078740157483" top="0.39370078740157483" bottom="0.39370078740157483" header="0.31496062992125984" footer="0.31496062992125984"/>
  <pageSetup paperSize="172"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Informe Costos</vt:lpstr>
      <vt:lpstr>'Cronograma de Actividades'!Área_de_impresión</vt:lpstr>
      <vt:lpstr>'Hoja de Control'!Área_de_impresión</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2021-12-11T13:49:20Z</dcterms:modified>
</cp:coreProperties>
</file>