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AAC\Desktop\Ingenieria de Software\Tercer Semestre\ESTADISTICA\Parcial 1\Proyecto\"/>
    </mc:Choice>
  </mc:AlternateContent>
  <xr:revisionPtr revIDLastSave="0" documentId="13_ncr:1_{614E9552-76AF-4542-95B5-1CDDEBB5F896}" xr6:coauthVersionLast="47" xr6:coauthVersionMax="47" xr10:uidLastSave="{00000000-0000-0000-0000-000000000000}"/>
  <bookViews>
    <workbookView xWindow="5760" yWindow="3360" windowWidth="17280" windowHeight="8880" xr2:uid="{A40799EA-D101-4859-8401-B77BA57C9873}"/>
  </bookViews>
  <sheets>
    <sheet name="DATOS AGRUPADOS" sheetId="3" r:id="rId1"/>
    <sheet name="DATOS NO AGRUP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3" l="1"/>
  <c r="L11" i="3"/>
  <c r="K11" i="3"/>
  <c r="I6" i="2" l="1"/>
  <c r="I9" i="2"/>
  <c r="I8" i="2"/>
  <c r="I7" i="2"/>
  <c r="J18" i="3"/>
  <c r="J19" i="3"/>
  <c r="J23" i="3"/>
  <c r="E11" i="3" l="1"/>
  <c r="I5" i="2"/>
  <c r="I4" i="2"/>
  <c r="B138" i="2"/>
  <c r="D137" i="2" s="1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3" i="2"/>
  <c r="E133" i="2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D134" i="2"/>
  <c r="E134" i="2" s="1"/>
  <c r="D135" i="2"/>
  <c r="E135" i="2" s="1"/>
  <c r="D136" i="2"/>
  <c r="E136" i="2" s="1"/>
  <c r="E137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3" i="2"/>
  <c r="F138" i="2" l="1"/>
  <c r="E3" i="2"/>
  <c r="E138" i="2" s="1"/>
  <c r="D138" i="2"/>
  <c r="J20" i="3"/>
  <c r="J21" i="3"/>
  <c r="J15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J17" i="3"/>
  <c r="J16" i="3"/>
  <c r="J22" i="3" l="1"/>
  <c r="I10" i="3"/>
  <c r="I9" i="3"/>
  <c r="I8" i="3"/>
  <c r="I7" i="3"/>
  <c r="J7" i="3" s="1"/>
  <c r="I6" i="3"/>
  <c r="J6" i="3" s="1"/>
  <c r="I5" i="3"/>
  <c r="I4" i="3"/>
  <c r="I3" i="3"/>
  <c r="J3" i="3" s="1"/>
  <c r="F4" i="3"/>
  <c r="F5" i="3" s="1"/>
  <c r="F6" i="3" s="1"/>
  <c r="F7" i="3" s="1"/>
  <c r="F8" i="3" s="1"/>
  <c r="F9" i="3" s="1"/>
  <c r="F10" i="3" s="1"/>
  <c r="G7" i="3"/>
  <c r="F18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G4" i="3" l="1"/>
  <c r="H4" i="3" s="1"/>
  <c r="G6" i="3"/>
  <c r="J10" i="3"/>
  <c r="J9" i="3"/>
  <c r="J8" i="3"/>
  <c r="G3" i="3"/>
  <c r="K3" i="3"/>
  <c r="G5" i="3"/>
  <c r="G10" i="3"/>
  <c r="G9" i="3"/>
  <c r="J5" i="3"/>
  <c r="G8" i="3"/>
  <c r="K6" i="3"/>
  <c r="J4" i="3"/>
  <c r="K4" i="3" s="1"/>
  <c r="K7" i="3"/>
  <c r="G11" i="3" l="1"/>
  <c r="H5" i="3"/>
  <c r="J11" i="3"/>
  <c r="L9" i="3" s="1"/>
  <c r="M9" i="3" s="1"/>
  <c r="N9" i="3" s="1"/>
  <c r="K10" i="3"/>
  <c r="H6" i="3"/>
  <c r="H7" i="3" s="1"/>
  <c r="H8" i="3" s="1"/>
  <c r="H9" i="3" s="1"/>
  <c r="H10" i="3" s="1"/>
  <c r="K9" i="3"/>
  <c r="K5" i="3"/>
  <c r="K8" i="3"/>
  <c r="L5" i="3" l="1"/>
  <c r="M5" i="3" s="1"/>
  <c r="N5" i="3" s="1"/>
  <c r="L8" i="3"/>
  <c r="L10" i="3"/>
  <c r="M10" i="3" s="1"/>
  <c r="N10" i="3" s="1"/>
  <c r="L4" i="3"/>
  <c r="L7" i="3"/>
  <c r="L6" i="3"/>
  <c r="L3" i="3"/>
  <c r="M3" i="3" s="1"/>
  <c r="N3" i="3" s="1"/>
  <c r="M7" i="3" l="1"/>
  <c r="N7" i="3"/>
  <c r="M8" i="3"/>
  <c r="N8" i="3"/>
  <c r="M6" i="3"/>
  <c r="N6" i="3"/>
  <c r="M4" i="3"/>
  <c r="N4" i="3" s="1"/>
  <c r="N11" i="3" l="1"/>
</calcChain>
</file>

<file path=xl/sharedStrings.xml><?xml version="1.0" encoding="utf-8"?>
<sst xmlns="http://schemas.openxmlformats.org/spreadsheetml/2006/main" count="51" uniqueCount="43">
  <si>
    <t>Datos</t>
  </si>
  <si>
    <t>Datos Ordenados</t>
  </si>
  <si>
    <t>N°</t>
  </si>
  <si>
    <t>Intervalos</t>
  </si>
  <si>
    <t>faS</t>
  </si>
  <si>
    <t>faA</t>
  </si>
  <si>
    <t>frs</t>
  </si>
  <si>
    <t>frA</t>
  </si>
  <si>
    <t>M/C</t>
  </si>
  <si>
    <t>fx</t>
  </si>
  <si>
    <t>fx^2</t>
  </si>
  <si>
    <t>Ac</t>
  </si>
  <si>
    <t>Li</t>
  </si>
  <si>
    <t>#Intervalo</t>
  </si>
  <si>
    <t>0 - 7.90</t>
  </si>
  <si>
    <t>7.91 - 15.81</t>
  </si>
  <si>
    <t>15.82 - 23.72</t>
  </si>
  <si>
    <t>23.73 - 31.63</t>
  </si>
  <si>
    <t>31.64 - 39.54</t>
  </si>
  <si>
    <t>39.55 - 47.45</t>
  </si>
  <si>
    <t>47.46 - 55.36</t>
  </si>
  <si>
    <t>55.37 - 63.27</t>
  </si>
  <si>
    <t xml:space="preserve">Σ </t>
  </si>
  <si>
    <t></t>
  </si>
  <si>
    <t>Moda</t>
  </si>
  <si>
    <t>Media</t>
  </si>
  <si>
    <t>Mediana</t>
  </si>
  <si>
    <t>Varianza</t>
  </si>
  <si>
    <t>DAM</t>
  </si>
  <si>
    <t>Σ</t>
  </si>
  <si>
    <t>X^2</t>
  </si>
  <si>
    <r>
      <t>|x-</t>
    </r>
    <r>
      <rPr>
        <b/>
        <sz val="10"/>
        <color rgb="FF000000"/>
        <rFont val="MS Reference Sans Serif"/>
        <family val="2"/>
      </rPr>
      <t>|</t>
    </r>
  </si>
  <si>
    <r>
      <t>f|x-</t>
    </r>
    <r>
      <rPr>
        <b/>
        <sz val="10"/>
        <color rgb="FF000000"/>
        <rFont val="MS Reference Sans Serif"/>
        <family val="2"/>
      </rPr>
      <t></t>
    </r>
    <r>
      <rPr>
        <b/>
        <sz val="10"/>
        <color rgb="FF000000"/>
        <rFont val="Aptos Narrow"/>
        <family val="2"/>
        <scheme val="minor"/>
      </rPr>
      <t>|</t>
    </r>
  </si>
  <si>
    <r>
      <t>f(x-</t>
    </r>
    <r>
      <rPr>
        <b/>
        <sz val="10"/>
        <color rgb="FF000000"/>
        <rFont val="MS Reference Sans Serif"/>
        <family val="2"/>
      </rPr>
      <t></t>
    </r>
    <r>
      <rPr>
        <b/>
        <sz val="10"/>
        <color rgb="FF000000"/>
        <rFont val="Arial"/>
        <family val="2"/>
      </rPr>
      <t>)^2</t>
    </r>
  </si>
  <si>
    <t>En los últimos seis meses, ¿cuánto dinero aproximadamente ha gastado en recursos para usar ChatGPT?</t>
  </si>
  <si>
    <t>K de Varianza</t>
  </si>
  <si>
    <r>
      <t>|X-</t>
    </r>
    <r>
      <rPr>
        <b/>
        <sz val="11"/>
        <color theme="1"/>
        <rFont val="MS Reference Sans Serif"/>
        <family val="2"/>
      </rPr>
      <t></t>
    </r>
    <r>
      <rPr>
        <b/>
        <sz val="11"/>
        <color theme="1"/>
        <rFont val="Aptos Narrow"/>
        <family val="2"/>
      </rPr>
      <t>|</t>
    </r>
  </si>
  <si>
    <r>
      <t>|X-</t>
    </r>
    <r>
      <rPr>
        <b/>
        <sz val="11"/>
        <color theme="1"/>
        <rFont val="MS Reference Sans Serif"/>
        <family val="2"/>
      </rPr>
      <t></t>
    </r>
    <r>
      <rPr>
        <b/>
        <sz val="11"/>
        <color theme="1"/>
        <rFont val="Aptos Narrow"/>
        <family val="2"/>
      </rPr>
      <t>|</t>
    </r>
    <r>
      <rPr>
        <b/>
        <sz val="11"/>
        <color theme="1"/>
        <rFont val="Aptos Narrow"/>
        <family val="2"/>
        <scheme val="minor"/>
      </rPr>
      <t>^2</t>
    </r>
  </si>
  <si>
    <t>Amplitud</t>
  </si>
  <si>
    <t>Desviación Estándar</t>
  </si>
  <si>
    <t>K De Asimetria</t>
  </si>
  <si>
    <t>Tendencia Leptocútica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</si>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</sst>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MS Reference Sans Serif"/>
      <family val="2"/>
    </font>
    <font>
      <b/>
      <sz val="11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b/>
      <sz val="10"/>
      <color rgb="FF000000"/>
      <name val="MS Reference Sans Serif"/>
      <family val="2"/>
    </font>
    <font>
      <b/>
      <sz val="10"/>
      <color rgb="FF000000"/>
      <name val="Arial"/>
      <family val="2"/>
    </font>
    <font>
      <b/>
      <sz val="11"/>
      <color theme="1"/>
      <name val="MS Reference Sans Serif"/>
      <family val="2"/>
    </font>
    <font>
      <b/>
      <sz val="11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0" fillId="0" borderId="1" xfId="0" applyNumberFormat="1" applyBorder="1"/>
    <xf numFmtId="2" fontId="0" fillId="3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F05A0-4634-4B86-AFF0-A65F717E125A}">
  <dimension ref="A1:P138"/>
  <sheetViews>
    <sheetView tabSelected="1" topLeftCell="A8" zoomScale="109" zoomScaleNormal="70" workbookViewId="0">
      <selection activeCell="C31" sqref="C31"/>
    </sheetView>
  </sheetViews>
  <sheetFormatPr baseColWidth="10" defaultRowHeight="14.4" x14ac:dyDescent="0.3"/>
  <cols>
    <col min="3" max="3" width="22.109375" customWidth="1"/>
    <col min="9" max="9" width="16.88671875" customWidth="1"/>
    <col min="14" max="14" width="14.5546875" customWidth="1"/>
  </cols>
  <sheetData>
    <row r="1" spans="1:16" x14ac:dyDescent="0.3">
      <c r="A1" s="22" t="s">
        <v>34</v>
      </c>
      <c r="B1" s="22"/>
      <c r="C1" s="22"/>
      <c r="D1" s="22"/>
      <c r="E1" s="22"/>
      <c r="F1" s="22"/>
      <c r="G1" s="22"/>
      <c r="O1" s="1"/>
      <c r="P1" s="1"/>
    </row>
    <row r="2" spans="1:16" x14ac:dyDescent="0.3">
      <c r="A2" s="16" t="s">
        <v>2</v>
      </c>
      <c r="B2" s="17" t="s">
        <v>0</v>
      </c>
      <c r="C2" s="17" t="s">
        <v>1</v>
      </c>
      <c r="D2" s="13" t="s">
        <v>3</v>
      </c>
      <c r="E2" s="14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4" t="s">
        <v>31</v>
      </c>
      <c r="M2" s="14" t="s">
        <v>32</v>
      </c>
      <c r="N2" s="14" t="s">
        <v>33</v>
      </c>
      <c r="O2" s="1"/>
      <c r="P2" s="1"/>
    </row>
    <row r="3" spans="1:16" x14ac:dyDescent="0.3">
      <c r="A3" s="6">
        <f>1</f>
        <v>1</v>
      </c>
      <c r="B3" s="3">
        <v>10</v>
      </c>
      <c r="C3" s="3">
        <v>0</v>
      </c>
      <c r="D3" s="12" t="s">
        <v>14</v>
      </c>
      <c r="E3" s="6">
        <v>94</v>
      </c>
      <c r="F3" s="6">
        <v>94</v>
      </c>
      <c r="G3" s="3">
        <f>E3/E$11</f>
        <v>0.6962962962962963</v>
      </c>
      <c r="H3" s="3">
        <v>0.7</v>
      </c>
      <c r="I3" s="7">
        <f>(0+7.9)/2</f>
        <v>3.95</v>
      </c>
      <c r="J3" s="7">
        <f>E3*I3</f>
        <v>371.3</v>
      </c>
      <c r="K3" s="7">
        <f>I3*J3</f>
        <v>1466.6350000000002</v>
      </c>
      <c r="L3" s="7">
        <f>ABS(J3-J$11)</f>
        <v>361.19666666666666</v>
      </c>
      <c r="M3" s="7">
        <f>E3*L3</f>
        <v>33952.486666666664</v>
      </c>
      <c r="N3" s="7">
        <f>L3*M3</f>
        <v>12263525.009044442</v>
      </c>
      <c r="O3" s="1"/>
      <c r="P3" s="1"/>
    </row>
    <row r="4" spans="1:16" x14ac:dyDescent="0.3">
      <c r="A4" s="6">
        <f>A3+1</f>
        <v>2</v>
      </c>
      <c r="B4" s="3">
        <v>0</v>
      </c>
      <c r="C4" s="3">
        <v>0</v>
      </c>
      <c r="D4" s="12" t="s">
        <v>15</v>
      </c>
      <c r="E4" s="6">
        <v>11</v>
      </c>
      <c r="F4" s="6">
        <f>F3+E4</f>
        <v>105</v>
      </c>
      <c r="G4" s="3">
        <f>E4/E$11</f>
        <v>8.1481481481481488E-2</v>
      </c>
      <c r="H4" s="3">
        <f>H3+G4</f>
        <v>0.78148148148148144</v>
      </c>
      <c r="I4" s="7">
        <f>(7.91+15.81)/2</f>
        <v>11.86</v>
      </c>
      <c r="J4" s="7">
        <f t="shared" ref="J4:J10" si="0">E4*I4</f>
        <v>130.45999999999998</v>
      </c>
      <c r="K4" s="7">
        <f t="shared" ref="K4:K10" si="1">I4*J4</f>
        <v>1547.2555999999997</v>
      </c>
      <c r="L4" s="7">
        <f>ABS(J4-J$11)</f>
        <v>120.35666666666665</v>
      </c>
      <c r="M4" s="7">
        <f t="shared" ref="M4:M10" si="2">E4*L4</f>
        <v>1323.9233333333332</v>
      </c>
      <c r="N4" s="7">
        <f t="shared" ref="N4:N10" si="3">L4*M4</f>
        <v>159342.9993222222</v>
      </c>
      <c r="O4" s="1"/>
      <c r="P4" s="1"/>
    </row>
    <row r="5" spans="1:16" x14ac:dyDescent="0.3">
      <c r="A5" s="6">
        <f t="shared" ref="A5:A68" si="4">A4+1</f>
        <v>3</v>
      </c>
      <c r="B5" s="3">
        <v>0</v>
      </c>
      <c r="C5" s="3">
        <v>0</v>
      </c>
      <c r="D5" s="12" t="s">
        <v>16</v>
      </c>
      <c r="E5" s="6">
        <v>15</v>
      </c>
      <c r="F5" s="6">
        <f t="shared" ref="F5:F10" si="5">F4+E5</f>
        <v>120</v>
      </c>
      <c r="G5" s="3">
        <f>E5/E$11</f>
        <v>0.1111111111111111</v>
      </c>
      <c r="H5" s="3">
        <f t="shared" ref="H5:H10" si="6">H4+G5</f>
        <v>0.8925925925925926</v>
      </c>
      <c r="I5" s="7">
        <f>(15.82+23.72)/2</f>
        <v>19.77</v>
      </c>
      <c r="J5" s="7">
        <f t="shared" si="0"/>
        <v>296.55</v>
      </c>
      <c r="K5" s="7">
        <f t="shared" si="1"/>
        <v>5862.7934999999998</v>
      </c>
      <c r="L5" s="7">
        <f>ABS(J5-J$11)</f>
        <v>286.44666666666666</v>
      </c>
      <c r="M5" s="7">
        <f t="shared" si="2"/>
        <v>4296.7</v>
      </c>
      <c r="N5" s="7">
        <f t="shared" si="3"/>
        <v>1230775.3926666665</v>
      </c>
      <c r="O5" s="1"/>
      <c r="P5" s="1"/>
    </row>
    <row r="6" spans="1:16" x14ac:dyDescent="0.3">
      <c r="A6" s="6">
        <f t="shared" si="4"/>
        <v>4</v>
      </c>
      <c r="B6" s="3">
        <v>0</v>
      </c>
      <c r="C6" s="3">
        <v>0</v>
      </c>
      <c r="D6" s="12" t="s">
        <v>17</v>
      </c>
      <c r="E6" s="6">
        <v>8</v>
      </c>
      <c r="F6" s="6">
        <f t="shared" si="5"/>
        <v>128</v>
      </c>
      <c r="G6" s="3">
        <f>E6/E$11</f>
        <v>5.9259259259259262E-2</v>
      </c>
      <c r="H6" s="3">
        <f t="shared" si="6"/>
        <v>0.95185185185185184</v>
      </c>
      <c r="I6" s="7">
        <f>(23.73+31.63)/2</f>
        <v>27.68</v>
      </c>
      <c r="J6" s="7">
        <f t="shared" si="0"/>
        <v>221.44</v>
      </c>
      <c r="K6" s="7">
        <f t="shared" si="1"/>
        <v>6129.4592000000002</v>
      </c>
      <c r="L6" s="7">
        <f>ABS(J6-J$11)</f>
        <v>211.33666666666667</v>
      </c>
      <c r="M6" s="7">
        <f t="shared" si="2"/>
        <v>1690.6933333333334</v>
      </c>
      <c r="N6" s="7">
        <f t="shared" si="3"/>
        <v>357305.49342222227</v>
      </c>
      <c r="O6" s="1"/>
      <c r="P6" s="1"/>
    </row>
    <row r="7" spans="1:16" x14ac:dyDescent="0.3">
      <c r="A7" s="6">
        <f t="shared" si="4"/>
        <v>5</v>
      </c>
      <c r="B7" s="3">
        <v>0</v>
      </c>
      <c r="C7" s="3">
        <v>0</v>
      </c>
      <c r="D7" s="12" t="s">
        <v>18</v>
      </c>
      <c r="E7" s="6">
        <v>1</v>
      </c>
      <c r="F7" s="6">
        <f t="shared" si="5"/>
        <v>129</v>
      </c>
      <c r="G7" s="3">
        <f>E7/E$11</f>
        <v>7.4074074074074077E-3</v>
      </c>
      <c r="H7" s="3">
        <f t="shared" si="6"/>
        <v>0.95925925925925926</v>
      </c>
      <c r="I7" s="7">
        <f>(31.64+39.54)/2</f>
        <v>35.590000000000003</v>
      </c>
      <c r="J7" s="7">
        <f t="shared" si="0"/>
        <v>35.590000000000003</v>
      </c>
      <c r="K7" s="7">
        <f t="shared" si="1"/>
        <v>1266.6481000000003</v>
      </c>
      <c r="L7" s="7">
        <f>ABS(J7-J$11)</f>
        <v>25.486666666666672</v>
      </c>
      <c r="M7" s="7">
        <f t="shared" si="2"/>
        <v>25.486666666666672</v>
      </c>
      <c r="N7" s="7">
        <f t="shared" si="3"/>
        <v>649.57017777777799</v>
      </c>
      <c r="O7" s="1"/>
      <c r="P7" s="1"/>
    </row>
    <row r="8" spans="1:16" x14ac:dyDescent="0.3">
      <c r="A8" s="6">
        <f t="shared" si="4"/>
        <v>6</v>
      </c>
      <c r="B8" s="3">
        <v>0</v>
      </c>
      <c r="C8" s="3">
        <v>0</v>
      </c>
      <c r="D8" s="12" t="s">
        <v>19</v>
      </c>
      <c r="E8" s="6">
        <v>3</v>
      </c>
      <c r="F8" s="6">
        <f t="shared" si="5"/>
        <v>132</v>
      </c>
      <c r="G8" s="3">
        <f>E8/E$11</f>
        <v>2.2222222222222223E-2</v>
      </c>
      <c r="H8" s="3">
        <f t="shared" si="6"/>
        <v>0.98148148148148151</v>
      </c>
      <c r="I8" s="7">
        <f>(39.55+47.55)/2</f>
        <v>43.55</v>
      </c>
      <c r="J8" s="7">
        <f t="shared" si="0"/>
        <v>130.64999999999998</v>
      </c>
      <c r="K8" s="7">
        <f t="shared" si="1"/>
        <v>5689.807499999999</v>
      </c>
      <c r="L8" s="7">
        <f>ABS(J8-J$11)</f>
        <v>120.54666666666665</v>
      </c>
      <c r="M8" s="7">
        <f t="shared" si="2"/>
        <v>361.64</v>
      </c>
      <c r="N8" s="7">
        <f t="shared" si="3"/>
        <v>43594.496533333324</v>
      </c>
      <c r="O8" s="1"/>
      <c r="P8" s="1"/>
    </row>
    <row r="9" spans="1:16" x14ac:dyDescent="0.3">
      <c r="A9" s="6">
        <f t="shared" si="4"/>
        <v>7</v>
      </c>
      <c r="B9" s="3">
        <v>0</v>
      </c>
      <c r="C9" s="3">
        <v>0</v>
      </c>
      <c r="D9" s="12" t="s">
        <v>20</v>
      </c>
      <c r="E9" s="6">
        <v>0</v>
      </c>
      <c r="F9" s="6">
        <f t="shared" si="5"/>
        <v>132</v>
      </c>
      <c r="G9" s="3">
        <f>E9/E$11</f>
        <v>0</v>
      </c>
      <c r="H9" s="3">
        <f t="shared" si="6"/>
        <v>0.98148148148148151</v>
      </c>
      <c r="I9" s="7">
        <f>(47.46+55.36)/2</f>
        <v>51.41</v>
      </c>
      <c r="J9" s="7">
        <f t="shared" si="0"/>
        <v>0</v>
      </c>
      <c r="K9" s="7">
        <f t="shared" si="1"/>
        <v>0</v>
      </c>
      <c r="L9" s="7">
        <f>ABS(J9-J$11)</f>
        <v>10.103333333333332</v>
      </c>
      <c r="M9" s="7">
        <f t="shared" si="2"/>
        <v>0</v>
      </c>
      <c r="N9" s="7">
        <f t="shared" si="3"/>
        <v>0</v>
      </c>
      <c r="O9" s="1"/>
      <c r="P9" s="1"/>
    </row>
    <row r="10" spans="1:16" x14ac:dyDescent="0.3">
      <c r="A10" s="6">
        <f t="shared" si="4"/>
        <v>8</v>
      </c>
      <c r="B10" s="3">
        <v>0</v>
      </c>
      <c r="C10" s="3">
        <v>0</v>
      </c>
      <c r="D10" s="12" t="s">
        <v>21</v>
      </c>
      <c r="E10" s="6">
        <v>3</v>
      </c>
      <c r="F10" s="6">
        <f t="shared" si="5"/>
        <v>135</v>
      </c>
      <c r="G10" s="3">
        <f>E10/E$11</f>
        <v>2.2222222222222223E-2</v>
      </c>
      <c r="H10" s="3">
        <f t="shared" si="6"/>
        <v>1.0037037037037038</v>
      </c>
      <c r="I10" s="7">
        <f>(55.37+63.27)/2</f>
        <v>59.32</v>
      </c>
      <c r="J10" s="7">
        <f t="shared" si="0"/>
        <v>177.96</v>
      </c>
      <c r="K10" s="7">
        <f t="shared" si="1"/>
        <v>10556.5872</v>
      </c>
      <c r="L10" s="7">
        <f>ABS(J10-J$11)</f>
        <v>167.85666666666668</v>
      </c>
      <c r="M10" s="7">
        <f t="shared" si="2"/>
        <v>503.57000000000005</v>
      </c>
      <c r="N10" s="7">
        <f t="shared" si="3"/>
        <v>84527.58163333335</v>
      </c>
      <c r="O10" s="1"/>
      <c r="P10" s="1"/>
    </row>
    <row r="11" spans="1:16" ht="15" x14ac:dyDescent="0.3">
      <c r="A11" s="6">
        <f t="shared" si="4"/>
        <v>9</v>
      </c>
      <c r="B11" s="3">
        <v>0</v>
      </c>
      <c r="C11" s="3">
        <v>0</v>
      </c>
      <c r="D11" s="18" t="s">
        <v>22</v>
      </c>
      <c r="E11" s="8">
        <f>SUM(E3:E10)</f>
        <v>135</v>
      </c>
      <c r="F11" s="1"/>
      <c r="G11" s="9">
        <f>SUM(G3:G10)</f>
        <v>1</v>
      </c>
      <c r="H11" s="1"/>
      <c r="I11" s="31"/>
      <c r="J11" s="9">
        <f>SUM(J3:J10)/135</f>
        <v>10.103333333333332</v>
      </c>
      <c r="K11" s="9">
        <f>SUM(K3:K10)</f>
        <v>32519.186099999999</v>
      </c>
      <c r="L11" s="9">
        <f>SUM(L3:L10)</f>
        <v>1303.33</v>
      </c>
      <c r="M11" s="9">
        <f>SUM(M3:M10)</f>
        <v>42154.499999999993</v>
      </c>
      <c r="N11" s="10">
        <f>SUM(N3:N10)</f>
        <v>14139720.542799998</v>
      </c>
      <c r="O11" s="1"/>
      <c r="P11" s="1"/>
    </row>
    <row r="12" spans="1:16" x14ac:dyDescent="0.3">
      <c r="A12" s="6">
        <f t="shared" si="4"/>
        <v>10</v>
      </c>
      <c r="B12" s="3">
        <v>0</v>
      </c>
      <c r="C12" s="3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">
      <c r="A13" s="6">
        <f t="shared" si="4"/>
        <v>11</v>
      </c>
      <c r="B13" s="3">
        <v>0</v>
      </c>
      <c r="C13" s="3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">
      <c r="A14" s="6">
        <f t="shared" si="4"/>
        <v>12</v>
      </c>
      <c r="B14" s="3">
        <v>0</v>
      </c>
      <c r="C14" s="3"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6">
        <f t="shared" si="4"/>
        <v>13</v>
      </c>
      <c r="B15" s="3">
        <v>0</v>
      </c>
      <c r="C15" s="3">
        <v>0</v>
      </c>
      <c r="D15" s="1"/>
      <c r="E15" s="1"/>
      <c r="F15" s="1"/>
      <c r="G15" s="1"/>
      <c r="H15" s="1"/>
      <c r="I15" s="11" t="s">
        <v>25</v>
      </c>
      <c r="J15" s="3">
        <f>AVERAGE(C3:C137)</f>
        <v>7.7744444444444438</v>
      </c>
      <c r="K15" s="1"/>
      <c r="L15" s="1"/>
      <c r="M15" s="1"/>
      <c r="N15" s="1"/>
      <c r="O15" s="1"/>
      <c r="P15" s="1"/>
    </row>
    <row r="16" spans="1:16" x14ac:dyDescent="0.3">
      <c r="A16" s="6">
        <f t="shared" si="4"/>
        <v>14</v>
      </c>
      <c r="B16" s="3">
        <v>0</v>
      </c>
      <c r="C16" s="3">
        <v>0</v>
      </c>
      <c r="D16" s="1"/>
      <c r="E16" s="1"/>
      <c r="F16" s="1"/>
      <c r="G16" s="1"/>
      <c r="H16" s="1"/>
      <c r="I16" s="11" t="s">
        <v>26</v>
      </c>
      <c r="J16" s="3">
        <f>MEDIAN(C3:C137)</f>
        <v>0</v>
      </c>
      <c r="K16" s="1"/>
      <c r="L16" s="1"/>
      <c r="M16" s="1"/>
      <c r="N16" s="1"/>
      <c r="O16" s="1"/>
      <c r="P16" s="1"/>
    </row>
    <row r="17" spans="1:16" x14ac:dyDescent="0.3">
      <c r="A17" s="6">
        <f t="shared" si="4"/>
        <v>15</v>
      </c>
      <c r="B17" s="3">
        <v>10</v>
      </c>
      <c r="C17" s="3">
        <v>0</v>
      </c>
      <c r="D17" s="1"/>
      <c r="E17" s="11" t="s">
        <v>13</v>
      </c>
      <c r="F17" s="3">
        <v>8</v>
      </c>
      <c r="G17" s="1"/>
      <c r="H17" s="1"/>
      <c r="I17" s="11" t="s">
        <v>24</v>
      </c>
      <c r="J17" s="3">
        <f>MODE(C3:C137)</f>
        <v>0</v>
      </c>
      <c r="K17" s="1"/>
      <c r="L17" s="1"/>
      <c r="O17" s="1"/>
      <c r="P17" s="1"/>
    </row>
    <row r="18" spans="1:16" x14ac:dyDescent="0.3">
      <c r="A18" s="6">
        <f t="shared" si="4"/>
        <v>16</v>
      </c>
      <c r="B18" s="3">
        <v>20</v>
      </c>
      <c r="C18" s="3">
        <v>0</v>
      </c>
      <c r="D18" s="1"/>
      <c r="E18" s="11" t="s">
        <v>11</v>
      </c>
      <c r="F18" s="3">
        <f>(C137-C3)/8</f>
        <v>7.9</v>
      </c>
      <c r="G18" s="1"/>
      <c r="H18" s="1"/>
      <c r="I18" s="11" t="s">
        <v>38</v>
      </c>
      <c r="J18" s="3">
        <f>C137-C3</f>
        <v>63.2</v>
      </c>
      <c r="K18" s="1"/>
      <c r="L18" s="1"/>
      <c r="O18" s="1"/>
      <c r="P18" s="1"/>
    </row>
    <row r="19" spans="1:16" x14ac:dyDescent="0.3">
      <c r="A19" s="6">
        <f t="shared" si="4"/>
        <v>17</v>
      </c>
      <c r="B19" s="3">
        <v>0</v>
      </c>
      <c r="C19" s="3">
        <v>0</v>
      </c>
      <c r="D19" s="1"/>
      <c r="E19" s="11" t="s">
        <v>12</v>
      </c>
      <c r="F19" s="3">
        <v>0</v>
      </c>
      <c r="G19" s="1"/>
      <c r="H19" s="1"/>
      <c r="I19" s="11" t="s">
        <v>28</v>
      </c>
      <c r="J19" s="7">
        <f>AVEDEV(C3:C137)</f>
        <v>9.8599670781893014</v>
      </c>
      <c r="K19" s="1"/>
      <c r="L19" s="1"/>
      <c r="O19" s="1"/>
      <c r="P19" s="1"/>
    </row>
    <row r="20" spans="1:16" x14ac:dyDescent="0.3">
      <c r="A20" s="6">
        <f t="shared" si="4"/>
        <v>18</v>
      </c>
      <c r="B20" s="3">
        <v>0</v>
      </c>
      <c r="C20" s="3">
        <v>0</v>
      </c>
      <c r="D20" s="1"/>
      <c r="E20" s="1"/>
      <c r="F20" s="1"/>
      <c r="G20" s="1"/>
      <c r="H20" s="1"/>
      <c r="I20" s="11" t="s">
        <v>27</v>
      </c>
      <c r="J20" s="7">
        <f>VAR(C3:C137)</f>
        <v>167.27719651741296</v>
      </c>
      <c r="K20" s="1"/>
      <c r="L20" s="1"/>
      <c r="M20" s="1"/>
      <c r="N20" s="1"/>
      <c r="O20" s="1"/>
      <c r="P20" s="1"/>
    </row>
    <row r="21" spans="1:16" x14ac:dyDescent="0.3">
      <c r="A21" s="6">
        <f t="shared" si="4"/>
        <v>19</v>
      </c>
      <c r="B21" s="3">
        <v>23</v>
      </c>
      <c r="C21" s="3">
        <v>0</v>
      </c>
      <c r="D21" s="1"/>
      <c r="E21" s="1"/>
      <c r="F21" s="1"/>
      <c r="G21" s="1"/>
      <c r="H21" s="1"/>
      <c r="I21" s="11" t="s">
        <v>42</v>
      </c>
      <c r="J21" s="7">
        <f>_xlfn.STDEV.S(C3:C137)</f>
        <v>12.933568591746555</v>
      </c>
      <c r="K21" s="1"/>
      <c r="L21" s="1"/>
      <c r="M21" s="1"/>
      <c r="N21" s="1"/>
      <c r="O21" s="1"/>
      <c r="P21" s="1"/>
    </row>
    <row r="22" spans="1:16" x14ac:dyDescent="0.3">
      <c r="A22" s="6">
        <f t="shared" si="4"/>
        <v>20</v>
      </c>
      <c r="B22" s="3">
        <v>0</v>
      </c>
      <c r="C22" s="3">
        <v>0</v>
      </c>
      <c r="D22" s="1"/>
      <c r="E22" s="1"/>
      <c r="F22" s="1"/>
      <c r="G22" s="1"/>
      <c r="H22" s="1"/>
      <c r="I22" s="20" t="s">
        <v>35</v>
      </c>
      <c r="J22" s="27">
        <f>(J21/J15)*100</f>
        <v>166.36003619511078</v>
      </c>
      <c r="K22" s="1"/>
      <c r="L22" s="1"/>
      <c r="M22" s="1"/>
      <c r="N22" s="1"/>
      <c r="O22" s="1"/>
      <c r="P22" s="1"/>
    </row>
    <row r="23" spans="1:16" x14ac:dyDescent="0.3">
      <c r="A23" s="6">
        <f t="shared" si="4"/>
        <v>21</v>
      </c>
      <c r="B23" s="3">
        <v>0</v>
      </c>
      <c r="C23" s="3">
        <v>0</v>
      </c>
      <c r="D23" s="1"/>
      <c r="E23" s="1"/>
      <c r="F23" s="1"/>
      <c r="G23" s="1"/>
      <c r="H23" s="1"/>
      <c r="I23" s="20" t="s">
        <v>40</v>
      </c>
      <c r="J23" s="21">
        <f>_xlfn.SKEW.P(C3:C137)</f>
        <v>2.0028342043707856</v>
      </c>
      <c r="K23" s="1"/>
      <c r="L23" s="1"/>
      <c r="M23" s="1"/>
      <c r="N23" s="1"/>
      <c r="O23" s="1"/>
      <c r="P23" s="1"/>
    </row>
    <row r="24" spans="1:16" x14ac:dyDescent="0.3">
      <c r="A24" s="6">
        <f t="shared" si="4"/>
        <v>22</v>
      </c>
      <c r="B24" s="3">
        <v>0</v>
      </c>
      <c r="C24" s="3">
        <v>0</v>
      </c>
      <c r="D24" s="1"/>
      <c r="E24" s="1"/>
      <c r="F24" s="1"/>
      <c r="G24" s="1"/>
      <c r="H24" s="1"/>
      <c r="I24" s="28" t="s">
        <v>41</v>
      </c>
      <c r="J24" s="29"/>
      <c r="K24" s="1"/>
      <c r="L24" s="1"/>
      <c r="M24" s="1"/>
      <c r="N24" s="1"/>
      <c r="O24" s="1"/>
      <c r="P24" s="1"/>
    </row>
    <row r="25" spans="1:16" x14ac:dyDescent="0.3">
      <c r="A25" s="6">
        <f t="shared" si="4"/>
        <v>23</v>
      </c>
      <c r="B25" s="3">
        <v>0</v>
      </c>
      <c r="C25" s="3">
        <v>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 s="6">
        <f t="shared" si="4"/>
        <v>24</v>
      </c>
      <c r="B26" s="3">
        <v>0</v>
      </c>
      <c r="C26" s="3">
        <v>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">
      <c r="A27" s="6">
        <f t="shared" si="4"/>
        <v>25</v>
      </c>
      <c r="B27" s="3">
        <v>0</v>
      </c>
      <c r="C27" s="3">
        <v>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3">
      <c r="A28" s="6">
        <f t="shared" si="4"/>
        <v>26</v>
      </c>
      <c r="B28" s="3">
        <v>0</v>
      </c>
      <c r="C28" s="3">
        <v>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">
      <c r="A29" s="6">
        <f t="shared" si="4"/>
        <v>27</v>
      </c>
      <c r="B29" s="3">
        <v>0</v>
      </c>
      <c r="C29" s="3">
        <v>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">
      <c r="A30" s="6">
        <f t="shared" si="4"/>
        <v>28</v>
      </c>
      <c r="B30" s="3">
        <v>0</v>
      </c>
      <c r="C30" s="3">
        <v>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">
      <c r="A31" s="6">
        <f t="shared" si="4"/>
        <v>29</v>
      </c>
      <c r="B31" s="3">
        <v>0</v>
      </c>
      <c r="C31" s="3">
        <v>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">
      <c r="A32" s="6">
        <f t="shared" si="4"/>
        <v>30</v>
      </c>
      <c r="B32" s="3">
        <v>0</v>
      </c>
      <c r="C32" s="3">
        <v>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6">
        <f t="shared" si="4"/>
        <v>31</v>
      </c>
      <c r="B33" s="3">
        <v>0</v>
      </c>
      <c r="C33" s="3">
        <v>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6">
        <f t="shared" si="4"/>
        <v>32</v>
      </c>
      <c r="B34" s="3">
        <v>0</v>
      </c>
      <c r="C34" s="3">
        <v>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6">
        <f t="shared" si="4"/>
        <v>33</v>
      </c>
      <c r="B35" s="3">
        <v>0</v>
      </c>
      <c r="C35" s="3">
        <v>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">
      <c r="A36" s="6">
        <f t="shared" si="4"/>
        <v>34</v>
      </c>
      <c r="B36" s="3">
        <v>3.85</v>
      </c>
      <c r="C36" s="3">
        <v>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">
      <c r="A37" s="6">
        <f t="shared" si="4"/>
        <v>35</v>
      </c>
      <c r="B37" s="3">
        <v>0</v>
      </c>
      <c r="C37" s="3">
        <v>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">
      <c r="A38" s="6">
        <f t="shared" si="4"/>
        <v>36</v>
      </c>
      <c r="B38" s="3">
        <v>0</v>
      </c>
      <c r="C38" s="3">
        <v>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3">
      <c r="A39" s="6">
        <f t="shared" si="4"/>
        <v>37</v>
      </c>
      <c r="B39" s="3">
        <v>0</v>
      </c>
      <c r="C39" s="3">
        <v>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3">
      <c r="A40" s="6">
        <f t="shared" si="4"/>
        <v>38</v>
      </c>
      <c r="B40" s="3">
        <v>5</v>
      </c>
      <c r="C40" s="3">
        <v>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3">
      <c r="A41" s="6">
        <f t="shared" si="4"/>
        <v>39</v>
      </c>
      <c r="B41" s="3">
        <v>10</v>
      </c>
      <c r="C41" s="3">
        <v>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3">
      <c r="A42" s="6">
        <f t="shared" si="4"/>
        <v>40</v>
      </c>
      <c r="B42" s="3">
        <v>40.6</v>
      </c>
      <c r="C42" s="3">
        <v>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3">
      <c r="A43" s="6">
        <f t="shared" si="4"/>
        <v>41</v>
      </c>
      <c r="B43" s="3">
        <v>0</v>
      </c>
      <c r="C43" s="3">
        <v>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">
      <c r="A44" s="6">
        <f t="shared" si="4"/>
        <v>42</v>
      </c>
      <c r="B44" s="3">
        <v>0</v>
      </c>
      <c r="C44" s="3">
        <v>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">
      <c r="A45" s="6">
        <f t="shared" si="4"/>
        <v>43</v>
      </c>
      <c r="B45" s="3">
        <v>0</v>
      </c>
      <c r="C45" s="3">
        <v>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3">
      <c r="A46" s="6">
        <f t="shared" si="4"/>
        <v>44</v>
      </c>
      <c r="B46" s="3">
        <v>0</v>
      </c>
      <c r="C46" s="3">
        <v>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3">
      <c r="A47" s="6">
        <f t="shared" si="4"/>
        <v>45</v>
      </c>
      <c r="B47" s="3">
        <v>25</v>
      </c>
      <c r="C47" s="3">
        <v>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3">
      <c r="A48" s="6">
        <f t="shared" si="4"/>
        <v>46</v>
      </c>
      <c r="B48" s="3">
        <v>0</v>
      </c>
      <c r="C48" s="3">
        <v>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3">
      <c r="A49" s="6">
        <f t="shared" si="4"/>
        <v>47</v>
      </c>
      <c r="B49" s="3">
        <v>25</v>
      </c>
      <c r="C49" s="3">
        <v>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3">
      <c r="A50" s="6">
        <f t="shared" si="4"/>
        <v>48</v>
      </c>
      <c r="B50" s="3">
        <v>0</v>
      </c>
      <c r="C50" s="3">
        <v>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3">
      <c r="A51" s="6">
        <f t="shared" si="4"/>
        <v>49</v>
      </c>
      <c r="B51" s="3">
        <v>2000</v>
      </c>
      <c r="C51" s="3">
        <v>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3">
      <c r="A52" s="6">
        <f t="shared" si="4"/>
        <v>50</v>
      </c>
      <c r="B52" s="3">
        <v>0</v>
      </c>
      <c r="C52" s="3">
        <v>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3">
      <c r="A53" s="6">
        <f t="shared" si="4"/>
        <v>51</v>
      </c>
      <c r="B53" s="3">
        <v>0</v>
      </c>
      <c r="C53" s="3">
        <v>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3">
      <c r="A54" s="6">
        <f t="shared" si="4"/>
        <v>52</v>
      </c>
      <c r="B54" s="3">
        <v>0</v>
      </c>
      <c r="C54" s="3">
        <v>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3">
      <c r="A55" s="6">
        <f t="shared" si="4"/>
        <v>53</v>
      </c>
      <c r="B55" s="3">
        <v>0</v>
      </c>
      <c r="C55" s="3">
        <v>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3">
      <c r="A56" s="6">
        <f t="shared" si="4"/>
        <v>54</v>
      </c>
      <c r="B56" s="3">
        <v>0</v>
      </c>
      <c r="C56" s="3">
        <v>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3">
      <c r="A57" s="6">
        <f t="shared" si="4"/>
        <v>55</v>
      </c>
      <c r="B57" s="3">
        <v>0</v>
      </c>
      <c r="C57" s="3">
        <v>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3">
      <c r="A58" s="6">
        <f t="shared" si="4"/>
        <v>56</v>
      </c>
      <c r="B58" s="3">
        <v>0</v>
      </c>
      <c r="C58" s="3">
        <v>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">
      <c r="A59" s="6">
        <f t="shared" si="4"/>
        <v>57</v>
      </c>
      <c r="B59" s="3">
        <v>20</v>
      </c>
      <c r="C59" s="3">
        <v>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3">
      <c r="A60" s="6">
        <f t="shared" si="4"/>
        <v>58</v>
      </c>
      <c r="B60" s="3">
        <v>20</v>
      </c>
      <c r="C60" s="3">
        <v>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3">
      <c r="A61" s="6">
        <f t="shared" si="4"/>
        <v>59</v>
      </c>
      <c r="B61" s="3">
        <v>0</v>
      </c>
      <c r="C61" s="3">
        <v>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3">
      <c r="A62" s="6">
        <f t="shared" si="4"/>
        <v>60</v>
      </c>
      <c r="B62" s="3">
        <v>0</v>
      </c>
      <c r="C62" s="3">
        <v>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3">
      <c r="A63" s="6">
        <f t="shared" si="4"/>
        <v>61</v>
      </c>
      <c r="B63" s="3">
        <v>0</v>
      </c>
      <c r="C63" s="3">
        <v>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3">
      <c r="A64" s="6">
        <f t="shared" si="4"/>
        <v>62</v>
      </c>
      <c r="B64" s="3">
        <v>0</v>
      </c>
      <c r="C64" s="3">
        <v>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3">
      <c r="A65" s="6">
        <f t="shared" si="4"/>
        <v>63</v>
      </c>
      <c r="B65" s="3">
        <v>0</v>
      </c>
      <c r="C65" s="3">
        <v>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3">
      <c r="A66" s="6">
        <f t="shared" si="4"/>
        <v>64</v>
      </c>
      <c r="B66" s="3">
        <v>20</v>
      </c>
      <c r="C66" s="3">
        <v>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3">
      <c r="A67" s="6">
        <f t="shared" si="4"/>
        <v>65</v>
      </c>
      <c r="B67" s="3">
        <v>0</v>
      </c>
      <c r="C67" s="3">
        <v>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3">
      <c r="A68" s="6">
        <f t="shared" si="4"/>
        <v>66</v>
      </c>
      <c r="B68" s="3">
        <v>0</v>
      </c>
      <c r="C68" s="3">
        <v>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3">
      <c r="A69" s="6">
        <f t="shared" ref="A69:A132" si="7">A68+1</f>
        <v>67</v>
      </c>
      <c r="B69" s="3">
        <v>0</v>
      </c>
      <c r="C69" s="3">
        <v>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3">
      <c r="A70" s="6">
        <f t="shared" si="7"/>
        <v>68</v>
      </c>
      <c r="B70" s="3">
        <v>0</v>
      </c>
      <c r="C70" s="3">
        <v>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3">
      <c r="A71" s="6">
        <f t="shared" si="7"/>
        <v>69</v>
      </c>
      <c r="B71" s="3">
        <v>40</v>
      </c>
      <c r="C71" s="3">
        <v>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3">
      <c r="A72" s="6">
        <f t="shared" si="7"/>
        <v>70</v>
      </c>
      <c r="B72" s="3">
        <v>0</v>
      </c>
      <c r="C72" s="3">
        <v>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3">
      <c r="A73" s="6">
        <f t="shared" si="7"/>
        <v>71</v>
      </c>
      <c r="B73" s="3">
        <v>0</v>
      </c>
      <c r="C73" s="3">
        <v>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3">
      <c r="A74" s="6">
        <f t="shared" si="7"/>
        <v>72</v>
      </c>
      <c r="B74" s="3">
        <v>0</v>
      </c>
      <c r="C74" s="3">
        <v>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3">
      <c r="A75" s="6">
        <f t="shared" si="7"/>
        <v>73</v>
      </c>
      <c r="B75" s="3">
        <v>0</v>
      </c>
      <c r="C75" s="3">
        <v>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3">
      <c r="A76" s="6">
        <f t="shared" si="7"/>
        <v>74</v>
      </c>
      <c r="B76" s="3">
        <v>40</v>
      </c>
      <c r="C76" s="3">
        <v>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3">
      <c r="A77" s="6">
        <f t="shared" si="7"/>
        <v>75</v>
      </c>
      <c r="B77" s="3">
        <v>0</v>
      </c>
      <c r="C77" s="3">
        <v>1.2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3">
      <c r="A78" s="6">
        <f t="shared" si="7"/>
        <v>76</v>
      </c>
      <c r="B78" s="3">
        <v>30.2</v>
      </c>
      <c r="C78" s="3">
        <v>2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3">
      <c r="A79" s="6">
        <f t="shared" si="7"/>
        <v>77</v>
      </c>
      <c r="B79" s="3">
        <v>56.2</v>
      </c>
      <c r="C79" s="3">
        <v>2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3">
      <c r="A80" s="6">
        <f t="shared" si="7"/>
        <v>78</v>
      </c>
      <c r="B80" s="3">
        <v>0</v>
      </c>
      <c r="C80" s="3">
        <v>2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3">
      <c r="A81" s="6">
        <f t="shared" si="7"/>
        <v>79</v>
      </c>
      <c r="B81" s="3">
        <v>10.199999999999999</v>
      </c>
      <c r="C81" s="3">
        <v>2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3">
      <c r="A82" s="6">
        <f t="shared" si="7"/>
        <v>80</v>
      </c>
      <c r="B82" s="3">
        <v>30.2</v>
      </c>
      <c r="C82" s="3">
        <v>2.2999999999999998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3">
      <c r="A83" s="6">
        <f t="shared" si="7"/>
        <v>81</v>
      </c>
      <c r="B83" s="3">
        <v>15</v>
      </c>
      <c r="C83" s="3">
        <v>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3">
      <c r="A84" s="6">
        <f t="shared" si="7"/>
        <v>82</v>
      </c>
      <c r="B84" s="3">
        <v>10.199999999999999</v>
      </c>
      <c r="C84" s="3">
        <v>3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3">
      <c r="A85" s="6">
        <f t="shared" si="7"/>
        <v>83</v>
      </c>
      <c r="B85" s="3">
        <v>2.2999999999999998</v>
      </c>
      <c r="C85" s="3">
        <v>3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3">
      <c r="A86" s="6">
        <f t="shared" si="7"/>
        <v>84</v>
      </c>
      <c r="B86" s="3">
        <v>0</v>
      </c>
      <c r="C86" s="3">
        <v>3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3">
      <c r="A87" s="6">
        <f t="shared" si="7"/>
        <v>85</v>
      </c>
      <c r="B87" s="3">
        <v>55.4</v>
      </c>
      <c r="C87" s="3">
        <v>3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3">
      <c r="A88" s="6">
        <f t="shared" si="7"/>
        <v>86</v>
      </c>
      <c r="B88" s="3">
        <v>26.3</v>
      </c>
      <c r="C88" s="3">
        <v>3.2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3">
      <c r="A89" s="6">
        <f t="shared" si="7"/>
        <v>87</v>
      </c>
      <c r="B89" s="3">
        <v>10.199999999999999</v>
      </c>
      <c r="C89" s="3">
        <v>3.5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3">
      <c r="A90" s="6">
        <f t="shared" si="7"/>
        <v>88</v>
      </c>
      <c r="B90" s="3">
        <v>30</v>
      </c>
      <c r="C90" s="3">
        <v>3.85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3">
      <c r="A91" s="6">
        <f t="shared" si="7"/>
        <v>89</v>
      </c>
      <c r="B91" s="3">
        <v>22.4</v>
      </c>
      <c r="C91" s="3">
        <v>4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3">
      <c r="A92" s="6">
        <f t="shared" si="7"/>
        <v>90</v>
      </c>
      <c r="B92" s="3">
        <v>22.3</v>
      </c>
      <c r="C92" s="3">
        <v>4.2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3">
      <c r="A93" s="6">
        <f t="shared" si="7"/>
        <v>91</v>
      </c>
      <c r="B93" s="3">
        <v>22.3</v>
      </c>
      <c r="C93" s="3">
        <v>5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3">
      <c r="A94" s="6">
        <f t="shared" si="7"/>
        <v>92</v>
      </c>
      <c r="B94" s="3">
        <v>35.4</v>
      </c>
      <c r="C94" s="3">
        <v>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3">
      <c r="A95" s="6">
        <f t="shared" si="7"/>
        <v>93</v>
      </c>
      <c r="B95" s="3">
        <v>63.2</v>
      </c>
      <c r="C95" s="3">
        <v>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3">
      <c r="A96" s="6">
        <f t="shared" si="7"/>
        <v>94</v>
      </c>
      <c r="B96" s="3">
        <v>3.2</v>
      </c>
      <c r="C96" s="3">
        <v>5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3">
      <c r="A97" s="6">
        <f t="shared" si="7"/>
        <v>95</v>
      </c>
      <c r="B97" s="3">
        <v>10.199999999999999</v>
      </c>
      <c r="C97" s="3">
        <v>10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3">
      <c r="A98" s="6">
        <f t="shared" si="7"/>
        <v>96</v>
      </c>
      <c r="B98" s="3">
        <v>1.2</v>
      </c>
      <c r="C98" s="3">
        <v>10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3">
      <c r="A99" s="6">
        <f t="shared" si="7"/>
        <v>97</v>
      </c>
      <c r="B99" s="3">
        <v>4.2</v>
      </c>
      <c r="C99" s="3">
        <v>10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3">
      <c r="A100" s="6">
        <f t="shared" si="7"/>
        <v>98</v>
      </c>
      <c r="B100" s="3">
        <v>30</v>
      </c>
      <c r="C100" s="3">
        <v>10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3">
      <c r="A101" s="6">
        <f t="shared" si="7"/>
        <v>99</v>
      </c>
      <c r="B101" s="3">
        <v>0</v>
      </c>
      <c r="C101" s="3">
        <v>10.199999999999999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3">
      <c r="A102" s="6">
        <f t="shared" si="7"/>
        <v>100</v>
      </c>
      <c r="B102" s="3">
        <v>4</v>
      </c>
      <c r="C102" s="3">
        <v>10.199999999999999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3">
      <c r="A103" s="6">
        <f t="shared" si="7"/>
        <v>101</v>
      </c>
      <c r="B103" s="3">
        <v>3</v>
      </c>
      <c r="C103" s="3">
        <v>10.199999999999999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3">
      <c r="A104" s="6">
        <f t="shared" si="7"/>
        <v>102</v>
      </c>
      <c r="B104" s="3">
        <v>15</v>
      </c>
      <c r="C104" s="3">
        <v>10.199999999999999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3">
      <c r="A105" s="6">
        <f t="shared" si="7"/>
        <v>103</v>
      </c>
      <c r="B105" s="3">
        <v>3</v>
      </c>
      <c r="C105" s="3">
        <v>10.5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3">
      <c r="A106" s="6">
        <f t="shared" si="7"/>
        <v>104</v>
      </c>
      <c r="B106" s="3">
        <v>3</v>
      </c>
      <c r="C106" s="3">
        <v>15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3">
      <c r="A107" s="6">
        <f t="shared" si="7"/>
        <v>105</v>
      </c>
      <c r="B107" s="3">
        <v>5</v>
      </c>
      <c r="C107" s="3">
        <v>15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3">
      <c r="A108" s="6">
        <f t="shared" si="7"/>
        <v>106</v>
      </c>
      <c r="B108" s="3">
        <v>3.5</v>
      </c>
      <c r="C108" s="3">
        <v>20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3">
      <c r="A109" s="6">
        <f t="shared" si="7"/>
        <v>107</v>
      </c>
      <c r="B109" s="3">
        <v>5</v>
      </c>
      <c r="C109" s="3">
        <v>20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3">
      <c r="A110" s="6">
        <f t="shared" si="7"/>
        <v>108</v>
      </c>
      <c r="B110" s="3">
        <v>0</v>
      </c>
      <c r="C110" s="3">
        <v>20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3">
      <c r="A111" s="6">
        <f t="shared" si="7"/>
        <v>109</v>
      </c>
      <c r="B111" s="3">
        <v>0</v>
      </c>
      <c r="C111" s="3">
        <v>20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3">
      <c r="A112" s="6">
        <f t="shared" si="7"/>
        <v>110</v>
      </c>
      <c r="B112" s="3">
        <v>0</v>
      </c>
      <c r="C112" s="3">
        <v>20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3">
      <c r="A113" s="6">
        <f t="shared" si="7"/>
        <v>111</v>
      </c>
      <c r="B113" s="3">
        <v>0</v>
      </c>
      <c r="C113" s="3">
        <v>20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">
      <c r="A114" s="6">
        <f t="shared" si="7"/>
        <v>112</v>
      </c>
      <c r="B114" s="3">
        <v>20.5</v>
      </c>
      <c r="C114" s="3">
        <v>20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3">
      <c r="A115" s="6">
        <f t="shared" si="7"/>
        <v>113</v>
      </c>
      <c r="B115" s="3">
        <v>20</v>
      </c>
      <c r="C115" s="3">
        <v>20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3">
      <c r="A116" s="6">
        <f t="shared" si="7"/>
        <v>114</v>
      </c>
      <c r="B116" s="3">
        <v>20</v>
      </c>
      <c r="C116" s="3">
        <v>20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3">
      <c r="A117" s="6">
        <f t="shared" si="7"/>
        <v>115</v>
      </c>
      <c r="B117" s="3">
        <v>20</v>
      </c>
      <c r="C117" s="3">
        <v>20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3">
      <c r="A118" s="6">
        <f t="shared" si="7"/>
        <v>116</v>
      </c>
      <c r="B118" s="3">
        <v>5</v>
      </c>
      <c r="C118" s="3">
        <v>20.5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3">
      <c r="A119" s="6">
        <f t="shared" si="7"/>
        <v>117</v>
      </c>
      <c r="B119" s="3">
        <v>2</v>
      </c>
      <c r="C119" s="3">
        <v>22.3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3">
      <c r="A120" s="6">
        <f t="shared" si="7"/>
        <v>118</v>
      </c>
      <c r="B120" s="3">
        <v>0</v>
      </c>
      <c r="C120" s="3">
        <v>22.3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3">
      <c r="A121" s="6">
        <f t="shared" si="7"/>
        <v>119</v>
      </c>
      <c r="B121" s="3">
        <v>10</v>
      </c>
      <c r="C121" s="3">
        <v>22.4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3">
      <c r="A122" s="6">
        <f t="shared" si="7"/>
        <v>120</v>
      </c>
      <c r="B122" s="3">
        <v>3</v>
      </c>
      <c r="C122" s="3">
        <v>23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3">
      <c r="A123" s="6">
        <f t="shared" si="7"/>
        <v>121</v>
      </c>
      <c r="B123" s="3">
        <v>25</v>
      </c>
      <c r="C123" s="3">
        <v>25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3">
      <c r="A124" s="6">
        <f t="shared" si="7"/>
        <v>122</v>
      </c>
      <c r="B124" s="3">
        <v>20</v>
      </c>
      <c r="C124" s="3">
        <v>25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3">
      <c r="A125" s="6">
        <f t="shared" si="7"/>
        <v>123</v>
      </c>
      <c r="B125" s="3">
        <v>20</v>
      </c>
      <c r="C125" s="3">
        <v>25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3">
      <c r="A126" s="6">
        <f t="shared" si="7"/>
        <v>124</v>
      </c>
      <c r="B126" s="3">
        <v>10.5</v>
      </c>
      <c r="C126" s="3">
        <v>26.3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3">
      <c r="A127" s="6">
        <f t="shared" si="7"/>
        <v>125</v>
      </c>
      <c r="B127" s="3">
        <v>0</v>
      </c>
      <c r="C127" s="3">
        <v>30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3">
      <c r="A128" s="6">
        <f t="shared" si="7"/>
        <v>126</v>
      </c>
      <c r="B128" s="3">
        <v>3</v>
      </c>
      <c r="C128" s="3">
        <v>30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3">
      <c r="A129" s="6">
        <f t="shared" si="7"/>
        <v>127</v>
      </c>
      <c r="B129" s="3">
        <v>2</v>
      </c>
      <c r="C129" s="3">
        <v>30.2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3">
      <c r="A130" s="6">
        <f t="shared" si="7"/>
        <v>128</v>
      </c>
      <c r="B130" s="3">
        <v>2</v>
      </c>
      <c r="C130" s="3">
        <v>30.2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3">
      <c r="A131" s="6">
        <f t="shared" si="7"/>
        <v>129</v>
      </c>
      <c r="B131" s="3">
        <v>2</v>
      </c>
      <c r="C131" s="3">
        <v>35.4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3">
      <c r="A132" s="6">
        <f t="shared" si="7"/>
        <v>130</v>
      </c>
      <c r="B132" s="3">
        <v>0</v>
      </c>
      <c r="C132" s="3">
        <v>40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3">
      <c r="A133" s="6">
        <f t="shared" ref="A133:A137" si="8">A132+1</f>
        <v>131</v>
      </c>
      <c r="B133" s="3">
        <v>0</v>
      </c>
      <c r="C133" s="3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3">
      <c r="A134" s="6">
        <f t="shared" si="8"/>
        <v>132</v>
      </c>
      <c r="B134" s="3">
        <v>0</v>
      </c>
      <c r="C134" s="3">
        <v>40.6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3">
      <c r="A135" s="6">
        <f t="shared" si="8"/>
        <v>133</v>
      </c>
      <c r="B135" s="3">
        <v>0</v>
      </c>
      <c r="C135" s="3">
        <v>55.4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3">
      <c r="A136" s="6">
        <f t="shared" si="8"/>
        <v>134</v>
      </c>
      <c r="B136" s="3">
        <v>0</v>
      </c>
      <c r="C136" s="3">
        <v>56.2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3">
      <c r="A137" s="6">
        <f t="shared" si="8"/>
        <v>135</v>
      </c>
      <c r="B137" s="3">
        <v>0</v>
      </c>
      <c r="C137" s="3">
        <v>63.2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2"/>
      <c r="P137" s="2"/>
    </row>
    <row r="138" spans="1:16" x14ac:dyDescent="0.3">
      <c r="I138" s="1"/>
      <c r="J138" s="1"/>
    </row>
  </sheetData>
  <sortState xmlns:xlrd2="http://schemas.microsoft.com/office/spreadsheetml/2017/richdata2" ref="C3:C137">
    <sortCondition ref="C137"/>
  </sortState>
  <mergeCells count="2">
    <mergeCell ref="A1:G1"/>
    <mergeCell ref="I24:J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B40B-6663-438F-8063-33F7627FA41D}">
  <dimension ref="A1:I138"/>
  <sheetViews>
    <sheetView zoomScale="71" zoomScaleNormal="55" workbookViewId="0">
      <selection activeCell="A19" sqref="A19"/>
    </sheetView>
  </sheetViews>
  <sheetFormatPr baseColWidth="10" defaultRowHeight="14.4" x14ac:dyDescent="0.3"/>
  <cols>
    <col min="2" max="2" width="15.33203125" customWidth="1"/>
    <col min="8" max="8" width="21.33203125" customWidth="1"/>
  </cols>
  <sheetData>
    <row r="1" spans="1:9" ht="14.4" customHeight="1" x14ac:dyDescent="0.3">
      <c r="A1" s="24" t="s">
        <v>2</v>
      </c>
      <c r="B1" s="25" t="s">
        <v>1</v>
      </c>
      <c r="C1" s="26" t="s">
        <v>23</v>
      </c>
      <c r="D1" s="24" t="s">
        <v>36</v>
      </c>
      <c r="E1" s="24" t="s">
        <v>37</v>
      </c>
      <c r="F1" s="24" t="s">
        <v>30</v>
      </c>
    </row>
    <row r="2" spans="1:9" ht="15" customHeight="1" x14ac:dyDescent="0.3">
      <c r="A2" s="24"/>
      <c r="B2" s="25"/>
      <c r="C2" s="26"/>
      <c r="D2" s="24"/>
      <c r="E2" s="24"/>
      <c r="F2" s="24"/>
    </row>
    <row r="3" spans="1:9" x14ac:dyDescent="0.3">
      <c r="A3" s="6">
        <v>1</v>
      </c>
      <c r="B3" s="3">
        <v>0</v>
      </c>
      <c r="C3" s="5">
        <f>B$138</f>
        <v>7.7744444444444438</v>
      </c>
      <c r="D3" s="3">
        <f>ABS(B3-B$138)</f>
        <v>7.7744444444444438</v>
      </c>
      <c r="E3" s="3">
        <f>(D3)^2</f>
        <v>60.441986419753079</v>
      </c>
      <c r="F3" s="3">
        <f>(B3)^2</f>
        <v>0</v>
      </c>
      <c r="H3" s="30" t="s">
        <v>25</v>
      </c>
      <c r="I3" s="19">
        <v>7.77</v>
      </c>
    </row>
    <row r="4" spans="1:9" x14ac:dyDescent="0.3">
      <c r="A4" s="4">
        <f>A3+1</f>
        <v>2</v>
      </c>
      <c r="B4" s="3">
        <v>0</v>
      </c>
      <c r="C4" s="5">
        <f t="shared" ref="C4:C67" si="0">B$138</f>
        <v>7.7744444444444438</v>
      </c>
      <c r="D4" s="3">
        <f t="shared" ref="D4:D67" si="1">ABS(B4-B$138)</f>
        <v>7.7744444444444438</v>
      </c>
      <c r="E4" s="3">
        <f t="shared" ref="E4:E67" si="2">(D4)^2</f>
        <v>60.441986419753079</v>
      </c>
      <c r="F4" s="3">
        <f t="shared" ref="F4:F67" si="3">(B4)^2</f>
        <v>0</v>
      </c>
      <c r="H4" s="30" t="s">
        <v>24</v>
      </c>
      <c r="I4" s="19">
        <f>MODE(B3:B137)</f>
        <v>0</v>
      </c>
    </row>
    <row r="5" spans="1:9" x14ac:dyDescent="0.3">
      <c r="A5" s="4">
        <f t="shared" ref="A5:A68" si="4">A4+1</f>
        <v>3</v>
      </c>
      <c r="B5" s="3">
        <v>0</v>
      </c>
      <c r="C5" s="5">
        <f t="shared" si="0"/>
        <v>7.7744444444444438</v>
      </c>
      <c r="D5" s="3">
        <f t="shared" si="1"/>
        <v>7.7744444444444438</v>
      </c>
      <c r="E5" s="3">
        <f t="shared" si="2"/>
        <v>60.441986419753079</v>
      </c>
      <c r="F5" s="3">
        <f t="shared" si="3"/>
        <v>0</v>
      </c>
      <c r="H5" s="30" t="s">
        <v>26</v>
      </c>
      <c r="I5" s="19">
        <f>MEDIAN(B3:B137)</f>
        <v>0</v>
      </c>
    </row>
    <row r="6" spans="1:9" x14ac:dyDescent="0.3">
      <c r="A6" s="4">
        <f t="shared" si="4"/>
        <v>4</v>
      </c>
      <c r="B6" s="3">
        <v>0</v>
      </c>
      <c r="C6" s="5">
        <f t="shared" si="0"/>
        <v>7.7744444444444438</v>
      </c>
      <c r="D6" s="3">
        <f t="shared" si="1"/>
        <v>7.7744444444444438</v>
      </c>
      <c r="E6" s="3">
        <f t="shared" si="2"/>
        <v>60.441986419753079</v>
      </c>
      <c r="F6" s="3">
        <f t="shared" si="3"/>
        <v>0</v>
      </c>
      <c r="H6" s="30" t="s">
        <v>38</v>
      </c>
      <c r="I6" s="19">
        <f>B137-B3</f>
        <v>63.2</v>
      </c>
    </row>
    <row r="7" spans="1:9" x14ac:dyDescent="0.3">
      <c r="A7" s="4">
        <f t="shared" si="4"/>
        <v>5</v>
      </c>
      <c r="B7" s="3">
        <v>0</v>
      </c>
      <c r="C7" s="5">
        <f t="shared" si="0"/>
        <v>7.7744444444444438</v>
      </c>
      <c r="D7" s="3">
        <f t="shared" si="1"/>
        <v>7.7744444444444438</v>
      </c>
      <c r="E7" s="3">
        <f t="shared" si="2"/>
        <v>60.441986419753079</v>
      </c>
      <c r="F7" s="3">
        <f t="shared" si="3"/>
        <v>0</v>
      </c>
      <c r="H7" s="30" t="s">
        <v>28</v>
      </c>
      <c r="I7" s="19">
        <f>AVEDEV(B3:B137)</f>
        <v>9.8599670781893014</v>
      </c>
    </row>
    <row r="8" spans="1:9" x14ac:dyDescent="0.3">
      <c r="A8" s="4">
        <f t="shared" si="4"/>
        <v>6</v>
      </c>
      <c r="B8" s="3">
        <v>0</v>
      </c>
      <c r="C8" s="5">
        <f t="shared" si="0"/>
        <v>7.7744444444444438</v>
      </c>
      <c r="D8" s="3">
        <f t="shared" si="1"/>
        <v>7.7744444444444438</v>
      </c>
      <c r="E8" s="3">
        <f t="shared" si="2"/>
        <v>60.441986419753079</v>
      </c>
      <c r="F8" s="3">
        <f t="shared" si="3"/>
        <v>0</v>
      </c>
      <c r="H8" s="30" t="s">
        <v>27</v>
      </c>
      <c r="I8" s="19">
        <f>VAR(B3:B137)</f>
        <v>167.27719651741296</v>
      </c>
    </row>
    <row r="9" spans="1:9" x14ac:dyDescent="0.3">
      <c r="A9" s="4">
        <f t="shared" si="4"/>
        <v>7</v>
      </c>
      <c r="B9" s="3">
        <v>0</v>
      </c>
      <c r="C9" s="5">
        <f t="shared" si="0"/>
        <v>7.7744444444444438</v>
      </c>
      <c r="D9" s="3">
        <f t="shared" si="1"/>
        <v>7.7744444444444438</v>
      </c>
      <c r="E9" s="3">
        <f t="shared" si="2"/>
        <v>60.441986419753079</v>
      </c>
      <c r="F9" s="3">
        <f t="shared" si="3"/>
        <v>0</v>
      </c>
      <c r="H9" s="30" t="s">
        <v>39</v>
      </c>
      <c r="I9" s="19">
        <f>_xlfn.STDEV.S(B3:B137)</f>
        <v>12.933568591746555</v>
      </c>
    </row>
    <row r="10" spans="1:9" x14ac:dyDescent="0.3">
      <c r="A10" s="4">
        <f t="shared" si="4"/>
        <v>8</v>
      </c>
      <c r="B10" s="3">
        <v>0</v>
      </c>
      <c r="C10" s="5">
        <f t="shared" si="0"/>
        <v>7.7744444444444438</v>
      </c>
      <c r="D10" s="3">
        <f t="shared" si="1"/>
        <v>7.7744444444444438</v>
      </c>
      <c r="E10" s="3">
        <f t="shared" si="2"/>
        <v>60.441986419753079</v>
      </c>
      <c r="F10" s="3">
        <f t="shared" si="3"/>
        <v>0</v>
      </c>
    </row>
    <row r="11" spans="1:9" x14ac:dyDescent="0.3">
      <c r="A11" s="4">
        <f t="shared" si="4"/>
        <v>9</v>
      </c>
      <c r="B11" s="3">
        <v>0</v>
      </c>
      <c r="C11" s="5">
        <f t="shared" si="0"/>
        <v>7.7744444444444438</v>
      </c>
      <c r="D11" s="3">
        <f t="shared" si="1"/>
        <v>7.7744444444444438</v>
      </c>
      <c r="E11" s="3">
        <f t="shared" si="2"/>
        <v>60.441986419753079</v>
      </c>
      <c r="F11" s="3">
        <f t="shared" si="3"/>
        <v>0</v>
      </c>
    </row>
    <row r="12" spans="1:9" x14ac:dyDescent="0.3">
      <c r="A12" s="4">
        <f t="shared" si="4"/>
        <v>10</v>
      </c>
      <c r="B12" s="3">
        <v>0</v>
      </c>
      <c r="C12" s="5">
        <f t="shared" si="0"/>
        <v>7.7744444444444438</v>
      </c>
      <c r="D12" s="3">
        <f t="shared" si="1"/>
        <v>7.7744444444444438</v>
      </c>
      <c r="E12" s="3">
        <f t="shared" si="2"/>
        <v>60.441986419753079</v>
      </c>
      <c r="F12" s="3">
        <f t="shared" si="3"/>
        <v>0</v>
      </c>
    </row>
    <row r="13" spans="1:9" x14ac:dyDescent="0.3">
      <c r="A13" s="4">
        <f t="shared" si="4"/>
        <v>11</v>
      </c>
      <c r="B13" s="3">
        <v>0</v>
      </c>
      <c r="C13" s="5">
        <f t="shared" si="0"/>
        <v>7.7744444444444438</v>
      </c>
      <c r="D13" s="3">
        <f t="shared" si="1"/>
        <v>7.7744444444444438</v>
      </c>
      <c r="E13" s="3">
        <f t="shared" si="2"/>
        <v>60.441986419753079</v>
      </c>
      <c r="F13" s="3">
        <f t="shared" si="3"/>
        <v>0</v>
      </c>
    </row>
    <row r="14" spans="1:9" x14ac:dyDescent="0.3">
      <c r="A14" s="4">
        <f t="shared" si="4"/>
        <v>12</v>
      </c>
      <c r="B14" s="3">
        <v>0</v>
      </c>
      <c r="C14" s="5">
        <f t="shared" si="0"/>
        <v>7.7744444444444438</v>
      </c>
      <c r="D14" s="3">
        <f t="shared" si="1"/>
        <v>7.7744444444444438</v>
      </c>
      <c r="E14" s="3">
        <f t="shared" si="2"/>
        <v>60.441986419753079</v>
      </c>
      <c r="F14" s="3">
        <f t="shared" si="3"/>
        <v>0</v>
      </c>
    </row>
    <row r="15" spans="1:9" x14ac:dyDescent="0.3">
      <c r="A15" s="4">
        <f t="shared" si="4"/>
        <v>13</v>
      </c>
      <c r="B15" s="3">
        <v>0</v>
      </c>
      <c r="C15" s="5">
        <f t="shared" si="0"/>
        <v>7.7744444444444438</v>
      </c>
      <c r="D15" s="3">
        <f t="shared" si="1"/>
        <v>7.7744444444444438</v>
      </c>
      <c r="E15" s="3">
        <f t="shared" si="2"/>
        <v>60.441986419753079</v>
      </c>
      <c r="F15" s="3">
        <f t="shared" si="3"/>
        <v>0</v>
      </c>
    </row>
    <row r="16" spans="1:9" x14ac:dyDescent="0.3">
      <c r="A16" s="4">
        <f t="shared" si="4"/>
        <v>14</v>
      </c>
      <c r="B16" s="3">
        <v>0</v>
      </c>
      <c r="C16" s="5">
        <f t="shared" si="0"/>
        <v>7.7744444444444438</v>
      </c>
      <c r="D16" s="3">
        <f t="shared" si="1"/>
        <v>7.7744444444444438</v>
      </c>
      <c r="E16" s="3">
        <f t="shared" si="2"/>
        <v>60.441986419753079</v>
      </c>
      <c r="F16" s="3">
        <f t="shared" si="3"/>
        <v>0</v>
      </c>
    </row>
    <row r="17" spans="1:6" x14ac:dyDescent="0.3">
      <c r="A17" s="4">
        <f t="shared" si="4"/>
        <v>15</v>
      </c>
      <c r="B17" s="3">
        <v>0</v>
      </c>
      <c r="C17" s="5">
        <f t="shared" si="0"/>
        <v>7.7744444444444438</v>
      </c>
      <c r="D17" s="3">
        <f t="shared" si="1"/>
        <v>7.7744444444444438</v>
      </c>
      <c r="E17" s="3">
        <f t="shared" si="2"/>
        <v>60.441986419753079</v>
      </c>
      <c r="F17" s="3">
        <f t="shared" si="3"/>
        <v>0</v>
      </c>
    </row>
    <row r="18" spans="1:6" x14ac:dyDescent="0.3">
      <c r="A18" s="4">
        <f t="shared" si="4"/>
        <v>16</v>
      </c>
      <c r="B18" s="3">
        <v>0</v>
      </c>
      <c r="C18" s="5">
        <f t="shared" si="0"/>
        <v>7.7744444444444438</v>
      </c>
      <c r="D18" s="3">
        <f t="shared" si="1"/>
        <v>7.7744444444444438</v>
      </c>
      <c r="E18" s="3">
        <f t="shared" si="2"/>
        <v>60.441986419753079</v>
      </c>
      <c r="F18" s="3">
        <f t="shared" si="3"/>
        <v>0</v>
      </c>
    </row>
    <row r="19" spans="1:6" x14ac:dyDescent="0.3">
      <c r="A19" s="4">
        <f t="shared" si="4"/>
        <v>17</v>
      </c>
      <c r="B19" s="3">
        <v>0</v>
      </c>
      <c r="C19" s="5">
        <f t="shared" si="0"/>
        <v>7.7744444444444438</v>
      </c>
      <c r="D19" s="3">
        <f t="shared" si="1"/>
        <v>7.7744444444444438</v>
      </c>
      <c r="E19" s="3">
        <f t="shared" si="2"/>
        <v>60.441986419753079</v>
      </c>
      <c r="F19" s="3">
        <f t="shared" si="3"/>
        <v>0</v>
      </c>
    </row>
    <row r="20" spans="1:6" x14ac:dyDescent="0.3">
      <c r="A20" s="4">
        <f t="shared" si="4"/>
        <v>18</v>
      </c>
      <c r="B20" s="3">
        <v>0</v>
      </c>
      <c r="C20" s="5">
        <f t="shared" si="0"/>
        <v>7.7744444444444438</v>
      </c>
      <c r="D20" s="3">
        <f t="shared" si="1"/>
        <v>7.7744444444444438</v>
      </c>
      <c r="E20" s="3">
        <f t="shared" si="2"/>
        <v>60.441986419753079</v>
      </c>
      <c r="F20" s="3">
        <f t="shared" si="3"/>
        <v>0</v>
      </c>
    </row>
    <row r="21" spans="1:6" x14ac:dyDescent="0.3">
      <c r="A21" s="4">
        <f t="shared" si="4"/>
        <v>19</v>
      </c>
      <c r="B21" s="3">
        <v>0</v>
      </c>
      <c r="C21" s="5">
        <f t="shared" si="0"/>
        <v>7.7744444444444438</v>
      </c>
      <c r="D21" s="3">
        <f t="shared" si="1"/>
        <v>7.7744444444444438</v>
      </c>
      <c r="E21" s="3">
        <f t="shared" si="2"/>
        <v>60.441986419753079</v>
      </c>
      <c r="F21" s="3">
        <f t="shared" si="3"/>
        <v>0</v>
      </c>
    </row>
    <row r="22" spans="1:6" x14ac:dyDescent="0.3">
      <c r="A22" s="4">
        <f t="shared" si="4"/>
        <v>20</v>
      </c>
      <c r="B22" s="3">
        <v>0</v>
      </c>
      <c r="C22" s="5">
        <f t="shared" si="0"/>
        <v>7.7744444444444438</v>
      </c>
      <c r="D22" s="3">
        <f t="shared" si="1"/>
        <v>7.7744444444444438</v>
      </c>
      <c r="E22" s="3">
        <f t="shared" si="2"/>
        <v>60.441986419753079</v>
      </c>
      <c r="F22" s="3">
        <f t="shared" si="3"/>
        <v>0</v>
      </c>
    </row>
    <row r="23" spans="1:6" x14ac:dyDescent="0.3">
      <c r="A23" s="4">
        <f t="shared" si="4"/>
        <v>21</v>
      </c>
      <c r="B23" s="3">
        <v>0</v>
      </c>
      <c r="C23" s="5">
        <f t="shared" si="0"/>
        <v>7.7744444444444438</v>
      </c>
      <c r="D23" s="3">
        <f t="shared" si="1"/>
        <v>7.7744444444444438</v>
      </c>
      <c r="E23" s="3">
        <f t="shared" si="2"/>
        <v>60.441986419753079</v>
      </c>
      <c r="F23" s="3">
        <f t="shared" si="3"/>
        <v>0</v>
      </c>
    </row>
    <row r="24" spans="1:6" x14ac:dyDescent="0.3">
      <c r="A24" s="4">
        <f t="shared" si="4"/>
        <v>22</v>
      </c>
      <c r="B24" s="3">
        <v>0</v>
      </c>
      <c r="C24" s="5">
        <f t="shared" si="0"/>
        <v>7.7744444444444438</v>
      </c>
      <c r="D24" s="3">
        <f t="shared" si="1"/>
        <v>7.7744444444444438</v>
      </c>
      <c r="E24" s="3">
        <f t="shared" si="2"/>
        <v>60.441986419753079</v>
      </c>
      <c r="F24" s="3">
        <f t="shared" si="3"/>
        <v>0</v>
      </c>
    </row>
    <row r="25" spans="1:6" x14ac:dyDescent="0.3">
      <c r="A25" s="4">
        <f t="shared" si="4"/>
        <v>23</v>
      </c>
      <c r="B25" s="3">
        <v>0</v>
      </c>
      <c r="C25" s="5">
        <f t="shared" si="0"/>
        <v>7.7744444444444438</v>
      </c>
      <c r="D25" s="3">
        <f t="shared" si="1"/>
        <v>7.7744444444444438</v>
      </c>
      <c r="E25" s="3">
        <f t="shared" si="2"/>
        <v>60.441986419753079</v>
      </c>
      <c r="F25" s="3">
        <f t="shared" si="3"/>
        <v>0</v>
      </c>
    </row>
    <row r="26" spans="1:6" x14ac:dyDescent="0.3">
      <c r="A26" s="4">
        <f t="shared" si="4"/>
        <v>24</v>
      </c>
      <c r="B26" s="3">
        <v>0</v>
      </c>
      <c r="C26" s="5">
        <f t="shared" si="0"/>
        <v>7.7744444444444438</v>
      </c>
      <c r="D26" s="3">
        <f t="shared" si="1"/>
        <v>7.7744444444444438</v>
      </c>
      <c r="E26" s="3">
        <f t="shared" si="2"/>
        <v>60.441986419753079</v>
      </c>
      <c r="F26" s="3">
        <f t="shared" si="3"/>
        <v>0</v>
      </c>
    </row>
    <row r="27" spans="1:6" x14ac:dyDescent="0.3">
      <c r="A27" s="4">
        <f t="shared" si="4"/>
        <v>25</v>
      </c>
      <c r="B27" s="3">
        <v>0</v>
      </c>
      <c r="C27" s="5">
        <f t="shared" si="0"/>
        <v>7.7744444444444438</v>
      </c>
      <c r="D27" s="3">
        <f t="shared" si="1"/>
        <v>7.7744444444444438</v>
      </c>
      <c r="E27" s="3">
        <f t="shared" si="2"/>
        <v>60.441986419753079</v>
      </c>
      <c r="F27" s="3">
        <f t="shared" si="3"/>
        <v>0</v>
      </c>
    </row>
    <row r="28" spans="1:6" x14ac:dyDescent="0.3">
      <c r="A28" s="4">
        <f t="shared" si="4"/>
        <v>26</v>
      </c>
      <c r="B28" s="3">
        <v>0</v>
      </c>
      <c r="C28" s="5">
        <f t="shared" si="0"/>
        <v>7.7744444444444438</v>
      </c>
      <c r="D28" s="3">
        <f t="shared" si="1"/>
        <v>7.7744444444444438</v>
      </c>
      <c r="E28" s="3">
        <f t="shared" si="2"/>
        <v>60.441986419753079</v>
      </c>
      <c r="F28" s="3">
        <f t="shared" si="3"/>
        <v>0</v>
      </c>
    </row>
    <row r="29" spans="1:6" x14ac:dyDescent="0.3">
      <c r="A29" s="4">
        <f t="shared" si="4"/>
        <v>27</v>
      </c>
      <c r="B29" s="3">
        <v>0</v>
      </c>
      <c r="C29" s="5">
        <f t="shared" si="0"/>
        <v>7.7744444444444438</v>
      </c>
      <c r="D29" s="3">
        <f t="shared" si="1"/>
        <v>7.7744444444444438</v>
      </c>
      <c r="E29" s="3">
        <f t="shared" si="2"/>
        <v>60.441986419753079</v>
      </c>
      <c r="F29" s="3">
        <f t="shared" si="3"/>
        <v>0</v>
      </c>
    </row>
    <row r="30" spans="1:6" x14ac:dyDescent="0.3">
      <c r="A30" s="4">
        <f t="shared" si="4"/>
        <v>28</v>
      </c>
      <c r="B30" s="3">
        <v>0</v>
      </c>
      <c r="C30" s="5">
        <f t="shared" si="0"/>
        <v>7.7744444444444438</v>
      </c>
      <c r="D30" s="3">
        <f t="shared" si="1"/>
        <v>7.7744444444444438</v>
      </c>
      <c r="E30" s="3">
        <f t="shared" si="2"/>
        <v>60.441986419753079</v>
      </c>
      <c r="F30" s="3">
        <f t="shared" si="3"/>
        <v>0</v>
      </c>
    </row>
    <row r="31" spans="1:6" x14ac:dyDescent="0.3">
      <c r="A31" s="4">
        <f t="shared" si="4"/>
        <v>29</v>
      </c>
      <c r="B31" s="3">
        <v>0</v>
      </c>
      <c r="C31" s="5">
        <f t="shared" si="0"/>
        <v>7.7744444444444438</v>
      </c>
      <c r="D31" s="3">
        <f t="shared" si="1"/>
        <v>7.7744444444444438</v>
      </c>
      <c r="E31" s="3">
        <f t="shared" si="2"/>
        <v>60.441986419753079</v>
      </c>
      <c r="F31" s="3">
        <f t="shared" si="3"/>
        <v>0</v>
      </c>
    </row>
    <row r="32" spans="1:6" x14ac:dyDescent="0.3">
      <c r="A32" s="4">
        <f t="shared" si="4"/>
        <v>30</v>
      </c>
      <c r="B32" s="3">
        <v>0</v>
      </c>
      <c r="C32" s="5">
        <f t="shared" si="0"/>
        <v>7.7744444444444438</v>
      </c>
      <c r="D32" s="3">
        <f t="shared" si="1"/>
        <v>7.7744444444444438</v>
      </c>
      <c r="E32" s="3">
        <f t="shared" si="2"/>
        <v>60.441986419753079</v>
      </c>
      <c r="F32" s="3">
        <f t="shared" si="3"/>
        <v>0</v>
      </c>
    </row>
    <row r="33" spans="1:6" x14ac:dyDescent="0.3">
      <c r="A33" s="4">
        <f t="shared" si="4"/>
        <v>31</v>
      </c>
      <c r="B33" s="3">
        <v>0</v>
      </c>
      <c r="C33" s="5">
        <f t="shared" si="0"/>
        <v>7.7744444444444438</v>
      </c>
      <c r="D33" s="3">
        <f t="shared" si="1"/>
        <v>7.7744444444444438</v>
      </c>
      <c r="E33" s="3">
        <f t="shared" si="2"/>
        <v>60.441986419753079</v>
      </c>
      <c r="F33" s="3">
        <f t="shared" si="3"/>
        <v>0</v>
      </c>
    </row>
    <row r="34" spans="1:6" x14ac:dyDescent="0.3">
      <c r="A34" s="4">
        <f t="shared" si="4"/>
        <v>32</v>
      </c>
      <c r="B34" s="3">
        <v>0</v>
      </c>
      <c r="C34" s="5">
        <f t="shared" si="0"/>
        <v>7.7744444444444438</v>
      </c>
      <c r="D34" s="3">
        <f t="shared" si="1"/>
        <v>7.7744444444444438</v>
      </c>
      <c r="E34" s="3">
        <f t="shared" si="2"/>
        <v>60.441986419753079</v>
      </c>
      <c r="F34" s="3">
        <f t="shared" si="3"/>
        <v>0</v>
      </c>
    </row>
    <row r="35" spans="1:6" x14ac:dyDescent="0.3">
      <c r="A35" s="4">
        <f t="shared" si="4"/>
        <v>33</v>
      </c>
      <c r="B35" s="3">
        <v>0</v>
      </c>
      <c r="C35" s="5">
        <f t="shared" si="0"/>
        <v>7.7744444444444438</v>
      </c>
      <c r="D35" s="3">
        <f t="shared" si="1"/>
        <v>7.7744444444444438</v>
      </c>
      <c r="E35" s="3">
        <f t="shared" si="2"/>
        <v>60.441986419753079</v>
      </c>
      <c r="F35" s="3">
        <f t="shared" si="3"/>
        <v>0</v>
      </c>
    </row>
    <row r="36" spans="1:6" x14ac:dyDescent="0.3">
      <c r="A36" s="4">
        <f t="shared" si="4"/>
        <v>34</v>
      </c>
      <c r="B36" s="3">
        <v>0</v>
      </c>
      <c r="C36" s="5">
        <f t="shared" si="0"/>
        <v>7.7744444444444438</v>
      </c>
      <c r="D36" s="3">
        <f t="shared" si="1"/>
        <v>7.7744444444444438</v>
      </c>
      <c r="E36" s="3">
        <f t="shared" si="2"/>
        <v>60.441986419753079</v>
      </c>
      <c r="F36" s="3">
        <f t="shared" si="3"/>
        <v>0</v>
      </c>
    </row>
    <row r="37" spans="1:6" x14ac:dyDescent="0.3">
      <c r="A37" s="4">
        <f t="shared" si="4"/>
        <v>35</v>
      </c>
      <c r="B37" s="3">
        <v>0</v>
      </c>
      <c r="C37" s="5">
        <f t="shared" si="0"/>
        <v>7.7744444444444438</v>
      </c>
      <c r="D37" s="3">
        <f t="shared" si="1"/>
        <v>7.7744444444444438</v>
      </c>
      <c r="E37" s="3">
        <f t="shared" si="2"/>
        <v>60.441986419753079</v>
      </c>
      <c r="F37" s="3">
        <f t="shared" si="3"/>
        <v>0</v>
      </c>
    </row>
    <row r="38" spans="1:6" x14ac:dyDescent="0.3">
      <c r="A38" s="4">
        <f t="shared" si="4"/>
        <v>36</v>
      </c>
      <c r="B38" s="3">
        <v>0</v>
      </c>
      <c r="C38" s="5">
        <f t="shared" si="0"/>
        <v>7.7744444444444438</v>
      </c>
      <c r="D38" s="3">
        <f t="shared" si="1"/>
        <v>7.7744444444444438</v>
      </c>
      <c r="E38" s="3">
        <f t="shared" si="2"/>
        <v>60.441986419753079</v>
      </c>
      <c r="F38" s="3">
        <f t="shared" si="3"/>
        <v>0</v>
      </c>
    </row>
    <row r="39" spans="1:6" x14ac:dyDescent="0.3">
      <c r="A39" s="4">
        <f t="shared" si="4"/>
        <v>37</v>
      </c>
      <c r="B39" s="3">
        <v>0</v>
      </c>
      <c r="C39" s="5">
        <f t="shared" si="0"/>
        <v>7.7744444444444438</v>
      </c>
      <c r="D39" s="3">
        <f t="shared" si="1"/>
        <v>7.7744444444444438</v>
      </c>
      <c r="E39" s="3">
        <f t="shared" si="2"/>
        <v>60.441986419753079</v>
      </c>
      <c r="F39" s="3">
        <f t="shared" si="3"/>
        <v>0</v>
      </c>
    </row>
    <row r="40" spans="1:6" x14ac:dyDescent="0.3">
      <c r="A40" s="4">
        <f t="shared" si="4"/>
        <v>38</v>
      </c>
      <c r="B40" s="3">
        <v>0</v>
      </c>
      <c r="C40" s="5">
        <f t="shared" si="0"/>
        <v>7.7744444444444438</v>
      </c>
      <c r="D40" s="3">
        <f t="shared" si="1"/>
        <v>7.7744444444444438</v>
      </c>
      <c r="E40" s="3">
        <f t="shared" si="2"/>
        <v>60.441986419753079</v>
      </c>
      <c r="F40" s="3">
        <f t="shared" si="3"/>
        <v>0</v>
      </c>
    </row>
    <row r="41" spans="1:6" x14ac:dyDescent="0.3">
      <c r="A41" s="4">
        <f t="shared" si="4"/>
        <v>39</v>
      </c>
      <c r="B41" s="3">
        <v>0</v>
      </c>
      <c r="C41" s="5">
        <f t="shared" si="0"/>
        <v>7.7744444444444438</v>
      </c>
      <c r="D41" s="3">
        <f t="shared" si="1"/>
        <v>7.7744444444444438</v>
      </c>
      <c r="E41" s="3">
        <f t="shared" si="2"/>
        <v>60.441986419753079</v>
      </c>
      <c r="F41" s="3">
        <f t="shared" si="3"/>
        <v>0</v>
      </c>
    </row>
    <row r="42" spans="1:6" x14ac:dyDescent="0.3">
      <c r="A42" s="4">
        <f t="shared" si="4"/>
        <v>40</v>
      </c>
      <c r="B42" s="3">
        <v>0</v>
      </c>
      <c r="C42" s="5">
        <f t="shared" si="0"/>
        <v>7.7744444444444438</v>
      </c>
      <c r="D42" s="3">
        <f t="shared" si="1"/>
        <v>7.7744444444444438</v>
      </c>
      <c r="E42" s="3">
        <f t="shared" si="2"/>
        <v>60.441986419753079</v>
      </c>
      <c r="F42" s="3">
        <f t="shared" si="3"/>
        <v>0</v>
      </c>
    </row>
    <row r="43" spans="1:6" x14ac:dyDescent="0.3">
      <c r="A43" s="4">
        <f t="shared" si="4"/>
        <v>41</v>
      </c>
      <c r="B43" s="3">
        <v>0</v>
      </c>
      <c r="C43" s="5">
        <f t="shared" si="0"/>
        <v>7.7744444444444438</v>
      </c>
      <c r="D43" s="3">
        <f t="shared" si="1"/>
        <v>7.7744444444444438</v>
      </c>
      <c r="E43" s="3">
        <f t="shared" si="2"/>
        <v>60.441986419753079</v>
      </c>
      <c r="F43" s="3">
        <f t="shared" si="3"/>
        <v>0</v>
      </c>
    </row>
    <row r="44" spans="1:6" x14ac:dyDescent="0.3">
      <c r="A44" s="4">
        <f t="shared" si="4"/>
        <v>42</v>
      </c>
      <c r="B44" s="3">
        <v>0</v>
      </c>
      <c r="C44" s="5">
        <f t="shared" si="0"/>
        <v>7.7744444444444438</v>
      </c>
      <c r="D44" s="3">
        <f t="shared" si="1"/>
        <v>7.7744444444444438</v>
      </c>
      <c r="E44" s="3">
        <f t="shared" si="2"/>
        <v>60.441986419753079</v>
      </c>
      <c r="F44" s="3">
        <f t="shared" si="3"/>
        <v>0</v>
      </c>
    </row>
    <row r="45" spans="1:6" x14ac:dyDescent="0.3">
      <c r="A45" s="4">
        <f t="shared" si="4"/>
        <v>43</v>
      </c>
      <c r="B45" s="3">
        <v>0</v>
      </c>
      <c r="C45" s="5">
        <f t="shared" si="0"/>
        <v>7.7744444444444438</v>
      </c>
      <c r="D45" s="3">
        <f t="shared" si="1"/>
        <v>7.7744444444444438</v>
      </c>
      <c r="E45" s="3">
        <f t="shared" si="2"/>
        <v>60.441986419753079</v>
      </c>
      <c r="F45" s="3">
        <f t="shared" si="3"/>
        <v>0</v>
      </c>
    </row>
    <row r="46" spans="1:6" x14ac:dyDescent="0.3">
      <c r="A46" s="4">
        <f t="shared" si="4"/>
        <v>44</v>
      </c>
      <c r="B46" s="3">
        <v>0</v>
      </c>
      <c r="C46" s="5">
        <f t="shared" si="0"/>
        <v>7.7744444444444438</v>
      </c>
      <c r="D46" s="3">
        <f t="shared" si="1"/>
        <v>7.7744444444444438</v>
      </c>
      <c r="E46" s="3">
        <f t="shared" si="2"/>
        <v>60.441986419753079</v>
      </c>
      <c r="F46" s="3">
        <f t="shared" si="3"/>
        <v>0</v>
      </c>
    </row>
    <row r="47" spans="1:6" x14ac:dyDescent="0.3">
      <c r="A47" s="4">
        <f t="shared" si="4"/>
        <v>45</v>
      </c>
      <c r="B47" s="3">
        <v>0</v>
      </c>
      <c r="C47" s="5">
        <f t="shared" si="0"/>
        <v>7.7744444444444438</v>
      </c>
      <c r="D47" s="3">
        <f t="shared" si="1"/>
        <v>7.7744444444444438</v>
      </c>
      <c r="E47" s="3">
        <f t="shared" si="2"/>
        <v>60.441986419753079</v>
      </c>
      <c r="F47" s="3">
        <f t="shared" si="3"/>
        <v>0</v>
      </c>
    </row>
    <row r="48" spans="1:6" x14ac:dyDescent="0.3">
      <c r="A48" s="4">
        <f t="shared" si="4"/>
        <v>46</v>
      </c>
      <c r="B48" s="3">
        <v>0</v>
      </c>
      <c r="C48" s="5">
        <f t="shared" si="0"/>
        <v>7.7744444444444438</v>
      </c>
      <c r="D48" s="3">
        <f t="shared" si="1"/>
        <v>7.7744444444444438</v>
      </c>
      <c r="E48" s="3">
        <f t="shared" si="2"/>
        <v>60.441986419753079</v>
      </c>
      <c r="F48" s="3">
        <f t="shared" si="3"/>
        <v>0</v>
      </c>
    </row>
    <row r="49" spans="1:6" x14ac:dyDescent="0.3">
      <c r="A49" s="4">
        <f t="shared" si="4"/>
        <v>47</v>
      </c>
      <c r="B49" s="3">
        <v>0</v>
      </c>
      <c r="C49" s="5">
        <f t="shared" si="0"/>
        <v>7.7744444444444438</v>
      </c>
      <c r="D49" s="3">
        <f t="shared" si="1"/>
        <v>7.7744444444444438</v>
      </c>
      <c r="E49" s="3">
        <f t="shared" si="2"/>
        <v>60.441986419753079</v>
      </c>
      <c r="F49" s="3">
        <f t="shared" si="3"/>
        <v>0</v>
      </c>
    </row>
    <row r="50" spans="1:6" x14ac:dyDescent="0.3">
      <c r="A50" s="4">
        <f t="shared" si="4"/>
        <v>48</v>
      </c>
      <c r="B50" s="3">
        <v>0</v>
      </c>
      <c r="C50" s="5">
        <f t="shared" si="0"/>
        <v>7.7744444444444438</v>
      </c>
      <c r="D50" s="3">
        <f t="shared" si="1"/>
        <v>7.7744444444444438</v>
      </c>
      <c r="E50" s="3">
        <f t="shared" si="2"/>
        <v>60.441986419753079</v>
      </c>
      <c r="F50" s="3">
        <f t="shared" si="3"/>
        <v>0</v>
      </c>
    </row>
    <row r="51" spans="1:6" x14ac:dyDescent="0.3">
      <c r="A51" s="4">
        <f t="shared" si="4"/>
        <v>49</v>
      </c>
      <c r="B51" s="3">
        <v>0</v>
      </c>
      <c r="C51" s="5">
        <f t="shared" si="0"/>
        <v>7.7744444444444438</v>
      </c>
      <c r="D51" s="3">
        <f t="shared" si="1"/>
        <v>7.7744444444444438</v>
      </c>
      <c r="E51" s="3">
        <f t="shared" si="2"/>
        <v>60.441986419753079</v>
      </c>
      <c r="F51" s="3">
        <f t="shared" si="3"/>
        <v>0</v>
      </c>
    </row>
    <row r="52" spans="1:6" x14ac:dyDescent="0.3">
      <c r="A52" s="4">
        <f t="shared" si="4"/>
        <v>50</v>
      </c>
      <c r="B52" s="3">
        <v>0</v>
      </c>
      <c r="C52" s="5">
        <f t="shared" si="0"/>
        <v>7.7744444444444438</v>
      </c>
      <c r="D52" s="3">
        <f t="shared" si="1"/>
        <v>7.7744444444444438</v>
      </c>
      <c r="E52" s="3">
        <f t="shared" si="2"/>
        <v>60.441986419753079</v>
      </c>
      <c r="F52" s="3">
        <f t="shared" si="3"/>
        <v>0</v>
      </c>
    </row>
    <row r="53" spans="1:6" x14ac:dyDescent="0.3">
      <c r="A53" s="4">
        <f t="shared" si="4"/>
        <v>51</v>
      </c>
      <c r="B53" s="3">
        <v>0</v>
      </c>
      <c r="C53" s="5">
        <f t="shared" si="0"/>
        <v>7.7744444444444438</v>
      </c>
      <c r="D53" s="3">
        <f t="shared" si="1"/>
        <v>7.7744444444444438</v>
      </c>
      <c r="E53" s="3">
        <f t="shared" si="2"/>
        <v>60.441986419753079</v>
      </c>
      <c r="F53" s="3">
        <f t="shared" si="3"/>
        <v>0</v>
      </c>
    </row>
    <row r="54" spans="1:6" x14ac:dyDescent="0.3">
      <c r="A54" s="4">
        <f t="shared" si="4"/>
        <v>52</v>
      </c>
      <c r="B54" s="3">
        <v>0</v>
      </c>
      <c r="C54" s="5">
        <f t="shared" si="0"/>
        <v>7.7744444444444438</v>
      </c>
      <c r="D54" s="3">
        <f t="shared" si="1"/>
        <v>7.7744444444444438</v>
      </c>
      <c r="E54" s="3">
        <f t="shared" si="2"/>
        <v>60.441986419753079</v>
      </c>
      <c r="F54" s="3">
        <f t="shared" si="3"/>
        <v>0</v>
      </c>
    </row>
    <row r="55" spans="1:6" x14ac:dyDescent="0.3">
      <c r="A55" s="4">
        <f t="shared" si="4"/>
        <v>53</v>
      </c>
      <c r="B55" s="3">
        <v>0</v>
      </c>
      <c r="C55" s="5">
        <f t="shared" si="0"/>
        <v>7.7744444444444438</v>
      </c>
      <c r="D55" s="3">
        <f t="shared" si="1"/>
        <v>7.7744444444444438</v>
      </c>
      <c r="E55" s="3">
        <f t="shared" si="2"/>
        <v>60.441986419753079</v>
      </c>
      <c r="F55" s="3">
        <f t="shared" si="3"/>
        <v>0</v>
      </c>
    </row>
    <row r="56" spans="1:6" x14ac:dyDescent="0.3">
      <c r="A56" s="4">
        <f t="shared" si="4"/>
        <v>54</v>
      </c>
      <c r="B56" s="3">
        <v>0</v>
      </c>
      <c r="C56" s="5">
        <f t="shared" si="0"/>
        <v>7.7744444444444438</v>
      </c>
      <c r="D56" s="3">
        <f t="shared" si="1"/>
        <v>7.7744444444444438</v>
      </c>
      <c r="E56" s="3">
        <f t="shared" si="2"/>
        <v>60.441986419753079</v>
      </c>
      <c r="F56" s="3">
        <f t="shared" si="3"/>
        <v>0</v>
      </c>
    </row>
    <row r="57" spans="1:6" x14ac:dyDescent="0.3">
      <c r="A57" s="4">
        <f t="shared" si="4"/>
        <v>55</v>
      </c>
      <c r="B57" s="3">
        <v>0</v>
      </c>
      <c r="C57" s="5">
        <f t="shared" si="0"/>
        <v>7.7744444444444438</v>
      </c>
      <c r="D57" s="3">
        <f t="shared" si="1"/>
        <v>7.7744444444444438</v>
      </c>
      <c r="E57" s="3">
        <f t="shared" si="2"/>
        <v>60.441986419753079</v>
      </c>
      <c r="F57" s="3">
        <f t="shared" si="3"/>
        <v>0</v>
      </c>
    </row>
    <row r="58" spans="1:6" x14ac:dyDescent="0.3">
      <c r="A58" s="4">
        <f t="shared" si="4"/>
        <v>56</v>
      </c>
      <c r="B58" s="3">
        <v>0</v>
      </c>
      <c r="C58" s="5">
        <f t="shared" si="0"/>
        <v>7.7744444444444438</v>
      </c>
      <c r="D58" s="3">
        <f t="shared" si="1"/>
        <v>7.7744444444444438</v>
      </c>
      <c r="E58" s="3">
        <f t="shared" si="2"/>
        <v>60.441986419753079</v>
      </c>
      <c r="F58" s="3">
        <f t="shared" si="3"/>
        <v>0</v>
      </c>
    </row>
    <row r="59" spans="1:6" x14ac:dyDescent="0.3">
      <c r="A59" s="4">
        <f t="shared" si="4"/>
        <v>57</v>
      </c>
      <c r="B59" s="3">
        <v>0</v>
      </c>
      <c r="C59" s="5">
        <f t="shared" si="0"/>
        <v>7.7744444444444438</v>
      </c>
      <c r="D59" s="3">
        <f t="shared" si="1"/>
        <v>7.7744444444444438</v>
      </c>
      <c r="E59" s="3">
        <f t="shared" si="2"/>
        <v>60.441986419753079</v>
      </c>
      <c r="F59" s="3">
        <f t="shared" si="3"/>
        <v>0</v>
      </c>
    </row>
    <row r="60" spans="1:6" x14ac:dyDescent="0.3">
      <c r="A60" s="4">
        <f t="shared" si="4"/>
        <v>58</v>
      </c>
      <c r="B60" s="3">
        <v>0</v>
      </c>
      <c r="C60" s="5">
        <f t="shared" si="0"/>
        <v>7.7744444444444438</v>
      </c>
      <c r="D60" s="3">
        <f t="shared" si="1"/>
        <v>7.7744444444444438</v>
      </c>
      <c r="E60" s="3">
        <f t="shared" si="2"/>
        <v>60.441986419753079</v>
      </c>
      <c r="F60" s="3">
        <f t="shared" si="3"/>
        <v>0</v>
      </c>
    </row>
    <row r="61" spans="1:6" x14ac:dyDescent="0.3">
      <c r="A61" s="4">
        <f t="shared" si="4"/>
        <v>59</v>
      </c>
      <c r="B61" s="3">
        <v>0</v>
      </c>
      <c r="C61" s="5">
        <f t="shared" si="0"/>
        <v>7.7744444444444438</v>
      </c>
      <c r="D61" s="3">
        <f t="shared" si="1"/>
        <v>7.7744444444444438</v>
      </c>
      <c r="E61" s="3">
        <f t="shared" si="2"/>
        <v>60.441986419753079</v>
      </c>
      <c r="F61" s="3">
        <f t="shared" si="3"/>
        <v>0</v>
      </c>
    </row>
    <row r="62" spans="1:6" x14ac:dyDescent="0.3">
      <c r="A62" s="4">
        <f t="shared" si="4"/>
        <v>60</v>
      </c>
      <c r="B62" s="3">
        <v>0</v>
      </c>
      <c r="C62" s="5">
        <f t="shared" si="0"/>
        <v>7.7744444444444438</v>
      </c>
      <c r="D62" s="3">
        <f t="shared" si="1"/>
        <v>7.7744444444444438</v>
      </c>
      <c r="E62" s="3">
        <f t="shared" si="2"/>
        <v>60.441986419753079</v>
      </c>
      <c r="F62" s="3">
        <f t="shared" si="3"/>
        <v>0</v>
      </c>
    </row>
    <row r="63" spans="1:6" x14ac:dyDescent="0.3">
      <c r="A63" s="4">
        <f t="shared" si="4"/>
        <v>61</v>
      </c>
      <c r="B63" s="3">
        <v>0</v>
      </c>
      <c r="C63" s="5">
        <f t="shared" si="0"/>
        <v>7.7744444444444438</v>
      </c>
      <c r="D63" s="3">
        <f t="shared" si="1"/>
        <v>7.7744444444444438</v>
      </c>
      <c r="E63" s="3">
        <f t="shared" si="2"/>
        <v>60.441986419753079</v>
      </c>
      <c r="F63" s="3">
        <f t="shared" si="3"/>
        <v>0</v>
      </c>
    </row>
    <row r="64" spans="1:6" x14ac:dyDescent="0.3">
      <c r="A64" s="4">
        <f t="shared" si="4"/>
        <v>62</v>
      </c>
      <c r="B64" s="3">
        <v>0</v>
      </c>
      <c r="C64" s="5">
        <f t="shared" si="0"/>
        <v>7.7744444444444438</v>
      </c>
      <c r="D64" s="3">
        <f t="shared" si="1"/>
        <v>7.7744444444444438</v>
      </c>
      <c r="E64" s="3">
        <f t="shared" si="2"/>
        <v>60.441986419753079</v>
      </c>
      <c r="F64" s="3">
        <f t="shared" si="3"/>
        <v>0</v>
      </c>
    </row>
    <row r="65" spans="1:6" x14ac:dyDescent="0.3">
      <c r="A65" s="4">
        <f t="shared" si="4"/>
        <v>63</v>
      </c>
      <c r="B65" s="3">
        <v>0</v>
      </c>
      <c r="C65" s="5">
        <f t="shared" si="0"/>
        <v>7.7744444444444438</v>
      </c>
      <c r="D65" s="3">
        <f t="shared" si="1"/>
        <v>7.7744444444444438</v>
      </c>
      <c r="E65" s="3">
        <f t="shared" si="2"/>
        <v>60.441986419753079</v>
      </c>
      <c r="F65" s="3">
        <f t="shared" si="3"/>
        <v>0</v>
      </c>
    </row>
    <row r="66" spans="1:6" x14ac:dyDescent="0.3">
      <c r="A66" s="4">
        <f t="shared" si="4"/>
        <v>64</v>
      </c>
      <c r="B66" s="3">
        <v>0</v>
      </c>
      <c r="C66" s="5">
        <f t="shared" si="0"/>
        <v>7.7744444444444438</v>
      </c>
      <c r="D66" s="3">
        <f t="shared" si="1"/>
        <v>7.7744444444444438</v>
      </c>
      <c r="E66" s="3">
        <f t="shared" si="2"/>
        <v>60.441986419753079</v>
      </c>
      <c r="F66" s="3">
        <f t="shared" si="3"/>
        <v>0</v>
      </c>
    </row>
    <row r="67" spans="1:6" x14ac:dyDescent="0.3">
      <c r="A67" s="4">
        <f t="shared" si="4"/>
        <v>65</v>
      </c>
      <c r="B67" s="3">
        <v>0</v>
      </c>
      <c r="C67" s="5">
        <f t="shared" si="0"/>
        <v>7.7744444444444438</v>
      </c>
      <c r="D67" s="3">
        <f t="shared" si="1"/>
        <v>7.7744444444444438</v>
      </c>
      <c r="E67" s="3">
        <f t="shared" si="2"/>
        <v>60.441986419753079</v>
      </c>
      <c r="F67" s="3">
        <f t="shared" si="3"/>
        <v>0</v>
      </c>
    </row>
    <row r="68" spans="1:6" x14ac:dyDescent="0.3">
      <c r="A68" s="4">
        <f t="shared" si="4"/>
        <v>66</v>
      </c>
      <c r="B68" s="3">
        <v>0</v>
      </c>
      <c r="C68" s="5">
        <f t="shared" ref="C68:C131" si="5">B$138</f>
        <v>7.7744444444444438</v>
      </c>
      <c r="D68" s="3">
        <f t="shared" ref="D68:D131" si="6">ABS(B68-B$138)</f>
        <v>7.7744444444444438</v>
      </c>
      <c r="E68" s="3">
        <f t="shared" ref="E68:E131" si="7">(D68)^2</f>
        <v>60.441986419753079</v>
      </c>
      <c r="F68" s="3">
        <f t="shared" ref="F68:F131" si="8">(B68)^2</f>
        <v>0</v>
      </c>
    </row>
    <row r="69" spans="1:6" x14ac:dyDescent="0.3">
      <c r="A69" s="4">
        <f t="shared" ref="A69:A132" si="9">A68+1</f>
        <v>67</v>
      </c>
      <c r="B69" s="3">
        <v>0</v>
      </c>
      <c r="C69" s="5">
        <f t="shared" si="5"/>
        <v>7.7744444444444438</v>
      </c>
      <c r="D69" s="3">
        <f t="shared" si="6"/>
        <v>7.7744444444444438</v>
      </c>
      <c r="E69" s="3">
        <f t="shared" si="7"/>
        <v>60.441986419753079</v>
      </c>
      <c r="F69" s="3">
        <f t="shared" si="8"/>
        <v>0</v>
      </c>
    </row>
    <row r="70" spans="1:6" x14ac:dyDescent="0.3">
      <c r="A70" s="4">
        <f t="shared" si="9"/>
        <v>68</v>
      </c>
      <c r="B70" s="3">
        <v>0</v>
      </c>
      <c r="C70" s="5">
        <f t="shared" si="5"/>
        <v>7.7744444444444438</v>
      </c>
      <c r="D70" s="3">
        <f t="shared" si="6"/>
        <v>7.7744444444444438</v>
      </c>
      <c r="E70" s="3">
        <f t="shared" si="7"/>
        <v>60.441986419753079</v>
      </c>
      <c r="F70" s="3">
        <f t="shared" si="8"/>
        <v>0</v>
      </c>
    </row>
    <row r="71" spans="1:6" x14ac:dyDescent="0.3">
      <c r="A71" s="4">
        <f t="shared" si="9"/>
        <v>69</v>
      </c>
      <c r="B71" s="3">
        <v>0</v>
      </c>
      <c r="C71" s="5">
        <f t="shared" si="5"/>
        <v>7.7744444444444438</v>
      </c>
      <c r="D71" s="3">
        <f t="shared" si="6"/>
        <v>7.7744444444444438</v>
      </c>
      <c r="E71" s="3">
        <f t="shared" si="7"/>
        <v>60.441986419753079</v>
      </c>
      <c r="F71" s="3">
        <f t="shared" si="8"/>
        <v>0</v>
      </c>
    </row>
    <row r="72" spans="1:6" x14ac:dyDescent="0.3">
      <c r="A72" s="4">
        <f t="shared" si="9"/>
        <v>70</v>
      </c>
      <c r="B72" s="3">
        <v>0</v>
      </c>
      <c r="C72" s="5">
        <f t="shared" si="5"/>
        <v>7.7744444444444438</v>
      </c>
      <c r="D72" s="3">
        <f t="shared" si="6"/>
        <v>7.7744444444444438</v>
      </c>
      <c r="E72" s="3">
        <f t="shared" si="7"/>
        <v>60.441986419753079</v>
      </c>
      <c r="F72" s="3">
        <f t="shared" si="8"/>
        <v>0</v>
      </c>
    </row>
    <row r="73" spans="1:6" x14ac:dyDescent="0.3">
      <c r="A73" s="4">
        <f t="shared" si="9"/>
        <v>71</v>
      </c>
      <c r="B73" s="3">
        <v>0</v>
      </c>
      <c r="C73" s="5">
        <f t="shared" si="5"/>
        <v>7.7744444444444438</v>
      </c>
      <c r="D73" s="3">
        <f t="shared" si="6"/>
        <v>7.7744444444444438</v>
      </c>
      <c r="E73" s="3">
        <f t="shared" si="7"/>
        <v>60.441986419753079</v>
      </c>
      <c r="F73" s="3">
        <f t="shared" si="8"/>
        <v>0</v>
      </c>
    </row>
    <row r="74" spans="1:6" x14ac:dyDescent="0.3">
      <c r="A74" s="4">
        <f t="shared" si="9"/>
        <v>72</v>
      </c>
      <c r="B74" s="3">
        <v>0</v>
      </c>
      <c r="C74" s="5">
        <f t="shared" si="5"/>
        <v>7.7744444444444438</v>
      </c>
      <c r="D74" s="3">
        <f t="shared" si="6"/>
        <v>7.7744444444444438</v>
      </c>
      <c r="E74" s="3">
        <f t="shared" si="7"/>
        <v>60.441986419753079</v>
      </c>
      <c r="F74" s="3">
        <f t="shared" si="8"/>
        <v>0</v>
      </c>
    </row>
    <row r="75" spans="1:6" x14ac:dyDescent="0.3">
      <c r="A75" s="4">
        <f t="shared" si="9"/>
        <v>73</v>
      </c>
      <c r="B75" s="3">
        <v>0</v>
      </c>
      <c r="C75" s="5">
        <f t="shared" si="5"/>
        <v>7.7744444444444438</v>
      </c>
      <c r="D75" s="3">
        <f t="shared" si="6"/>
        <v>7.7744444444444438</v>
      </c>
      <c r="E75" s="3">
        <f t="shared" si="7"/>
        <v>60.441986419753079</v>
      </c>
      <c r="F75" s="3">
        <f t="shared" si="8"/>
        <v>0</v>
      </c>
    </row>
    <row r="76" spans="1:6" x14ac:dyDescent="0.3">
      <c r="A76" s="4">
        <f t="shared" si="9"/>
        <v>74</v>
      </c>
      <c r="B76" s="3">
        <v>0</v>
      </c>
      <c r="C76" s="5">
        <f t="shared" si="5"/>
        <v>7.7744444444444438</v>
      </c>
      <c r="D76" s="3">
        <f t="shared" si="6"/>
        <v>7.7744444444444438</v>
      </c>
      <c r="E76" s="3">
        <f t="shared" si="7"/>
        <v>60.441986419753079</v>
      </c>
      <c r="F76" s="3">
        <f t="shared" si="8"/>
        <v>0</v>
      </c>
    </row>
    <row r="77" spans="1:6" x14ac:dyDescent="0.3">
      <c r="A77" s="4">
        <f t="shared" si="9"/>
        <v>75</v>
      </c>
      <c r="B77" s="3">
        <v>1.2</v>
      </c>
      <c r="C77" s="5">
        <f t="shared" si="5"/>
        <v>7.7744444444444438</v>
      </c>
      <c r="D77" s="3">
        <f t="shared" si="6"/>
        <v>6.5744444444444436</v>
      </c>
      <c r="E77" s="3">
        <f t="shared" si="7"/>
        <v>43.223319753086408</v>
      </c>
      <c r="F77" s="3">
        <f t="shared" si="8"/>
        <v>1.44</v>
      </c>
    </row>
    <row r="78" spans="1:6" x14ac:dyDescent="0.3">
      <c r="A78" s="4">
        <f t="shared" si="9"/>
        <v>76</v>
      </c>
      <c r="B78" s="3">
        <v>2</v>
      </c>
      <c r="C78" s="5">
        <f t="shared" si="5"/>
        <v>7.7744444444444438</v>
      </c>
      <c r="D78" s="3">
        <f t="shared" si="6"/>
        <v>5.7744444444444438</v>
      </c>
      <c r="E78" s="3">
        <f t="shared" si="7"/>
        <v>33.3442086419753</v>
      </c>
      <c r="F78" s="3">
        <f t="shared" si="8"/>
        <v>4</v>
      </c>
    </row>
    <row r="79" spans="1:6" x14ac:dyDescent="0.3">
      <c r="A79" s="4">
        <f t="shared" si="9"/>
        <v>77</v>
      </c>
      <c r="B79" s="3">
        <v>2</v>
      </c>
      <c r="C79" s="5">
        <f t="shared" si="5"/>
        <v>7.7744444444444438</v>
      </c>
      <c r="D79" s="3">
        <f t="shared" si="6"/>
        <v>5.7744444444444438</v>
      </c>
      <c r="E79" s="3">
        <f t="shared" si="7"/>
        <v>33.3442086419753</v>
      </c>
      <c r="F79" s="3">
        <f t="shared" si="8"/>
        <v>4</v>
      </c>
    </row>
    <row r="80" spans="1:6" x14ac:dyDescent="0.3">
      <c r="A80" s="4">
        <f t="shared" si="9"/>
        <v>78</v>
      </c>
      <c r="B80" s="3">
        <v>2</v>
      </c>
      <c r="C80" s="5">
        <f t="shared" si="5"/>
        <v>7.7744444444444438</v>
      </c>
      <c r="D80" s="3">
        <f t="shared" si="6"/>
        <v>5.7744444444444438</v>
      </c>
      <c r="E80" s="3">
        <f t="shared" si="7"/>
        <v>33.3442086419753</v>
      </c>
      <c r="F80" s="3">
        <f t="shared" si="8"/>
        <v>4</v>
      </c>
    </row>
    <row r="81" spans="1:6" x14ac:dyDescent="0.3">
      <c r="A81" s="4">
        <f t="shared" si="9"/>
        <v>79</v>
      </c>
      <c r="B81" s="3">
        <v>2</v>
      </c>
      <c r="C81" s="5">
        <f t="shared" si="5"/>
        <v>7.7744444444444438</v>
      </c>
      <c r="D81" s="3">
        <f t="shared" si="6"/>
        <v>5.7744444444444438</v>
      </c>
      <c r="E81" s="3">
        <f t="shared" si="7"/>
        <v>33.3442086419753</v>
      </c>
      <c r="F81" s="3">
        <f t="shared" si="8"/>
        <v>4</v>
      </c>
    </row>
    <row r="82" spans="1:6" x14ac:dyDescent="0.3">
      <c r="A82" s="4">
        <f t="shared" si="9"/>
        <v>80</v>
      </c>
      <c r="B82" s="3">
        <v>2.2999999999999998</v>
      </c>
      <c r="C82" s="5">
        <f t="shared" si="5"/>
        <v>7.7744444444444438</v>
      </c>
      <c r="D82" s="3">
        <f t="shared" si="6"/>
        <v>5.474444444444444</v>
      </c>
      <c r="E82" s="3">
        <f t="shared" si="7"/>
        <v>29.969541975308637</v>
      </c>
      <c r="F82" s="3">
        <f t="shared" si="8"/>
        <v>5.2899999999999991</v>
      </c>
    </row>
    <row r="83" spans="1:6" x14ac:dyDescent="0.3">
      <c r="A83" s="4">
        <f t="shared" si="9"/>
        <v>81</v>
      </c>
      <c r="B83" s="3">
        <v>3</v>
      </c>
      <c r="C83" s="5">
        <f t="shared" si="5"/>
        <v>7.7744444444444438</v>
      </c>
      <c r="D83" s="3">
        <f t="shared" si="6"/>
        <v>4.7744444444444438</v>
      </c>
      <c r="E83" s="3">
        <f t="shared" si="7"/>
        <v>22.795319753086414</v>
      </c>
      <c r="F83" s="3">
        <f t="shared" si="8"/>
        <v>9</v>
      </c>
    </row>
    <row r="84" spans="1:6" x14ac:dyDescent="0.3">
      <c r="A84" s="4">
        <f t="shared" si="9"/>
        <v>82</v>
      </c>
      <c r="B84" s="3">
        <v>3</v>
      </c>
      <c r="C84" s="5">
        <f t="shared" si="5"/>
        <v>7.7744444444444438</v>
      </c>
      <c r="D84" s="3">
        <f t="shared" si="6"/>
        <v>4.7744444444444438</v>
      </c>
      <c r="E84" s="3">
        <f t="shared" si="7"/>
        <v>22.795319753086414</v>
      </c>
      <c r="F84" s="3">
        <f t="shared" si="8"/>
        <v>9</v>
      </c>
    </row>
    <row r="85" spans="1:6" x14ac:dyDescent="0.3">
      <c r="A85" s="4">
        <f t="shared" si="9"/>
        <v>83</v>
      </c>
      <c r="B85" s="3">
        <v>3</v>
      </c>
      <c r="C85" s="5">
        <f t="shared" si="5"/>
        <v>7.7744444444444438</v>
      </c>
      <c r="D85" s="3">
        <f t="shared" si="6"/>
        <v>4.7744444444444438</v>
      </c>
      <c r="E85" s="3">
        <f t="shared" si="7"/>
        <v>22.795319753086414</v>
      </c>
      <c r="F85" s="3">
        <f t="shared" si="8"/>
        <v>9</v>
      </c>
    </row>
    <row r="86" spans="1:6" x14ac:dyDescent="0.3">
      <c r="A86" s="4">
        <f t="shared" si="9"/>
        <v>84</v>
      </c>
      <c r="B86" s="3">
        <v>3</v>
      </c>
      <c r="C86" s="5">
        <f t="shared" si="5"/>
        <v>7.7744444444444438</v>
      </c>
      <c r="D86" s="3">
        <f t="shared" si="6"/>
        <v>4.7744444444444438</v>
      </c>
      <c r="E86" s="3">
        <f t="shared" si="7"/>
        <v>22.795319753086414</v>
      </c>
      <c r="F86" s="3">
        <f t="shared" si="8"/>
        <v>9</v>
      </c>
    </row>
    <row r="87" spans="1:6" x14ac:dyDescent="0.3">
      <c r="A87" s="4">
        <f t="shared" si="9"/>
        <v>85</v>
      </c>
      <c r="B87" s="3">
        <v>3</v>
      </c>
      <c r="C87" s="5">
        <f t="shared" si="5"/>
        <v>7.7744444444444438</v>
      </c>
      <c r="D87" s="3">
        <f t="shared" si="6"/>
        <v>4.7744444444444438</v>
      </c>
      <c r="E87" s="3">
        <f t="shared" si="7"/>
        <v>22.795319753086414</v>
      </c>
      <c r="F87" s="3">
        <f t="shared" si="8"/>
        <v>9</v>
      </c>
    </row>
    <row r="88" spans="1:6" x14ac:dyDescent="0.3">
      <c r="A88" s="4">
        <f t="shared" si="9"/>
        <v>86</v>
      </c>
      <c r="B88" s="3">
        <v>3.2</v>
      </c>
      <c r="C88" s="5">
        <f t="shared" si="5"/>
        <v>7.7744444444444438</v>
      </c>
      <c r="D88" s="3">
        <f t="shared" si="6"/>
        <v>4.5744444444444436</v>
      </c>
      <c r="E88" s="3">
        <f t="shared" si="7"/>
        <v>20.925541975308633</v>
      </c>
      <c r="F88" s="3">
        <f t="shared" si="8"/>
        <v>10.240000000000002</v>
      </c>
    </row>
    <row r="89" spans="1:6" x14ac:dyDescent="0.3">
      <c r="A89" s="4">
        <f t="shared" si="9"/>
        <v>87</v>
      </c>
      <c r="B89" s="3">
        <v>3.5</v>
      </c>
      <c r="C89" s="5">
        <f t="shared" si="5"/>
        <v>7.7744444444444438</v>
      </c>
      <c r="D89" s="3">
        <f t="shared" si="6"/>
        <v>4.2744444444444438</v>
      </c>
      <c r="E89" s="3">
        <f t="shared" si="7"/>
        <v>18.270875308641969</v>
      </c>
      <c r="F89" s="3">
        <f t="shared" si="8"/>
        <v>12.25</v>
      </c>
    </row>
    <row r="90" spans="1:6" x14ac:dyDescent="0.3">
      <c r="A90" s="4">
        <f t="shared" si="9"/>
        <v>88</v>
      </c>
      <c r="B90" s="3">
        <v>3.85</v>
      </c>
      <c r="C90" s="5">
        <f t="shared" si="5"/>
        <v>7.7744444444444438</v>
      </c>
      <c r="D90" s="3">
        <f t="shared" si="6"/>
        <v>3.9244444444444437</v>
      </c>
      <c r="E90" s="3">
        <f t="shared" si="7"/>
        <v>15.401264197530859</v>
      </c>
      <c r="F90" s="3">
        <f t="shared" si="8"/>
        <v>14.822500000000002</v>
      </c>
    </row>
    <row r="91" spans="1:6" x14ac:dyDescent="0.3">
      <c r="A91" s="4">
        <f t="shared" si="9"/>
        <v>89</v>
      </c>
      <c r="B91" s="3">
        <v>4</v>
      </c>
      <c r="C91" s="5">
        <f t="shared" si="5"/>
        <v>7.7744444444444438</v>
      </c>
      <c r="D91" s="3">
        <f t="shared" si="6"/>
        <v>3.7744444444444438</v>
      </c>
      <c r="E91" s="3">
        <f t="shared" si="7"/>
        <v>14.246430864197526</v>
      </c>
      <c r="F91" s="3">
        <f t="shared" si="8"/>
        <v>16</v>
      </c>
    </row>
    <row r="92" spans="1:6" x14ac:dyDescent="0.3">
      <c r="A92" s="4">
        <f t="shared" si="9"/>
        <v>90</v>
      </c>
      <c r="B92" s="3">
        <v>4.2</v>
      </c>
      <c r="C92" s="5">
        <f t="shared" si="5"/>
        <v>7.7744444444444438</v>
      </c>
      <c r="D92" s="3">
        <f t="shared" si="6"/>
        <v>3.5744444444444436</v>
      </c>
      <c r="E92" s="3">
        <f t="shared" si="7"/>
        <v>12.776653086419747</v>
      </c>
      <c r="F92" s="3">
        <f t="shared" si="8"/>
        <v>17.64</v>
      </c>
    </row>
    <row r="93" spans="1:6" x14ac:dyDescent="0.3">
      <c r="A93" s="4">
        <f t="shared" si="9"/>
        <v>91</v>
      </c>
      <c r="B93" s="3">
        <v>5</v>
      </c>
      <c r="C93" s="5">
        <f t="shared" si="5"/>
        <v>7.7744444444444438</v>
      </c>
      <c r="D93" s="3">
        <f t="shared" si="6"/>
        <v>2.7744444444444438</v>
      </c>
      <c r="E93" s="3">
        <f t="shared" si="7"/>
        <v>7.6975419753086385</v>
      </c>
      <c r="F93" s="3">
        <f t="shared" si="8"/>
        <v>25</v>
      </c>
    </row>
    <row r="94" spans="1:6" x14ac:dyDescent="0.3">
      <c r="A94" s="4">
        <f t="shared" si="9"/>
        <v>92</v>
      </c>
      <c r="B94" s="3">
        <v>5</v>
      </c>
      <c r="C94" s="5">
        <f t="shared" si="5"/>
        <v>7.7744444444444438</v>
      </c>
      <c r="D94" s="3">
        <f t="shared" si="6"/>
        <v>2.7744444444444438</v>
      </c>
      <c r="E94" s="3">
        <f t="shared" si="7"/>
        <v>7.6975419753086385</v>
      </c>
      <c r="F94" s="3">
        <f t="shared" si="8"/>
        <v>25</v>
      </c>
    </row>
    <row r="95" spans="1:6" x14ac:dyDescent="0.3">
      <c r="A95" s="4">
        <f t="shared" si="9"/>
        <v>93</v>
      </c>
      <c r="B95" s="3">
        <v>5</v>
      </c>
      <c r="C95" s="5">
        <f t="shared" si="5"/>
        <v>7.7744444444444438</v>
      </c>
      <c r="D95" s="3">
        <f t="shared" si="6"/>
        <v>2.7744444444444438</v>
      </c>
      <c r="E95" s="3">
        <f t="shared" si="7"/>
        <v>7.6975419753086385</v>
      </c>
      <c r="F95" s="3">
        <f t="shared" si="8"/>
        <v>25</v>
      </c>
    </row>
    <row r="96" spans="1:6" x14ac:dyDescent="0.3">
      <c r="A96" s="4">
        <f t="shared" si="9"/>
        <v>94</v>
      </c>
      <c r="B96" s="3">
        <v>5</v>
      </c>
      <c r="C96" s="5">
        <f t="shared" si="5"/>
        <v>7.7744444444444438</v>
      </c>
      <c r="D96" s="3">
        <f t="shared" si="6"/>
        <v>2.7744444444444438</v>
      </c>
      <c r="E96" s="3">
        <f t="shared" si="7"/>
        <v>7.6975419753086385</v>
      </c>
      <c r="F96" s="3">
        <f t="shared" si="8"/>
        <v>25</v>
      </c>
    </row>
    <row r="97" spans="1:6" x14ac:dyDescent="0.3">
      <c r="A97" s="4">
        <f t="shared" si="9"/>
        <v>95</v>
      </c>
      <c r="B97" s="3">
        <v>10</v>
      </c>
      <c r="C97" s="5">
        <f t="shared" si="5"/>
        <v>7.7744444444444438</v>
      </c>
      <c r="D97" s="3">
        <f t="shared" si="6"/>
        <v>2.2255555555555562</v>
      </c>
      <c r="E97" s="3">
        <f t="shared" si="7"/>
        <v>4.9530975308642002</v>
      </c>
      <c r="F97" s="3">
        <f t="shared" si="8"/>
        <v>100</v>
      </c>
    </row>
    <row r="98" spans="1:6" x14ac:dyDescent="0.3">
      <c r="A98" s="4">
        <f t="shared" si="9"/>
        <v>96</v>
      </c>
      <c r="B98" s="3">
        <v>10</v>
      </c>
      <c r="C98" s="5">
        <f t="shared" si="5"/>
        <v>7.7744444444444438</v>
      </c>
      <c r="D98" s="3">
        <f t="shared" si="6"/>
        <v>2.2255555555555562</v>
      </c>
      <c r="E98" s="3">
        <f t="shared" si="7"/>
        <v>4.9530975308642002</v>
      </c>
      <c r="F98" s="3">
        <f t="shared" si="8"/>
        <v>100</v>
      </c>
    </row>
    <row r="99" spans="1:6" x14ac:dyDescent="0.3">
      <c r="A99" s="4">
        <f t="shared" si="9"/>
        <v>97</v>
      </c>
      <c r="B99" s="3">
        <v>10</v>
      </c>
      <c r="C99" s="5">
        <f t="shared" si="5"/>
        <v>7.7744444444444438</v>
      </c>
      <c r="D99" s="3">
        <f t="shared" si="6"/>
        <v>2.2255555555555562</v>
      </c>
      <c r="E99" s="3">
        <f t="shared" si="7"/>
        <v>4.9530975308642002</v>
      </c>
      <c r="F99" s="3">
        <f t="shared" si="8"/>
        <v>100</v>
      </c>
    </row>
    <row r="100" spans="1:6" x14ac:dyDescent="0.3">
      <c r="A100" s="4">
        <f t="shared" si="9"/>
        <v>98</v>
      </c>
      <c r="B100" s="3">
        <v>10</v>
      </c>
      <c r="C100" s="5">
        <f t="shared" si="5"/>
        <v>7.7744444444444438</v>
      </c>
      <c r="D100" s="3">
        <f t="shared" si="6"/>
        <v>2.2255555555555562</v>
      </c>
      <c r="E100" s="3">
        <f t="shared" si="7"/>
        <v>4.9530975308642002</v>
      </c>
      <c r="F100" s="3">
        <f t="shared" si="8"/>
        <v>100</v>
      </c>
    </row>
    <row r="101" spans="1:6" x14ac:dyDescent="0.3">
      <c r="A101" s="4">
        <f t="shared" si="9"/>
        <v>99</v>
      </c>
      <c r="B101" s="3">
        <v>10.199999999999999</v>
      </c>
      <c r="C101" s="5">
        <f t="shared" si="5"/>
        <v>7.7744444444444438</v>
      </c>
      <c r="D101" s="3">
        <f t="shared" si="6"/>
        <v>2.4255555555555555</v>
      </c>
      <c r="E101" s="3">
        <f t="shared" si="7"/>
        <v>5.8833197530864192</v>
      </c>
      <c r="F101" s="3">
        <f t="shared" si="8"/>
        <v>104.03999999999999</v>
      </c>
    </row>
    <row r="102" spans="1:6" x14ac:dyDescent="0.3">
      <c r="A102" s="4">
        <f t="shared" si="9"/>
        <v>100</v>
      </c>
      <c r="B102" s="3">
        <v>10.199999999999999</v>
      </c>
      <c r="C102" s="5">
        <f t="shared" si="5"/>
        <v>7.7744444444444438</v>
      </c>
      <c r="D102" s="3">
        <f t="shared" si="6"/>
        <v>2.4255555555555555</v>
      </c>
      <c r="E102" s="3">
        <f t="shared" si="7"/>
        <v>5.8833197530864192</v>
      </c>
      <c r="F102" s="3">
        <f t="shared" si="8"/>
        <v>104.03999999999999</v>
      </c>
    </row>
    <row r="103" spans="1:6" x14ac:dyDescent="0.3">
      <c r="A103" s="4">
        <f t="shared" si="9"/>
        <v>101</v>
      </c>
      <c r="B103" s="3">
        <v>10.199999999999999</v>
      </c>
      <c r="C103" s="5">
        <f t="shared" si="5"/>
        <v>7.7744444444444438</v>
      </c>
      <c r="D103" s="3">
        <f t="shared" si="6"/>
        <v>2.4255555555555555</v>
      </c>
      <c r="E103" s="3">
        <f t="shared" si="7"/>
        <v>5.8833197530864192</v>
      </c>
      <c r="F103" s="3">
        <f t="shared" si="8"/>
        <v>104.03999999999999</v>
      </c>
    </row>
    <row r="104" spans="1:6" x14ac:dyDescent="0.3">
      <c r="A104" s="4">
        <f t="shared" si="9"/>
        <v>102</v>
      </c>
      <c r="B104" s="3">
        <v>10.199999999999999</v>
      </c>
      <c r="C104" s="5">
        <f t="shared" si="5"/>
        <v>7.7744444444444438</v>
      </c>
      <c r="D104" s="3">
        <f t="shared" si="6"/>
        <v>2.4255555555555555</v>
      </c>
      <c r="E104" s="3">
        <f t="shared" si="7"/>
        <v>5.8833197530864192</v>
      </c>
      <c r="F104" s="3">
        <f t="shared" si="8"/>
        <v>104.03999999999999</v>
      </c>
    </row>
    <row r="105" spans="1:6" x14ac:dyDescent="0.3">
      <c r="A105" s="4">
        <f t="shared" si="9"/>
        <v>103</v>
      </c>
      <c r="B105" s="3">
        <v>10.5</v>
      </c>
      <c r="C105" s="5">
        <f t="shared" si="5"/>
        <v>7.7744444444444438</v>
      </c>
      <c r="D105" s="3">
        <f t="shared" si="6"/>
        <v>2.7255555555555562</v>
      </c>
      <c r="E105" s="3">
        <f t="shared" si="7"/>
        <v>7.4286530864197564</v>
      </c>
      <c r="F105" s="3">
        <f t="shared" si="8"/>
        <v>110.25</v>
      </c>
    </row>
    <row r="106" spans="1:6" x14ac:dyDescent="0.3">
      <c r="A106" s="4">
        <f t="shared" si="9"/>
        <v>104</v>
      </c>
      <c r="B106" s="3">
        <v>15</v>
      </c>
      <c r="C106" s="5">
        <f t="shared" si="5"/>
        <v>7.7744444444444438</v>
      </c>
      <c r="D106" s="3">
        <f t="shared" si="6"/>
        <v>7.2255555555555562</v>
      </c>
      <c r="E106" s="3">
        <f t="shared" si="7"/>
        <v>52.208653086419766</v>
      </c>
      <c r="F106" s="3">
        <f t="shared" si="8"/>
        <v>225</v>
      </c>
    </row>
    <row r="107" spans="1:6" x14ac:dyDescent="0.3">
      <c r="A107" s="4">
        <f t="shared" si="9"/>
        <v>105</v>
      </c>
      <c r="B107" s="3">
        <v>15</v>
      </c>
      <c r="C107" s="5">
        <f t="shared" si="5"/>
        <v>7.7744444444444438</v>
      </c>
      <c r="D107" s="3">
        <f t="shared" si="6"/>
        <v>7.2255555555555562</v>
      </c>
      <c r="E107" s="3">
        <f t="shared" si="7"/>
        <v>52.208653086419766</v>
      </c>
      <c r="F107" s="3">
        <f t="shared" si="8"/>
        <v>225</v>
      </c>
    </row>
    <row r="108" spans="1:6" x14ac:dyDescent="0.3">
      <c r="A108" s="4">
        <f t="shared" si="9"/>
        <v>106</v>
      </c>
      <c r="B108" s="3">
        <v>20</v>
      </c>
      <c r="C108" s="5">
        <f t="shared" si="5"/>
        <v>7.7744444444444438</v>
      </c>
      <c r="D108" s="3">
        <f t="shared" si="6"/>
        <v>12.225555555555555</v>
      </c>
      <c r="E108" s="3">
        <f t="shared" si="7"/>
        <v>149.46420864197529</v>
      </c>
      <c r="F108" s="3">
        <f t="shared" si="8"/>
        <v>400</v>
      </c>
    </row>
    <row r="109" spans="1:6" x14ac:dyDescent="0.3">
      <c r="A109" s="4">
        <f t="shared" si="9"/>
        <v>107</v>
      </c>
      <c r="B109" s="3">
        <v>20</v>
      </c>
      <c r="C109" s="5">
        <f t="shared" si="5"/>
        <v>7.7744444444444438</v>
      </c>
      <c r="D109" s="3">
        <f t="shared" si="6"/>
        <v>12.225555555555555</v>
      </c>
      <c r="E109" s="3">
        <f t="shared" si="7"/>
        <v>149.46420864197529</v>
      </c>
      <c r="F109" s="3">
        <f t="shared" si="8"/>
        <v>400</v>
      </c>
    </row>
    <row r="110" spans="1:6" x14ac:dyDescent="0.3">
      <c r="A110" s="4">
        <f t="shared" si="9"/>
        <v>108</v>
      </c>
      <c r="B110" s="3">
        <v>20</v>
      </c>
      <c r="C110" s="5">
        <f t="shared" si="5"/>
        <v>7.7744444444444438</v>
      </c>
      <c r="D110" s="3">
        <f t="shared" si="6"/>
        <v>12.225555555555555</v>
      </c>
      <c r="E110" s="3">
        <f t="shared" si="7"/>
        <v>149.46420864197529</v>
      </c>
      <c r="F110" s="3">
        <f t="shared" si="8"/>
        <v>400</v>
      </c>
    </row>
    <row r="111" spans="1:6" x14ac:dyDescent="0.3">
      <c r="A111" s="4">
        <f t="shared" si="9"/>
        <v>109</v>
      </c>
      <c r="B111" s="3">
        <v>20</v>
      </c>
      <c r="C111" s="5">
        <f t="shared" si="5"/>
        <v>7.7744444444444438</v>
      </c>
      <c r="D111" s="3">
        <f t="shared" si="6"/>
        <v>12.225555555555555</v>
      </c>
      <c r="E111" s="3">
        <f t="shared" si="7"/>
        <v>149.46420864197529</v>
      </c>
      <c r="F111" s="3">
        <f t="shared" si="8"/>
        <v>400</v>
      </c>
    </row>
    <row r="112" spans="1:6" x14ac:dyDescent="0.3">
      <c r="A112" s="4">
        <f t="shared" si="9"/>
        <v>110</v>
      </c>
      <c r="B112" s="3">
        <v>20</v>
      </c>
      <c r="C112" s="5">
        <f t="shared" si="5"/>
        <v>7.7744444444444438</v>
      </c>
      <c r="D112" s="3">
        <f t="shared" si="6"/>
        <v>12.225555555555555</v>
      </c>
      <c r="E112" s="3">
        <f t="shared" si="7"/>
        <v>149.46420864197529</v>
      </c>
      <c r="F112" s="3">
        <f t="shared" si="8"/>
        <v>400</v>
      </c>
    </row>
    <row r="113" spans="1:6" x14ac:dyDescent="0.3">
      <c r="A113" s="4">
        <f t="shared" si="9"/>
        <v>111</v>
      </c>
      <c r="B113" s="3">
        <v>20</v>
      </c>
      <c r="C113" s="5">
        <f t="shared" si="5"/>
        <v>7.7744444444444438</v>
      </c>
      <c r="D113" s="3">
        <f t="shared" si="6"/>
        <v>12.225555555555555</v>
      </c>
      <c r="E113" s="3">
        <f t="shared" si="7"/>
        <v>149.46420864197529</v>
      </c>
      <c r="F113" s="3">
        <f t="shared" si="8"/>
        <v>400</v>
      </c>
    </row>
    <row r="114" spans="1:6" x14ac:dyDescent="0.3">
      <c r="A114" s="4">
        <f t="shared" si="9"/>
        <v>112</v>
      </c>
      <c r="B114" s="3">
        <v>20</v>
      </c>
      <c r="C114" s="5">
        <f t="shared" si="5"/>
        <v>7.7744444444444438</v>
      </c>
      <c r="D114" s="3">
        <f t="shared" si="6"/>
        <v>12.225555555555555</v>
      </c>
      <c r="E114" s="3">
        <f t="shared" si="7"/>
        <v>149.46420864197529</v>
      </c>
      <c r="F114" s="3">
        <f t="shared" si="8"/>
        <v>400</v>
      </c>
    </row>
    <row r="115" spans="1:6" x14ac:dyDescent="0.3">
      <c r="A115" s="4">
        <f t="shared" si="9"/>
        <v>113</v>
      </c>
      <c r="B115" s="3">
        <v>20</v>
      </c>
      <c r="C115" s="5">
        <f t="shared" si="5"/>
        <v>7.7744444444444438</v>
      </c>
      <c r="D115" s="3">
        <f t="shared" si="6"/>
        <v>12.225555555555555</v>
      </c>
      <c r="E115" s="3">
        <f t="shared" si="7"/>
        <v>149.46420864197529</v>
      </c>
      <c r="F115" s="3">
        <f t="shared" si="8"/>
        <v>400</v>
      </c>
    </row>
    <row r="116" spans="1:6" x14ac:dyDescent="0.3">
      <c r="A116" s="4">
        <f t="shared" si="9"/>
        <v>114</v>
      </c>
      <c r="B116" s="3">
        <v>20</v>
      </c>
      <c r="C116" s="5">
        <f t="shared" si="5"/>
        <v>7.7744444444444438</v>
      </c>
      <c r="D116" s="3">
        <f t="shared" si="6"/>
        <v>12.225555555555555</v>
      </c>
      <c r="E116" s="3">
        <f t="shared" si="7"/>
        <v>149.46420864197529</v>
      </c>
      <c r="F116" s="3">
        <f t="shared" si="8"/>
        <v>400</v>
      </c>
    </row>
    <row r="117" spans="1:6" x14ac:dyDescent="0.3">
      <c r="A117" s="4">
        <f t="shared" si="9"/>
        <v>115</v>
      </c>
      <c r="B117" s="3">
        <v>20</v>
      </c>
      <c r="C117" s="5">
        <f t="shared" si="5"/>
        <v>7.7744444444444438</v>
      </c>
      <c r="D117" s="3">
        <f t="shared" si="6"/>
        <v>12.225555555555555</v>
      </c>
      <c r="E117" s="3">
        <f t="shared" si="7"/>
        <v>149.46420864197529</v>
      </c>
      <c r="F117" s="3">
        <f t="shared" si="8"/>
        <v>400</v>
      </c>
    </row>
    <row r="118" spans="1:6" x14ac:dyDescent="0.3">
      <c r="A118" s="4">
        <f t="shared" si="9"/>
        <v>116</v>
      </c>
      <c r="B118" s="3">
        <v>20.5</v>
      </c>
      <c r="C118" s="5">
        <f t="shared" si="5"/>
        <v>7.7744444444444438</v>
      </c>
      <c r="D118" s="3">
        <f t="shared" si="6"/>
        <v>12.725555555555555</v>
      </c>
      <c r="E118" s="3">
        <f t="shared" si="7"/>
        <v>161.93976419753085</v>
      </c>
      <c r="F118" s="3">
        <f t="shared" si="8"/>
        <v>420.25</v>
      </c>
    </row>
    <row r="119" spans="1:6" x14ac:dyDescent="0.3">
      <c r="A119" s="4">
        <f t="shared" si="9"/>
        <v>117</v>
      </c>
      <c r="B119" s="3">
        <v>22.3</v>
      </c>
      <c r="C119" s="5">
        <f t="shared" si="5"/>
        <v>7.7744444444444438</v>
      </c>
      <c r="D119" s="3">
        <f t="shared" si="6"/>
        <v>14.525555555555556</v>
      </c>
      <c r="E119" s="3">
        <f t="shared" si="7"/>
        <v>210.99176419753087</v>
      </c>
      <c r="F119" s="3">
        <f t="shared" si="8"/>
        <v>497.29</v>
      </c>
    </row>
    <row r="120" spans="1:6" x14ac:dyDescent="0.3">
      <c r="A120" s="4">
        <f t="shared" si="9"/>
        <v>118</v>
      </c>
      <c r="B120" s="3">
        <v>22.3</v>
      </c>
      <c r="C120" s="5">
        <f t="shared" si="5"/>
        <v>7.7744444444444438</v>
      </c>
      <c r="D120" s="3">
        <f t="shared" si="6"/>
        <v>14.525555555555556</v>
      </c>
      <c r="E120" s="3">
        <f t="shared" si="7"/>
        <v>210.99176419753087</v>
      </c>
      <c r="F120" s="3">
        <f t="shared" si="8"/>
        <v>497.29</v>
      </c>
    </row>
    <row r="121" spans="1:6" x14ac:dyDescent="0.3">
      <c r="A121" s="4">
        <f t="shared" si="9"/>
        <v>119</v>
      </c>
      <c r="B121" s="3">
        <v>22.4</v>
      </c>
      <c r="C121" s="5">
        <f t="shared" si="5"/>
        <v>7.7744444444444438</v>
      </c>
      <c r="D121" s="3">
        <f t="shared" si="6"/>
        <v>14.625555555555554</v>
      </c>
      <c r="E121" s="3">
        <f t="shared" si="7"/>
        <v>213.90687530864193</v>
      </c>
      <c r="F121" s="3">
        <f t="shared" si="8"/>
        <v>501.75999999999993</v>
      </c>
    </row>
    <row r="122" spans="1:6" x14ac:dyDescent="0.3">
      <c r="A122" s="4">
        <f t="shared" si="9"/>
        <v>120</v>
      </c>
      <c r="B122" s="3">
        <v>23</v>
      </c>
      <c r="C122" s="5">
        <f t="shared" si="5"/>
        <v>7.7744444444444438</v>
      </c>
      <c r="D122" s="3">
        <f t="shared" si="6"/>
        <v>15.225555555555555</v>
      </c>
      <c r="E122" s="3">
        <f t="shared" si="7"/>
        <v>231.81754197530864</v>
      </c>
      <c r="F122" s="3">
        <f t="shared" si="8"/>
        <v>529</v>
      </c>
    </row>
    <row r="123" spans="1:6" x14ac:dyDescent="0.3">
      <c r="A123" s="4">
        <f t="shared" si="9"/>
        <v>121</v>
      </c>
      <c r="B123" s="3">
        <v>25</v>
      </c>
      <c r="C123" s="5">
        <f t="shared" si="5"/>
        <v>7.7744444444444438</v>
      </c>
      <c r="D123" s="3">
        <f t="shared" si="6"/>
        <v>17.225555555555555</v>
      </c>
      <c r="E123" s="3">
        <f t="shared" si="7"/>
        <v>296.71976419753088</v>
      </c>
      <c r="F123" s="3">
        <f t="shared" si="8"/>
        <v>625</v>
      </c>
    </row>
    <row r="124" spans="1:6" x14ac:dyDescent="0.3">
      <c r="A124" s="4">
        <f t="shared" si="9"/>
        <v>122</v>
      </c>
      <c r="B124" s="3">
        <v>25</v>
      </c>
      <c r="C124" s="5">
        <f t="shared" si="5"/>
        <v>7.7744444444444438</v>
      </c>
      <c r="D124" s="3">
        <f t="shared" si="6"/>
        <v>17.225555555555555</v>
      </c>
      <c r="E124" s="3">
        <f t="shared" si="7"/>
        <v>296.71976419753088</v>
      </c>
      <c r="F124" s="3">
        <f t="shared" si="8"/>
        <v>625</v>
      </c>
    </row>
    <row r="125" spans="1:6" x14ac:dyDescent="0.3">
      <c r="A125" s="4">
        <f t="shared" si="9"/>
        <v>123</v>
      </c>
      <c r="B125" s="3">
        <v>25</v>
      </c>
      <c r="C125" s="5">
        <f t="shared" si="5"/>
        <v>7.7744444444444438</v>
      </c>
      <c r="D125" s="3">
        <f t="shared" si="6"/>
        <v>17.225555555555555</v>
      </c>
      <c r="E125" s="3">
        <f t="shared" si="7"/>
        <v>296.71976419753088</v>
      </c>
      <c r="F125" s="3">
        <f t="shared" si="8"/>
        <v>625</v>
      </c>
    </row>
    <row r="126" spans="1:6" x14ac:dyDescent="0.3">
      <c r="A126" s="4">
        <f t="shared" si="9"/>
        <v>124</v>
      </c>
      <c r="B126" s="3">
        <v>26.3</v>
      </c>
      <c r="C126" s="5">
        <f t="shared" si="5"/>
        <v>7.7744444444444438</v>
      </c>
      <c r="D126" s="3">
        <f t="shared" si="6"/>
        <v>18.525555555555556</v>
      </c>
      <c r="E126" s="3">
        <f t="shared" si="7"/>
        <v>343.19620864197532</v>
      </c>
      <c r="F126" s="3">
        <f t="shared" si="8"/>
        <v>691.69</v>
      </c>
    </row>
    <row r="127" spans="1:6" x14ac:dyDescent="0.3">
      <c r="A127" s="4">
        <f t="shared" si="9"/>
        <v>125</v>
      </c>
      <c r="B127" s="3">
        <v>30</v>
      </c>
      <c r="C127" s="5">
        <f t="shared" si="5"/>
        <v>7.7744444444444438</v>
      </c>
      <c r="D127" s="3">
        <f t="shared" si="6"/>
        <v>22.225555555555555</v>
      </c>
      <c r="E127" s="3">
        <f t="shared" si="7"/>
        <v>493.97531975308641</v>
      </c>
      <c r="F127" s="3">
        <f t="shared" si="8"/>
        <v>900</v>
      </c>
    </row>
    <row r="128" spans="1:6" x14ac:dyDescent="0.3">
      <c r="A128" s="4">
        <f t="shared" si="9"/>
        <v>126</v>
      </c>
      <c r="B128" s="3">
        <v>30</v>
      </c>
      <c r="C128" s="5">
        <f t="shared" si="5"/>
        <v>7.7744444444444438</v>
      </c>
      <c r="D128" s="3">
        <f t="shared" si="6"/>
        <v>22.225555555555555</v>
      </c>
      <c r="E128" s="3">
        <f t="shared" si="7"/>
        <v>493.97531975308641</v>
      </c>
      <c r="F128" s="3">
        <f t="shared" si="8"/>
        <v>900</v>
      </c>
    </row>
    <row r="129" spans="1:6" x14ac:dyDescent="0.3">
      <c r="A129" s="4">
        <f t="shared" si="9"/>
        <v>127</v>
      </c>
      <c r="B129" s="3">
        <v>30.2</v>
      </c>
      <c r="C129" s="5">
        <f t="shared" si="5"/>
        <v>7.7744444444444438</v>
      </c>
      <c r="D129" s="3">
        <f t="shared" si="6"/>
        <v>22.425555555555555</v>
      </c>
      <c r="E129" s="3">
        <f t="shared" si="7"/>
        <v>502.90554197530861</v>
      </c>
      <c r="F129" s="3">
        <f t="shared" si="8"/>
        <v>912.04</v>
      </c>
    </row>
    <row r="130" spans="1:6" x14ac:dyDescent="0.3">
      <c r="A130" s="4">
        <f t="shared" si="9"/>
        <v>128</v>
      </c>
      <c r="B130" s="3">
        <v>30.2</v>
      </c>
      <c r="C130" s="5">
        <f t="shared" si="5"/>
        <v>7.7744444444444438</v>
      </c>
      <c r="D130" s="3">
        <f t="shared" si="6"/>
        <v>22.425555555555555</v>
      </c>
      <c r="E130" s="3">
        <f t="shared" si="7"/>
        <v>502.90554197530861</v>
      </c>
      <c r="F130" s="3">
        <f t="shared" si="8"/>
        <v>912.04</v>
      </c>
    </row>
    <row r="131" spans="1:6" x14ac:dyDescent="0.3">
      <c r="A131" s="4">
        <f t="shared" si="9"/>
        <v>129</v>
      </c>
      <c r="B131" s="3">
        <v>35.4</v>
      </c>
      <c r="C131" s="5">
        <f t="shared" si="5"/>
        <v>7.7744444444444438</v>
      </c>
      <c r="D131" s="3">
        <f t="shared" si="6"/>
        <v>27.625555555555554</v>
      </c>
      <c r="E131" s="3">
        <f t="shared" si="7"/>
        <v>763.17131975308632</v>
      </c>
      <c r="F131" s="3">
        <f t="shared" si="8"/>
        <v>1253.1599999999999</v>
      </c>
    </row>
    <row r="132" spans="1:6" x14ac:dyDescent="0.3">
      <c r="A132" s="4">
        <f t="shared" si="9"/>
        <v>130</v>
      </c>
      <c r="B132" s="3">
        <v>40</v>
      </c>
      <c r="C132" s="5">
        <f t="shared" ref="C132:C137" si="10">B$138</f>
        <v>7.7744444444444438</v>
      </c>
      <c r="D132" s="3">
        <f t="shared" ref="D132:D136" si="11">ABS(B132-B$138)</f>
        <v>32.225555555555559</v>
      </c>
      <c r="E132" s="3">
        <f t="shared" ref="E132:E137" si="12">(D132)^2</f>
        <v>1038.4864308641977</v>
      </c>
      <c r="F132" s="3">
        <f t="shared" ref="F132:F137" si="13">(B132)^2</f>
        <v>1600</v>
      </c>
    </row>
    <row r="133" spans="1:6" x14ac:dyDescent="0.3">
      <c r="A133" s="4">
        <f t="shared" ref="A133:A137" si="14">A132+1</f>
        <v>131</v>
      </c>
      <c r="B133" s="3">
        <v>40</v>
      </c>
      <c r="C133" s="5">
        <f t="shared" si="10"/>
        <v>7.7744444444444438</v>
      </c>
      <c r="D133" s="3">
        <f t="shared" si="11"/>
        <v>32.225555555555559</v>
      </c>
      <c r="E133" s="3">
        <f t="shared" si="12"/>
        <v>1038.4864308641977</v>
      </c>
      <c r="F133" s="3">
        <f t="shared" si="13"/>
        <v>1600</v>
      </c>
    </row>
    <row r="134" spans="1:6" x14ac:dyDescent="0.3">
      <c r="A134" s="4">
        <f t="shared" si="14"/>
        <v>132</v>
      </c>
      <c r="B134" s="3">
        <v>40.6</v>
      </c>
      <c r="C134" s="5">
        <f t="shared" si="10"/>
        <v>7.7744444444444438</v>
      </c>
      <c r="D134" s="3">
        <f t="shared" si="11"/>
        <v>32.82555555555556</v>
      </c>
      <c r="E134" s="3">
        <f t="shared" si="12"/>
        <v>1077.5170975308645</v>
      </c>
      <c r="F134" s="3">
        <f t="shared" si="13"/>
        <v>1648.3600000000001</v>
      </c>
    </row>
    <row r="135" spans="1:6" x14ac:dyDescent="0.3">
      <c r="A135" s="4">
        <f t="shared" si="14"/>
        <v>133</v>
      </c>
      <c r="B135" s="3">
        <v>55.4</v>
      </c>
      <c r="C135" s="5">
        <f t="shared" si="10"/>
        <v>7.7744444444444438</v>
      </c>
      <c r="D135" s="3">
        <f t="shared" si="11"/>
        <v>47.625555555555557</v>
      </c>
      <c r="E135" s="3">
        <f t="shared" si="12"/>
        <v>2268.193541975309</v>
      </c>
      <c r="F135" s="3">
        <f t="shared" si="13"/>
        <v>3069.16</v>
      </c>
    </row>
    <row r="136" spans="1:6" x14ac:dyDescent="0.3">
      <c r="A136" s="4">
        <f t="shared" si="14"/>
        <v>134</v>
      </c>
      <c r="B136" s="3">
        <v>56.2</v>
      </c>
      <c r="C136" s="5">
        <f t="shared" si="10"/>
        <v>7.7744444444444438</v>
      </c>
      <c r="D136" s="3">
        <f t="shared" si="11"/>
        <v>48.425555555555562</v>
      </c>
      <c r="E136" s="3">
        <f t="shared" si="12"/>
        <v>2345.0344308641979</v>
      </c>
      <c r="F136" s="3">
        <f t="shared" si="13"/>
        <v>3158.4400000000005</v>
      </c>
    </row>
    <row r="137" spans="1:6" x14ac:dyDescent="0.3">
      <c r="A137" s="4">
        <f t="shared" si="14"/>
        <v>135</v>
      </c>
      <c r="B137" s="3">
        <v>63.2</v>
      </c>
      <c r="C137" s="23">
        <f t="shared" si="10"/>
        <v>7.7744444444444438</v>
      </c>
      <c r="D137" s="3">
        <f>ABS(B137-B$138)</f>
        <v>55.425555555555562</v>
      </c>
      <c r="E137" s="3">
        <f t="shared" si="12"/>
        <v>3071.992208641976</v>
      </c>
      <c r="F137" s="3">
        <f t="shared" si="13"/>
        <v>3994.2400000000002</v>
      </c>
    </row>
    <row r="138" spans="1:6" x14ac:dyDescent="0.3">
      <c r="A138" s="4" t="s">
        <v>29</v>
      </c>
      <c r="B138" s="9">
        <f>AVERAGE(B3:B137)</f>
        <v>7.7744444444444438</v>
      </c>
      <c r="D138" s="9">
        <f>SUM(D3:D137)</f>
        <v>1331.0955555555556</v>
      </c>
      <c r="E138" s="9">
        <f>SUM(E3:E137)</f>
        <v>22415.144333333337</v>
      </c>
      <c r="F138" s="9">
        <f>SUM(F3:F137)</f>
        <v>30574.812500000004</v>
      </c>
    </row>
  </sheetData>
  <sortState xmlns:xlrd2="http://schemas.microsoft.com/office/spreadsheetml/2017/richdata2" ref="C2:C60">
    <sortCondition ref="C2:C60"/>
  </sortState>
  <mergeCells count="6">
    <mergeCell ref="E1:E2"/>
    <mergeCell ref="F1:F2"/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AGRUPADOS</vt:lpstr>
      <vt:lpstr>DATOS NO AGRUPADOS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oña</dc:creator>
  <cp:lastModifiedBy>Isaac oña</cp:lastModifiedBy>
  <dcterms:created xsi:type="dcterms:W3CDTF">2024-12-08T19:40:20Z</dcterms:created>
  <dcterms:modified xsi:type="dcterms:W3CDTF">2024-12-13T07:10:40Z</dcterms:modified>
</cp:coreProperties>
</file>