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and\Descargas\estaNew\"/>
    </mc:Choice>
  </mc:AlternateContent>
  <xr:revisionPtr revIDLastSave="0" documentId="13_ncr:1_{6BACC8AA-90CF-4B6B-A33D-7B943F814ABD}" xr6:coauthVersionLast="47" xr6:coauthVersionMax="47" xr10:uidLastSave="{00000000-0000-0000-0000-000000000000}"/>
  <bookViews>
    <workbookView xWindow="-120" yWindow="-120" windowWidth="25440" windowHeight="15270" xr2:uid="{37C8CA9E-E853-4FBD-A028-309B672D2588}"/>
  </bookViews>
  <sheets>
    <sheet name="Anova" sheetId="1" r:id="rId1"/>
    <sheet name="RegresionLineal" sheetId="2" r:id="rId2"/>
    <sheet name="RegresionMultiple" sheetId="3" r:id="rId3"/>
    <sheet name="PruebasNoParametricas" sheetId="4" r:id="rId4"/>
    <sheet name="Wilcoxon" sheetId="5" r:id="rId5"/>
    <sheet name="Man-Whitney" sheetId="7" r:id="rId6"/>
    <sheet name="Kruskal-Wallis" sheetId="8" r:id="rId7"/>
    <sheet name="Spearman" sheetId="10" r:id="rId8"/>
    <sheet name="Ji_Cuadrado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6" i="7" l="1"/>
  <c r="M35" i="7"/>
  <c r="M34" i="7"/>
  <c r="M33" i="7"/>
  <c r="M30" i="7"/>
  <c r="M29" i="7"/>
  <c r="M28" i="7"/>
  <c r="S27" i="7"/>
  <c r="P27" i="7"/>
  <c r="M27" i="7"/>
  <c r="M26" i="7"/>
  <c r="M25" i="7"/>
  <c r="M24" i="7"/>
  <c r="M21" i="7"/>
  <c r="M20" i="7"/>
  <c r="G33" i="4"/>
  <c r="G32" i="4"/>
  <c r="G31" i="4"/>
  <c r="G30" i="4"/>
  <c r="G27" i="4"/>
  <c r="G26" i="4"/>
  <c r="G25" i="4"/>
  <c r="G24" i="4"/>
  <c r="G23" i="4"/>
  <c r="D4" i="4"/>
  <c r="D5" i="4"/>
  <c r="D6" i="4"/>
  <c r="D7" i="4"/>
  <c r="D8" i="4"/>
  <c r="D9" i="4"/>
  <c r="D10" i="4"/>
  <c r="D11" i="4"/>
  <c r="D12" i="4"/>
  <c r="D13" i="4"/>
  <c r="D3" i="4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J9" i="1"/>
  <c r="I9" i="1"/>
  <c r="H9" i="1"/>
  <c r="H12" i="1" s="1"/>
  <c r="J7" i="1"/>
  <c r="I7" i="1"/>
  <c r="H7" i="1"/>
  <c r="D10" i="1"/>
  <c r="C10" i="1"/>
  <c r="B10" i="1"/>
</calcChain>
</file>

<file path=xl/sharedStrings.xml><?xml version="1.0" encoding="utf-8"?>
<sst xmlns="http://schemas.openxmlformats.org/spreadsheetml/2006/main" count="357" uniqueCount="139">
  <si>
    <t>Software</t>
  </si>
  <si>
    <t>Biotecnologia</t>
  </si>
  <si>
    <t>Mercadotecnia</t>
  </si>
  <si>
    <t>Análisis de varianza de un factor</t>
  </si>
  <si>
    <t>RESUMEN</t>
  </si>
  <si>
    <t>Grupos</t>
  </si>
  <si>
    <t>Cuenta</t>
  </si>
  <si>
    <t>Suma</t>
  </si>
  <si>
    <t>Promedio</t>
  </si>
  <si>
    <t>Varianza</t>
  </si>
  <si>
    <t>ANÁLISIS DE VARIANZA</t>
  </si>
  <si>
    <t>Origen de las variaciones</t>
  </si>
  <si>
    <t>Suma de cuadrados</t>
  </si>
  <si>
    <t>Grados de libertad</t>
  </si>
  <si>
    <t>Promedio de los cuadrados</t>
  </si>
  <si>
    <t>F</t>
  </si>
  <si>
    <t>Probabilidad</t>
  </si>
  <si>
    <t>Valor crítico para F</t>
  </si>
  <si>
    <t>Entre grupos</t>
  </si>
  <si>
    <t>Dentro de los grupos</t>
  </si>
  <si>
    <t>Total</t>
  </si>
  <si>
    <t>Datos</t>
  </si>
  <si>
    <t>media</t>
  </si>
  <si>
    <t>n</t>
  </si>
  <si>
    <t>k</t>
  </si>
  <si>
    <t>media global</t>
  </si>
  <si>
    <t>Preferencia</t>
  </si>
  <si>
    <t>Facilidad de Uso</t>
  </si>
  <si>
    <t>Respuesta Rapida</t>
  </si>
  <si>
    <t>Accesibilidad</t>
  </si>
  <si>
    <t xml:space="preserve">Calidad </t>
  </si>
  <si>
    <t>ANOVA DE UN FACTOR</t>
  </si>
  <si>
    <t>ANOVA DE DOS FACTORES</t>
  </si>
  <si>
    <t>Filas</t>
  </si>
  <si>
    <t>Columnas</t>
  </si>
  <si>
    <t>Error</t>
  </si>
  <si>
    <t xml:space="preserve">Análisis de varianza de dos factores </t>
  </si>
  <si>
    <t>Horas de Sueño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</si>
  <si>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</si>
  <si>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</si>
  <si>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</si>
  <si>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</si>
  <si>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</si>
  <si>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</si>
  <si>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</si>
  <si>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Regresión</t>
  </si>
  <si>
    <t>Residuos</t>
  </si>
  <si>
    <t>Intercepción</t>
  </si>
  <si>
    <t>Valor crítico de F</t>
  </si>
  <si>
    <t>Coeficientes</t>
  </si>
  <si>
    <t>Estadístico t</t>
  </si>
  <si>
    <t>Inferior 95%</t>
  </si>
  <si>
    <t>Superior 95%</t>
  </si>
  <si>
    <t>Inferior 95.0%</t>
  </si>
  <si>
    <t>Superior 95.0%</t>
  </si>
  <si>
    <t>Análisis de los residuales</t>
  </si>
  <si>
    <t>Observación</t>
  </si>
  <si>
    <t>Pronóstico Horas de Sueño</t>
  </si>
  <si>
    <t>En los últimos seis meses, ¿cuánto dinero aproximadamente ha gastado en recursos para usar ChatGPT?</t>
  </si>
  <si>
    <t>N°</t>
  </si>
  <si>
    <t>Gasto en recuros en Chat GTP</t>
  </si>
  <si>
    <t>Edad</t>
  </si>
  <si>
    <t>Estatura</t>
  </si>
  <si>
    <t>H.Sueño</t>
  </si>
  <si>
    <t>V. Ficticia</t>
  </si>
  <si>
    <t>y'=81.77+0.08x1-29.74x2-0.06x3</t>
  </si>
  <si>
    <t xml:space="preserve"> </t>
  </si>
  <si>
    <t>y</t>
  </si>
  <si>
    <t>y-y'</t>
  </si>
  <si>
    <t>(y-y')^2</t>
  </si>
  <si>
    <t>Pronóstico Gasto en recuros en Chat GTP</t>
  </si>
  <si>
    <t>Gasto de Premium de ChatGPT</t>
  </si>
  <si>
    <t>Grupo  A</t>
  </si>
  <si>
    <t>Grupo B</t>
  </si>
  <si>
    <t>USO ANTES</t>
  </si>
  <si>
    <t>USO DESPUES</t>
  </si>
  <si>
    <t>SIGNO DE DIFERENCIA</t>
  </si>
  <si>
    <t>-</t>
  </si>
  <si>
    <t>+</t>
  </si>
  <si>
    <t xml:space="preserve"> DIFERENCIA</t>
  </si>
  <si>
    <t>Uso  de ChatGPT</t>
  </si>
  <si>
    <t>Rango</t>
  </si>
  <si>
    <t>variables:</t>
  </si>
  <si>
    <t>USO ANTES - USO DESPUES</t>
  </si>
  <si>
    <t>sum of positive ranks</t>
  </si>
  <si>
    <t>sum of negative ranks</t>
  </si>
  <si>
    <t xml:space="preserve"> n</t>
  </si>
  <si>
    <t>Wilcoxon Signed Rank Test</t>
  </si>
  <si>
    <t xml:space="preserve"> expected value</t>
  </si>
  <si>
    <t xml:space="preserve"> standard deviation</t>
  </si>
  <si>
    <t xml:space="preserve"> z</t>
  </si>
  <si>
    <t xml:space="preserve"> p-value (one-tailed, upper)</t>
  </si>
  <si>
    <t>No.</t>
  </si>
  <si>
    <t>Data</t>
  </si>
  <si>
    <t>Rank</t>
  </si>
  <si>
    <t>GRUPO</t>
  </si>
  <si>
    <t>POSICION</t>
  </si>
  <si>
    <t>G.CUENTAS</t>
  </si>
  <si>
    <t>RANGO</t>
  </si>
  <si>
    <t>A</t>
  </si>
  <si>
    <t>B</t>
  </si>
  <si>
    <t>Wilcoxon - Mann/Whitney Test</t>
  </si>
  <si>
    <t xml:space="preserve">n </t>
  </si>
  <si>
    <t xml:space="preserve">sum of ranks </t>
  </si>
  <si>
    <t xml:space="preserve"> Software</t>
  </si>
  <si>
    <t xml:space="preserve"> Biotecnologia</t>
  </si>
  <si>
    <t xml:space="preserve"> total</t>
  </si>
  <si>
    <t xml:space="preserve"> z corrected for ties with continuity correction</t>
  </si>
  <si>
    <t>Grupo C</t>
  </si>
  <si>
    <t>Uso de ChatGPT</t>
  </si>
  <si>
    <t xml:space="preserve">Publicidad en Uso de ChatGPT </t>
  </si>
  <si>
    <t>Kruskal-Wallis Test</t>
  </si>
  <si>
    <t>Median</t>
  </si>
  <si>
    <t>Avg. Rank</t>
  </si>
  <si>
    <t xml:space="preserve"> Mercadotecnia</t>
  </si>
  <si>
    <t xml:space="preserve"> H (corrected for ties)</t>
  </si>
  <si>
    <t xml:space="preserve"> d.f.</t>
  </si>
  <si>
    <t xml:space="preserve"> p-value</t>
  </si>
  <si>
    <t>multiple comparison values for avg. ranks</t>
  </si>
  <si>
    <t>(.05)</t>
  </si>
  <si>
    <t>(.01)</t>
  </si>
  <si>
    <t>Label</t>
  </si>
  <si>
    <t>Spearman Coefficient of Rank Correlation</t>
  </si>
  <si>
    <t>sample size</t>
  </si>
  <si>
    <t>± .602</t>
  </si>
  <si>
    <t xml:space="preserve"> critical value of r .05 (two-tail)</t>
  </si>
  <si>
    <t>± .735</t>
  </si>
  <si>
    <t xml:space="preserve"> critical value of r .01 (two-tail)</t>
  </si>
  <si>
    <t>Motivos de preferencia</t>
  </si>
  <si>
    <t xml:space="preserve"> alta recomendación fo</t>
  </si>
  <si>
    <t xml:space="preserve"> alta recomendación esperada fθ </t>
  </si>
  <si>
    <t>Facilidad de uso</t>
  </si>
  <si>
    <t>Respuesta rápida</t>
  </si>
  <si>
    <t>Calidad de explicaciones</t>
  </si>
  <si>
    <t xml:space="preserve"> fo-​fθ​</t>
  </si>
  <si>
    <t>( fo-​fθ)^2​</t>
  </si>
  <si>
    <t>( fo-​fθ)^2​/fθ​</t>
  </si>
  <si>
    <t>Nombre: JUAN DIEGO QUIMBIULCO</t>
  </si>
  <si>
    <t>Nrc:1270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</si>
</sst>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6" formatCode="0.000"/>
    <numFmt numFmtId="174" formatCode=".0000"/>
    <numFmt numFmtId="175" formatCode="#,##0.00\ ;\-#,##0.00\ "/>
    <numFmt numFmtId="176" formatCode=";;;"/>
    <numFmt numFmtId="177" formatCode="\ ##.000\ ;[Red]\ \-##.000\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434343"/>
      <name val="Roboto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0"/>
      <color rgb="FF434343"/>
      <name val="Roboto"/>
    </font>
    <font>
      <i/>
      <sz val="10"/>
      <color theme="1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1">
    <xf numFmtId="0" fontId="0" fillId="0" borderId="0" xfId="0"/>
    <xf numFmtId="1" fontId="2" fillId="2" borderId="1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1" fontId="2" fillId="3" borderId="3" xfId="0" applyNumberFormat="1" applyFont="1" applyFill="1" applyBorder="1" applyAlignment="1">
      <alignment horizontal="center" vertical="center" wrapText="1"/>
    </xf>
    <xf numFmtId="1" fontId="2" fillId="4" borderId="4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6" xfId="0" applyFill="1" applyBorder="1" applyAlignment="1"/>
    <xf numFmtId="0" fontId="3" fillId="0" borderId="8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6" xfId="0" applyNumberFormat="1" applyFill="1" applyBorder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9" xfId="0" applyFont="1" applyFill="1" applyBorder="1" applyAlignment="1">
      <alignment horizontal="center"/>
    </xf>
    <xf numFmtId="2" fontId="0" fillId="0" borderId="10" xfId="0" applyNumberFormat="1" applyFill="1" applyBorder="1" applyAlignment="1"/>
    <xf numFmtId="2" fontId="0" fillId="0" borderId="11" xfId="0" applyNumberFormat="1" applyFill="1" applyBorder="1" applyAlignment="1"/>
    <xf numFmtId="0" fontId="4" fillId="0" borderId="12" xfId="0" applyFont="1" applyFill="1" applyBorder="1" applyAlignment="1">
      <alignment horizontal="center" vertical="center" wrapText="1"/>
    </xf>
    <xf numFmtId="2" fontId="0" fillId="0" borderId="13" xfId="0" applyNumberFormat="1" applyFill="1" applyBorder="1" applyAlignment="1"/>
    <xf numFmtId="2" fontId="0" fillId="0" borderId="15" xfId="0" applyNumberFormat="1" applyFill="1" applyBorder="1" applyAlignment="1"/>
    <xf numFmtId="0" fontId="1" fillId="0" borderId="0" xfId="0" applyFont="1" applyBorder="1" applyAlignment="1">
      <alignment horizontal="center"/>
    </xf>
    <xf numFmtId="2" fontId="0" fillId="0" borderId="16" xfId="0" applyNumberFormat="1" applyFill="1" applyBorder="1" applyAlignment="1"/>
    <xf numFmtId="1" fontId="0" fillId="0" borderId="0" xfId="0" applyNumberFormat="1"/>
    <xf numFmtId="0" fontId="1" fillId="0" borderId="16" xfId="0" applyFont="1" applyBorder="1" applyAlignment="1">
      <alignment horizontal="center"/>
    </xf>
    <xf numFmtId="1" fontId="2" fillId="2" borderId="16" xfId="0" applyNumberFormat="1" applyFont="1" applyFill="1" applyBorder="1" applyAlignment="1">
      <alignment horizontal="center" vertical="center" wrapText="1"/>
    </xf>
    <xf numFmtId="1" fontId="2" fillId="3" borderId="16" xfId="0" applyNumberFormat="1" applyFont="1" applyFill="1" applyBorder="1" applyAlignment="1">
      <alignment horizontal="center" vertical="center" wrapText="1"/>
    </xf>
    <xf numFmtId="1" fontId="2" fillId="4" borderId="16" xfId="0" applyNumberFormat="1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/>
    </xf>
    <xf numFmtId="1" fontId="1" fillId="5" borderId="16" xfId="0" applyNumberFormat="1" applyFont="1" applyFill="1" applyBorder="1" applyAlignment="1">
      <alignment horizontal="center"/>
    </xf>
    <xf numFmtId="1" fontId="2" fillId="5" borderId="16" xfId="0" applyNumberFormat="1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wrapText="1"/>
    </xf>
    <xf numFmtId="1" fontId="2" fillId="6" borderId="16" xfId="0" applyNumberFormat="1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wrapText="1"/>
    </xf>
    <xf numFmtId="1" fontId="2" fillId="7" borderId="16" xfId="0" applyNumberFormat="1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top" wrapText="1"/>
    </xf>
    <xf numFmtId="1" fontId="2" fillId="7" borderId="17" xfId="0" applyNumberFormat="1" applyFont="1" applyFill="1" applyBorder="1" applyAlignment="1">
      <alignment horizontal="center" vertical="center" wrapText="1"/>
    </xf>
    <xf numFmtId="1" fontId="2" fillId="7" borderId="7" xfId="0" applyNumberFormat="1" applyFont="1" applyFill="1" applyBorder="1" applyAlignment="1">
      <alignment horizontal="center" vertical="center" wrapText="1"/>
    </xf>
    <xf numFmtId="1" fontId="2" fillId="7" borderId="20" xfId="0" applyNumberFormat="1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0" fillId="0" borderId="23" xfId="0" applyFill="1" applyBorder="1" applyAlignment="1"/>
    <xf numFmtId="2" fontId="0" fillId="0" borderId="24" xfId="0" applyNumberFormat="1" applyFill="1" applyBorder="1" applyAlignment="1"/>
    <xf numFmtId="0" fontId="0" fillId="0" borderId="25" xfId="0" applyFill="1" applyBorder="1" applyAlignment="1"/>
    <xf numFmtId="2" fontId="0" fillId="0" borderId="26" xfId="0" applyNumberFormat="1" applyFill="1" applyBorder="1" applyAlignment="1"/>
    <xf numFmtId="1" fontId="2" fillId="4" borderId="0" xfId="0" applyNumberFormat="1" applyFont="1" applyFill="1" applyBorder="1" applyAlignment="1">
      <alignment horizontal="center" vertical="center" wrapText="1"/>
    </xf>
    <xf numFmtId="1" fontId="2" fillId="2" borderId="22" xfId="0" applyNumberFormat="1" applyFont="1" applyFill="1" applyBorder="1" applyAlignment="1">
      <alignment horizontal="center" vertical="center" wrapText="1"/>
    </xf>
    <xf numFmtId="1" fontId="2" fillId="2" borderId="27" xfId="0" applyNumberFormat="1" applyFont="1" applyFill="1" applyBorder="1" applyAlignment="1">
      <alignment horizontal="center" vertical="center" wrapText="1"/>
    </xf>
    <xf numFmtId="1" fontId="2" fillId="4" borderId="24" xfId="0" applyNumberFormat="1" applyFont="1" applyFill="1" applyBorder="1" applyAlignment="1">
      <alignment horizontal="center" vertical="center" wrapText="1"/>
    </xf>
    <xf numFmtId="1" fontId="2" fillId="3" borderId="24" xfId="0" applyNumberFormat="1" applyFont="1" applyFill="1" applyBorder="1" applyAlignment="1">
      <alignment horizontal="center" vertical="center" wrapText="1"/>
    </xf>
    <xf numFmtId="1" fontId="2" fillId="4" borderId="26" xfId="0" applyNumberFormat="1" applyFont="1" applyFill="1" applyBorder="1" applyAlignment="1">
      <alignment horizontal="center" vertical="center" wrapText="1"/>
    </xf>
    <xf numFmtId="1" fontId="2" fillId="3" borderId="2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2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21" xfId="0" applyFont="1" applyFill="1" applyBorder="1" applyAlignment="1">
      <alignment horizontal="center" wrapText="1"/>
    </xf>
    <xf numFmtId="0" fontId="3" fillId="0" borderId="22" xfId="0" applyFont="1" applyFill="1" applyBorder="1" applyAlignment="1">
      <alignment horizontal="center" wrapText="1"/>
    </xf>
    <xf numFmtId="0" fontId="3" fillId="0" borderId="27" xfId="0" applyFont="1" applyFill="1" applyBorder="1" applyAlignment="1">
      <alignment horizontal="center" wrapText="1"/>
    </xf>
    <xf numFmtId="0" fontId="0" fillId="0" borderId="16" xfId="0" applyFill="1" applyBorder="1" applyAlignment="1">
      <alignment wrapText="1"/>
    </xf>
    <xf numFmtId="2" fontId="0" fillId="0" borderId="16" xfId="0" applyNumberFormat="1" applyFill="1" applyBorder="1" applyAlignment="1">
      <alignment wrapText="1"/>
    </xf>
    <xf numFmtId="0" fontId="0" fillId="0" borderId="23" xfId="0" applyFill="1" applyBorder="1" applyAlignment="1">
      <alignment wrapText="1"/>
    </xf>
    <xf numFmtId="2" fontId="0" fillId="0" borderId="24" xfId="0" applyNumberFormat="1" applyFill="1" applyBorder="1" applyAlignment="1">
      <alignment wrapText="1"/>
    </xf>
    <xf numFmtId="0" fontId="0" fillId="0" borderId="25" xfId="0" applyFill="1" applyBorder="1" applyAlignment="1">
      <alignment wrapText="1"/>
    </xf>
    <xf numFmtId="0" fontId="0" fillId="0" borderId="26" xfId="0" applyFill="1" applyBorder="1" applyAlignment="1">
      <alignment wrapText="1"/>
    </xf>
    <xf numFmtId="2" fontId="0" fillId="0" borderId="26" xfId="0" applyNumberFormat="1" applyFill="1" applyBorder="1" applyAlignment="1">
      <alignment wrapText="1"/>
    </xf>
    <xf numFmtId="2" fontId="0" fillId="0" borderId="28" xfId="0" applyNumberFormat="1" applyFill="1" applyBorder="1" applyAlignment="1">
      <alignment wrapText="1"/>
    </xf>
    <xf numFmtId="0" fontId="1" fillId="8" borderId="21" xfId="0" applyFont="1" applyFill="1" applyBorder="1" applyAlignment="1">
      <alignment horizontal="center" vertical="center" wrapText="1"/>
    </xf>
    <xf numFmtId="0" fontId="1" fillId="8" borderId="23" xfId="0" applyFont="1" applyFill="1" applyBorder="1" applyAlignment="1">
      <alignment horizontal="center" vertical="center" wrapText="1"/>
    </xf>
    <xf numFmtId="0" fontId="1" fillId="8" borderId="25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21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 wrapText="1"/>
    </xf>
    <xf numFmtId="0" fontId="0" fillId="0" borderId="23" xfId="0" applyFill="1" applyBorder="1" applyAlignment="1">
      <alignment vertical="center"/>
    </xf>
    <xf numFmtId="2" fontId="0" fillId="0" borderId="16" xfId="0" applyNumberFormat="1" applyFill="1" applyBorder="1" applyAlignment="1">
      <alignment vertical="center"/>
    </xf>
    <xf numFmtId="2" fontId="0" fillId="0" borderId="24" xfId="0" applyNumberFormat="1" applyFill="1" applyBorder="1" applyAlignment="1">
      <alignment vertical="center"/>
    </xf>
    <xf numFmtId="0" fontId="0" fillId="0" borderId="25" xfId="0" applyFill="1" applyBorder="1" applyAlignment="1">
      <alignment vertical="center"/>
    </xf>
    <xf numFmtId="2" fontId="0" fillId="0" borderId="26" xfId="0" applyNumberFormat="1" applyFill="1" applyBorder="1" applyAlignment="1">
      <alignment vertical="center"/>
    </xf>
    <xf numFmtId="2" fontId="0" fillId="0" borderId="28" xfId="0" applyNumberFormat="1" applyFill="1" applyBorder="1" applyAlignment="1">
      <alignment vertical="center"/>
    </xf>
    <xf numFmtId="0" fontId="0" fillId="0" borderId="0" xfId="0" applyAlignment="1">
      <alignment wrapText="1"/>
    </xf>
    <xf numFmtId="0" fontId="1" fillId="9" borderId="30" xfId="0" applyFont="1" applyFill="1" applyBorder="1" applyAlignment="1">
      <alignment horizontal="center"/>
    </xf>
    <xf numFmtId="0" fontId="1" fillId="10" borderId="31" xfId="0" applyFont="1" applyFill="1" applyBorder="1" applyAlignment="1">
      <alignment horizontal="center"/>
    </xf>
    <xf numFmtId="0" fontId="1" fillId="9" borderId="31" xfId="0" applyFont="1" applyFill="1" applyBorder="1" applyAlignment="1">
      <alignment horizontal="center"/>
    </xf>
    <xf numFmtId="0" fontId="3" fillId="0" borderId="21" xfId="0" applyFont="1" applyFill="1" applyBorder="1" applyAlignment="1">
      <alignment horizontal="centerContinuous" wrapText="1"/>
    </xf>
    <xf numFmtId="0" fontId="3" fillId="0" borderId="27" xfId="0" applyFont="1" applyFill="1" applyBorder="1" applyAlignment="1">
      <alignment horizontal="centerContinuous" wrapText="1"/>
    </xf>
    <xf numFmtId="0" fontId="0" fillId="0" borderId="0" xfId="0" applyBorder="1" applyAlignment="1">
      <alignment horizontal="center" wrapText="1"/>
    </xf>
    <xf numFmtId="0" fontId="0" fillId="0" borderId="16" xfId="0" applyFill="1" applyBorder="1" applyAlignment="1">
      <alignment vertical="center" wrapText="1"/>
    </xf>
    <xf numFmtId="2" fontId="0" fillId="0" borderId="16" xfId="0" applyNumberFormat="1" applyFill="1" applyBorder="1" applyAlignment="1">
      <alignment vertical="center" wrapText="1"/>
    </xf>
    <xf numFmtId="2" fontId="0" fillId="0" borderId="24" xfId="0" applyNumberFormat="1" applyFill="1" applyBorder="1" applyAlignment="1">
      <alignment vertical="center" wrapText="1"/>
    </xf>
    <xf numFmtId="0" fontId="0" fillId="0" borderId="26" xfId="0" applyFill="1" applyBorder="1" applyAlignment="1">
      <alignment vertical="center" wrapText="1"/>
    </xf>
    <xf numFmtId="2" fontId="0" fillId="0" borderId="26" xfId="0" applyNumberFormat="1" applyFill="1" applyBorder="1" applyAlignment="1">
      <alignment vertical="center" wrapText="1"/>
    </xf>
    <xf numFmtId="2" fontId="0" fillId="0" borderId="28" xfId="0" applyNumberFormat="1" applyFill="1" applyBorder="1" applyAlignment="1">
      <alignment vertical="center" wrapText="1"/>
    </xf>
    <xf numFmtId="0" fontId="1" fillId="0" borderId="29" xfId="0" applyFont="1" applyBorder="1"/>
    <xf numFmtId="0" fontId="0" fillId="0" borderId="16" xfId="0" applyBorder="1" applyAlignment="1">
      <alignment horizontal="center" vertical="center"/>
    </xf>
    <xf numFmtId="2" fontId="0" fillId="0" borderId="16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2" fontId="0" fillId="0" borderId="32" xfId="0" applyNumberFormat="1" applyBorder="1" applyAlignment="1">
      <alignment horizontal="center" vertical="center"/>
    </xf>
    <xf numFmtId="0" fontId="0" fillId="0" borderId="16" xfId="0" applyBorder="1" applyAlignment="1">
      <alignment horizontal="center"/>
    </xf>
    <xf numFmtId="2" fontId="0" fillId="0" borderId="16" xfId="0" applyNumberForma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6" xfId="0" applyBorder="1"/>
    <xf numFmtId="2" fontId="0" fillId="0" borderId="0" xfId="0" applyNumberFormat="1" applyAlignment="1">
      <alignment horizontal="center"/>
    </xf>
    <xf numFmtId="2" fontId="0" fillId="0" borderId="6" xfId="0" applyNumberForma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0" fillId="0" borderId="16" xfId="0" applyBorder="1"/>
    <xf numFmtId="0" fontId="1" fillId="0" borderId="29" xfId="0" applyFont="1" applyBorder="1" applyAlignment="1">
      <alignment horizontal="center"/>
    </xf>
    <xf numFmtId="2" fontId="0" fillId="0" borderId="16" xfId="0" applyNumberFormat="1" applyBorder="1"/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2" fontId="0" fillId="0" borderId="26" xfId="0" applyNumberFormat="1" applyBorder="1"/>
    <xf numFmtId="0" fontId="0" fillId="0" borderId="28" xfId="0" applyBorder="1"/>
    <xf numFmtId="0" fontId="3" fillId="0" borderId="21" xfId="0" applyFont="1" applyBorder="1" applyAlignment="1">
      <alignment horizontal="centerContinuous"/>
    </xf>
    <xf numFmtId="0" fontId="3" fillId="0" borderId="27" xfId="0" applyFont="1" applyBorder="1" applyAlignment="1">
      <alignment horizontal="centerContinuous"/>
    </xf>
    <xf numFmtId="2" fontId="0" fillId="0" borderId="24" xfId="0" applyNumberFormat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0" fontId="0" fillId="0" borderId="26" xfId="0" applyBorder="1"/>
    <xf numFmtId="2" fontId="0" fillId="0" borderId="26" xfId="0" applyNumberFormat="1" applyBorder="1" applyAlignment="1">
      <alignment horizontal="center"/>
    </xf>
    <xf numFmtId="0" fontId="3" fillId="0" borderId="5" xfId="0" applyFont="1" applyBorder="1" applyAlignment="1">
      <alignment horizontal="center"/>
    </xf>
    <xf numFmtId="2" fontId="0" fillId="13" borderId="16" xfId="0" applyNumberFormat="1" applyFill="1" applyBorder="1" applyAlignment="1">
      <alignment horizontal="center"/>
    </xf>
    <xf numFmtId="0" fontId="0" fillId="0" borderId="21" xfId="0" applyBorder="1"/>
    <xf numFmtId="2" fontId="0" fillId="0" borderId="22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2" fontId="0" fillId="13" borderId="26" xfId="0" applyNumberForma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ill="1" applyBorder="1" applyAlignment="1">
      <alignment horizontal="center"/>
    </xf>
    <xf numFmtId="0" fontId="3" fillId="16" borderId="22" xfId="0" applyFont="1" applyFill="1" applyBorder="1" applyAlignment="1">
      <alignment horizontal="center"/>
    </xf>
    <xf numFmtId="0" fontId="0" fillId="16" borderId="16" xfId="0" applyFill="1" applyBorder="1"/>
    <xf numFmtId="2" fontId="0" fillId="16" borderId="16" xfId="0" applyNumberFormat="1" applyFill="1" applyBorder="1"/>
    <xf numFmtId="2" fontId="0" fillId="16" borderId="26" xfId="0" applyNumberFormat="1" applyFill="1" applyBorder="1"/>
    <xf numFmtId="0" fontId="1" fillId="12" borderId="33" xfId="0" applyFont="1" applyFill="1" applyBorder="1" applyAlignment="1">
      <alignment horizontal="center"/>
    </xf>
    <xf numFmtId="0" fontId="1" fillId="12" borderId="34" xfId="0" applyFont="1" applyFill="1" applyBorder="1" applyAlignment="1">
      <alignment horizontal="center"/>
    </xf>
    <xf numFmtId="0" fontId="1" fillId="12" borderId="35" xfId="0" applyFont="1" applyFill="1" applyBorder="1" applyAlignment="1">
      <alignment horizontal="center"/>
    </xf>
    <xf numFmtId="1" fontId="2" fillId="11" borderId="1" xfId="0" applyNumberFormat="1" applyFont="1" applyFill="1" applyBorder="1" applyAlignment="1">
      <alignment horizontal="center" vertical="center" wrapText="1"/>
    </xf>
    <xf numFmtId="1" fontId="2" fillId="2" borderId="33" xfId="0" applyNumberFormat="1" applyFont="1" applyFill="1" applyBorder="1" applyAlignment="1">
      <alignment horizontal="center" vertical="center" wrapText="1"/>
    </xf>
    <xf numFmtId="1" fontId="2" fillId="3" borderId="36" xfId="0" applyNumberFormat="1" applyFont="1" applyFill="1" applyBorder="1" applyAlignment="1">
      <alignment horizontal="center" vertical="center" wrapText="1"/>
    </xf>
    <xf numFmtId="1" fontId="2" fillId="4" borderId="33" xfId="0" applyNumberFormat="1" applyFont="1" applyFill="1" applyBorder="1" applyAlignment="1">
      <alignment horizontal="center" vertical="center" wrapText="1"/>
    </xf>
    <xf numFmtId="1" fontId="2" fillId="3" borderId="37" xfId="0" applyNumberFormat="1" applyFont="1" applyFill="1" applyBorder="1" applyAlignment="1">
      <alignment horizontal="center" vertical="center" wrapText="1"/>
    </xf>
    <xf numFmtId="1" fontId="2" fillId="2" borderId="38" xfId="0" applyNumberFormat="1" applyFont="1" applyFill="1" applyBorder="1" applyAlignment="1">
      <alignment horizontal="center" vertical="center" wrapText="1"/>
    </xf>
    <xf numFmtId="1" fontId="2" fillId="2" borderId="39" xfId="0" applyNumberFormat="1" applyFont="1" applyFill="1" applyBorder="1" applyAlignment="1">
      <alignment horizontal="center" vertical="center" wrapText="1"/>
    </xf>
    <xf numFmtId="1" fontId="2" fillId="3" borderId="33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1" fillId="12" borderId="14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 vertical="center" wrapText="1"/>
    </xf>
    <xf numFmtId="1" fontId="2" fillId="4" borderId="3" xfId="0" applyNumberFormat="1" applyFont="1" applyFill="1" applyBorder="1" applyAlignment="1">
      <alignment horizontal="center" vertical="center" wrapText="1"/>
    </xf>
    <xf numFmtId="1" fontId="2" fillId="16" borderId="1" xfId="0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right"/>
    </xf>
    <xf numFmtId="0" fontId="7" fillId="0" borderId="0" xfId="0" applyFont="1"/>
    <xf numFmtId="166" fontId="6" fillId="0" borderId="0" xfId="0" applyNumberFormat="1" applyFont="1"/>
    <xf numFmtId="174" fontId="6" fillId="0" borderId="0" xfId="0" applyNumberFormat="1" applyFont="1"/>
    <xf numFmtId="0" fontId="6" fillId="0" borderId="0" xfId="0" applyFont="1" applyAlignment="1">
      <alignment horizontal="left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1" fontId="2" fillId="17" borderId="33" xfId="0" applyNumberFormat="1" applyFont="1" applyFill="1" applyBorder="1" applyAlignment="1">
      <alignment horizontal="center" vertical="center" wrapText="1"/>
    </xf>
    <xf numFmtId="1" fontId="2" fillId="17" borderId="35" xfId="0" applyNumberFormat="1" applyFont="1" applyFill="1" applyBorder="1" applyAlignment="1">
      <alignment horizontal="center" vertical="center" wrapText="1"/>
    </xf>
    <xf numFmtId="1" fontId="2" fillId="10" borderId="19" xfId="0" applyNumberFormat="1" applyFont="1" applyFill="1" applyBorder="1" applyAlignment="1">
      <alignment horizontal="center" vertical="center" wrapText="1"/>
    </xf>
    <xf numFmtId="1" fontId="2" fillId="10" borderId="18" xfId="0" applyNumberFormat="1" applyFont="1" applyFill="1" applyBorder="1" applyAlignment="1">
      <alignment horizontal="center" vertical="center" wrapText="1"/>
    </xf>
    <xf numFmtId="1" fontId="2" fillId="3" borderId="0" xfId="0" applyNumberFormat="1" applyFont="1" applyFill="1" applyAlignment="1">
      <alignment horizontal="center" vertical="center" wrapText="1"/>
    </xf>
    <xf numFmtId="0" fontId="1" fillId="9" borderId="43" xfId="0" applyFont="1" applyFill="1" applyBorder="1" applyAlignment="1">
      <alignment horizontal="center"/>
    </xf>
    <xf numFmtId="1" fontId="2" fillId="3" borderId="30" xfId="0" applyNumberFormat="1" applyFont="1" applyFill="1" applyBorder="1" applyAlignment="1">
      <alignment horizontal="center" vertical="center" wrapText="1"/>
    </xf>
    <xf numFmtId="0" fontId="0" fillId="17" borderId="30" xfId="0" applyFill="1" applyBorder="1" applyAlignment="1">
      <alignment horizontal="center"/>
    </xf>
    <xf numFmtId="1" fontId="2" fillId="18" borderId="19" xfId="0" applyNumberFormat="1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1" fontId="2" fillId="18" borderId="9" xfId="0" applyNumberFormat="1" applyFont="1" applyFill="1" applyBorder="1" applyAlignment="1">
      <alignment horizontal="center" vertical="center" wrapText="1"/>
    </xf>
    <xf numFmtId="1" fontId="2" fillId="4" borderId="0" xfId="0" applyNumberFormat="1" applyFont="1" applyFill="1" applyAlignment="1">
      <alignment horizontal="center" vertical="center" wrapText="1"/>
    </xf>
    <xf numFmtId="0" fontId="1" fillId="10" borderId="44" xfId="0" applyFont="1" applyFill="1" applyBorder="1" applyAlignment="1">
      <alignment horizontal="center"/>
    </xf>
    <xf numFmtId="1" fontId="2" fillId="4" borderId="31" xfId="0" applyNumberFormat="1" applyFont="1" applyFill="1" applyBorder="1" applyAlignment="1">
      <alignment horizontal="center" vertical="center" wrapText="1"/>
    </xf>
    <xf numFmtId="0" fontId="0" fillId="10" borderId="31" xfId="0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 vertical="center" wrapText="1"/>
    </xf>
    <xf numFmtId="0" fontId="1" fillId="0" borderId="45" xfId="0" applyFont="1" applyBorder="1" applyAlignment="1">
      <alignment horizontal="center"/>
    </xf>
    <xf numFmtId="1" fontId="2" fillId="3" borderId="31" xfId="0" applyNumberFormat="1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/>
    </xf>
    <xf numFmtId="0" fontId="1" fillId="9" borderId="44" xfId="0" applyFont="1" applyFill="1" applyBorder="1" applyAlignment="1">
      <alignment horizontal="center"/>
    </xf>
    <xf numFmtId="0" fontId="0" fillId="17" borderId="31" xfId="0" applyFill="1" applyBorder="1" applyAlignment="1">
      <alignment horizontal="center"/>
    </xf>
    <xf numFmtId="0" fontId="0" fillId="10" borderId="44" xfId="0" applyFill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17" borderId="0" xfId="0" applyFill="1"/>
    <xf numFmtId="0" fontId="0" fillId="10" borderId="0" xfId="0" applyFill="1"/>
    <xf numFmtId="0" fontId="6" fillId="0" borderId="0" xfId="0" applyFont="1" applyAlignment="1">
      <alignment horizontal="center"/>
    </xf>
    <xf numFmtId="0" fontId="6" fillId="0" borderId="16" xfId="0" applyFont="1" applyBorder="1" applyAlignment="1">
      <alignment horizontal="center"/>
    </xf>
    <xf numFmtId="1" fontId="6" fillId="0" borderId="0" xfId="0" applyNumberFormat="1" applyFont="1" applyAlignment="1">
      <alignment horizontal="left"/>
    </xf>
    <xf numFmtId="0" fontId="0" fillId="10" borderId="36" xfId="0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1" fontId="2" fillId="0" borderId="0" xfId="0" applyNumberFormat="1" applyFont="1" applyAlignment="1">
      <alignment horizontal="center" vertical="center" wrapText="1"/>
    </xf>
    <xf numFmtId="1" fontId="8" fillId="4" borderId="0" xfId="0" applyNumberFormat="1" applyFont="1" applyFill="1" applyBorder="1" applyAlignment="1">
      <alignment horizontal="center" vertical="center" wrapText="1"/>
    </xf>
    <xf numFmtId="1" fontId="8" fillId="3" borderId="0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right"/>
    </xf>
    <xf numFmtId="0" fontId="9" fillId="0" borderId="47" xfId="0" applyFont="1" applyBorder="1" applyAlignment="1">
      <alignment horizontal="right"/>
    </xf>
    <xf numFmtId="1" fontId="6" fillId="0" borderId="0" xfId="0" applyNumberFormat="1" applyFont="1"/>
    <xf numFmtId="175" fontId="9" fillId="0" borderId="47" xfId="0" applyNumberFormat="1" applyFont="1" applyBorder="1" applyAlignment="1">
      <alignment horizontal="right"/>
    </xf>
    <xf numFmtId="175" fontId="6" fillId="0" borderId="0" xfId="0" applyNumberFormat="1" applyFont="1"/>
    <xf numFmtId="1" fontId="9" fillId="0" borderId="47" xfId="0" applyNumberFormat="1" applyFont="1" applyBorder="1" applyAlignment="1">
      <alignment horizontal="center"/>
    </xf>
    <xf numFmtId="1" fontId="6" fillId="0" borderId="0" xfId="0" applyNumberFormat="1" applyFont="1" applyAlignment="1">
      <alignment horizontal="center"/>
    </xf>
    <xf numFmtId="175" fontId="6" fillId="0" borderId="48" xfId="0" applyNumberFormat="1" applyFont="1" applyBorder="1"/>
    <xf numFmtId="1" fontId="6" fillId="0" borderId="48" xfId="0" applyNumberFormat="1" applyFont="1" applyBorder="1" applyAlignment="1">
      <alignment horizontal="center"/>
    </xf>
    <xf numFmtId="0" fontId="6" fillId="0" borderId="48" xfId="0" applyFont="1" applyBorder="1"/>
    <xf numFmtId="0" fontId="6" fillId="0" borderId="0" xfId="0" quotePrefix="1" applyFont="1"/>
    <xf numFmtId="2" fontId="6" fillId="0" borderId="0" xfId="0" applyNumberFormat="1" applyFont="1"/>
    <xf numFmtId="2" fontId="6" fillId="0" borderId="0" xfId="0" quotePrefix="1" applyNumberFormat="1" applyFont="1"/>
    <xf numFmtId="0" fontId="7" fillId="0" borderId="0" xfId="0" applyFont="1" applyAlignment="1">
      <alignment horizontal="center"/>
    </xf>
    <xf numFmtId="177" fontId="6" fillId="0" borderId="16" xfId="0" applyNumberFormat="1" applyFont="1" applyBorder="1" applyAlignment="1">
      <alignment horizontal="right"/>
    </xf>
    <xf numFmtId="176" fontId="6" fillId="0" borderId="16" xfId="0" applyNumberFormat="1" applyFont="1" applyBorder="1" applyAlignment="1">
      <alignment horizontal="right"/>
    </xf>
    <xf numFmtId="0" fontId="6" fillId="19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1" fontId="6" fillId="0" borderId="0" xfId="0" applyNumberFormat="1" applyFont="1" applyAlignment="1">
      <alignment horizontal="right" wrapText="1"/>
    </xf>
    <xf numFmtId="0" fontId="1" fillId="20" borderId="21" xfId="0" applyFont="1" applyFill="1" applyBorder="1" applyAlignment="1">
      <alignment horizontal="center" vertical="center" wrapText="1"/>
    </xf>
    <xf numFmtId="0" fontId="1" fillId="20" borderId="22" xfId="0" applyFont="1" applyFill="1" applyBorder="1" applyAlignment="1">
      <alignment horizontal="center" vertical="center" wrapText="1"/>
    </xf>
    <xf numFmtId="0" fontId="1" fillId="21" borderId="23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1" fillId="21" borderId="25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20" borderId="27" xfId="0" applyFont="1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" fillId="1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723900</xdr:colOff>
      <xdr:row>33</xdr:row>
      <xdr:rowOff>180975</xdr:rowOff>
    </xdr:from>
    <xdr:to>
      <xdr:col>11</xdr:col>
      <xdr:colOff>752475</xdr:colOff>
      <xdr:row>50</xdr:row>
      <xdr:rowOff>76720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5AC262-9728-4ABA-8F05-3DFB016557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5" t="-256" r="1691" b="256"/>
        <a:stretch/>
      </xdr:blipFill>
      <xdr:spPr>
        <a:xfrm>
          <a:off x="3514725" y="8477250"/>
          <a:ext cx="6124575" cy="37247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332486</xdr:colOff>
      <xdr:row>16</xdr:row>
      <xdr:rowOff>52101</xdr:rowOff>
    </xdr:from>
    <xdr:ext cx="65" cy="172227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C5DDCD7-44BA-427B-BDBB-0C6FCF53F158}"/>
            </a:ext>
          </a:extLst>
        </xdr:cNvPr>
        <xdr:cNvSpPr txBox="1"/>
      </xdr:nvSpPr>
      <xdr:spPr>
        <a:xfrm>
          <a:off x="6952361" y="316677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419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95A52-D5AA-4943-9AFF-D01BDD18E4B2}">
  <dimension ref="A1:K54"/>
  <sheetViews>
    <sheetView tabSelected="1" workbookViewId="0">
      <selection activeCell="G18" sqref="G18"/>
    </sheetView>
  </sheetViews>
  <sheetFormatPr baseColWidth="10" defaultRowHeight="15" x14ac:dyDescent="0.25"/>
  <cols>
    <col min="1" max="1" width="13.85546875" customWidth="1"/>
    <col min="2" max="2" width="13.42578125" customWidth="1"/>
    <col min="3" max="3" width="15" customWidth="1"/>
    <col min="4" max="4" width="14.42578125" customWidth="1"/>
    <col min="6" max="6" width="13.7109375" customWidth="1"/>
    <col min="7" max="7" width="19.85546875" customWidth="1"/>
    <col min="9" max="9" width="17" customWidth="1"/>
  </cols>
  <sheetData>
    <row r="1" spans="1:10" x14ac:dyDescent="0.25">
      <c r="A1" s="230" t="s">
        <v>137</v>
      </c>
      <c r="B1" s="230"/>
      <c r="C1" s="230"/>
    </row>
    <row r="2" spans="1:10" ht="25.5" x14ac:dyDescent="0.25">
      <c r="A2" s="230" t="s">
        <v>0</v>
      </c>
      <c r="B2" s="230" t="s">
        <v>138</v>
      </c>
      <c r="C2" s="230"/>
      <c r="G2" s="23" t="s">
        <v>21</v>
      </c>
      <c r="H2" s="24" t="s">
        <v>0</v>
      </c>
      <c r="I2" s="24" t="s">
        <v>1</v>
      </c>
      <c r="J2" s="24" t="s">
        <v>2</v>
      </c>
    </row>
    <row r="3" spans="1:10" x14ac:dyDescent="0.25">
      <c r="G3" s="23">
        <v>1</v>
      </c>
      <c r="H3" s="25">
        <v>75</v>
      </c>
      <c r="I3" s="25">
        <v>80</v>
      </c>
      <c r="J3" s="25">
        <v>80</v>
      </c>
    </row>
    <row r="4" spans="1:10" ht="15.75" x14ac:dyDescent="0.25">
      <c r="A4" s="52" t="s">
        <v>31</v>
      </c>
      <c r="B4" s="52"/>
      <c r="G4" s="23">
        <v>2</v>
      </c>
      <c r="H4" s="26">
        <v>82</v>
      </c>
      <c r="I4" s="26">
        <v>50</v>
      </c>
      <c r="J4" s="26">
        <v>100</v>
      </c>
    </row>
    <row r="5" spans="1:10" x14ac:dyDescent="0.25">
      <c r="A5" s="23" t="s">
        <v>21</v>
      </c>
      <c r="B5" s="24" t="s">
        <v>0</v>
      </c>
      <c r="C5" s="24" t="s">
        <v>1</v>
      </c>
      <c r="D5" s="24" t="s">
        <v>2</v>
      </c>
      <c r="G5" s="23">
        <v>3</v>
      </c>
      <c r="H5" s="25">
        <v>76</v>
      </c>
      <c r="I5" s="25">
        <v>60</v>
      </c>
      <c r="J5" s="25">
        <v>80</v>
      </c>
    </row>
    <row r="6" spans="1:10" x14ac:dyDescent="0.25">
      <c r="A6" s="23">
        <v>1</v>
      </c>
      <c r="B6" s="25">
        <v>75</v>
      </c>
      <c r="C6" s="25">
        <v>80</v>
      </c>
      <c r="D6" s="25">
        <v>80</v>
      </c>
      <c r="G6" s="23">
        <v>4</v>
      </c>
      <c r="H6" s="26">
        <v>80</v>
      </c>
      <c r="I6" s="26">
        <v>41</v>
      </c>
      <c r="J6" s="26">
        <v>80</v>
      </c>
    </row>
    <row r="7" spans="1:10" x14ac:dyDescent="0.25">
      <c r="A7" s="23">
        <v>2</v>
      </c>
      <c r="B7" s="26">
        <v>82</v>
      </c>
      <c r="C7" s="26">
        <v>50</v>
      </c>
      <c r="D7" s="26">
        <v>100</v>
      </c>
      <c r="G7" s="27" t="s">
        <v>20</v>
      </c>
      <c r="H7" s="28">
        <f>SUM(H3:H6)</f>
        <v>313</v>
      </c>
      <c r="I7" s="28">
        <f>SUM(I3:I6)</f>
        <v>231</v>
      </c>
      <c r="J7" s="29">
        <f>SUM(J3:J6)</f>
        <v>340</v>
      </c>
    </row>
    <row r="8" spans="1:10" x14ac:dyDescent="0.25">
      <c r="A8" s="23">
        <v>3</v>
      </c>
      <c r="B8" s="25">
        <v>76</v>
      </c>
      <c r="C8" s="25">
        <v>60</v>
      </c>
      <c r="D8" s="25">
        <v>80</v>
      </c>
    </row>
    <row r="9" spans="1:10" x14ac:dyDescent="0.25">
      <c r="A9" s="23">
        <v>4</v>
      </c>
      <c r="B9" s="26">
        <v>80</v>
      </c>
      <c r="C9" s="26">
        <v>41</v>
      </c>
      <c r="D9" s="26">
        <v>80</v>
      </c>
      <c r="G9" s="30" t="s">
        <v>22</v>
      </c>
      <c r="H9" s="31">
        <f>AVERAGE(H3:H6)</f>
        <v>78.25</v>
      </c>
      <c r="I9" s="30">
        <f>AVERAGE(I3:I6)</f>
        <v>57.75</v>
      </c>
      <c r="J9" s="31">
        <f>AVERAGE(J3:J6)</f>
        <v>85</v>
      </c>
    </row>
    <row r="10" spans="1:10" x14ac:dyDescent="0.25">
      <c r="A10" s="27" t="s">
        <v>20</v>
      </c>
      <c r="B10" s="28">
        <f>SUM(B6:B9)</f>
        <v>313</v>
      </c>
      <c r="C10" s="28">
        <f>SUM(C6:C9)</f>
        <v>231</v>
      </c>
      <c r="D10" s="29">
        <f>SUM(D6:D9)</f>
        <v>340</v>
      </c>
      <c r="G10" s="32" t="s">
        <v>23</v>
      </c>
      <c r="H10" s="33">
        <v>4</v>
      </c>
      <c r="I10" s="32">
        <v>4</v>
      </c>
      <c r="J10" s="33">
        <v>4</v>
      </c>
    </row>
    <row r="11" spans="1:10" x14ac:dyDescent="0.25">
      <c r="G11" s="32" t="s">
        <v>23</v>
      </c>
      <c r="H11" s="33">
        <v>12</v>
      </c>
      <c r="I11" s="32" t="s">
        <v>24</v>
      </c>
      <c r="J11" s="33">
        <v>3</v>
      </c>
    </row>
    <row r="12" spans="1:10" ht="15.75" thickBot="1" x14ac:dyDescent="0.3">
      <c r="A12" s="13" t="s">
        <v>3</v>
      </c>
      <c r="B12" s="13"/>
      <c r="C12" s="13"/>
      <c r="G12" s="34" t="s">
        <v>25</v>
      </c>
      <c r="H12" s="35">
        <f>AVERAGE(H9:J9)</f>
        <v>73.666666666666671</v>
      </c>
      <c r="I12" s="36"/>
      <c r="J12" s="37"/>
    </row>
    <row r="13" spans="1:10" x14ac:dyDescent="0.25">
      <c r="A13" s="8" t="s">
        <v>5</v>
      </c>
      <c r="B13" s="8" t="s">
        <v>6</v>
      </c>
      <c r="C13" s="8" t="s">
        <v>7</v>
      </c>
      <c r="D13" s="8" t="s">
        <v>8</v>
      </c>
      <c r="E13" s="14" t="s">
        <v>9</v>
      </c>
    </row>
    <row r="14" spans="1:10" x14ac:dyDescent="0.25">
      <c r="A14" s="6" t="s">
        <v>0</v>
      </c>
      <c r="B14" s="9">
        <v>4</v>
      </c>
      <c r="C14" s="9">
        <v>313</v>
      </c>
      <c r="D14" s="9">
        <v>78.25</v>
      </c>
      <c r="E14" s="15">
        <v>10.916666666666666</v>
      </c>
    </row>
    <row r="15" spans="1:10" x14ac:dyDescent="0.25">
      <c r="A15" s="6" t="s">
        <v>1</v>
      </c>
      <c r="B15" s="9">
        <v>4</v>
      </c>
      <c r="C15" s="9">
        <v>231</v>
      </c>
      <c r="D15" s="9">
        <v>57.75</v>
      </c>
      <c r="E15" s="15">
        <v>280.25</v>
      </c>
    </row>
    <row r="16" spans="1:10" ht="15.75" thickBot="1" x14ac:dyDescent="0.3">
      <c r="A16" s="7" t="s">
        <v>2</v>
      </c>
      <c r="B16" s="10">
        <v>4</v>
      </c>
      <c r="C16" s="10">
        <v>340</v>
      </c>
      <c r="D16" s="10">
        <v>85</v>
      </c>
      <c r="E16" s="16">
        <v>100</v>
      </c>
    </row>
    <row r="17" spans="1:11" x14ac:dyDescent="0.25">
      <c r="K17" s="22"/>
    </row>
    <row r="19" spans="1:11" ht="15.75" thickBot="1" x14ac:dyDescent="0.3">
      <c r="A19" s="20" t="s">
        <v>10</v>
      </c>
      <c r="B19" s="20"/>
    </row>
    <row r="20" spans="1:11" ht="30" x14ac:dyDescent="0.25">
      <c r="A20" s="38" t="s">
        <v>11</v>
      </c>
      <c r="B20" s="39" t="s">
        <v>12</v>
      </c>
      <c r="C20" s="39" t="s">
        <v>13</v>
      </c>
      <c r="D20" s="39" t="s">
        <v>14</v>
      </c>
      <c r="E20" s="39" t="s">
        <v>15</v>
      </c>
      <c r="F20" s="39" t="s">
        <v>16</v>
      </c>
      <c r="G20" s="17" t="s">
        <v>17</v>
      </c>
    </row>
    <row r="21" spans="1:11" x14ac:dyDescent="0.25">
      <c r="A21" s="40" t="s">
        <v>18</v>
      </c>
      <c r="B21" s="21">
        <v>1611.1666666666665</v>
      </c>
      <c r="C21" s="21">
        <v>2</v>
      </c>
      <c r="D21" s="21">
        <v>805.58333333333326</v>
      </c>
      <c r="E21" s="21">
        <v>6.1783127396676605</v>
      </c>
      <c r="F21" s="21">
        <v>2.0473611111198387E-2</v>
      </c>
      <c r="G21" s="41">
        <v>4.2564947290937507</v>
      </c>
    </row>
    <row r="22" spans="1:11" x14ac:dyDescent="0.25">
      <c r="A22" s="40" t="s">
        <v>19</v>
      </c>
      <c r="B22" s="21">
        <v>1173.5</v>
      </c>
      <c r="C22" s="21">
        <v>9</v>
      </c>
      <c r="D22" s="21">
        <v>130.38888888888889</v>
      </c>
      <c r="E22" s="21"/>
      <c r="F22" s="21"/>
      <c r="G22" s="18"/>
    </row>
    <row r="23" spans="1:11" x14ac:dyDescent="0.25">
      <c r="A23" s="40"/>
      <c r="B23" s="21"/>
      <c r="C23" s="21"/>
      <c r="D23" s="21"/>
      <c r="E23" s="21"/>
      <c r="F23" s="21"/>
      <c r="G23" s="18"/>
    </row>
    <row r="24" spans="1:11" ht="15.75" thickBot="1" x14ac:dyDescent="0.3">
      <c r="A24" s="42" t="s">
        <v>20</v>
      </c>
      <c r="B24" s="43">
        <v>2784.6666666666665</v>
      </c>
      <c r="C24" s="43">
        <v>11</v>
      </c>
      <c r="D24" s="43"/>
      <c r="E24" s="43"/>
      <c r="F24" s="43"/>
      <c r="G24" s="19"/>
    </row>
    <row r="28" spans="1:11" ht="16.5" thickBot="1" x14ac:dyDescent="0.3">
      <c r="A28" s="53" t="s">
        <v>32</v>
      </c>
      <c r="B28" s="53"/>
      <c r="C28" s="53"/>
      <c r="D28" s="53"/>
    </row>
    <row r="29" spans="1:11" x14ac:dyDescent="0.25">
      <c r="A29" s="66" t="s">
        <v>26</v>
      </c>
      <c r="B29" s="45" t="s">
        <v>0</v>
      </c>
      <c r="C29" s="45" t="s">
        <v>1</v>
      </c>
      <c r="D29" s="46" t="s">
        <v>2</v>
      </c>
    </row>
    <row r="30" spans="1:11" ht="30" x14ac:dyDescent="0.25">
      <c r="A30" s="67" t="s">
        <v>27</v>
      </c>
      <c r="B30" s="26">
        <v>85</v>
      </c>
      <c r="C30" s="26">
        <v>80</v>
      </c>
      <c r="D30" s="47">
        <v>50</v>
      </c>
    </row>
    <row r="31" spans="1:11" ht="30" x14ac:dyDescent="0.25">
      <c r="A31" s="67" t="s">
        <v>28</v>
      </c>
      <c r="B31" s="25">
        <v>90</v>
      </c>
      <c r="C31" s="25">
        <v>30</v>
      </c>
      <c r="D31" s="48">
        <v>60</v>
      </c>
    </row>
    <row r="32" spans="1:11" x14ac:dyDescent="0.25">
      <c r="A32" s="67" t="s">
        <v>29</v>
      </c>
      <c r="B32" s="25">
        <v>100</v>
      </c>
      <c r="C32" s="25">
        <v>70</v>
      </c>
      <c r="D32" s="47">
        <v>41</v>
      </c>
    </row>
    <row r="33" spans="1:7" ht="15.75" thickBot="1" x14ac:dyDescent="0.3">
      <c r="A33" s="68" t="s">
        <v>30</v>
      </c>
      <c r="B33" s="49">
        <v>70</v>
      </c>
      <c r="C33" s="49">
        <v>80</v>
      </c>
      <c r="D33" s="50">
        <v>80</v>
      </c>
    </row>
    <row r="34" spans="1:7" x14ac:dyDescent="0.25">
      <c r="D34" s="44"/>
    </row>
    <row r="35" spans="1:7" x14ac:dyDescent="0.25">
      <c r="A35" s="54" t="s">
        <v>36</v>
      </c>
      <c r="B35" s="54"/>
      <c r="C35" s="54"/>
      <c r="D35" s="54"/>
      <c r="E35" s="54"/>
    </row>
    <row r="36" spans="1:7" ht="15.75" thickBot="1" x14ac:dyDescent="0.3"/>
    <row r="37" spans="1:7" x14ac:dyDescent="0.25">
      <c r="A37" s="55" t="s">
        <v>4</v>
      </c>
      <c r="B37" s="56" t="s">
        <v>6</v>
      </c>
      <c r="C37" s="56" t="s">
        <v>7</v>
      </c>
      <c r="D37" s="56" t="s">
        <v>8</v>
      </c>
      <c r="E37" s="57" t="s">
        <v>9</v>
      </c>
    </row>
    <row r="38" spans="1:7" ht="30" x14ac:dyDescent="0.25">
      <c r="A38" s="69" t="s">
        <v>27</v>
      </c>
      <c r="B38" s="58">
        <v>3</v>
      </c>
      <c r="C38" s="58">
        <v>215</v>
      </c>
      <c r="D38" s="59">
        <v>71.666666666666671</v>
      </c>
      <c r="E38" s="61">
        <v>358.33333333333303</v>
      </c>
    </row>
    <row r="39" spans="1:7" ht="30" x14ac:dyDescent="0.25">
      <c r="A39" s="69" t="s">
        <v>28</v>
      </c>
      <c r="B39" s="58">
        <v>3</v>
      </c>
      <c r="C39" s="58">
        <v>180</v>
      </c>
      <c r="D39" s="59">
        <v>60</v>
      </c>
      <c r="E39" s="61">
        <v>900</v>
      </c>
    </row>
    <row r="40" spans="1:7" x14ac:dyDescent="0.25">
      <c r="A40" s="69" t="s">
        <v>29</v>
      </c>
      <c r="B40" s="58">
        <v>3</v>
      </c>
      <c r="C40" s="58">
        <v>211</v>
      </c>
      <c r="D40" s="59">
        <v>70.333333333333329</v>
      </c>
      <c r="E40" s="61">
        <v>870.33333333333303</v>
      </c>
    </row>
    <row r="41" spans="1:7" x14ac:dyDescent="0.25">
      <c r="A41" s="69" t="s">
        <v>30</v>
      </c>
      <c r="B41" s="58">
        <v>3</v>
      </c>
      <c r="C41" s="58">
        <v>230</v>
      </c>
      <c r="D41" s="59">
        <v>76.666666666666671</v>
      </c>
      <c r="E41" s="61">
        <v>33.333333333333329</v>
      </c>
    </row>
    <row r="42" spans="1:7" x14ac:dyDescent="0.25">
      <c r="A42" s="69"/>
      <c r="B42" s="58"/>
      <c r="C42" s="58"/>
      <c r="D42" s="59"/>
      <c r="E42" s="61"/>
    </row>
    <row r="43" spans="1:7" x14ac:dyDescent="0.25">
      <c r="A43" s="69" t="s">
        <v>0</v>
      </c>
      <c r="B43" s="58">
        <v>4</v>
      </c>
      <c r="C43" s="58">
        <v>345</v>
      </c>
      <c r="D43" s="59">
        <v>86.25</v>
      </c>
      <c r="E43" s="61">
        <v>156.25</v>
      </c>
    </row>
    <row r="44" spans="1:7" x14ac:dyDescent="0.25">
      <c r="A44" s="69" t="s">
        <v>1</v>
      </c>
      <c r="B44" s="58">
        <v>4</v>
      </c>
      <c r="C44" s="58">
        <v>260</v>
      </c>
      <c r="D44" s="59">
        <v>65</v>
      </c>
      <c r="E44" s="61">
        <v>566.66666666666663</v>
      </c>
    </row>
    <row r="45" spans="1:7" ht="30.75" thickBot="1" x14ac:dyDescent="0.3">
      <c r="A45" s="70" t="s">
        <v>2</v>
      </c>
      <c r="B45" s="63">
        <v>4</v>
      </c>
      <c r="C45" s="63">
        <v>231</v>
      </c>
      <c r="D45" s="64">
        <v>57.75</v>
      </c>
      <c r="E45" s="65">
        <v>280.25</v>
      </c>
    </row>
    <row r="48" spans="1:7" ht="15.75" thickBot="1" x14ac:dyDescent="0.3">
      <c r="A48" s="71" t="s">
        <v>10</v>
      </c>
      <c r="B48" s="71"/>
      <c r="C48" s="51"/>
      <c r="D48" s="51"/>
      <c r="E48" s="51"/>
      <c r="F48" s="51"/>
      <c r="G48" s="51"/>
    </row>
    <row r="49" spans="1:7" ht="30" x14ac:dyDescent="0.25">
      <c r="A49" s="72" t="s">
        <v>11</v>
      </c>
      <c r="B49" s="73" t="s">
        <v>12</v>
      </c>
      <c r="C49" s="73" t="s">
        <v>13</v>
      </c>
      <c r="D49" s="73" t="s">
        <v>14</v>
      </c>
      <c r="E49" s="73" t="s">
        <v>15</v>
      </c>
      <c r="F49" s="73" t="s">
        <v>16</v>
      </c>
      <c r="G49" s="74" t="s">
        <v>17</v>
      </c>
    </row>
    <row r="50" spans="1:7" x14ac:dyDescent="0.25">
      <c r="A50" s="75" t="s">
        <v>33</v>
      </c>
      <c r="B50" s="76">
        <v>440.66666666666606</v>
      </c>
      <c r="C50" s="76">
        <v>3</v>
      </c>
      <c r="D50" s="76">
        <v>146.88888888888869</v>
      </c>
      <c r="E50" s="76">
        <v>0.3430870044767399</v>
      </c>
      <c r="F50" s="76">
        <v>0.79568689646856317</v>
      </c>
      <c r="G50" s="77">
        <v>4.7570626630894131</v>
      </c>
    </row>
    <row r="51" spans="1:7" x14ac:dyDescent="0.25">
      <c r="A51" s="75" t="s">
        <v>34</v>
      </c>
      <c r="B51" s="76">
        <v>1755.1666666666661</v>
      </c>
      <c r="C51" s="76">
        <v>2</v>
      </c>
      <c r="D51" s="76">
        <v>877.58333333333303</v>
      </c>
      <c r="E51" s="76">
        <v>2.0497631869201314</v>
      </c>
      <c r="F51" s="76">
        <v>0.20967696814257095</v>
      </c>
      <c r="G51" s="77">
        <v>5.1432528497847176</v>
      </c>
    </row>
    <row r="52" spans="1:7" x14ac:dyDescent="0.25">
      <c r="A52" s="75" t="s">
        <v>35</v>
      </c>
      <c r="B52" s="76">
        <v>2568.8333333333339</v>
      </c>
      <c r="C52" s="76">
        <v>6</v>
      </c>
      <c r="D52" s="76">
        <v>428.13888888888897</v>
      </c>
      <c r="E52" s="76"/>
      <c r="F52" s="76"/>
      <c r="G52" s="77"/>
    </row>
    <row r="53" spans="1:7" x14ac:dyDescent="0.25">
      <c r="A53" s="75"/>
      <c r="B53" s="76"/>
      <c r="C53" s="76"/>
      <c r="D53" s="76"/>
      <c r="E53" s="76"/>
      <c r="F53" s="76"/>
      <c r="G53" s="77"/>
    </row>
    <row r="54" spans="1:7" ht="15.75" thickBot="1" x14ac:dyDescent="0.3">
      <c r="A54" s="78" t="s">
        <v>20</v>
      </c>
      <c r="B54" s="79">
        <v>4764.6666666666661</v>
      </c>
      <c r="C54" s="79">
        <v>11</v>
      </c>
      <c r="D54" s="79"/>
      <c r="E54" s="79"/>
      <c r="F54" s="79"/>
      <c r="G54" s="80"/>
    </row>
  </sheetData>
  <mergeCells count="6">
    <mergeCell ref="A35:E35"/>
    <mergeCell ref="A12:C12"/>
    <mergeCell ref="A19:B19"/>
    <mergeCell ref="H12:J12"/>
    <mergeCell ref="A4:B4"/>
    <mergeCell ref="A28:D2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B6CB0-F922-4E0F-8749-514B1A0DE016}">
  <dimension ref="A1:I49"/>
  <sheetViews>
    <sheetView workbookViewId="0">
      <selection sqref="A1:C11"/>
    </sheetView>
  </sheetViews>
  <sheetFormatPr baseColWidth="10" defaultRowHeight="15" x14ac:dyDescent="0.25"/>
  <cols>
    <col min="1" max="1" width="14.140625" customWidth="1"/>
    <col min="2" max="2" width="16.28515625" customWidth="1"/>
  </cols>
  <sheetData>
    <row r="1" spans="1:9" ht="26.25" thickBot="1" x14ac:dyDescent="0.3">
      <c r="A1" s="1" t="s">
        <v>0</v>
      </c>
      <c r="B1" s="1" t="s">
        <v>1</v>
      </c>
      <c r="C1" s="1" t="s">
        <v>37</v>
      </c>
    </row>
    <row r="2" spans="1:9" ht="15.75" thickBot="1" x14ac:dyDescent="0.3">
      <c r="A2" s="2">
        <v>75</v>
      </c>
      <c r="B2" s="2">
        <v>80</v>
      </c>
      <c r="C2" s="2">
        <v>20</v>
      </c>
    </row>
    <row r="3" spans="1:9" ht="15.75" thickBot="1" x14ac:dyDescent="0.3">
      <c r="A3" s="3">
        <v>82</v>
      </c>
      <c r="B3" s="3">
        <v>50</v>
      </c>
      <c r="C3" s="3">
        <v>30</v>
      </c>
    </row>
    <row r="4" spans="1:9" ht="15.75" thickBot="1" x14ac:dyDescent="0.3">
      <c r="A4" s="2">
        <v>76</v>
      </c>
      <c r="B4" s="2">
        <v>60</v>
      </c>
      <c r="C4" s="2">
        <v>41</v>
      </c>
    </row>
    <row r="5" spans="1:9" ht="15.75" thickBot="1" x14ac:dyDescent="0.3">
      <c r="A5" s="3">
        <v>80</v>
      </c>
      <c r="B5" s="3">
        <v>41</v>
      </c>
      <c r="C5" s="3">
        <v>50</v>
      </c>
    </row>
    <row r="6" spans="1:9" ht="15.75" thickBot="1" x14ac:dyDescent="0.3">
      <c r="A6" s="2">
        <v>90</v>
      </c>
      <c r="B6" s="2">
        <v>80</v>
      </c>
      <c r="C6" s="2">
        <v>60</v>
      </c>
    </row>
    <row r="7" spans="1:9" ht="15.75" thickBot="1" x14ac:dyDescent="0.3">
      <c r="A7" s="3">
        <v>68</v>
      </c>
      <c r="B7" s="3">
        <v>100</v>
      </c>
      <c r="C7" s="2">
        <v>68</v>
      </c>
    </row>
    <row r="8" spans="1:9" ht="15.75" thickBot="1" x14ac:dyDescent="0.3">
      <c r="A8" s="2">
        <v>20</v>
      </c>
      <c r="B8" s="2">
        <v>80</v>
      </c>
      <c r="C8" s="3">
        <v>70</v>
      </c>
    </row>
    <row r="9" spans="1:9" ht="15.75" thickBot="1" x14ac:dyDescent="0.3">
      <c r="A9" s="3">
        <v>85</v>
      </c>
      <c r="B9" s="3">
        <v>80</v>
      </c>
      <c r="C9" s="2">
        <v>70</v>
      </c>
    </row>
    <row r="10" spans="1:9" ht="15.75" thickBot="1" x14ac:dyDescent="0.3">
      <c r="A10" s="4">
        <v>90</v>
      </c>
      <c r="B10" s="4">
        <v>30</v>
      </c>
      <c r="C10" s="3">
        <v>75</v>
      </c>
    </row>
    <row r="11" spans="1:9" ht="15.75" thickBot="1" x14ac:dyDescent="0.3">
      <c r="A11" s="2">
        <v>100</v>
      </c>
      <c r="B11" s="2">
        <v>70</v>
      </c>
      <c r="C11" s="2">
        <v>76</v>
      </c>
    </row>
    <row r="14" spans="1:9" x14ac:dyDescent="0.25">
      <c r="A14" t="s">
        <v>38</v>
      </c>
    </row>
    <row r="15" spans="1:9" ht="15.75" thickBot="1" x14ac:dyDescent="0.3"/>
    <row r="16" spans="1:9" x14ac:dyDescent="0.25">
      <c r="A16" s="85" t="s">
        <v>39</v>
      </c>
      <c r="B16" s="86"/>
      <c r="C16" s="81"/>
      <c r="D16" s="81"/>
      <c r="E16" s="81"/>
      <c r="F16" s="81"/>
      <c r="G16" s="81"/>
      <c r="H16" s="81"/>
      <c r="I16" s="81"/>
    </row>
    <row r="17" spans="1:9" ht="45" x14ac:dyDescent="0.25">
      <c r="A17" s="69" t="s">
        <v>40</v>
      </c>
      <c r="B17" s="90">
        <v>0.10567758960448295</v>
      </c>
      <c r="C17" s="81"/>
      <c r="D17" s="81"/>
      <c r="E17" s="81"/>
      <c r="F17" s="81"/>
      <c r="G17" s="81"/>
      <c r="H17" s="81"/>
      <c r="I17" s="81"/>
    </row>
    <row r="18" spans="1:9" ht="45" x14ac:dyDescent="0.25">
      <c r="A18" s="69" t="s">
        <v>41</v>
      </c>
      <c r="B18" s="90">
        <v>1.1167752944613524E-2</v>
      </c>
      <c r="C18" s="81"/>
      <c r="D18" s="81"/>
      <c r="E18" s="81"/>
      <c r="F18" s="81"/>
      <c r="G18" s="81"/>
      <c r="H18" s="81"/>
      <c r="I18" s="81"/>
    </row>
    <row r="19" spans="1:9" x14ac:dyDescent="0.25">
      <c r="A19" s="69" t="s">
        <v>42</v>
      </c>
      <c r="B19" s="90">
        <v>-0.27135574621406833</v>
      </c>
      <c r="C19" s="81"/>
      <c r="D19" s="81"/>
      <c r="E19" s="81"/>
      <c r="F19" s="81"/>
      <c r="G19" s="81"/>
      <c r="H19" s="81"/>
      <c r="I19" s="81"/>
    </row>
    <row r="20" spans="1:9" x14ac:dyDescent="0.25">
      <c r="A20" s="69" t="s">
        <v>43</v>
      </c>
      <c r="B20" s="90">
        <v>22.381111768818432</v>
      </c>
      <c r="C20" s="81"/>
      <c r="D20" s="81"/>
      <c r="E20" s="81"/>
      <c r="F20" s="81"/>
      <c r="G20" s="81"/>
      <c r="H20" s="81"/>
      <c r="I20" s="81"/>
    </row>
    <row r="21" spans="1:9" ht="15.75" thickBot="1" x14ac:dyDescent="0.3">
      <c r="A21" s="70" t="s">
        <v>44</v>
      </c>
      <c r="B21" s="93">
        <v>10</v>
      </c>
      <c r="C21" s="81"/>
      <c r="D21" s="81"/>
      <c r="E21" s="81"/>
      <c r="F21" s="81"/>
      <c r="G21" s="81"/>
      <c r="H21" s="81"/>
      <c r="I21" s="81"/>
    </row>
    <row r="22" spans="1:9" x14ac:dyDescent="0.25">
      <c r="A22" s="81"/>
      <c r="B22" s="81"/>
      <c r="C22" s="81"/>
      <c r="D22" s="81"/>
      <c r="E22" s="81"/>
      <c r="F22" s="81"/>
      <c r="G22" s="81"/>
      <c r="H22" s="81"/>
      <c r="I22" s="81"/>
    </row>
    <row r="23" spans="1:9" ht="45.75" customHeight="1" thickBot="1" x14ac:dyDescent="0.3">
      <c r="A23" s="87" t="s">
        <v>10</v>
      </c>
      <c r="B23" s="87"/>
      <c r="C23" s="87"/>
      <c r="D23" s="87"/>
      <c r="E23" s="87"/>
      <c r="F23" s="87"/>
      <c r="G23" s="81"/>
      <c r="H23" s="81"/>
      <c r="I23" s="81"/>
    </row>
    <row r="24" spans="1:9" ht="45" x14ac:dyDescent="0.25">
      <c r="A24" s="72"/>
      <c r="B24" s="73" t="s">
        <v>13</v>
      </c>
      <c r="C24" s="73" t="s">
        <v>12</v>
      </c>
      <c r="D24" s="73" t="s">
        <v>14</v>
      </c>
      <c r="E24" s="73" t="s">
        <v>15</v>
      </c>
      <c r="F24" s="74" t="s">
        <v>48</v>
      </c>
      <c r="G24" s="81"/>
      <c r="H24" s="81"/>
      <c r="I24" s="81"/>
    </row>
    <row r="25" spans="1:9" x14ac:dyDescent="0.25">
      <c r="A25" s="69" t="s">
        <v>45</v>
      </c>
      <c r="B25" s="88">
        <v>2</v>
      </c>
      <c r="C25" s="89">
        <v>39.600851941599558</v>
      </c>
      <c r="D25" s="89">
        <v>19.800425970799779</v>
      </c>
      <c r="E25" s="89">
        <v>3.9528580729991089E-2</v>
      </c>
      <c r="F25" s="90">
        <v>0.96145546647930269</v>
      </c>
      <c r="G25" s="81"/>
      <c r="H25" s="81"/>
      <c r="I25" s="81"/>
    </row>
    <row r="26" spans="1:9" x14ac:dyDescent="0.25">
      <c r="A26" s="69" t="s">
        <v>46</v>
      </c>
      <c r="B26" s="88">
        <v>7</v>
      </c>
      <c r="C26" s="89">
        <v>3506.3991480584004</v>
      </c>
      <c r="D26" s="89">
        <v>500.91416400834294</v>
      </c>
      <c r="E26" s="89"/>
      <c r="F26" s="90"/>
      <c r="G26" s="81"/>
      <c r="H26" s="81"/>
      <c r="I26" s="81"/>
    </row>
    <row r="27" spans="1:9" ht="15.75" thickBot="1" x14ac:dyDescent="0.3">
      <c r="A27" s="70" t="s">
        <v>20</v>
      </c>
      <c r="B27" s="91">
        <v>9</v>
      </c>
      <c r="C27" s="92">
        <v>3546</v>
      </c>
      <c r="D27" s="92"/>
      <c r="E27" s="92"/>
      <c r="F27" s="93"/>
      <c r="G27" s="81"/>
      <c r="H27" s="81"/>
      <c r="I27" s="81"/>
    </row>
    <row r="28" spans="1:9" ht="15.75" thickBot="1" x14ac:dyDescent="0.3">
      <c r="A28" s="81"/>
      <c r="B28" s="81"/>
      <c r="C28" s="81"/>
      <c r="D28" s="81"/>
      <c r="E28" s="81"/>
      <c r="F28" s="81"/>
      <c r="G28" s="81"/>
      <c r="H28" s="81"/>
      <c r="I28" s="81"/>
    </row>
    <row r="29" spans="1:9" ht="30" x14ac:dyDescent="0.25">
      <c r="A29" s="72"/>
      <c r="B29" s="73" t="s">
        <v>49</v>
      </c>
      <c r="C29" s="73" t="s">
        <v>43</v>
      </c>
      <c r="D29" s="73" t="s">
        <v>50</v>
      </c>
      <c r="E29" s="73" t="s">
        <v>16</v>
      </c>
      <c r="F29" s="73" t="s">
        <v>51</v>
      </c>
      <c r="G29" s="73" t="s">
        <v>52</v>
      </c>
      <c r="H29" s="73" t="s">
        <v>53</v>
      </c>
      <c r="I29" s="74" t="s">
        <v>54</v>
      </c>
    </row>
    <row r="30" spans="1:9" x14ac:dyDescent="0.25">
      <c r="A30" s="69" t="s">
        <v>47</v>
      </c>
      <c r="B30" s="89">
        <v>48.557413967161231</v>
      </c>
      <c r="C30" s="89">
        <v>43.061833120547448</v>
      </c>
      <c r="D30" s="89">
        <v>1.1276206897934289</v>
      </c>
      <c r="E30" s="89">
        <v>0.29664275817778152</v>
      </c>
      <c r="F30" s="89">
        <v>-53.267640947726669</v>
      </c>
      <c r="G30" s="89">
        <v>150.38246888204912</v>
      </c>
      <c r="H30" s="89">
        <v>-53.267640947726669</v>
      </c>
      <c r="I30" s="90">
        <v>150.38246888204912</v>
      </c>
    </row>
    <row r="31" spans="1:9" x14ac:dyDescent="0.25">
      <c r="A31" s="69" t="s">
        <v>0</v>
      </c>
      <c r="B31" s="89">
        <v>9.350261901827063E-3</v>
      </c>
      <c r="C31" s="89">
        <v>0.36049980278862398</v>
      </c>
      <c r="D31" s="89">
        <v>2.59369404074529E-2</v>
      </c>
      <c r="E31" s="89">
        <v>0.98003155804143605</v>
      </c>
      <c r="F31" s="89">
        <v>-0.84309631446656941</v>
      </c>
      <c r="G31" s="89">
        <v>0.86179683827022358</v>
      </c>
      <c r="H31" s="89">
        <v>-0.84309631446656941</v>
      </c>
      <c r="I31" s="90">
        <v>0.86179683827022358</v>
      </c>
    </row>
    <row r="32" spans="1:9" ht="15.75" thickBot="1" x14ac:dyDescent="0.3">
      <c r="A32" s="70" t="s">
        <v>1</v>
      </c>
      <c r="B32" s="92">
        <v>0.10024375515884974</v>
      </c>
      <c r="C32" s="92">
        <v>0.36658412744348695</v>
      </c>
      <c r="D32" s="92">
        <v>0.2734536158396641</v>
      </c>
      <c r="E32" s="92">
        <v>0.79239703441746989</v>
      </c>
      <c r="F32" s="92">
        <v>-0.76658996284299963</v>
      </c>
      <c r="G32" s="92">
        <v>0.96707747316069914</v>
      </c>
      <c r="H32" s="92">
        <v>-0.76658996284299963</v>
      </c>
      <c r="I32" s="93">
        <v>0.96707747316069914</v>
      </c>
    </row>
    <row r="33" spans="1:9" x14ac:dyDescent="0.25">
      <c r="A33" s="81"/>
      <c r="B33" s="81"/>
      <c r="C33" s="81"/>
      <c r="D33" s="81"/>
      <c r="E33" s="81"/>
      <c r="F33" s="81"/>
      <c r="G33" s="81"/>
      <c r="H33" s="81"/>
      <c r="I33" s="81"/>
    </row>
    <row r="34" spans="1:9" x14ac:dyDescent="0.25">
      <c r="A34" s="81"/>
      <c r="B34" s="81"/>
      <c r="C34" s="81"/>
      <c r="D34" s="81"/>
      <c r="E34" s="81"/>
      <c r="F34" s="81"/>
      <c r="G34" s="81"/>
      <c r="H34" s="81"/>
      <c r="I34" s="81"/>
    </row>
    <row r="35" spans="1:9" x14ac:dyDescent="0.25">
      <c r="A35" s="81"/>
      <c r="B35" s="81"/>
      <c r="C35" s="81"/>
      <c r="D35" s="81"/>
      <c r="E35" s="81"/>
      <c r="F35" s="81"/>
      <c r="G35" s="81"/>
      <c r="H35" s="81"/>
      <c r="I35" s="81"/>
    </row>
    <row r="36" spans="1:9" ht="45" x14ac:dyDescent="0.25">
      <c r="A36" s="81" t="s">
        <v>55</v>
      </c>
      <c r="B36" s="81"/>
      <c r="C36" s="81"/>
      <c r="D36" s="81"/>
      <c r="E36" s="81"/>
      <c r="F36" s="81"/>
      <c r="G36" s="81"/>
      <c r="H36" s="81"/>
      <c r="I36" s="81"/>
    </row>
    <row r="37" spans="1:9" ht="15.75" thickBot="1" x14ac:dyDescent="0.3">
      <c r="A37" s="81"/>
      <c r="B37" s="81"/>
      <c r="C37" s="81"/>
      <c r="D37" s="81"/>
      <c r="E37" s="81"/>
      <c r="F37" s="81"/>
      <c r="G37" s="81"/>
      <c r="H37" s="81"/>
      <c r="I37" s="81"/>
    </row>
    <row r="38" spans="1:9" ht="30" x14ac:dyDescent="0.25">
      <c r="A38" s="55" t="s">
        <v>56</v>
      </c>
      <c r="B38" s="56" t="s">
        <v>57</v>
      </c>
      <c r="C38" s="57" t="s">
        <v>46</v>
      </c>
      <c r="D38" s="81"/>
      <c r="E38" s="81"/>
      <c r="F38" s="81"/>
      <c r="G38" s="81"/>
      <c r="H38" s="81"/>
      <c r="I38" s="81"/>
    </row>
    <row r="39" spans="1:9" x14ac:dyDescent="0.25">
      <c r="A39" s="60">
        <v>1</v>
      </c>
      <c r="B39" s="59">
        <v>57.278184022506238</v>
      </c>
      <c r="C39" s="61">
        <v>-37.278184022506238</v>
      </c>
      <c r="D39" s="81"/>
      <c r="E39" s="81"/>
      <c r="F39" s="81"/>
      <c r="G39" s="81"/>
      <c r="H39" s="81"/>
      <c r="I39" s="81"/>
    </row>
    <row r="40" spans="1:9" x14ac:dyDescent="0.25">
      <c r="A40" s="60">
        <v>2</v>
      </c>
      <c r="B40" s="59">
        <v>54.336323201053538</v>
      </c>
      <c r="C40" s="61">
        <v>-24.336323201053538</v>
      </c>
      <c r="D40" s="81"/>
      <c r="E40" s="81"/>
      <c r="F40" s="81"/>
      <c r="G40" s="81"/>
      <c r="H40" s="81"/>
      <c r="I40" s="81"/>
    </row>
    <row r="41" spans="1:9" x14ac:dyDescent="0.25">
      <c r="A41" s="60">
        <v>3</v>
      </c>
      <c r="B41" s="59">
        <v>55.282659181231075</v>
      </c>
      <c r="C41" s="61">
        <v>-14.282659181231075</v>
      </c>
      <c r="D41" s="81"/>
      <c r="E41" s="81"/>
      <c r="F41" s="81"/>
      <c r="G41" s="81"/>
      <c r="H41" s="81"/>
      <c r="I41" s="81"/>
    </row>
    <row r="42" spans="1:9" x14ac:dyDescent="0.25">
      <c r="A42" s="60">
        <v>4</v>
      </c>
      <c r="B42" s="59">
        <v>53.415428880820237</v>
      </c>
      <c r="C42" s="61">
        <v>-3.4154288808202367</v>
      </c>
      <c r="D42" s="81"/>
      <c r="E42" s="81"/>
      <c r="F42" s="81"/>
      <c r="G42" s="81"/>
      <c r="H42" s="81"/>
      <c r="I42" s="81"/>
    </row>
    <row r="43" spans="1:9" x14ac:dyDescent="0.25">
      <c r="A43" s="60">
        <v>5</v>
      </c>
      <c r="B43" s="59">
        <v>57.418437951033646</v>
      </c>
      <c r="C43" s="61">
        <v>2.5815620489663544</v>
      </c>
      <c r="D43" s="81"/>
      <c r="E43" s="81"/>
      <c r="F43" s="81"/>
      <c r="G43" s="81"/>
      <c r="H43" s="81"/>
      <c r="I43" s="81"/>
    </row>
    <row r="44" spans="1:9" x14ac:dyDescent="0.25">
      <c r="A44" s="60">
        <v>6</v>
      </c>
      <c r="B44" s="59">
        <v>59.217607292370445</v>
      </c>
      <c r="C44" s="61">
        <v>8.7823927076295547</v>
      </c>
      <c r="D44" s="81"/>
      <c r="E44" s="81"/>
      <c r="F44" s="81"/>
      <c r="G44" s="81"/>
      <c r="H44" s="81"/>
      <c r="I44" s="81"/>
    </row>
    <row r="45" spans="1:9" x14ac:dyDescent="0.25">
      <c r="A45" s="60">
        <v>7</v>
      </c>
      <c r="B45" s="59">
        <v>56.763919617905749</v>
      </c>
      <c r="C45" s="61">
        <v>13.236080382094251</v>
      </c>
      <c r="D45" s="81"/>
      <c r="E45" s="81"/>
      <c r="F45" s="81"/>
      <c r="G45" s="81"/>
      <c r="H45" s="81"/>
      <c r="I45" s="81"/>
    </row>
    <row r="46" spans="1:9" x14ac:dyDescent="0.25">
      <c r="A46" s="60">
        <v>8</v>
      </c>
      <c r="B46" s="59">
        <v>57.371686641524512</v>
      </c>
      <c r="C46" s="61">
        <v>12.628313358475488</v>
      </c>
      <c r="D46" s="81"/>
      <c r="E46" s="81"/>
      <c r="F46" s="81"/>
      <c r="G46" s="81"/>
      <c r="H46" s="81"/>
      <c r="I46" s="81"/>
    </row>
    <row r="47" spans="1:9" x14ac:dyDescent="0.25">
      <c r="A47" s="60">
        <v>9</v>
      </c>
      <c r="B47" s="59">
        <v>52.406250193091161</v>
      </c>
      <c r="C47" s="61">
        <v>22.593749806908839</v>
      </c>
      <c r="D47" s="81"/>
      <c r="E47" s="81"/>
      <c r="F47" s="81"/>
      <c r="G47" s="81"/>
      <c r="H47" s="81"/>
      <c r="I47" s="81"/>
    </row>
    <row r="48" spans="1:9" ht="15.75" thickBot="1" x14ac:dyDescent="0.3">
      <c r="A48" s="62">
        <v>10</v>
      </c>
      <c r="B48" s="64">
        <v>56.50950301846342</v>
      </c>
      <c r="C48" s="65">
        <v>19.49049698153658</v>
      </c>
      <c r="D48" s="81"/>
      <c r="E48" s="81"/>
      <c r="F48" s="81"/>
      <c r="G48" s="81"/>
      <c r="H48" s="81"/>
      <c r="I48" s="81"/>
    </row>
    <row r="49" spans="1:9" x14ac:dyDescent="0.25">
      <c r="A49" s="81"/>
      <c r="B49" s="81"/>
      <c r="C49" s="81"/>
      <c r="D49" s="81"/>
      <c r="E49" s="81"/>
      <c r="F49" s="81"/>
      <c r="G49" s="81"/>
      <c r="H49" s="81"/>
      <c r="I49" s="81"/>
    </row>
  </sheetData>
  <mergeCells count="1">
    <mergeCell ref="A23:F2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98C1-4F2F-4FC9-A50D-D0BA957AE481}">
  <dimension ref="A1:F83"/>
  <sheetViews>
    <sheetView workbookViewId="0">
      <selection activeCell="F27" sqref="F27"/>
    </sheetView>
  </sheetViews>
  <sheetFormatPr baseColWidth="10" defaultRowHeight="15" x14ac:dyDescent="0.25"/>
  <cols>
    <col min="1" max="1" width="33.7109375" customWidth="1"/>
    <col min="2" max="2" width="37.140625" customWidth="1"/>
    <col min="3" max="3" width="18.5703125" customWidth="1"/>
    <col min="4" max="4" width="19" bestFit="1" customWidth="1"/>
    <col min="6" max="6" width="16.7109375" customWidth="1"/>
  </cols>
  <sheetData>
    <row r="1" spans="1:6" x14ac:dyDescent="0.25">
      <c r="A1" s="107" t="s">
        <v>58</v>
      </c>
      <c r="B1" s="107"/>
      <c r="C1" s="107"/>
      <c r="D1" s="107"/>
      <c r="E1" s="94"/>
      <c r="F1" s="94"/>
    </row>
    <row r="3" spans="1:6" x14ac:dyDescent="0.25">
      <c r="A3" s="95" t="s">
        <v>59</v>
      </c>
      <c r="B3" s="95" t="s">
        <v>60</v>
      </c>
      <c r="C3" s="95" t="s">
        <v>61</v>
      </c>
      <c r="D3" s="95" t="s">
        <v>62</v>
      </c>
      <c r="E3" s="95" t="s">
        <v>63</v>
      </c>
      <c r="F3" s="95" t="s">
        <v>64</v>
      </c>
    </row>
    <row r="4" spans="1:6" x14ac:dyDescent="0.25">
      <c r="A4" s="95">
        <v>1</v>
      </c>
      <c r="B4" s="96">
        <v>55.4</v>
      </c>
      <c r="C4" s="95">
        <v>22</v>
      </c>
      <c r="D4" s="96">
        <v>1.71</v>
      </c>
      <c r="E4" s="95">
        <v>100</v>
      </c>
      <c r="F4" s="95">
        <v>1</v>
      </c>
    </row>
    <row r="5" spans="1:6" x14ac:dyDescent="0.25">
      <c r="A5" s="95">
        <v>2</v>
      </c>
      <c r="B5" s="96">
        <v>26.3</v>
      </c>
      <c r="C5" s="95">
        <v>21</v>
      </c>
      <c r="D5" s="96">
        <v>1.67</v>
      </c>
      <c r="E5" s="95">
        <v>120</v>
      </c>
      <c r="F5" s="95">
        <v>1</v>
      </c>
    </row>
    <row r="6" spans="1:6" x14ac:dyDescent="0.25">
      <c r="A6" s="95">
        <v>3</v>
      </c>
      <c r="B6" s="96">
        <v>10.199999999999999</v>
      </c>
      <c r="C6" s="95">
        <v>22</v>
      </c>
      <c r="D6" s="96">
        <v>1.68</v>
      </c>
      <c r="E6" s="95">
        <v>155</v>
      </c>
      <c r="F6" s="95">
        <v>0</v>
      </c>
    </row>
    <row r="7" spans="1:6" x14ac:dyDescent="0.25">
      <c r="A7" s="95">
        <v>4</v>
      </c>
      <c r="B7" s="96">
        <v>30</v>
      </c>
      <c r="C7" s="95">
        <v>22</v>
      </c>
      <c r="D7" s="96">
        <v>1.67</v>
      </c>
      <c r="E7" s="95">
        <v>159</v>
      </c>
      <c r="F7" s="95">
        <v>1</v>
      </c>
    </row>
    <row r="8" spans="1:6" x14ac:dyDescent="0.25">
      <c r="A8" s="95">
        <v>5</v>
      </c>
      <c r="B8" s="96">
        <v>22.4</v>
      </c>
      <c r="C8" s="95">
        <v>23</v>
      </c>
      <c r="D8" s="96">
        <v>1.78</v>
      </c>
      <c r="E8" s="95">
        <v>34</v>
      </c>
      <c r="F8" s="95">
        <v>1</v>
      </c>
    </row>
    <row r="9" spans="1:6" x14ac:dyDescent="0.25">
      <c r="A9" s="95">
        <v>6</v>
      </c>
      <c r="B9" s="96">
        <v>22.3</v>
      </c>
      <c r="C9" s="95">
        <v>23</v>
      </c>
      <c r="D9" s="96">
        <v>1.6</v>
      </c>
      <c r="E9" s="95">
        <v>80</v>
      </c>
      <c r="F9" s="95">
        <v>1</v>
      </c>
    </row>
    <row r="10" spans="1:6" x14ac:dyDescent="0.25">
      <c r="A10" s="95">
        <v>7</v>
      </c>
      <c r="B10" s="96">
        <v>22.3</v>
      </c>
      <c r="C10" s="95">
        <v>20</v>
      </c>
      <c r="D10" s="96">
        <v>1.51</v>
      </c>
      <c r="E10" s="95">
        <v>35</v>
      </c>
      <c r="F10" s="95">
        <v>1</v>
      </c>
    </row>
    <row r="11" spans="1:6" x14ac:dyDescent="0.25">
      <c r="A11" s="95">
        <v>8</v>
      </c>
      <c r="B11" s="96">
        <v>35.4</v>
      </c>
      <c r="C11" s="95">
        <v>20</v>
      </c>
      <c r="D11" s="96">
        <v>1.6</v>
      </c>
      <c r="E11" s="95">
        <v>60</v>
      </c>
      <c r="F11" s="95">
        <v>0</v>
      </c>
    </row>
    <row r="12" spans="1:6" x14ac:dyDescent="0.25">
      <c r="A12" s="95">
        <v>9</v>
      </c>
      <c r="B12" s="96">
        <v>63.2</v>
      </c>
      <c r="C12" s="95">
        <v>20</v>
      </c>
      <c r="D12" s="96">
        <v>1.63</v>
      </c>
      <c r="E12" s="95">
        <v>50</v>
      </c>
      <c r="F12" s="95">
        <v>1</v>
      </c>
    </row>
    <row r="13" spans="1:6" x14ac:dyDescent="0.25">
      <c r="A13" s="95">
        <v>10</v>
      </c>
      <c r="B13" s="96">
        <v>3.2</v>
      </c>
      <c r="C13" s="95">
        <v>21</v>
      </c>
      <c r="D13" s="96">
        <v>1.75</v>
      </c>
      <c r="E13" s="95">
        <v>90</v>
      </c>
      <c r="F13" s="95">
        <v>1</v>
      </c>
    </row>
    <row r="14" spans="1:6" x14ac:dyDescent="0.25">
      <c r="A14" s="97">
        <v>11</v>
      </c>
      <c r="B14" s="98">
        <v>10.199999999999999</v>
      </c>
      <c r="C14" s="97">
        <v>20</v>
      </c>
      <c r="D14" s="98">
        <v>1.7</v>
      </c>
      <c r="E14" s="97">
        <v>4</v>
      </c>
      <c r="F14" s="97">
        <v>1</v>
      </c>
    </row>
    <row r="15" spans="1:6" x14ac:dyDescent="0.25">
      <c r="A15" s="95">
        <v>12</v>
      </c>
      <c r="B15" s="96">
        <v>15.4</v>
      </c>
      <c r="C15" s="99">
        <v>19</v>
      </c>
      <c r="D15" s="100">
        <v>1.64</v>
      </c>
      <c r="E15" s="99">
        <v>180</v>
      </c>
      <c r="F15" s="99">
        <v>0</v>
      </c>
    </row>
    <row r="16" spans="1:6" x14ac:dyDescent="0.25">
      <c r="A16" s="95">
        <v>13</v>
      </c>
      <c r="B16" s="96">
        <v>40</v>
      </c>
      <c r="C16" s="99">
        <v>18</v>
      </c>
      <c r="D16" s="100">
        <v>1.7</v>
      </c>
      <c r="E16" s="99">
        <v>60</v>
      </c>
      <c r="F16" s="99">
        <v>1</v>
      </c>
    </row>
    <row r="17" spans="1:6" x14ac:dyDescent="0.25">
      <c r="A17" s="95">
        <v>14</v>
      </c>
      <c r="B17" s="96">
        <v>40</v>
      </c>
      <c r="C17" s="99">
        <v>21</v>
      </c>
      <c r="D17" s="100">
        <v>1.65</v>
      </c>
      <c r="E17" s="99">
        <v>60</v>
      </c>
      <c r="F17" s="99">
        <v>1</v>
      </c>
    </row>
    <row r="18" spans="1:6" x14ac:dyDescent="0.25">
      <c r="A18" s="95">
        <v>15</v>
      </c>
      <c r="B18" s="96">
        <v>40.6</v>
      </c>
      <c r="C18" s="99">
        <v>23</v>
      </c>
      <c r="D18" s="100">
        <v>1.7</v>
      </c>
      <c r="E18" s="99">
        <v>80</v>
      </c>
      <c r="F18" s="99">
        <v>1</v>
      </c>
    </row>
    <row r="21" spans="1:6" ht="15.75" thickBot="1" x14ac:dyDescent="0.3"/>
    <row r="22" spans="1:6" x14ac:dyDescent="0.25">
      <c r="A22" s="109"/>
      <c r="B22" s="110" t="s">
        <v>61</v>
      </c>
      <c r="C22" s="110" t="s">
        <v>62</v>
      </c>
      <c r="D22" s="111" t="s">
        <v>63</v>
      </c>
    </row>
    <row r="23" spans="1:6" x14ac:dyDescent="0.25">
      <c r="A23" s="112" t="s">
        <v>61</v>
      </c>
      <c r="B23" s="106">
        <v>1</v>
      </c>
      <c r="C23" s="106"/>
      <c r="D23" s="113"/>
    </row>
    <row r="24" spans="1:6" x14ac:dyDescent="0.25">
      <c r="A24" s="112" t="s">
        <v>62</v>
      </c>
      <c r="B24" s="108">
        <v>0.28639308192644641</v>
      </c>
      <c r="C24" s="106">
        <v>1</v>
      </c>
      <c r="D24" s="113"/>
    </row>
    <row r="25" spans="1:6" ht="15.75" thickBot="1" x14ac:dyDescent="0.3">
      <c r="A25" s="114" t="s">
        <v>63</v>
      </c>
      <c r="B25" s="115">
        <v>0.10574706239751269</v>
      </c>
      <c r="C25" s="115">
        <v>4.0265951506273184E-2</v>
      </c>
      <c r="D25" s="116">
        <v>1</v>
      </c>
    </row>
    <row r="26" spans="1:6" ht="15.75" thickBot="1" x14ac:dyDescent="0.3"/>
    <row r="27" spans="1:6" x14ac:dyDescent="0.25">
      <c r="A27" s="109"/>
      <c r="B27" s="134" t="s">
        <v>60</v>
      </c>
      <c r="C27" s="110" t="s">
        <v>61</v>
      </c>
      <c r="D27" s="110" t="s">
        <v>62</v>
      </c>
      <c r="E27" s="111" t="s">
        <v>63</v>
      </c>
    </row>
    <row r="28" spans="1:6" x14ac:dyDescent="0.25">
      <c r="A28" s="112" t="s">
        <v>60</v>
      </c>
      <c r="B28" s="135">
        <v>1</v>
      </c>
      <c r="C28" s="106"/>
      <c r="D28" s="106"/>
      <c r="E28" s="113"/>
    </row>
    <row r="29" spans="1:6" x14ac:dyDescent="0.25">
      <c r="A29" s="112" t="s">
        <v>61</v>
      </c>
      <c r="B29" s="136">
        <v>-4.3976442260647029E-2</v>
      </c>
      <c r="C29" s="106">
        <v>1</v>
      </c>
      <c r="D29" s="106"/>
      <c r="E29" s="113"/>
    </row>
    <row r="30" spans="1:6" x14ac:dyDescent="0.25">
      <c r="A30" s="112" t="s">
        <v>62</v>
      </c>
      <c r="B30" s="136">
        <v>-0.12112586733239543</v>
      </c>
      <c r="C30" s="108">
        <v>0.28639308192644641</v>
      </c>
      <c r="D30" s="106">
        <v>1</v>
      </c>
      <c r="E30" s="113"/>
    </row>
    <row r="31" spans="1:6" ht="15.75" thickBot="1" x14ac:dyDescent="0.3">
      <c r="A31" s="114" t="s">
        <v>63</v>
      </c>
      <c r="B31" s="137">
        <v>-0.17594632473620389</v>
      </c>
      <c r="C31" s="115">
        <v>0.10574706239751269</v>
      </c>
      <c r="D31" s="115">
        <v>4.0265951506273184E-2</v>
      </c>
      <c r="E31" s="116">
        <v>1</v>
      </c>
    </row>
    <row r="34" spans="1:6" x14ac:dyDescent="0.25">
      <c r="A34" s="132" t="s">
        <v>38</v>
      </c>
      <c r="B34" s="132"/>
    </row>
    <row r="35" spans="1:6" ht="15.75" thickBot="1" x14ac:dyDescent="0.3"/>
    <row r="36" spans="1:6" x14ac:dyDescent="0.25">
      <c r="A36" s="117" t="s">
        <v>39</v>
      </c>
      <c r="B36" s="118"/>
    </row>
    <row r="37" spans="1:6" x14ac:dyDescent="0.25">
      <c r="A37" s="112" t="s">
        <v>40</v>
      </c>
      <c r="B37" s="119">
        <v>0.20984600285933477</v>
      </c>
    </row>
    <row r="38" spans="1:6" x14ac:dyDescent="0.25">
      <c r="A38" s="112" t="s">
        <v>41</v>
      </c>
      <c r="B38" s="119">
        <v>4.4035344916039935E-2</v>
      </c>
    </row>
    <row r="39" spans="1:6" x14ac:dyDescent="0.25">
      <c r="A39" s="112" t="s">
        <v>42</v>
      </c>
      <c r="B39" s="119">
        <v>-0.21668228828867644</v>
      </c>
    </row>
    <row r="40" spans="1:6" x14ac:dyDescent="0.25">
      <c r="A40" s="112" t="s">
        <v>43</v>
      </c>
      <c r="B40" s="119">
        <v>18.604977399128956</v>
      </c>
    </row>
    <row r="41" spans="1:6" ht="15.75" thickBot="1" x14ac:dyDescent="0.3">
      <c r="A41" s="114" t="s">
        <v>44</v>
      </c>
      <c r="B41" s="120">
        <v>15</v>
      </c>
    </row>
    <row r="43" spans="1:6" ht="15.75" thickBot="1" x14ac:dyDescent="0.3">
      <c r="A43" s="133" t="s">
        <v>10</v>
      </c>
      <c r="B43" s="133"/>
    </row>
    <row r="44" spans="1:6" x14ac:dyDescent="0.25">
      <c r="A44" s="109"/>
      <c r="B44" s="110" t="s">
        <v>13</v>
      </c>
      <c r="C44" s="110" t="s">
        <v>12</v>
      </c>
      <c r="D44" s="110" t="s">
        <v>14</v>
      </c>
      <c r="E44" s="110" t="s">
        <v>15</v>
      </c>
      <c r="F44" s="111" t="s">
        <v>48</v>
      </c>
    </row>
    <row r="45" spans="1:6" x14ac:dyDescent="0.25">
      <c r="A45" s="112" t="s">
        <v>45</v>
      </c>
      <c r="B45" s="106">
        <v>3</v>
      </c>
      <c r="C45" s="100">
        <v>175.39230909024127</v>
      </c>
      <c r="D45" s="100">
        <v>58.464103030080423</v>
      </c>
      <c r="E45" s="100">
        <v>0.16890052419838908</v>
      </c>
      <c r="F45" s="119">
        <v>0.91514200467796936</v>
      </c>
    </row>
    <row r="46" spans="1:6" x14ac:dyDescent="0.25">
      <c r="A46" s="112" t="s">
        <v>46</v>
      </c>
      <c r="B46" s="106">
        <v>11</v>
      </c>
      <c r="C46" s="100">
        <v>3807.5970242430917</v>
      </c>
      <c r="D46" s="100">
        <v>346.14518402209927</v>
      </c>
      <c r="E46" s="100"/>
      <c r="F46" s="119"/>
    </row>
    <row r="47" spans="1:6" ht="15.75" thickBot="1" x14ac:dyDescent="0.3">
      <c r="A47" s="114" t="s">
        <v>20</v>
      </c>
      <c r="B47" s="121">
        <v>14</v>
      </c>
      <c r="C47" s="122">
        <v>3982.989333333333</v>
      </c>
      <c r="D47" s="122"/>
      <c r="E47" s="122"/>
      <c r="F47" s="120"/>
    </row>
    <row r="48" spans="1:6" ht="15.75" thickBot="1" x14ac:dyDescent="0.3"/>
    <row r="49" spans="1:6" ht="15.75" thickBot="1" x14ac:dyDescent="0.3">
      <c r="A49" s="123"/>
      <c r="B49" s="123" t="s">
        <v>49</v>
      </c>
      <c r="C49" s="123" t="s">
        <v>43</v>
      </c>
      <c r="D49" s="123" t="s">
        <v>50</v>
      </c>
      <c r="E49" s="123" t="s">
        <v>16</v>
      </c>
      <c r="F49" s="123"/>
    </row>
    <row r="50" spans="1:6" x14ac:dyDescent="0.25">
      <c r="A50" s="125" t="s">
        <v>47</v>
      </c>
      <c r="B50" s="126">
        <v>81.766097120603234</v>
      </c>
      <c r="C50" s="126">
        <v>130.29905473922193</v>
      </c>
      <c r="D50" s="126">
        <v>0.62752640289101369</v>
      </c>
      <c r="E50" s="126">
        <v>0.5431209532083352</v>
      </c>
      <c r="F50" s="127">
        <v>4</v>
      </c>
    </row>
    <row r="51" spans="1:6" x14ac:dyDescent="0.25">
      <c r="A51" s="112" t="s">
        <v>61</v>
      </c>
      <c r="B51" s="100">
        <v>8.4146348220415834E-2</v>
      </c>
      <c r="C51" s="100">
        <v>3.4494604819511183</v>
      </c>
      <c r="D51" s="124">
        <v>2.4394060654036001E-2</v>
      </c>
      <c r="E51" s="124">
        <v>0.98097519079393458</v>
      </c>
      <c r="F51" s="128">
        <v>1</v>
      </c>
    </row>
    <row r="52" spans="1:6" x14ac:dyDescent="0.25">
      <c r="A52" s="112" t="s">
        <v>62</v>
      </c>
      <c r="B52" s="100">
        <v>-29.742517205815819</v>
      </c>
      <c r="C52" s="100">
        <v>78.652788696758378</v>
      </c>
      <c r="D52" s="124">
        <v>-0.37814955704223668</v>
      </c>
      <c r="E52" s="124">
        <v>0.71251532967897768</v>
      </c>
      <c r="F52" s="128">
        <v>2</v>
      </c>
    </row>
    <row r="53" spans="1:6" ht="15.75" thickBot="1" x14ac:dyDescent="0.3">
      <c r="A53" s="114" t="s">
        <v>63</v>
      </c>
      <c r="B53" s="122">
        <v>-5.7483860714397941E-2</v>
      </c>
      <c r="C53" s="122">
        <v>9.9051202181606776E-2</v>
      </c>
      <c r="D53" s="129">
        <v>-0.58034490696037566</v>
      </c>
      <c r="E53" s="129">
        <v>0.57337830808125378</v>
      </c>
      <c r="F53" s="130">
        <v>3</v>
      </c>
    </row>
    <row r="55" spans="1:6" x14ac:dyDescent="0.25">
      <c r="A55" s="131" t="s">
        <v>65</v>
      </c>
      <c r="B55" s="131"/>
    </row>
    <row r="57" spans="1:6" x14ac:dyDescent="0.25">
      <c r="F57" t="s">
        <v>66</v>
      </c>
    </row>
    <row r="66" spans="1:4" x14ac:dyDescent="0.25">
      <c r="A66" s="132" t="s">
        <v>55</v>
      </c>
      <c r="B66" s="132"/>
    </row>
    <row r="67" spans="1:4" ht="15.75" thickBot="1" x14ac:dyDescent="0.3">
      <c r="B67" s="99" t="s">
        <v>67</v>
      </c>
      <c r="C67" s="99" t="s">
        <v>68</v>
      </c>
      <c r="D67" s="99" t="s">
        <v>69</v>
      </c>
    </row>
    <row r="68" spans="1:4" x14ac:dyDescent="0.25">
      <c r="A68" s="101" t="s">
        <v>56</v>
      </c>
      <c r="B68" s="105" t="s">
        <v>70</v>
      </c>
      <c r="C68" s="105" t="s">
        <v>46</v>
      </c>
      <c r="D68" s="106"/>
    </row>
    <row r="69" spans="1:4" x14ac:dyDescent="0.25">
      <c r="A69">
        <v>1</v>
      </c>
      <c r="B69" s="103">
        <v>27.009226288067545</v>
      </c>
      <c r="C69" s="103">
        <v>28.390773711932454</v>
      </c>
      <c r="D69" s="100">
        <f>(C69)^2</f>
        <v>806.03603196215488</v>
      </c>
    </row>
    <row r="70" spans="1:4" x14ac:dyDescent="0.25">
      <c r="A70">
        <v>2</v>
      </c>
      <c r="B70" s="103">
        <v>26.965103413791809</v>
      </c>
      <c r="C70" s="103">
        <v>-0.66510341379180815</v>
      </c>
      <c r="D70" s="100">
        <f t="shared" ref="D70:D83" si="0">(C70)^2</f>
        <v>0.4423625510375172</v>
      </c>
    </row>
    <row r="71" spans="1:4" x14ac:dyDescent="0.25">
      <c r="A71">
        <v>3</v>
      </c>
      <c r="B71" s="103">
        <v>24.739889464950132</v>
      </c>
      <c r="C71" s="103">
        <v>-14.539889464950132</v>
      </c>
      <c r="D71" s="100">
        <f t="shared" si="0"/>
        <v>211.40838565296784</v>
      </c>
    </row>
    <row r="72" spans="1:4" x14ac:dyDescent="0.25">
      <c r="A72">
        <v>4</v>
      </c>
      <c r="B72" s="103">
        <v>24.807379194150702</v>
      </c>
      <c r="C72" s="103">
        <v>5.1926208058492982</v>
      </c>
      <c r="D72" s="100">
        <f t="shared" si="0"/>
        <v>26.963310833339015</v>
      </c>
    </row>
    <row r="73" spans="1:4" x14ac:dyDescent="0.25">
      <c r="A73">
        <v>5</v>
      </c>
      <c r="B73" s="103">
        <v>28.805331239031112</v>
      </c>
      <c r="C73" s="103">
        <v>-6.4053312390311135</v>
      </c>
      <c r="D73" s="100">
        <f t="shared" si="0"/>
        <v>41.028268281707859</v>
      </c>
    </row>
    <row r="74" spans="1:4" x14ac:dyDescent="0.25">
      <c r="A74">
        <v>6</v>
      </c>
      <c r="B74" s="103">
        <v>31.514726743215654</v>
      </c>
      <c r="C74" s="103">
        <v>-9.2147267432156532</v>
      </c>
      <c r="D74" s="100">
        <f t="shared" si="0"/>
        <v>84.911188952133756</v>
      </c>
    </row>
    <row r="75" spans="1:4" x14ac:dyDescent="0.25">
      <c r="A75">
        <v>7</v>
      </c>
      <c r="B75" s="103">
        <v>36.525887979225729</v>
      </c>
      <c r="C75" s="103">
        <v>-14.225887979225728</v>
      </c>
      <c r="D75" s="100">
        <f t="shared" si="0"/>
        <v>202.37588879747906</v>
      </c>
    </row>
    <row r="76" spans="1:4" x14ac:dyDescent="0.25">
      <c r="A76">
        <v>8</v>
      </c>
      <c r="B76" s="103">
        <v>32.41196491284235</v>
      </c>
      <c r="C76" s="103">
        <v>2.9880350871576482</v>
      </c>
      <c r="D76" s="100">
        <f t="shared" si="0"/>
        <v>8.9283536820852145</v>
      </c>
    </row>
    <row r="77" spans="1:4" x14ac:dyDescent="0.25">
      <c r="A77">
        <v>9</v>
      </c>
      <c r="B77" s="103">
        <v>32.094528003811867</v>
      </c>
      <c r="C77" s="103">
        <v>31.105471996188136</v>
      </c>
      <c r="D77" s="100">
        <f t="shared" si="0"/>
        <v>967.5503881056444</v>
      </c>
    </row>
    <row r="78" spans="1:4" x14ac:dyDescent="0.25">
      <c r="A78">
        <v>10</v>
      </c>
      <c r="B78" s="103">
        <v>26.310217858758477</v>
      </c>
      <c r="C78" s="103">
        <v>-23.110217858758478</v>
      </c>
      <c r="D78" s="100">
        <f t="shared" si="0"/>
        <v>534.08216947927929</v>
      </c>
    </row>
    <row r="79" spans="1:4" x14ac:dyDescent="0.25">
      <c r="A79">
        <v>11</v>
      </c>
      <c r="B79" s="103">
        <v>32.656809392267057</v>
      </c>
      <c r="C79" s="103">
        <v>-22.456809392267058</v>
      </c>
      <c r="D79" s="100">
        <f t="shared" si="0"/>
        <v>504.30828808061392</v>
      </c>
    </row>
    <row r="80" spans="1:4" x14ac:dyDescent="0.25">
      <c r="A80">
        <v>12</v>
      </c>
      <c r="B80" s="103">
        <v>24.240054590661558</v>
      </c>
      <c r="C80" s="103">
        <v>-8.8400545906615573</v>
      </c>
      <c r="D80" s="100">
        <f t="shared" si="0"/>
        <v>78.146565165876467</v>
      </c>
    </row>
    <row r="81" spans="1:4" x14ac:dyDescent="0.25">
      <c r="A81">
        <v>13</v>
      </c>
      <c r="B81" s="103">
        <v>29.269420495819947</v>
      </c>
      <c r="C81" s="103">
        <v>10.730579504180053</v>
      </c>
      <c r="D81" s="100">
        <f t="shared" si="0"/>
        <v>115.14533649552904</v>
      </c>
    </row>
    <row r="82" spans="1:4" x14ac:dyDescent="0.25">
      <c r="A82">
        <v>14</v>
      </c>
      <c r="B82" s="103">
        <v>31.008985400772001</v>
      </c>
      <c r="C82" s="103">
        <v>8.9910145992279986</v>
      </c>
      <c r="D82" s="100">
        <f t="shared" si="0"/>
        <v>80.838343523531009</v>
      </c>
    </row>
    <row r="83" spans="1:4" ht="15.75" thickBot="1" x14ac:dyDescent="0.3">
      <c r="A83" s="102">
        <v>15</v>
      </c>
      <c r="B83" s="104">
        <v>28.540475022634077</v>
      </c>
      <c r="C83" s="104">
        <v>12.059524977365925</v>
      </c>
      <c r="D83" s="100">
        <f t="shared" si="0"/>
        <v>145.4321426797126</v>
      </c>
    </row>
  </sheetData>
  <mergeCells count="5">
    <mergeCell ref="A34:B34"/>
    <mergeCell ref="A43:B43"/>
    <mergeCell ref="A55:B55"/>
    <mergeCell ref="A66:B66"/>
    <mergeCell ref="A1:D1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EAE9-CD05-4D3E-AA10-20E6567EF87B}">
  <dimension ref="A1:G33"/>
  <sheetViews>
    <sheetView topLeftCell="A10" workbookViewId="0">
      <selection activeCell="A15" sqref="A15:C24"/>
    </sheetView>
  </sheetViews>
  <sheetFormatPr baseColWidth="10" defaultRowHeight="15" x14ac:dyDescent="0.25"/>
  <cols>
    <col min="1" max="1" width="8" customWidth="1"/>
    <col min="3" max="3" width="14.85546875" customWidth="1"/>
    <col min="6" max="6" width="14" customWidth="1"/>
  </cols>
  <sheetData>
    <row r="1" spans="1:7" ht="15.75" thickBot="1" x14ac:dyDescent="0.3">
      <c r="A1" s="150" t="s">
        <v>71</v>
      </c>
      <c r="B1" s="151"/>
      <c r="C1" s="151"/>
      <c r="D1" s="151"/>
      <c r="E1" s="151"/>
    </row>
    <row r="2" spans="1:7" ht="26.25" thickBot="1" x14ac:dyDescent="0.3">
      <c r="A2" s="1" t="s">
        <v>23</v>
      </c>
      <c r="B2" s="1" t="s">
        <v>74</v>
      </c>
      <c r="C2" s="142" t="s">
        <v>75</v>
      </c>
      <c r="D2" s="146" t="s">
        <v>79</v>
      </c>
      <c r="E2" s="147" t="s">
        <v>76</v>
      </c>
    </row>
    <row r="3" spans="1:7" ht="15.75" thickBot="1" x14ac:dyDescent="0.3">
      <c r="A3" s="2">
        <v>1</v>
      </c>
      <c r="B3" s="2">
        <v>75</v>
      </c>
      <c r="C3" s="143">
        <v>80</v>
      </c>
      <c r="D3" s="148">
        <f>B3-C3</f>
        <v>-5</v>
      </c>
      <c r="E3" s="149" t="s">
        <v>77</v>
      </c>
    </row>
    <row r="4" spans="1:7" ht="15.75" thickBot="1" x14ac:dyDescent="0.3">
      <c r="A4" s="3">
        <v>2</v>
      </c>
      <c r="B4" s="3">
        <v>82</v>
      </c>
      <c r="C4" s="144">
        <v>50</v>
      </c>
      <c r="D4" s="144">
        <f t="shared" ref="D4:D13" si="0">B4-C4</f>
        <v>32</v>
      </c>
      <c r="E4" s="3" t="s">
        <v>78</v>
      </c>
    </row>
    <row r="5" spans="1:7" ht="15.75" thickBot="1" x14ac:dyDescent="0.3">
      <c r="A5" s="3">
        <v>3</v>
      </c>
      <c r="B5" s="2">
        <v>76</v>
      </c>
      <c r="C5" s="143">
        <v>60</v>
      </c>
      <c r="D5" s="145">
        <f t="shared" si="0"/>
        <v>16</v>
      </c>
      <c r="E5" s="4" t="s">
        <v>78</v>
      </c>
    </row>
    <row r="6" spans="1:7" ht="15.75" thickBot="1" x14ac:dyDescent="0.3">
      <c r="A6" s="2">
        <v>4</v>
      </c>
      <c r="B6" s="3">
        <v>80</v>
      </c>
      <c r="C6" s="144">
        <v>41</v>
      </c>
      <c r="D6" s="143">
        <f t="shared" si="0"/>
        <v>39</v>
      </c>
      <c r="E6" s="2" t="s">
        <v>78</v>
      </c>
    </row>
    <row r="7" spans="1:7" ht="15.75" thickBot="1" x14ac:dyDescent="0.3">
      <c r="A7" s="3">
        <v>5</v>
      </c>
      <c r="B7" s="2">
        <v>90</v>
      </c>
      <c r="C7" s="143">
        <v>80</v>
      </c>
      <c r="D7" s="143">
        <f t="shared" si="0"/>
        <v>10</v>
      </c>
      <c r="E7" s="2" t="s">
        <v>78</v>
      </c>
    </row>
    <row r="8" spans="1:7" ht="15.75" thickBot="1" x14ac:dyDescent="0.3">
      <c r="A8" s="3">
        <v>6</v>
      </c>
      <c r="B8" s="3">
        <v>68</v>
      </c>
      <c r="C8" s="144">
        <v>100</v>
      </c>
      <c r="D8" s="144">
        <f t="shared" si="0"/>
        <v>-32</v>
      </c>
      <c r="E8" s="3" t="s">
        <v>77</v>
      </c>
    </row>
    <row r="9" spans="1:7" ht="15.75" thickBot="1" x14ac:dyDescent="0.3">
      <c r="A9" s="2">
        <v>7</v>
      </c>
      <c r="B9" s="2">
        <v>20</v>
      </c>
      <c r="C9" s="143">
        <v>80</v>
      </c>
      <c r="D9" s="145">
        <f t="shared" si="0"/>
        <v>-60</v>
      </c>
      <c r="E9" s="4" t="s">
        <v>77</v>
      </c>
    </row>
    <row r="10" spans="1:7" ht="15.75" thickBot="1" x14ac:dyDescent="0.3">
      <c r="A10" s="3">
        <v>8</v>
      </c>
      <c r="B10" s="3">
        <v>85</v>
      </c>
      <c r="C10" s="144">
        <v>80</v>
      </c>
      <c r="D10" s="143">
        <f t="shared" si="0"/>
        <v>5</v>
      </c>
      <c r="E10" s="2" t="s">
        <v>78</v>
      </c>
    </row>
    <row r="11" spans="1:7" ht="15.75" thickBot="1" x14ac:dyDescent="0.3">
      <c r="A11" s="5">
        <v>9</v>
      </c>
      <c r="B11" s="4">
        <v>90</v>
      </c>
      <c r="C11" s="145">
        <v>30</v>
      </c>
      <c r="D11" s="143">
        <f t="shared" si="0"/>
        <v>60</v>
      </c>
      <c r="E11" s="2" t="s">
        <v>78</v>
      </c>
    </row>
    <row r="12" spans="1:7" ht="15.75" thickBot="1" x14ac:dyDescent="0.3">
      <c r="A12" s="2">
        <v>10</v>
      </c>
      <c r="B12" s="2">
        <v>100</v>
      </c>
      <c r="C12" s="143">
        <v>70</v>
      </c>
      <c r="D12" s="144">
        <f t="shared" si="0"/>
        <v>30</v>
      </c>
      <c r="E12" s="3" t="s">
        <v>78</v>
      </c>
    </row>
    <row r="13" spans="1:7" ht="15.75" thickBot="1" x14ac:dyDescent="0.3">
      <c r="A13" s="3">
        <v>11</v>
      </c>
      <c r="B13" s="3">
        <v>70</v>
      </c>
      <c r="C13" s="144">
        <v>80</v>
      </c>
      <c r="D13" s="143">
        <f t="shared" si="0"/>
        <v>-10</v>
      </c>
      <c r="E13" s="2" t="s">
        <v>77</v>
      </c>
    </row>
    <row r="14" spans="1:7" ht="15.75" thickBot="1" x14ac:dyDescent="0.3"/>
    <row r="15" spans="1:7" ht="15.75" thickBot="1" x14ac:dyDescent="0.3">
      <c r="A15" s="138" t="s">
        <v>80</v>
      </c>
      <c r="B15" s="139"/>
      <c r="C15" s="140"/>
      <c r="E15" s="154" t="s">
        <v>23</v>
      </c>
      <c r="F15" s="154" t="s">
        <v>44</v>
      </c>
      <c r="G15" s="154" t="s">
        <v>81</v>
      </c>
    </row>
    <row r="16" spans="1:7" ht="15.75" thickBot="1" x14ac:dyDescent="0.3">
      <c r="A16" s="1" t="s">
        <v>23</v>
      </c>
      <c r="B16" s="1" t="s">
        <v>74</v>
      </c>
      <c r="C16" s="1" t="s">
        <v>75</v>
      </c>
      <c r="E16" s="149">
        <v>1</v>
      </c>
      <c r="F16" s="149">
        <v>20</v>
      </c>
      <c r="G16" s="3">
        <v>1</v>
      </c>
    </row>
    <row r="17" spans="1:7" ht="15.75" thickBot="1" x14ac:dyDescent="0.3">
      <c r="A17" s="2">
        <v>1</v>
      </c>
      <c r="B17" s="2">
        <v>75</v>
      </c>
      <c r="C17" s="2">
        <v>80</v>
      </c>
      <c r="E17" s="3">
        <v>2</v>
      </c>
      <c r="F17" s="152">
        <v>41</v>
      </c>
      <c r="G17" s="2">
        <v>2</v>
      </c>
    </row>
    <row r="18" spans="1:7" ht="15.75" thickBot="1" x14ac:dyDescent="0.3">
      <c r="A18" s="3">
        <v>2</v>
      </c>
      <c r="B18" s="3">
        <v>82</v>
      </c>
      <c r="C18" s="3">
        <v>50</v>
      </c>
      <c r="E18" s="3">
        <v>3</v>
      </c>
      <c r="F18" s="3">
        <v>50</v>
      </c>
      <c r="G18" s="149">
        <v>3</v>
      </c>
    </row>
    <row r="19" spans="1:7" ht="15.75" thickBot="1" x14ac:dyDescent="0.3">
      <c r="A19" s="3">
        <v>3</v>
      </c>
      <c r="B19" s="2">
        <v>76</v>
      </c>
      <c r="C19" s="2">
        <v>60</v>
      </c>
      <c r="E19" s="2">
        <v>4</v>
      </c>
      <c r="F19" s="2">
        <v>60</v>
      </c>
      <c r="G19" s="153">
        <v>4</v>
      </c>
    </row>
    <row r="20" spans="1:7" ht="15.75" thickBot="1" x14ac:dyDescent="0.3">
      <c r="A20" s="2">
        <v>4</v>
      </c>
      <c r="B20" s="3">
        <v>80</v>
      </c>
      <c r="C20" s="3">
        <v>41</v>
      </c>
      <c r="E20" s="3">
        <v>5</v>
      </c>
      <c r="F20" s="3">
        <v>68</v>
      </c>
      <c r="G20" s="2">
        <v>5</v>
      </c>
    </row>
    <row r="21" spans="1:7" ht="15.75" thickBot="1" x14ac:dyDescent="0.3">
      <c r="A21" s="3">
        <v>5</v>
      </c>
      <c r="B21" s="2">
        <v>90</v>
      </c>
      <c r="C21" s="2">
        <v>80</v>
      </c>
      <c r="E21" s="3">
        <v>6</v>
      </c>
      <c r="F21" s="2">
        <v>75</v>
      </c>
      <c r="G21" s="2">
        <v>6</v>
      </c>
    </row>
    <row r="22" spans="1:7" ht="15.75" thickBot="1" x14ac:dyDescent="0.3">
      <c r="A22" s="3">
        <v>6</v>
      </c>
      <c r="B22" s="3">
        <v>68</v>
      </c>
      <c r="C22" s="3">
        <v>100</v>
      </c>
      <c r="E22" s="2">
        <v>7</v>
      </c>
      <c r="F22" s="149">
        <v>76</v>
      </c>
      <c r="G22" s="3">
        <v>7</v>
      </c>
    </row>
    <row r="23" spans="1:7" ht="15.75" thickBot="1" x14ac:dyDescent="0.3">
      <c r="A23" s="2">
        <v>7</v>
      </c>
      <c r="B23" s="2">
        <v>20</v>
      </c>
      <c r="C23" s="2">
        <v>80</v>
      </c>
      <c r="E23" s="3">
        <v>8</v>
      </c>
      <c r="F23" s="153">
        <v>80</v>
      </c>
      <c r="G23" s="2">
        <f>(8+9+10+11+12)/5</f>
        <v>10</v>
      </c>
    </row>
    <row r="24" spans="1:7" ht="15.75" thickBot="1" x14ac:dyDescent="0.3">
      <c r="A24" s="3">
        <v>8</v>
      </c>
      <c r="B24" s="3">
        <v>85</v>
      </c>
      <c r="C24" s="3">
        <v>80</v>
      </c>
      <c r="E24" s="5">
        <v>9</v>
      </c>
      <c r="F24" s="2">
        <v>80</v>
      </c>
      <c r="G24" s="149">
        <f>(8+9+10+11+12)/5</f>
        <v>10</v>
      </c>
    </row>
    <row r="25" spans="1:7" ht="15.75" thickBot="1" x14ac:dyDescent="0.3">
      <c r="A25" s="5">
        <v>9</v>
      </c>
      <c r="B25" s="4">
        <v>90</v>
      </c>
      <c r="C25" s="4"/>
      <c r="E25" s="2">
        <v>10</v>
      </c>
      <c r="F25" s="2">
        <v>80</v>
      </c>
      <c r="G25" s="153">
        <f>(8+9+10+11+12)/5</f>
        <v>10</v>
      </c>
    </row>
    <row r="26" spans="1:7" ht="15.75" thickBot="1" x14ac:dyDescent="0.3">
      <c r="A26" s="2">
        <v>10</v>
      </c>
      <c r="B26" s="2">
        <v>100</v>
      </c>
      <c r="C26" s="2"/>
      <c r="E26" s="2">
        <v>11</v>
      </c>
      <c r="F26" s="149">
        <v>80</v>
      </c>
      <c r="G26" s="2">
        <f>(8+9+10+11+12)/5</f>
        <v>10</v>
      </c>
    </row>
    <row r="27" spans="1:7" ht="15.75" thickBot="1" x14ac:dyDescent="0.3">
      <c r="E27" s="3">
        <v>12</v>
      </c>
      <c r="F27" s="152">
        <v>80</v>
      </c>
      <c r="G27" s="2">
        <f>(8+9+10+11+12)/5</f>
        <v>10</v>
      </c>
    </row>
    <row r="28" spans="1:7" ht="15.75" thickBot="1" x14ac:dyDescent="0.3">
      <c r="E28" s="5">
        <v>13</v>
      </c>
      <c r="F28" s="3">
        <v>82</v>
      </c>
      <c r="G28" s="3">
        <v>13</v>
      </c>
    </row>
    <row r="29" spans="1:7" ht="15.75" thickBot="1" x14ac:dyDescent="0.3">
      <c r="E29" s="2">
        <v>14</v>
      </c>
      <c r="F29" s="152">
        <v>85</v>
      </c>
      <c r="G29" s="2">
        <v>14</v>
      </c>
    </row>
    <row r="30" spans="1:7" ht="15.75" thickBot="1" x14ac:dyDescent="0.3">
      <c r="E30" s="2">
        <v>15</v>
      </c>
      <c r="F30" s="149">
        <v>90</v>
      </c>
      <c r="G30" s="149">
        <f>(15+16)/2</f>
        <v>15.5</v>
      </c>
    </row>
    <row r="31" spans="1:7" ht="15.75" thickBot="1" x14ac:dyDescent="0.3">
      <c r="E31" s="3">
        <v>16</v>
      </c>
      <c r="F31" s="2">
        <v>90</v>
      </c>
      <c r="G31" s="153">
        <f>(15+16)/2</f>
        <v>15.5</v>
      </c>
    </row>
    <row r="32" spans="1:7" ht="15.75" thickBot="1" x14ac:dyDescent="0.3">
      <c r="E32" s="5">
        <v>17</v>
      </c>
      <c r="F32" s="149">
        <v>100</v>
      </c>
      <c r="G32" s="2">
        <f>(17+18)/2</f>
        <v>17.5</v>
      </c>
    </row>
    <row r="33" spans="5:7" ht="15.75" thickBot="1" x14ac:dyDescent="0.3">
      <c r="E33" s="2">
        <v>18</v>
      </c>
      <c r="F33" s="152">
        <v>100</v>
      </c>
      <c r="G33" s="2">
        <f>(17+18)/2</f>
        <v>17.5</v>
      </c>
    </row>
  </sheetData>
  <sortState xmlns:xlrd2="http://schemas.microsoft.com/office/spreadsheetml/2017/richdata2" ref="F17:F33">
    <sortCondition ref="F16:F33"/>
  </sortState>
  <mergeCells count="2">
    <mergeCell ref="A1:E1"/>
    <mergeCell ref="A15:C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59F12-2BD2-408B-AB37-802CDD561539}">
  <dimension ref="A1:G34"/>
  <sheetViews>
    <sheetView workbookViewId="0">
      <selection activeCell="A2" sqref="A2:C10"/>
    </sheetView>
  </sheetViews>
  <sheetFormatPr baseColWidth="10" defaultRowHeight="15" x14ac:dyDescent="0.25"/>
  <sheetData>
    <row r="1" spans="1:7" ht="15.75" thickBot="1" x14ac:dyDescent="0.3">
      <c r="A1" s="138" t="s">
        <v>80</v>
      </c>
      <c r="B1" s="139"/>
      <c r="C1" s="140"/>
    </row>
    <row r="2" spans="1:7" ht="26.25" thickBot="1" x14ac:dyDescent="0.3">
      <c r="A2" s="1" t="s">
        <v>23</v>
      </c>
      <c r="B2" s="1" t="s">
        <v>74</v>
      </c>
      <c r="C2" s="1" t="s">
        <v>75</v>
      </c>
    </row>
    <row r="3" spans="1:7" ht="15.75" thickBot="1" x14ac:dyDescent="0.3">
      <c r="A3" s="2">
        <v>1</v>
      </c>
      <c r="B3" s="2">
        <v>80</v>
      </c>
      <c r="C3" s="2">
        <v>90</v>
      </c>
    </row>
    <row r="4" spans="1:7" ht="15.75" thickBot="1" x14ac:dyDescent="0.3">
      <c r="A4" s="3">
        <v>2</v>
      </c>
      <c r="B4" s="3">
        <v>10</v>
      </c>
      <c r="C4" s="3">
        <v>80</v>
      </c>
    </row>
    <row r="5" spans="1:7" ht="15.75" thickBot="1" x14ac:dyDescent="0.3">
      <c r="A5" s="3">
        <v>3</v>
      </c>
      <c r="B5" s="2">
        <v>60</v>
      </c>
      <c r="C5" s="2">
        <v>50</v>
      </c>
    </row>
    <row r="6" spans="1:7" ht="15.75" thickBot="1" x14ac:dyDescent="0.3">
      <c r="A6" s="2">
        <v>4</v>
      </c>
      <c r="B6" s="3">
        <v>90</v>
      </c>
      <c r="C6" s="3">
        <v>75</v>
      </c>
    </row>
    <row r="7" spans="1:7" ht="15.75" thickBot="1" x14ac:dyDescent="0.3">
      <c r="A7" s="3">
        <v>5</v>
      </c>
      <c r="B7" s="2">
        <v>70</v>
      </c>
      <c r="C7" s="2">
        <v>60</v>
      </c>
    </row>
    <row r="8" spans="1:7" ht="15.75" thickBot="1" x14ac:dyDescent="0.3">
      <c r="A8" s="3">
        <v>6</v>
      </c>
      <c r="B8" s="3">
        <v>90</v>
      </c>
      <c r="C8" s="3">
        <v>85</v>
      </c>
    </row>
    <row r="9" spans="1:7" ht="15.75" thickBot="1" x14ac:dyDescent="0.3">
      <c r="A9" s="2">
        <v>7</v>
      </c>
      <c r="B9" s="2">
        <v>50</v>
      </c>
      <c r="C9" s="2">
        <v>80</v>
      </c>
    </row>
    <row r="10" spans="1:7" ht="15.75" thickBot="1" x14ac:dyDescent="0.3">
      <c r="A10" s="3">
        <v>8</v>
      </c>
      <c r="B10" s="3">
        <v>10</v>
      </c>
      <c r="C10" s="3">
        <v>70</v>
      </c>
    </row>
    <row r="12" spans="1:7" ht="15.75" x14ac:dyDescent="0.25">
      <c r="A12" s="157" t="s">
        <v>87</v>
      </c>
      <c r="B12" s="155"/>
      <c r="C12" s="155"/>
      <c r="D12" s="155"/>
      <c r="E12" s="155"/>
      <c r="F12" s="155"/>
      <c r="G12" s="155"/>
    </row>
    <row r="13" spans="1:7" x14ac:dyDescent="0.25">
      <c r="A13" s="155"/>
      <c r="B13" s="155"/>
      <c r="C13" s="155"/>
      <c r="D13" s="155"/>
      <c r="E13" s="155"/>
      <c r="F13" s="155"/>
      <c r="G13" s="155"/>
    </row>
    <row r="14" spans="1:7" x14ac:dyDescent="0.25">
      <c r="A14" s="155"/>
      <c r="B14" s="155"/>
      <c r="C14" s="156" t="s">
        <v>82</v>
      </c>
      <c r="D14" s="155" t="s">
        <v>83</v>
      </c>
      <c r="E14" s="155"/>
      <c r="F14" s="155"/>
      <c r="G14" s="155"/>
    </row>
    <row r="15" spans="1:7" x14ac:dyDescent="0.25">
      <c r="A15" s="155"/>
      <c r="B15" s="155"/>
      <c r="C15" s="155">
        <v>12</v>
      </c>
      <c r="D15" s="155" t="s">
        <v>84</v>
      </c>
      <c r="E15" s="155"/>
      <c r="F15" s="155"/>
      <c r="G15" s="155"/>
    </row>
    <row r="16" spans="1:7" x14ac:dyDescent="0.25">
      <c r="A16" s="155"/>
      <c r="B16" s="155"/>
      <c r="C16" s="155">
        <v>24</v>
      </c>
      <c r="D16" s="155" t="s">
        <v>85</v>
      </c>
      <c r="E16" s="155"/>
      <c r="F16" s="155"/>
      <c r="G16" s="155"/>
    </row>
    <row r="17" spans="1:7" x14ac:dyDescent="0.25">
      <c r="A17" s="155"/>
      <c r="B17" s="155"/>
      <c r="C17" s="155"/>
      <c r="D17" s="155"/>
      <c r="E17" s="155"/>
      <c r="F17" s="155"/>
      <c r="G17" s="155"/>
    </row>
    <row r="18" spans="1:7" x14ac:dyDescent="0.25">
      <c r="A18" s="155"/>
      <c r="B18" s="155"/>
      <c r="C18" s="155">
        <v>8</v>
      </c>
      <c r="D18" s="155" t="s">
        <v>86</v>
      </c>
      <c r="E18" s="155"/>
      <c r="F18" s="155"/>
      <c r="G18" s="155"/>
    </row>
    <row r="19" spans="1:7" x14ac:dyDescent="0.25">
      <c r="A19" s="155"/>
      <c r="B19" s="155"/>
      <c r="C19" s="158">
        <v>18</v>
      </c>
      <c r="D19" s="155" t="s">
        <v>88</v>
      </c>
      <c r="E19" s="155"/>
      <c r="F19" s="155"/>
      <c r="G19" s="155"/>
    </row>
    <row r="20" spans="1:7" x14ac:dyDescent="0.25">
      <c r="A20" s="155"/>
      <c r="B20" s="155"/>
      <c r="C20" s="158">
        <v>7.1414284285428504</v>
      </c>
      <c r="D20" s="155" t="s">
        <v>89</v>
      </c>
      <c r="E20" s="155"/>
      <c r="F20" s="155"/>
      <c r="G20" s="155"/>
    </row>
    <row r="21" spans="1:7" x14ac:dyDescent="0.25">
      <c r="A21" s="155"/>
      <c r="B21" s="155"/>
      <c r="C21" s="158">
        <v>-0.84016805041680587</v>
      </c>
      <c r="D21" s="155" t="s">
        <v>90</v>
      </c>
      <c r="E21" s="155"/>
      <c r="F21" s="155"/>
      <c r="G21" s="155"/>
    </row>
    <row r="22" spans="1:7" x14ac:dyDescent="0.25">
      <c r="A22" s="155"/>
      <c r="B22" s="155"/>
      <c r="C22" s="159">
        <v>0.79959291530853271</v>
      </c>
      <c r="D22" s="155" t="s">
        <v>91</v>
      </c>
      <c r="E22" s="155"/>
      <c r="F22" s="155"/>
      <c r="G22" s="155"/>
    </row>
    <row r="23" spans="1:7" x14ac:dyDescent="0.25">
      <c r="A23" s="155"/>
      <c r="B23" s="155"/>
      <c r="C23" s="155"/>
      <c r="D23" s="155"/>
      <c r="E23" s="155"/>
      <c r="F23" s="155"/>
      <c r="G23" s="155"/>
    </row>
    <row r="24" spans="1:7" x14ac:dyDescent="0.25">
      <c r="A24" s="155"/>
      <c r="B24" s="156"/>
      <c r="C24" s="155"/>
      <c r="D24" s="155"/>
      <c r="E24" s="155"/>
      <c r="F24" s="155"/>
      <c r="G24" s="155"/>
    </row>
    <row r="25" spans="1:7" x14ac:dyDescent="0.25">
      <c r="A25" s="156" t="s">
        <v>66</v>
      </c>
      <c r="B25" s="156" t="s">
        <v>92</v>
      </c>
      <c r="C25" s="156" t="s">
        <v>93</v>
      </c>
      <c r="D25" s="156" t="s">
        <v>94</v>
      </c>
      <c r="E25" s="155"/>
      <c r="F25" s="155"/>
      <c r="G25" s="155"/>
    </row>
    <row r="26" spans="1:7" x14ac:dyDescent="0.25">
      <c r="A26" s="155" t="s">
        <v>66</v>
      </c>
      <c r="B26" s="156">
        <v>1</v>
      </c>
      <c r="C26" s="155">
        <v>-10</v>
      </c>
      <c r="D26" s="155">
        <v>3</v>
      </c>
      <c r="E26" s="155"/>
      <c r="F26" s="155"/>
      <c r="G26" s="155"/>
    </row>
    <row r="27" spans="1:7" x14ac:dyDescent="0.25">
      <c r="A27" s="155" t="s">
        <v>66</v>
      </c>
      <c r="B27" s="156">
        <v>2</v>
      </c>
      <c r="C27" s="155">
        <v>-70</v>
      </c>
      <c r="D27" s="155">
        <v>8</v>
      </c>
      <c r="E27" s="155"/>
      <c r="F27" s="155"/>
      <c r="G27" s="155"/>
    </row>
    <row r="28" spans="1:7" x14ac:dyDescent="0.25">
      <c r="A28" s="155" t="s">
        <v>66</v>
      </c>
      <c r="B28" s="156">
        <v>3</v>
      </c>
      <c r="C28" s="155">
        <v>10</v>
      </c>
      <c r="D28" s="155">
        <v>3</v>
      </c>
      <c r="E28" s="155"/>
      <c r="F28" s="155"/>
      <c r="G28" s="155"/>
    </row>
    <row r="29" spans="1:7" x14ac:dyDescent="0.25">
      <c r="A29" s="155" t="s">
        <v>66</v>
      </c>
      <c r="B29" s="156">
        <v>4</v>
      </c>
      <c r="C29" s="155">
        <v>15</v>
      </c>
      <c r="D29" s="155">
        <v>5</v>
      </c>
      <c r="E29" s="155"/>
      <c r="F29" s="155"/>
      <c r="G29" s="155"/>
    </row>
    <row r="30" spans="1:7" x14ac:dyDescent="0.25">
      <c r="A30" s="155" t="s">
        <v>66</v>
      </c>
      <c r="B30" s="156">
        <v>5</v>
      </c>
      <c r="C30" s="155">
        <v>10</v>
      </c>
      <c r="D30" s="155">
        <v>3</v>
      </c>
      <c r="E30" s="155"/>
      <c r="F30" s="155"/>
      <c r="G30" s="155"/>
    </row>
    <row r="31" spans="1:7" x14ac:dyDescent="0.25">
      <c r="A31" s="155" t="s">
        <v>66</v>
      </c>
      <c r="B31" s="156">
        <v>6</v>
      </c>
      <c r="C31" s="155">
        <v>5</v>
      </c>
      <c r="D31" s="155">
        <v>1</v>
      </c>
      <c r="E31" s="155"/>
      <c r="F31" s="155"/>
      <c r="G31" s="155"/>
    </row>
    <row r="32" spans="1:7" x14ac:dyDescent="0.25">
      <c r="A32" s="155" t="s">
        <v>66</v>
      </c>
      <c r="B32" s="156">
        <v>7</v>
      </c>
      <c r="C32" s="155">
        <v>-30</v>
      </c>
      <c r="D32" s="155">
        <v>6</v>
      </c>
      <c r="E32" s="155"/>
      <c r="F32" s="155"/>
      <c r="G32" s="155"/>
    </row>
    <row r="33" spans="1:7" x14ac:dyDescent="0.25">
      <c r="A33" s="155" t="s">
        <v>66</v>
      </c>
      <c r="B33" s="156">
        <v>8</v>
      </c>
      <c r="C33" s="155">
        <v>-60</v>
      </c>
      <c r="D33" s="155">
        <v>7</v>
      </c>
      <c r="E33" s="155"/>
      <c r="F33" s="155"/>
      <c r="G33" s="155"/>
    </row>
    <row r="34" spans="1:7" x14ac:dyDescent="0.25">
      <c r="A34" s="155"/>
      <c r="B34" s="155"/>
      <c r="C34" s="155"/>
      <c r="D34" s="155"/>
      <c r="E34" s="155"/>
      <c r="F34" s="155"/>
      <c r="G34" s="155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F719-686A-4F33-889B-58C498814B02}">
  <dimension ref="B1:S54"/>
  <sheetViews>
    <sheetView topLeftCell="B10" workbookViewId="0">
      <selection activeCell="K13" sqref="K13:M36"/>
    </sheetView>
  </sheetViews>
  <sheetFormatPr baseColWidth="10" defaultRowHeight="15" x14ac:dyDescent="0.25"/>
  <cols>
    <col min="2" max="2" width="13.5703125" customWidth="1"/>
    <col min="4" max="4" width="11.85546875" bestFit="1" customWidth="1"/>
    <col min="6" max="6" width="13.28515625" customWidth="1"/>
    <col min="8" max="8" width="14.85546875" customWidth="1"/>
    <col min="18" max="18" width="13.42578125" customWidth="1"/>
  </cols>
  <sheetData>
    <row r="1" spans="3:19" x14ac:dyDescent="0.25">
      <c r="C1" s="22"/>
    </row>
    <row r="2" spans="3:19" x14ac:dyDescent="0.25">
      <c r="C2" s="22"/>
    </row>
    <row r="3" spans="3:19" x14ac:dyDescent="0.25">
      <c r="C3" s="22"/>
    </row>
    <row r="4" spans="3:19" x14ac:dyDescent="0.25">
      <c r="C4" s="22"/>
      <c r="D4" s="22"/>
    </row>
    <row r="5" spans="3:19" x14ac:dyDescent="0.25">
      <c r="C5" s="22"/>
    </row>
    <row r="6" spans="3:19" x14ac:dyDescent="0.25">
      <c r="C6" s="22"/>
    </row>
    <row r="7" spans="3:19" x14ac:dyDescent="0.25">
      <c r="C7" s="22"/>
    </row>
    <row r="8" spans="3:19" x14ac:dyDescent="0.25">
      <c r="C8" s="22"/>
    </row>
    <row r="9" spans="3:19" x14ac:dyDescent="0.25">
      <c r="C9" s="22"/>
    </row>
    <row r="10" spans="3:19" ht="15.75" thickBot="1" x14ac:dyDescent="0.3">
      <c r="C10" s="22"/>
    </row>
    <row r="11" spans="3:19" ht="15.75" thickBot="1" x14ac:dyDescent="0.3">
      <c r="D11" s="138" t="s">
        <v>71</v>
      </c>
      <c r="E11" s="139"/>
      <c r="F11" s="140"/>
    </row>
    <row r="12" spans="3:19" ht="15.75" thickBot="1" x14ac:dyDescent="0.3">
      <c r="D12" s="141"/>
      <c r="E12" s="141" t="s">
        <v>72</v>
      </c>
      <c r="F12" s="141" t="s">
        <v>73</v>
      </c>
    </row>
    <row r="13" spans="3:19" ht="15.75" thickBot="1" x14ac:dyDescent="0.3">
      <c r="D13" s="1" t="s">
        <v>23</v>
      </c>
      <c r="E13" s="1" t="s">
        <v>0</v>
      </c>
      <c r="F13" s="1" t="s">
        <v>1</v>
      </c>
      <c r="G13" s="12"/>
      <c r="H13" s="12"/>
      <c r="J13" s="161" t="s">
        <v>95</v>
      </c>
      <c r="K13" s="162" t="s">
        <v>96</v>
      </c>
      <c r="L13" s="162" t="s">
        <v>97</v>
      </c>
      <c r="M13" s="163" t="s">
        <v>98</v>
      </c>
      <c r="O13" s="164" t="s">
        <v>72</v>
      </c>
      <c r="P13" s="165"/>
      <c r="R13" s="166" t="s">
        <v>73</v>
      </c>
      <c r="S13" s="167"/>
    </row>
    <row r="14" spans="3:19" ht="15.75" thickBot="1" x14ac:dyDescent="0.3">
      <c r="D14" s="2">
        <v>1</v>
      </c>
      <c r="E14" s="2">
        <v>75</v>
      </c>
      <c r="F14" s="149">
        <v>80</v>
      </c>
      <c r="G14" s="168"/>
      <c r="H14" s="168"/>
      <c r="J14" s="169" t="s">
        <v>99</v>
      </c>
      <c r="K14" s="170">
        <v>1</v>
      </c>
      <c r="L14" s="82">
        <v>20</v>
      </c>
      <c r="M14" s="171">
        <v>1</v>
      </c>
      <c r="O14" s="172" t="s">
        <v>0</v>
      </c>
      <c r="P14" s="173" t="s">
        <v>81</v>
      </c>
      <c r="R14" s="174" t="s">
        <v>1</v>
      </c>
      <c r="S14" s="173" t="s">
        <v>81</v>
      </c>
    </row>
    <row r="15" spans="3:19" ht="15.75" thickBot="1" x14ac:dyDescent="0.3">
      <c r="D15" s="3">
        <v>2</v>
      </c>
      <c r="E15" s="3">
        <v>82</v>
      </c>
      <c r="F15" s="3">
        <v>50</v>
      </c>
      <c r="G15" s="175"/>
      <c r="H15" s="175"/>
      <c r="J15" s="176" t="s">
        <v>100</v>
      </c>
      <c r="K15" s="177">
        <v>2</v>
      </c>
      <c r="L15" s="83">
        <v>30</v>
      </c>
      <c r="M15" s="178">
        <v>2</v>
      </c>
      <c r="O15" s="179">
        <v>75</v>
      </c>
      <c r="P15" s="180">
        <v>9</v>
      </c>
      <c r="R15" s="181">
        <v>80</v>
      </c>
      <c r="S15" s="182">
        <v>14</v>
      </c>
    </row>
    <row r="16" spans="3:19" ht="15.75" thickBot="1" x14ac:dyDescent="0.3">
      <c r="D16" s="3">
        <v>3</v>
      </c>
      <c r="E16" s="2">
        <v>76</v>
      </c>
      <c r="F16" s="2">
        <v>60</v>
      </c>
      <c r="G16" s="168"/>
      <c r="H16" s="168"/>
      <c r="J16" s="176" t="s">
        <v>100</v>
      </c>
      <c r="K16" s="177">
        <v>3</v>
      </c>
      <c r="L16" s="83">
        <v>41</v>
      </c>
      <c r="M16" s="178">
        <v>3</v>
      </c>
      <c r="O16" s="177">
        <v>82</v>
      </c>
      <c r="P16" s="180">
        <v>18</v>
      </c>
      <c r="R16" s="177">
        <v>50</v>
      </c>
      <c r="S16" s="182">
        <v>4</v>
      </c>
    </row>
    <row r="17" spans="2:19" ht="15.75" thickBot="1" x14ac:dyDescent="0.3">
      <c r="D17" s="2">
        <v>4</v>
      </c>
      <c r="E17" s="3">
        <v>80</v>
      </c>
      <c r="F17" s="3">
        <v>41</v>
      </c>
      <c r="G17" s="175"/>
      <c r="H17" s="175"/>
      <c r="J17" s="176" t="s">
        <v>100</v>
      </c>
      <c r="K17" s="181">
        <v>4</v>
      </c>
      <c r="L17" s="83">
        <v>50</v>
      </c>
      <c r="M17" s="178">
        <v>4</v>
      </c>
      <c r="O17" s="181">
        <v>76</v>
      </c>
      <c r="P17" s="180">
        <v>10</v>
      </c>
      <c r="R17" s="181">
        <v>60</v>
      </c>
      <c r="S17" s="182">
        <v>5</v>
      </c>
    </row>
    <row r="18" spans="2:19" ht="15.75" thickBot="1" x14ac:dyDescent="0.3">
      <c r="D18" s="3">
        <v>5</v>
      </c>
      <c r="E18" s="2">
        <v>90</v>
      </c>
      <c r="F18" s="2">
        <v>80</v>
      </c>
      <c r="G18" s="168"/>
      <c r="H18" s="168"/>
      <c r="J18" s="176" t="s">
        <v>100</v>
      </c>
      <c r="K18" s="177">
        <v>5</v>
      </c>
      <c r="L18" s="83">
        <v>60</v>
      </c>
      <c r="M18" s="178">
        <v>5</v>
      </c>
      <c r="O18" s="177">
        <v>80</v>
      </c>
      <c r="P18" s="180">
        <v>14</v>
      </c>
      <c r="R18" s="177">
        <v>41</v>
      </c>
      <c r="S18" s="182">
        <v>3</v>
      </c>
    </row>
    <row r="19" spans="2:19" ht="15.75" thickBot="1" x14ac:dyDescent="0.3">
      <c r="D19" s="3">
        <v>6</v>
      </c>
      <c r="E19" s="3">
        <v>68</v>
      </c>
      <c r="F19" s="3">
        <v>100</v>
      </c>
      <c r="G19" s="175"/>
      <c r="H19" s="175"/>
      <c r="J19" s="183" t="s">
        <v>99</v>
      </c>
      <c r="K19" s="177">
        <v>6</v>
      </c>
      <c r="L19" s="84">
        <v>68</v>
      </c>
      <c r="M19" s="184">
        <v>6</v>
      </c>
      <c r="O19" s="181">
        <v>90</v>
      </c>
      <c r="P19" s="180">
        <v>20.5</v>
      </c>
      <c r="R19" s="181">
        <v>80</v>
      </c>
      <c r="S19" s="182">
        <v>14</v>
      </c>
    </row>
    <row r="20" spans="2:19" ht="15.75" thickBot="1" x14ac:dyDescent="0.3">
      <c r="D20" s="2">
        <v>7</v>
      </c>
      <c r="E20" s="2">
        <v>20</v>
      </c>
      <c r="F20" s="2">
        <v>80</v>
      </c>
      <c r="G20" s="168"/>
      <c r="H20" s="168"/>
      <c r="J20" s="183" t="s">
        <v>99</v>
      </c>
      <c r="K20" s="181">
        <v>7</v>
      </c>
      <c r="L20" s="84">
        <v>70</v>
      </c>
      <c r="M20" s="184">
        <f>(7+8)/2</f>
        <v>7.5</v>
      </c>
      <c r="O20" s="177">
        <v>68</v>
      </c>
      <c r="P20" s="180">
        <v>6</v>
      </c>
      <c r="R20" s="177">
        <v>100</v>
      </c>
      <c r="S20" s="182">
        <v>22.5</v>
      </c>
    </row>
    <row r="21" spans="2:19" ht="15.75" thickBot="1" x14ac:dyDescent="0.3">
      <c r="D21" s="3">
        <v>8</v>
      </c>
      <c r="E21" s="3">
        <v>85</v>
      </c>
      <c r="F21" s="3">
        <v>80</v>
      </c>
      <c r="G21" s="175"/>
      <c r="H21" s="175"/>
      <c r="J21" s="185" t="s">
        <v>100</v>
      </c>
      <c r="K21" s="177">
        <v>8</v>
      </c>
      <c r="L21" s="83">
        <v>70</v>
      </c>
      <c r="M21" s="178">
        <f>(7+8)/2</f>
        <v>7.5</v>
      </c>
      <c r="O21" s="181">
        <v>20</v>
      </c>
      <c r="P21" s="180">
        <v>1</v>
      </c>
      <c r="R21" s="181">
        <v>80</v>
      </c>
      <c r="S21" s="182">
        <v>14</v>
      </c>
    </row>
    <row r="22" spans="2:19" x14ac:dyDescent="0.25">
      <c r="D22" s="5">
        <v>9</v>
      </c>
      <c r="E22" s="4">
        <v>90</v>
      </c>
      <c r="F22" s="4">
        <v>30</v>
      </c>
      <c r="G22" s="168"/>
      <c r="H22" s="168"/>
      <c r="J22" s="183" t="s">
        <v>99</v>
      </c>
      <c r="K22" s="177">
        <v>9</v>
      </c>
      <c r="L22" s="84">
        <v>75</v>
      </c>
      <c r="M22" s="184">
        <v>9</v>
      </c>
      <c r="O22" s="177">
        <v>85</v>
      </c>
      <c r="P22" s="180">
        <v>19</v>
      </c>
      <c r="R22" s="177">
        <v>80</v>
      </c>
      <c r="S22" s="182">
        <v>14</v>
      </c>
    </row>
    <row r="23" spans="2:19" ht="15.75" thickBot="1" x14ac:dyDescent="0.3">
      <c r="D23" s="2">
        <v>10</v>
      </c>
      <c r="E23" s="2">
        <v>100</v>
      </c>
      <c r="F23" s="2">
        <v>70</v>
      </c>
      <c r="G23" s="175"/>
      <c r="H23" s="175"/>
      <c r="J23" s="183" t="s">
        <v>99</v>
      </c>
      <c r="K23" s="181">
        <v>10</v>
      </c>
      <c r="L23" s="84">
        <v>76</v>
      </c>
      <c r="M23" s="184">
        <v>10</v>
      </c>
      <c r="O23" s="181">
        <v>90</v>
      </c>
      <c r="P23" s="180">
        <v>20.5</v>
      </c>
      <c r="R23" s="181">
        <v>30</v>
      </c>
      <c r="S23" s="182">
        <v>2</v>
      </c>
    </row>
    <row r="24" spans="2:19" ht="15.75" thickBot="1" x14ac:dyDescent="0.3">
      <c r="D24" s="3">
        <v>11</v>
      </c>
      <c r="E24" s="3">
        <v>70</v>
      </c>
      <c r="F24" s="3">
        <v>80</v>
      </c>
      <c r="J24" s="183" t="s">
        <v>99</v>
      </c>
      <c r="K24" s="177">
        <v>11</v>
      </c>
      <c r="L24" s="84">
        <v>80</v>
      </c>
      <c r="M24" s="184">
        <f t="shared" ref="M24:M30" si="0">(11+12+13+14+15+16+17)/7</f>
        <v>14</v>
      </c>
      <c r="O24" s="181">
        <v>100</v>
      </c>
      <c r="P24" s="180">
        <v>22.5</v>
      </c>
      <c r="R24" s="181">
        <v>70</v>
      </c>
      <c r="S24" s="182">
        <v>7.5</v>
      </c>
    </row>
    <row r="25" spans="2:19" ht="15.75" thickBot="1" x14ac:dyDescent="0.3">
      <c r="D25" s="2">
        <v>12</v>
      </c>
      <c r="E25" s="2">
        <v>80</v>
      </c>
      <c r="F25" s="2"/>
      <c r="J25" s="183" t="s">
        <v>99</v>
      </c>
      <c r="K25" s="181">
        <v>12</v>
      </c>
      <c r="L25" s="84">
        <v>80</v>
      </c>
      <c r="M25" s="184">
        <f t="shared" si="0"/>
        <v>14</v>
      </c>
      <c r="O25" s="177">
        <v>70</v>
      </c>
      <c r="P25" s="180">
        <v>7.5</v>
      </c>
      <c r="R25" s="177">
        <v>80</v>
      </c>
      <c r="S25" s="182">
        <v>14</v>
      </c>
    </row>
    <row r="26" spans="2:19" ht="15.75" thickBot="1" x14ac:dyDescent="0.3">
      <c r="J26" s="176" t="s">
        <v>100</v>
      </c>
      <c r="K26" s="177">
        <v>13</v>
      </c>
      <c r="L26" s="83">
        <v>80</v>
      </c>
      <c r="M26" s="178">
        <f t="shared" si="0"/>
        <v>14</v>
      </c>
      <c r="O26" s="2">
        <v>80</v>
      </c>
      <c r="P26" s="186">
        <v>14</v>
      </c>
      <c r="R26" s="2"/>
      <c r="S26" s="187"/>
    </row>
    <row r="27" spans="2:19" x14ac:dyDescent="0.25">
      <c r="J27" s="176" t="s">
        <v>100</v>
      </c>
      <c r="K27" s="181">
        <v>14</v>
      </c>
      <c r="L27" s="83">
        <v>80</v>
      </c>
      <c r="M27" s="178">
        <f t="shared" si="0"/>
        <v>14</v>
      </c>
      <c r="P27" s="188">
        <f>SUM(P15:P26)</f>
        <v>162</v>
      </c>
      <c r="S27" s="189">
        <f>SUM(S15:S26)</f>
        <v>114</v>
      </c>
    </row>
    <row r="28" spans="2:19" x14ac:dyDescent="0.25">
      <c r="B28" s="155"/>
      <c r="C28" s="155"/>
      <c r="D28" s="155"/>
      <c r="E28" s="155"/>
      <c r="F28" s="155"/>
      <c r="G28" s="155"/>
      <c r="J28" s="176" t="s">
        <v>100</v>
      </c>
      <c r="K28" s="177">
        <v>15</v>
      </c>
      <c r="L28" s="83">
        <v>80</v>
      </c>
      <c r="M28" s="178">
        <f t="shared" si="0"/>
        <v>14</v>
      </c>
    </row>
    <row r="29" spans="2:19" ht="15.75" x14ac:dyDescent="0.25">
      <c r="B29" s="157" t="s">
        <v>101</v>
      </c>
      <c r="C29" s="155"/>
      <c r="D29" s="155"/>
      <c r="E29" s="155"/>
      <c r="F29" s="155"/>
      <c r="G29" s="155"/>
      <c r="J29" s="176" t="s">
        <v>100</v>
      </c>
      <c r="K29" s="181">
        <v>16</v>
      </c>
      <c r="L29" s="83">
        <v>80</v>
      </c>
      <c r="M29" s="178">
        <f t="shared" si="0"/>
        <v>14</v>
      </c>
    </row>
    <row r="30" spans="2:19" x14ac:dyDescent="0.25">
      <c r="B30" s="155"/>
      <c r="C30" s="155"/>
      <c r="D30" s="155"/>
      <c r="E30" s="155"/>
      <c r="F30" s="155"/>
      <c r="G30" s="155"/>
      <c r="J30" s="176" t="s">
        <v>100</v>
      </c>
      <c r="K30" s="177">
        <v>17</v>
      </c>
      <c r="L30" s="83">
        <v>80</v>
      </c>
      <c r="M30" s="178">
        <f t="shared" si="0"/>
        <v>14</v>
      </c>
    </row>
    <row r="31" spans="2:19" x14ac:dyDescent="0.25">
      <c r="B31" s="155"/>
      <c r="C31" s="190" t="s">
        <v>102</v>
      </c>
      <c r="D31" s="190" t="s">
        <v>103</v>
      </c>
      <c r="E31" s="155"/>
      <c r="F31" s="155"/>
      <c r="G31" s="155"/>
      <c r="J31" s="183" t="s">
        <v>99</v>
      </c>
      <c r="K31" s="181">
        <v>18</v>
      </c>
      <c r="L31" s="84">
        <v>82</v>
      </c>
      <c r="M31" s="184">
        <v>18</v>
      </c>
    </row>
    <row r="32" spans="2:19" x14ac:dyDescent="0.25">
      <c r="B32" s="155"/>
      <c r="C32" s="191">
        <v>12</v>
      </c>
      <c r="D32" s="191">
        <v>162</v>
      </c>
      <c r="E32" s="192" t="s">
        <v>104</v>
      </c>
      <c r="F32" s="155"/>
      <c r="G32" s="155"/>
      <c r="J32" s="183" t="s">
        <v>99</v>
      </c>
      <c r="K32" s="177">
        <v>19</v>
      </c>
      <c r="L32" s="84">
        <v>85</v>
      </c>
      <c r="M32" s="184">
        <v>19</v>
      </c>
    </row>
    <row r="33" spans="2:13" x14ac:dyDescent="0.25">
      <c r="B33" s="155"/>
      <c r="C33" s="191">
        <v>11</v>
      </c>
      <c r="D33" s="191">
        <v>114</v>
      </c>
      <c r="E33" s="192" t="s">
        <v>105</v>
      </c>
      <c r="F33" s="155"/>
      <c r="G33" s="155"/>
      <c r="J33" s="183" t="s">
        <v>99</v>
      </c>
      <c r="K33" s="181">
        <v>20</v>
      </c>
      <c r="L33" s="84">
        <v>90</v>
      </c>
      <c r="M33" s="184">
        <f>(20+21)/2</f>
        <v>20.5</v>
      </c>
    </row>
    <row r="34" spans="2:13" x14ac:dyDescent="0.25">
      <c r="B34" s="155"/>
      <c r="C34" s="190">
        <v>23</v>
      </c>
      <c r="D34" s="190">
        <v>276</v>
      </c>
      <c r="E34" s="160" t="s">
        <v>106</v>
      </c>
      <c r="F34" s="155"/>
      <c r="G34" s="155"/>
      <c r="J34" s="183" t="s">
        <v>99</v>
      </c>
      <c r="K34" s="177">
        <v>21</v>
      </c>
      <c r="L34" s="84">
        <v>90</v>
      </c>
      <c r="M34" s="184">
        <f>(20+21)/2</f>
        <v>20.5</v>
      </c>
    </row>
    <row r="35" spans="2:13" x14ac:dyDescent="0.25">
      <c r="B35" s="155"/>
      <c r="C35" s="155"/>
      <c r="D35" s="155"/>
      <c r="E35" s="155"/>
      <c r="F35" s="155"/>
      <c r="G35" s="155"/>
      <c r="J35" s="183" t="s">
        <v>99</v>
      </c>
      <c r="K35" s="181">
        <v>22</v>
      </c>
      <c r="L35" s="84">
        <v>100</v>
      </c>
      <c r="M35" s="184">
        <f>(22+23)/2</f>
        <v>22.5</v>
      </c>
    </row>
    <row r="36" spans="2:13" ht="15.75" thickBot="1" x14ac:dyDescent="0.3">
      <c r="B36" s="155"/>
      <c r="C36" s="155"/>
      <c r="D36" s="158">
        <v>144</v>
      </c>
      <c r="E36" s="155" t="s">
        <v>88</v>
      </c>
      <c r="F36" s="155"/>
      <c r="G36" s="155"/>
      <c r="J36" s="193" t="s">
        <v>100</v>
      </c>
      <c r="K36" s="152">
        <v>23</v>
      </c>
      <c r="L36" s="194">
        <v>100</v>
      </c>
      <c r="M36" s="195">
        <f>(22+23)/2</f>
        <v>22.5</v>
      </c>
    </row>
    <row r="37" spans="2:13" x14ac:dyDescent="0.25">
      <c r="B37" s="155"/>
      <c r="C37" s="155"/>
      <c r="D37" s="158">
        <v>16.009508044474288</v>
      </c>
      <c r="E37" s="155" t="s">
        <v>89</v>
      </c>
      <c r="F37" s="155"/>
      <c r="G37" s="155"/>
    </row>
    <row r="38" spans="2:13" x14ac:dyDescent="0.25">
      <c r="B38" s="155"/>
      <c r="C38" s="155"/>
      <c r="D38" s="158">
        <v>1.0931004220357763</v>
      </c>
      <c r="E38" s="155" t="s">
        <v>107</v>
      </c>
      <c r="F38" s="155"/>
      <c r="G38" s="155"/>
    </row>
    <row r="39" spans="2:13" x14ac:dyDescent="0.25">
      <c r="B39" s="155"/>
      <c r="C39" s="155"/>
      <c r="D39" s="159">
        <v>0.13717485536064467</v>
      </c>
      <c r="E39" s="155" t="s">
        <v>91</v>
      </c>
      <c r="F39" s="155"/>
      <c r="G39" s="155"/>
    </row>
    <row r="40" spans="2:13" x14ac:dyDescent="0.25">
      <c r="B40" s="155"/>
      <c r="C40" s="155"/>
      <c r="D40" s="155"/>
      <c r="E40" s="155"/>
      <c r="F40" s="155"/>
      <c r="G40" s="155"/>
    </row>
    <row r="41" spans="2:13" x14ac:dyDescent="0.25">
      <c r="B41" s="196"/>
    </row>
    <row r="42" spans="2:13" x14ac:dyDescent="0.25">
      <c r="B42" s="196"/>
    </row>
    <row r="43" spans="2:13" x14ac:dyDescent="0.25">
      <c r="B43" s="196"/>
    </row>
    <row r="44" spans="2:13" x14ac:dyDescent="0.25">
      <c r="B44" s="11"/>
    </row>
    <row r="45" spans="2:13" x14ac:dyDescent="0.25">
      <c r="B45" s="196"/>
    </row>
    <row r="46" spans="2:13" x14ac:dyDescent="0.25">
      <c r="B46" s="196"/>
    </row>
    <row r="47" spans="2:13" x14ac:dyDescent="0.25">
      <c r="B47" s="196"/>
    </row>
    <row r="48" spans="2:13" x14ac:dyDescent="0.25">
      <c r="B48" s="196"/>
    </row>
    <row r="49" spans="2:2" x14ac:dyDescent="0.25">
      <c r="B49" s="196"/>
    </row>
    <row r="50" spans="2:2" x14ac:dyDescent="0.25">
      <c r="B50" s="196"/>
    </row>
    <row r="51" spans="2:2" x14ac:dyDescent="0.25">
      <c r="B51" s="196"/>
    </row>
    <row r="52" spans="2:2" x14ac:dyDescent="0.25">
      <c r="B52" s="196"/>
    </row>
    <row r="53" spans="2:2" x14ac:dyDescent="0.25">
      <c r="B53" s="196"/>
    </row>
    <row r="54" spans="2:2" x14ac:dyDescent="0.25">
      <c r="B54" s="196"/>
    </row>
  </sheetData>
  <mergeCells count="3">
    <mergeCell ref="D11:F11"/>
    <mergeCell ref="O13:P13"/>
    <mergeCell ref="R13:S13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956BB-7F97-4CB5-90B2-1FBC4E857D95}">
  <dimension ref="A1:K51"/>
  <sheetViews>
    <sheetView workbookViewId="0">
      <selection activeCell="D26" sqref="D26"/>
    </sheetView>
  </sheetViews>
  <sheetFormatPr baseColWidth="10" defaultRowHeight="15" x14ac:dyDescent="0.25"/>
  <cols>
    <col min="3" max="3" width="12.5703125" customWidth="1"/>
    <col min="4" max="4" width="14.5703125" customWidth="1"/>
  </cols>
  <sheetData>
    <row r="1" spans="1:11" ht="15.75" thickBot="1" x14ac:dyDescent="0.3">
      <c r="A1" s="150" t="s">
        <v>110</v>
      </c>
      <c r="B1" s="151"/>
      <c r="C1" s="151"/>
      <c r="D1" s="151"/>
      <c r="F1" s="155"/>
      <c r="G1" s="155"/>
      <c r="H1" s="155"/>
      <c r="I1" s="155"/>
      <c r="J1" s="155"/>
      <c r="K1" s="155"/>
    </row>
    <row r="2" spans="1:11" ht="16.5" thickBot="1" x14ac:dyDescent="0.3">
      <c r="A2" s="141"/>
      <c r="B2" s="141" t="s">
        <v>72</v>
      </c>
      <c r="C2" s="141" t="s">
        <v>73</v>
      </c>
      <c r="D2" s="141" t="s">
        <v>108</v>
      </c>
      <c r="F2" s="212" t="s">
        <v>111</v>
      </c>
      <c r="G2" s="212"/>
      <c r="H2" s="155"/>
      <c r="I2" s="155"/>
      <c r="J2" s="155"/>
      <c r="K2" s="155"/>
    </row>
    <row r="3" spans="1:11" ht="15.75" thickBot="1" x14ac:dyDescent="0.3">
      <c r="A3" s="1" t="s">
        <v>23</v>
      </c>
      <c r="B3" s="1" t="s">
        <v>0</v>
      </c>
      <c r="C3" s="1" t="s">
        <v>1</v>
      </c>
      <c r="D3" s="1" t="s">
        <v>2</v>
      </c>
      <c r="F3" s="155"/>
      <c r="G3" s="155"/>
      <c r="H3" s="155"/>
      <c r="I3" s="155"/>
      <c r="J3" s="155"/>
      <c r="K3" s="155"/>
    </row>
    <row r="4" spans="1:11" ht="15.75" thickBot="1" x14ac:dyDescent="0.3">
      <c r="A4" s="2">
        <v>1</v>
      </c>
      <c r="B4" s="2">
        <v>75</v>
      </c>
      <c r="C4" s="149">
        <v>80</v>
      </c>
      <c r="D4" s="149">
        <v>50</v>
      </c>
      <c r="F4" s="200" t="s">
        <v>66</v>
      </c>
      <c r="G4" s="202" t="s">
        <v>112</v>
      </c>
      <c r="H4" s="204" t="s">
        <v>23</v>
      </c>
      <c r="I4" s="202" t="s">
        <v>113</v>
      </c>
      <c r="J4" s="200"/>
      <c r="K4" s="155"/>
    </row>
    <row r="5" spans="1:11" ht="15.75" thickBot="1" x14ac:dyDescent="0.3">
      <c r="A5" s="3">
        <v>2</v>
      </c>
      <c r="B5" s="3">
        <v>82</v>
      </c>
      <c r="C5" s="3">
        <v>50</v>
      </c>
      <c r="D5" s="3">
        <v>89</v>
      </c>
      <c r="F5" s="155"/>
      <c r="G5" s="203">
        <v>80</v>
      </c>
      <c r="H5" s="205">
        <v>12</v>
      </c>
      <c r="I5" s="203">
        <v>19.291666666666668</v>
      </c>
      <c r="J5" s="201" t="s">
        <v>104</v>
      </c>
      <c r="K5" s="155"/>
    </row>
    <row r="6" spans="1:11" ht="15.75" thickBot="1" x14ac:dyDescent="0.3">
      <c r="A6" s="3">
        <v>3</v>
      </c>
      <c r="B6" s="2">
        <v>76</v>
      </c>
      <c r="C6" s="2">
        <v>60</v>
      </c>
      <c r="D6" s="2">
        <v>45</v>
      </c>
      <c r="F6" s="155"/>
      <c r="G6" s="203">
        <v>80</v>
      </c>
      <c r="H6" s="205">
        <v>11</v>
      </c>
      <c r="I6" s="203">
        <v>15</v>
      </c>
      <c r="J6" s="201" t="s">
        <v>105</v>
      </c>
      <c r="K6" s="155"/>
    </row>
    <row r="7" spans="1:11" ht="15.75" thickBot="1" x14ac:dyDescent="0.3">
      <c r="A7" s="2">
        <v>4</v>
      </c>
      <c r="B7" s="3">
        <v>80</v>
      </c>
      <c r="C7" s="3">
        <v>41</v>
      </c>
      <c r="D7" s="3">
        <v>32</v>
      </c>
      <c r="F7" s="155"/>
      <c r="G7" s="203">
        <v>70</v>
      </c>
      <c r="H7" s="205">
        <v>10</v>
      </c>
      <c r="I7" s="203">
        <v>16.45</v>
      </c>
      <c r="J7" s="201" t="s">
        <v>114</v>
      </c>
      <c r="K7" s="155"/>
    </row>
    <row r="8" spans="1:11" ht="15.75" thickBot="1" x14ac:dyDescent="0.3">
      <c r="A8" s="3">
        <v>5</v>
      </c>
      <c r="B8" s="2">
        <v>90</v>
      </c>
      <c r="C8" s="2">
        <v>80</v>
      </c>
      <c r="D8" s="149">
        <v>50</v>
      </c>
      <c r="F8" s="155" t="s">
        <v>66</v>
      </c>
      <c r="G8" s="206">
        <v>80</v>
      </c>
      <c r="H8" s="207">
        <v>33</v>
      </c>
      <c r="I8" s="206" t="s">
        <v>66</v>
      </c>
      <c r="J8" s="208" t="s">
        <v>20</v>
      </c>
      <c r="K8" s="155"/>
    </row>
    <row r="9" spans="1:11" ht="15.75" thickBot="1" x14ac:dyDescent="0.3">
      <c r="A9" s="3">
        <v>6</v>
      </c>
      <c r="B9" s="3">
        <v>68</v>
      </c>
      <c r="C9" s="3">
        <v>100</v>
      </c>
      <c r="D9" s="3">
        <v>95</v>
      </c>
      <c r="F9" s="155"/>
      <c r="G9" s="155"/>
      <c r="H9" s="155"/>
      <c r="I9" s="155"/>
      <c r="J9" s="155"/>
      <c r="K9" s="155"/>
    </row>
    <row r="10" spans="1:11" ht="15.75" thickBot="1" x14ac:dyDescent="0.3">
      <c r="A10" s="2">
        <v>7</v>
      </c>
      <c r="B10" s="2">
        <v>20</v>
      </c>
      <c r="C10" s="2">
        <v>80</v>
      </c>
      <c r="D10" s="2">
        <v>60</v>
      </c>
      <c r="F10" s="155"/>
      <c r="G10" s="155"/>
      <c r="H10" s="155"/>
      <c r="I10" s="158">
        <v>1.195541221071694</v>
      </c>
      <c r="J10" s="155" t="s">
        <v>115</v>
      </c>
      <c r="K10" s="155"/>
    </row>
    <row r="11" spans="1:11" ht="15.75" thickBot="1" x14ac:dyDescent="0.3">
      <c r="A11" s="3">
        <v>8</v>
      </c>
      <c r="B11" s="3">
        <v>85</v>
      </c>
      <c r="C11" s="144">
        <v>80</v>
      </c>
      <c r="D11" s="3">
        <v>85</v>
      </c>
      <c r="F11" s="155"/>
      <c r="G11" s="155"/>
      <c r="H11" s="155"/>
      <c r="I11" s="201">
        <v>2</v>
      </c>
      <c r="J11" s="155" t="s">
        <v>116</v>
      </c>
      <c r="K11" s="155"/>
    </row>
    <row r="12" spans="1:11" ht="15.75" thickBot="1" x14ac:dyDescent="0.3">
      <c r="A12" s="5">
        <v>9</v>
      </c>
      <c r="B12" s="4">
        <v>90</v>
      </c>
      <c r="C12" s="3">
        <v>30</v>
      </c>
      <c r="D12" s="149">
        <v>98.5</v>
      </c>
      <c r="F12" s="155"/>
      <c r="G12" s="155"/>
      <c r="H12" s="155"/>
      <c r="I12" s="159">
        <v>0.55003651583300905</v>
      </c>
      <c r="J12" s="155" t="s">
        <v>117</v>
      </c>
      <c r="K12" s="155"/>
    </row>
    <row r="13" spans="1:11" ht="15.75" thickBot="1" x14ac:dyDescent="0.3">
      <c r="A13" s="2">
        <v>10</v>
      </c>
      <c r="B13" s="2">
        <v>100</v>
      </c>
      <c r="C13" s="2">
        <v>70</v>
      </c>
      <c r="D13" s="3">
        <v>80</v>
      </c>
      <c r="F13" s="155"/>
      <c r="G13" s="155"/>
      <c r="H13" s="155"/>
      <c r="I13" s="155"/>
      <c r="J13" s="155"/>
      <c r="K13" s="155"/>
    </row>
    <row r="14" spans="1:11" ht="15.75" thickBot="1" x14ac:dyDescent="0.3">
      <c r="A14" s="3">
        <v>11</v>
      </c>
      <c r="B14" s="144">
        <v>70</v>
      </c>
      <c r="C14" s="3">
        <v>80</v>
      </c>
      <c r="D14" s="2"/>
      <c r="F14" s="155"/>
      <c r="G14" s="155"/>
      <c r="H14" s="155" t="s">
        <v>118</v>
      </c>
      <c r="I14" s="155"/>
      <c r="J14" s="155"/>
      <c r="K14" s="155"/>
    </row>
    <row r="15" spans="1:11" ht="15.75" thickBot="1" x14ac:dyDescent="0.3">
      <c r="A15" s="2">
        <v>12</v>
      </c>
      <c r="B15" s="143">
        <v>80</v>
      </c>
      <c r="C15" s="3"/>
      <c r="D15" s="3"/>
      <c r="F15" s="155"/>
      <c r="G15" s="155"/>
      <c r="H15" s="210">
        <v>9.8706315802467408</v>
      </c>
      <c r="I15" s="211" t="s">
        <v>119</v>
      </c>
      <c r="J15" s="210">
        <v>12.102137442394254</v>
      </c>
      <c r="K15" s="209" t="s">
        <v>120</v>
      </c>
    </row>
    <row r="16" spans="1:11" x14ac:dyDescent="0.25">
      <c r="D16" s="197"/>
      <c r="F16" s="155"/>
      <c r="G16" s="155"/>
      <c r="H16" s="155"/>
      <c r="I16" s="155"/>
      <c r="J16" s="155"/>
      <c r="K16" s="155"/>
    </row>
    <row r="17" spans="4:11" x14ac:dyDescent="0.25">
      <c r="D17" s="198"/>
      <c r="F17" s="156" t="s">
        <v>92</v>
      </c>
      <c r="G17" s="160" t="s">
        <v>121</v>
      </c>
      <c r="H17" s="156" t="s">
        <v>93</v>
      </c>
      <c r="I17" s="156" t="s">
        <v>94</v>
      </c>
      <c r="J17" s="155"/>
      <c r="K17" s="155"/>
    </row>
    <row r="18" spans="4:11" x14ac:dyDescent="0.25">
      <c r="F18" s="155">
        <v>1</v>
      </c>
      <c r="G18" s="192" t="s">
        <v>0</v>
      </c>
      <c r="H18" s="155">
        <v>75</v>
      </c>
      <c r="I18" s="155">
        <v>14</v>
      </c>
      <c r="J18" s="155"/>
      <c r="K18" s="155"/>
    </row>
    <row r="19" spans="4:11" x14ac:dyDescent="0.25">
      <c r="F19" s="155">
        <v>2</v>
      </c>
      <c r="G19" s="192" t="s">
        <v>0</v>
      </c>
      <c r="H19" s="155">
        <v>82</v>
      </c>
      <c r="I19" s="155">
        <v>24</v>
      </c>
      <c r="J19" s="155"/>
      <c r="K19" s="155"/>
    </row>
    <row r="20" spans="4:11" x14ac:dyDescent="0.25">
      <c r="F20" s="155">
        <v>3</v>
      </c>
      <c r="G20" s="192" t="s">
        <v>0</v>
      </c>
      <c r="H20" s="155">
        <v>76</v>
      </c>
      <c r="I20" s="155">
        <v>15</v>
      </c>
      <c r="J20" s="155"/>
      <c r="K20" s="155"/>
    </row>
    <row r="21" spans="4:11" x14ac:dyDescent="0.25">
      <c r="F21" s="155">
        <v>4</v>
      </c>
      <c r="G21" s="192" t="s">
        <v>0</v>
      </c>
      <c r="H21" s="155">
        <v>80</v>
      </c>
      <c r="I21" s="155">
        <v>19.5</v>
      </c>
      <c r="J21" s="155"/>
      <c r="K21" s="155"/>
    </row>
    <row r="22" spans="4:11" x14ac:dyDescent="0.25">
      <c r="F22" s="155">
        <v>5</v>
      </c>
      <c r="G22" s="192" t="s">
        <v>0</v>
      </c>
      <c r="H22" s="155">
        <v>90</v>
      </c>
      <c r="I22" s="155">
        <v>28.5</v>
      </c>
      <c r="J22" s="155"/>
      <c r="K22" s="155"/>
    </row>
    <row r="23" spans="4:11" x14ac:dyDescent="0.25">
      <c r="F23" s="155">
        <v>6</v>
      </c>
      <c r="G23" s="192" t="s">
        <v>0</v>
      </c>
      <c r="H23" s="155">
        <v>68</v>
      </c>
      <c r="I23" s="155">
        <v>11</v>
      </c>
      <c r="J23" s="155"/>
      <c r="K23" s="155"/>
    </row>
    <row r="24" spans="4:11" x14ac:dyDescent="0.25">
      <c r="F24" s="155">
        <v>7</v>
      </c>
      <c r="G24" s="192" t="s">
        <v>0</v>
      </c>
      <c r="H24" s="155">
        <v>20</v>
      </c>
      <c r="I24" s="155">
        <v>1</v>
      </c>
      <c r="J24" s="155"/>
      <c r="K24" s="155"/>
    </row>
    <row r="25" spans="4:11" x14ac:dyDescent="0.25">
      <c r="F25" s="155">
        <v>8</v>
      </c>
      <c r="G25" s="192" t="s">
        <v>0</v>
      </c>
      <c r="H25" s="155">
        <v>85</v>
      </c>
      <c r="I25" s="155">
        <v>25.5</v>
      </c>
      <c r="J25" s="155"/>
      <c r="K25" s="155"/>
    </row>
    <row r="26" spans="4:11" x14ac:dyDescent="0.25">
      <c r="F26" s="155">
        <v>9</v>
      </c>
      <c r="G26" s="192" t="s">
        <v>0</v>
      </c>
      <c r="H26" s="155">
        <v>90</v>
      </c>
      <c r="I26" s="155">
        <v>28.5</v>
      </c>
      <c r="J26" s="155"/>
      <c r="K26" s="155"/>
    </row>
    <row r="27" spans="4:11" x14ac:dyDescent="0.25">
      <c r="F27" s="155">
        <v>10</v>
      </c>
      <c r="G27" s="192" t="s">
        <v>0</v>
      </c>
      <c r="H27" s="155">
        <v>100</v>
      </c>
      <c r="I27" s="155">
        <v>32.5</v>
      </c>
      <c r="J27" s="155"/>
      <c r="K27" s="155"/>
    </row>
    <row r="28" spans="4:11" x14ac:dyDescent="0.25">
      <c r="F28" s="155">
        <v>11</v>
      </c>
      <c r="G28" s="192" t="s">
        <v>0</v>
      </c>
      <c r="H28" s="155">
        <v>70</v>
      </c>
      <c r="I28" s="155">
        <v>12.5</v>
      </c>
      <c r="J28" s="155"/>
      <c r="K28" s="155"/>
    </row>
    <row r="29" spans="4:11" x14ac:dyDescent="0.25">
      <c r="F29" s="155">
        <v>12</v>
      </c>
      <c r="G29" s="192" t="s">
        <v>0</v>
      </c>
      <c r="H29" s="155">
        <v>80</v>
      </c>
      <c r="I29" s="155">
        <v>19.5</v>
      </c>
      <c r="J29" s="155"/>
      <c r="K29" s="155"/>
    </row>
    <row r="30" spans="4:11" x14ac:dyDescent="0.25">
      <c r="F30" s="155">
        <v>13</v>
      </c>
      <c r="G30" s="192" t="s">
        <v>1</v>
      </c>
      <c r="H30" s="155">
        <v>80</v>
      </c>
      <c r="I30" s="155">
        <v>19.5</v>
      </c>
      <c r="J30" s="155"/>
      <c r="K30" s="155"/>
    </row>
    <row r="31" spans="4:11" x14ac:dyDescent="0.25">
      <c r="F31" s="155">
        <v>14</v>
      </c>
      <c r="G31" s="192" t="s">
        <v>1</v>
      </c>
      <c r="H31" s="155">
        <v>50</v>
      </c>
      <c r="I31" s="155">
        <v>7</v>
      </c>
      <c r="J31" s="155"/>
      <c r="K31" s="155"/>
    </row>
    <row r="32" spans="4:11" x14ac:dyDescent="0.25">
      <c r="F32" s="155">
        <v>15</v>
      </c>
      <c r="G32" s="192" t="s">
        <v>1</v>
      </c>
      <c r="H32" s="155">
        <v>60</v>
      </c>
      <c r="I32" s="155">
        <v>9.5</v>
      </c>
      <c r="J32" s="155"/>
      <c r="K32" s="155"/>
    </row>
    <row r="33" spans="6:11" x14ac:dyDescent="0.25">
      <c r="F33" s="155">
        <v>16</v>
      </c>
      <c r="G33" s="192" t="s">
        <v>1</v>
      </c>
      <c r="H33" s="155">
        <v>41</v>
      </c>
      <c r="I33" s="155">
        <v>4</v>
      </c>
      <c r="J33" s="155"/>
      <c r="K33" s="155"/>
    </row>
    <row r="34" spans="6:11" x14ac:dyDescent="0.25">
      <c r="F34" s="155">
        <v>17</v>
      </c>
      <c r="G34" s="192" t="s">
        <v>1</v>
      </c>
      <c r="H34" s="155">
        <v>80</v>
      </c>
      <c r="I34" s="155">
        <v>19.5</v>
      </c>
      <c r="J34" s="155"/>
      <c r="K34" s="155"/>
    </row>
    <row r="35" spans="6:11" x14ac:dyDescent="0.25">
      <c r="F35" s="155">
        <v>18</v>
      </c>
      <c r="G35" s="192" t="s">
        <v>1</v>
      </c>
      <c r="H35" s="155">
        <v>100</v>
      </c>
      <c r="I35" s="155">
        <v>32.5</v>
      </c>
      <c r="J35" s="155"/>
      <c r="K35" s="155"/>
    </row>
    <row r="36" spans="6:11" x14ac:dyDescent="0.25">
      <c r="F36" s="155">
        <v>19</v>
      </c>
      <c r="G36" s="192" t="s">
        <v>1</v>
      </c>
      <c r="H36" s="155">
        <v>80</v>
      </c>
      <c r="I36" s="155">
        <v>19.5</v>
      </c>
      <c r="J36" s="155"/>
      <c r="K36" s="155"/>
    </row>
    <row r="37" spans="6:11" x14ac:dyDescent="0.25">
      <c r="F37" s="155">
        <v>20</v>
      </c>
      <c r="G37" s="192" t="s">
        <v>1</v>
      </c>
      <c r="H37" s="155">
        <v>80</v>
      </c>
      <c r="I37" s="155">
        <v>19.5</v>
      </c>
      <c r="J37" s="155"/>
      <c r="K37" s="155"/>
    </row>
    <row r="38" spans="6:11" x14ac:dyDescent="0.25">
      <c r="F38" s="155">
        <v>21</v>
      </c>
      <c r="G38" s="192" t="s">
        <v>1</v>
      </c>
      <c r="H38" s="155">
        <v>30</v>
      </c>
      <c r="I38" s="155">
        <v>2</v>
      </c>
      <c r="J38" s="155"/>
      <c r="K38" s="155"/>
    </row>
    <row r="39" spans="6:11" x14ac:dyDescent="0.25">
      <c r="F39" s="155">
        <v>22</v>
      </c>
      <c r="G39" s="192" t="s">
        <v>1</v>
      </c>
      <c r="H39" s="155">
        <v>70</v>
      </c>
      <c r="I39" s="155">
        <v>12.5</v>
      </c>
      <c r="J39" s="155"/>
      <c r="K39" s="155"/>
    </row>
    <row r="40" spans="6:11" x14ac:dyDescent="0.25">
      <c r="F40" s="155">
        <v>23</v>
      </c>
      <c r="G40" s="192" t="s">
        <v>1</v>
      </c>
      <c r="H40" s="155">
        <v>80</v>
      </c>
      <c r="I40" s="155">
        <v>19.5</v>
      </c>
      <c r="J40" s="155"/>
      <c r="K40" s="155"/>
    </row>
    <row r="41" spans="6:11" x14ac:dyDescent="0.25">
      <c r="F41" s="155">
        <v>24</v>
      </c>
      <c r="G41" s="192" t="s">
        <v>2</v>
      </c>
      <c r="H41" s="155">
        <v>50</v>
      </c>
      <c r="I41" s="155">
        <v>7</v>
      </c>
      <c r="J41" s="155"/>
      <c r="K41" s="155"/>
    </row>
    <row r="42" spans="6:11" x14ac:dyDescent="0.25">
      <c r="F42" s="155">
        <v>25</v>
      </c>
      <c r="G42" s="192" t="s">
        <v>2</v>
      </c>
      <c r="H42" s="155">
        <v>89</v>
      </c>
      <c r="I42" s="155">
        <v>27</v>
      </c>
      <c r="J42" s="155"/>
      <c r="K42" s="155"/>
    </row>
    <row r="43" spans="6:11" x14ac:dyDescent="0.25">
      <c r="F43" s="155">
        <v>26</v>
      </c>
      <c r="G43" s="192" t="s">
        <v>2</v>
      </c>
      <c r="H43" s="155">
        <v>45</v>
      </c>
      <c r="I43" s="155">
        <v>5</v>
      </c>
      <c r="J43" s="155"/>
      <c r="K43" s="155"/>
    </row>
    <row r="44" spans="6:11" x14ac:dyDescent="0.25">
      <c r="F44" s="155">
        <v>27</v>
      </c>
      <c r="G44" s="192" t="s">
        <v>2</v>
      </c>
      <c r="H44" s="155">
        <v>32</v>
      </c>
      <c r="I44" s="155">
        <v>3</v>
      </c>
      <c r="J44" s="155"/>
      <c r="K44" s="155"/>
    </row>
    <row r="45" spans="6:11" x14ac:dyDescent="0.25">
      <c r="F45" s="155">
        <v>28</v>
      </c>
      <c r="G45" s="192" t="s">
        <v>2</v>
      </c>
      <c r="H45" s="155">
        <v>50</v>
      </c>
      <c r="I45" s="155">
        <v>7</v>
      </c>
      <c r="J45" s="155"/>
      <c r="K45" s="155"/>
    </row>
    <row r="46" spans="6:11" x14ac:dyDescent="0.25">
      <c r="F46" s="155">
        <v>29</v>
      </c>
      <c r="G46" s="192" t="s">
        <v>2</v>
      </c>
      <c r="H46" s="155">
        <v>95</v>
      </c>
      <c r="I46" s="155">
        <v>30</v>
      </c>
      <c r="J46" s="155"/>
      <c r="K46" s="155"/>
    </row>
    <row r="47" spans="6:11" x14ac:dyDescent="0.25">
      <c r="F47" s="155">
        <v>30</v>
      </c>
      <c r="G47" s="192" t="s">
        <v>2</v>
      </c>
      <c r="H47" s="155">
        <v>60</v>
      </c>
      <c r="I47" s="155">
        <v>9.5</v>
      </c>
      <c r="J47" s="155"/>
      <c r="K47" s="155"/>
    </row>
    <row r="48" spans="6:11" x14ac:dyDescent="0.25">
      <c r="F48" s="155">
        <v>31</v>
      </c>
      <c r="G48" s="192" t="s">
        <v>2</v>
      </c>
      <c r="H48" s="155">
        <v>85</v>
      </c>
      <c r="I48" s="155">
        <v>25.5</v>
      </c>
      <c r="J48" s="155"/>
      <c r="K48" s="155"/>
    </row>
    <row r="49" spans="6:11" x14ac:dyDescent="0.25">
      <c r="F49" s="155">
        <v>32</v>
      </c>
      <c r="G49" s="192" t="s">
        <v>2</v>
      </c>
      <c r="H49" s="155">
        <v>98.5</v>
      </c>
      <c r="I49" s="155">
        <v>31</v>
      </c>
      <c r="J49" s="155"/>
      <c r="K49" s="155"/>
    </row>
    <row r="50" spans="6:11" x14ac:dyDescent="0.25">
      <c r="F50" s="155">
        <v>33</v>
      </c>
      <c r="G50" s="192" t="s">
        <v>2</v>
      </c>
      <c r="H50" s="155">
        <v>80</v>
      </c>
      <c r="I50" s="155">
        <v>19.5</v>
      </c>
      <c r="J50" s="155"/>
      <c r="K50" s="155"/>
    </row>
    <row r="51" spans="6:11" x14ac:dyDescent="0.25">
      <c r="F51" s="155"/>
      <c r="G51" s="155"/>
      <c r="H51" s="155"/>
      <c r="I51" s="155"/>
      <c r="J51" s="155"/>
      <c r="K51" s="155"/>
    </row>
  </sheetData>
  <mergeCells count="2">
    <mergeCell ref="A1:D1"/>
    <mergeCell ref="F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032F-C461-443F-8E42-D1723F9C994D}">
  <dimension ref="A1:J27"/>
  <sheetViews>
    <sheetView workbookViewId="0">
      <selection activeCell="N28" sqref="N28"/>
    </sheetView>
  </sheetViews>
  <sheetFormatPr baseColWidth="10" defaultRowHeight="15" x14ac:dyDescent="0.25"/>
  <cols>
    <col min="3" max="3" width="14" customWidth="1"/>
  </cols>
  <sheetData>
    <row r="1" spans="1:10" ht="15.75" thickBot="1" x14ac:dyDescent="0.3">
      <c r="A1" s="138" t="s">
        <v>109</v>
      </c>
      <c r="B1" s="139"/>
      <c r="C1" s="140"/>
    </row>
    <row r="2" spans="1:10" ht="15.75" thickBot="1" x14ac:dyDescent="0.3">
      <c r="A2" s="1" t="s">
        <v>23</v>
      </c>
      <c r="B2" s="1" t="s">
        <v>0</v>
      </c>
      <c r="C2" s="1" t="s">
        <v>1</v>
      </c>
      <c r="E2" s="155"/>
      <c r="F2" s="155"/>
      <c r="G2" s="155"/>
      <c r="H2" s="155"/>
      <c r="I2" s="155"/>
      <c r="J2" s="155"/>
    </row>
    <row r="3" spans="1:10" ht="16.5" thickBot="1" x14ac:dyDescent="0.3">
      <c r="A3" s="2">
        <v>1</v>
      </c>
      <c r="B3" s="2">
        <v>75</v>
      </c>
      <c r="C3" s="149">
        <v>80</v>
      </c>
      <c r="E3" s="157" t="s">
        <v>122</v>
      </c>
      <c r="F3" s="155"/>
      <c r="G3" s="155"/>
      <c r="H3" s="155"/>
      <c r="I3" s="155"/>
      <c r="J3" s="155"/>
    </row>
    <row r="4" spans="1:10" ht="15.75" thickBot="1" x14ac:dyDescent="0.3">
      <c r="A4" s="3">
        <v>2</v>
      </c>
      <c r="B4" s="3">
        <v>82</v>
      </c>
      <c r="C4" s="3">
        <v>50</v>
      </c>
      <c r="E4" s="155"/>
      <c r="F4" s="155"/>
      <c r="G4" s="155"/>
      <c r="H4" s="155"/>
      <c r="I4" s="155"/>
      <c r="J4" s="155"/>
    </row>
    <row r="5" spans="1:10" ht="15.75" thickBot="1" x14ac:dyDescent="0.3">
      <c r="A5" s="3">
        <v>3</v>
      </c>
      <c r="B5" s="2">
        <v>76</v>
      </c>
      <c r="C5" s="2">
        <v>60</v>
      </c>
      <c r="E5" s="155"/>
      <c r="F5" s="199"/>
      <c r="G5" s="199" t="s">
        <v>0</v>
      </c>
      <c r="H5" s="199" t="s">
        <v>1</v>
      </c>
      <c r="I5" s="155"/>
      <c r="J5" s="155"/>
    </row>
    <row r="6" spans="1:10" ht="15.75" thickBot="1" x14ac:dyDescent="0.3">
      <c r="A6" s="2">
        <v>4</v>
      </c>
      <c r="B6" s="3">
        <v>80</v>
      </c>
      <c r="C6" s="3">
        <v>41</v>
      </c>
      <c r="E6" s="155"/>
      <c r="F6" s="199" t="s">
        <v>0</v>
      </c>
      <c r="G6" s="213">
        <v>1</v>
      </c>
      <c r="H6" s="214">
        <v>-0.42954545454545445</v>
      </c>
      <c r="I6" s="155"/>
      <c r="J6" s="155"/>
    </row>
    <row r="7" spans="1:10" ht="15.75" thickBot="1" x14ac:dyDescent="0.3">
      <c r="A7" s="3">
        <v>5</v>
      </c>
      <c r="B7" s="2">
        <v>90</v>
      </c>
      <c r="C7" s="2">
        <v>80</v>
      </c>
      <c r="E7" s="155"/>
      <c r="F7" s="199" t="s">
        <v>1</v>
      </c>
      <c r="G7" s="213">
        <v>-0.42954545454545445</v>
      </c>
      <c r="H7" s="213">
        <v>1</v>
      </c>
      <c r="I7" s="155"/>
      <c r="J7" s="155"/>
    </row>
    <row r="8" spans="1:10" ht="15.75" thickBot="1" x14ac:dyDescent="0.3">
      <c r="A8" s="3">
        <v>6</v>
      </c>
      <c r="B8" s="3">
        <v>68</v>
      </c>
      <c r="C8" s="3">
        <v>100</v>
      </c>
      <c r="E8" s="155"/>
      <c r="F8" s="155"/>
      <c r="G8" s="155"/>
      <c r="H8" s="155"/>
      <c r="I8" s="155"/>
      <c r="J8" s="155"/>
    </row>
    <row r="9" spans="1:10" ht="15.75" thickBot="1" x14ac:dyDescent="0.3">
      <c r="A9" s="2">
        <v>7</v>
      </c>
      <c r="B9" s="2">
        <v>20</v>
      </c>
      <c r="C9" s="2">
        <v>80</v>
      </c>
      <c r="E9" s="155"/>
      <c r="F9" s="155"/>
      <c r="G9" s="155">
        <v>11</v>
      </c>
      <c r="H9" s="155" t="s">
        <v>123</v>
      </c>
      <c r="I9" s="155"/>
      <c r="J9" s="155"/>
    </row>
    <row r="10" spans="1:10" ht="15.75" thickBot="1" x14ac:dyDescent="0.3">
      <c r="A10" s="3">
        <v>8</v>
      </c>
      <c r="B10" s="3">
        <v>85</v>
      </c>
      <c r="C10" s="3">
        <v>80</v>
      </c>
      <c r="E10" s="155"/>
      <c r="F10" s="155"/>
      <c r="G10" s="155"/>
      <c r="H10" s="155"/>
      <c r="I10" s="155"/>
      <c r="J10" s="155"/>
    </row>
    <row r="11" spans="1:10" x14ac:dyDescent="0.25">
      <c r="A11" s="5">
        <v>9</v>
      </c>
      <c r="B11" s="4">
        <v>90</v>
      </c>
      <c r="C11" s="4">
        <v>30</v>
      </c>
      <c r="E11" s="155"/>
      <c r="F11" s="155"/>
      <c r="G11" s="215" t="s">
        <v>124</v>
      </c>
      <c r="H11" s="155" t="s">
        <v>125</v>
      </c>
      <c r="I11" s="155"/>
      <c r="J11" s="155"/>
    </row>
    <row r="12" spans="1:10" ht="15.75" thickBot="1" x14ac:dyDescent="0.3">
      <c r="A12" s="2">
        <v>10</v>
      </c>
      <c r="B12" s="2">
        <v>100</v>
      </c>
      <c r="C12" s="2">
        <v>70</v>
      </c>
      <c r="E12" s="155"/>
      <c r="F12" s="155"/>
      <c r="G12" s="216" t="s">
        <v>126</v>
      </c>
      <c r="H12" s="155" t="s">
        <v>127</v>
      </c>
      <c r="I12" s="155"/>
      <c r="J12" s="155"/>
    </row>
    <row r="13" spans="1:10" ht="15.75" thickBot="1" x14ac:dyDescent="0.3">
      <c r="A13" s="3">
        <v>11</v>
      </c>
      <c r="B13" s="3">
        <v>70</v>
      </c>
      <c r="C13" s="3">
        <v>80</v>
      </c>
      <c r="E13" s="155"/>
      <c r="F13" s="155"/>
      <c r="G13" s="155"/>
      <c r="H13" s="155"/>
      <c r="I13" s="155"/>
      <c r="J13" s="155"/>
    </row>
    <row r="14" spans="1:10" x14ac:dyDescent="0.25">
      <c r="E14" s="155"/>
      <c r="F14" s="155"/>
      <c r="G14" s="155"/>
      <c r="H14" s="155"/>
      <c r="I14" s="155"/>
      <c r="J14" s="155"/>
    </row>
    <row r="15" spans="1:10" ht="26.25" x14ac:dyDescent="0.25">
      <c r="E15" s="217" t="s">
        <v>0</v>
      </c>
      <c r="F15" s="217" t="s">
        <v>1</v>
      </c>
      <c r="G15" s="155"/>
      <c r="H15" s="155"/>
      <c r="I15" s="155"/>
      <c r="J15" s="155"/>
    </row>
    <row r="16" spans="1:10" x14ac:dyDescent="0.25">
      <c r="E16" s="155">
        <v>4</v>
      </c>
      <c r="F16" s="155">
        <v>8</v>
      </c>
      <c r="G16" s="155"/>
      <c r="H16" s="155"/>
      <c r="I16" s="155"/>
      <c r="J16" s="155"/>
    </row>
    <row r="17" spans="5:10" x14ac:dyDescent="0.25">
      <c r="E17" s="155">
        <v>7</v>
      </c>
      <c r="F17" s="155">
        <v>3</v>
      </c>
      <c r="G17" s="155"/>
      <c r="H17" s="155"/>
      <c r="I17" s="155"/>
      <c r="J17" s="155"/>
    </row>
    <row r="18" spans="5:10" x14ac:dyDescent="0.25">
      <c r="E18" s="155">
        <v>5</v>
      </c>
      <c r="F18" s="155">
        <v>4</v>
      </c>
      <c r="G18" s="155"/>
      <c r="H18" s="155"/>
      <c r="I18" s="155"/>
      <c r="J18" s="155"/>
    </row>
    <row r="19" spans="5:10" x14ac:dyDescent="0.25">
      <c r="E19" s="155">
        <v>6</v>
      </c>
      <c r="F19" s="155">
        <v>2</v>
      </c>
      <c r="G19" s="155"/>
      <c r="H19" s="155"/>
      <c r="I19" s="155"/>
      <c r="J19" s="155"/>
    </row>
    <row r="20" spans="5:10" x14ac:dyDescent="0.25">
      <c r="E20" s="155">
        <v>9.5</v>
      </c>
      <c r="F20" s="155">
        <v>8</v>
      </c>
      <c r="G20" s="155"/>
      <c r="H20" s="155"/>
      <c r="I20" s="155"/>
      <c r="J20" s="155"/>
    </row>
    <row r="21" spans="5:10" x14ac:dyDescent="0.25">
      <c r="E21" s="155">
        <v>2</v>
      </c>
      <c r="F21" s="155">
        <v>11</v>
      </c>
      <c r="G21" s="155"/>
      <c r="H21" s="155"/>
      <c r="I21" s="155"/>
      <c r="J21" s="155"/>
    </row>
    <row r="22" spans="5:10" x14ac:dyDescent="0.25">
      <c r="E22" s="155">
        <v>1</v>
      </c>
      <c r="F22" s="155">
        <v>8</v>
      </c>
      <c r="G22" s="155"/>
      <c r="H22" s="155"/>
      <c r="I22" s="155"/>
      <c r="J22" s="155"/>
    </row>
    <row r="23" spans="5:10" x14ac:dyDescent="0.25">
      <c r="E23" s="155">
        <v>8</v>
      </c>
      <c r="F23" s="155">
        <v>8</v>
      </c>
      <c r="G23" s="155"/>
      <c r="H23" s="155"/>
      <c r="I23" s="155"/>
      <c r="J23" s="155"/>
    </row>
    <row r="24" spans="5:10" x14ac:dyDescent="0.25">
      <c r="E24" s="155">
        <v>9.5</v>
      </c>
      <c r="F24" s="155">
        <v>1</v>
      </c>
      <c r="G24" s="155"/>
      <c r="H24" s="155"/>
      <c r="I24" s="155"/>
      <c r="J24" s="155"/>
    </row>
    <row r="25" spans="5:10" x14ac:dyDescent="0.25">
      <c r="E25" s="155">
        <v>11</v>
      </c>
      <c r="F25" s="155">
        <v>5</v>
      </c>
      <c r="G25" s="155"/>
      <c r="H25" s="155"/>
      <c r="I25" s="155"/>
      <c r="J25" s="155"/>
    </row>
    <row r="26" spans="5:10" x14ac:dyDescent="0.25">
      <c r="E26" s="155">
        <v>3</v>
      </c>
      <c r="F26" s="155">
        <v>8</v>
      </c>
      <c r="G26" s="155"/>
      <c r="H26" s="155"/>
      <c r="I26" s="155"/>
      <c r="J26" s="155"/>
    </row>
    <row r="27" spans="5:10" x14ac:dyDescent="0.25">
      <c r="E27" s="155"/>
      <c r="F27" s="155"/>
      <c r="G27" s="155"/>
      <c r="H27" s="155"/>
      <c r="I27" s="155"/>
      <c r="J27" s="155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B76C-B7C9-4DD1-82DD-C9239359E47C}">
  <dimension ref="A1:F14"/>
  <sheetViews>
    <sheetView workbookViewId="0">
      <selection activeCell="J12" sqref="J12"/>
    </sheetView>
  </sheetViews>
  <sheetFormatPr baseColWidth="10" defaultRowHeight="15" x14ac:dyDescent="0.25"/>
  <cols>
    <col min="2" max="2" width="18.5703125" customWidth="1"/>
    <col min="3" max="3" width="27.7109375" customWidth="1"/>
    <col min="6" max="6" width="15.85546875" customWidth="1"/>
  </cols>
  <sheetData>
    <row r="1" spans="1:6" ht="60" x14ac:dyDescent="0.25">
      <c r="A1" s="218" t="s">
        <v>128</v>
      </c>
      <c r="B1" s="219" t="s">
        <v>129</v>
      </c>
      <c r="C1" s="224" t="s">
        <v>130</v>
      </c>
    </row>
    <row r="2" spans="1:6" ht="30" x14ac:dyDescent="0.25">
      <c r="A2" s="220" t="s">
        <v>131</v>
      </c>
      <c r="B2" s="221">
        <v>50</v>
      </c>
      <c r="C2" s="225">
        <v>30</v>
      </c>
    </row>
    <row r="3" spans="1:6" ht="30" x14ac:dyDescent="0.25">
      <c r="A3" s="220" t="s">
        <v>132</v>
      </c>
      <c r="B3" s="221">
        <v>35</v>
      </c>
      <c r="C3" s="225">
        <v>30</v>
      </c>
    </row>
    <row r="4" spans="1:6" ht="45" x14ac:dyDescent="0.25">
      <c r="A4" s="220" t="s">
        <v>133</v>
      </c>
      <c r="B4" s="221">
        <v>25</v>
      </c>
      <c r="C4" s="225">
        <v>30</v>
      </c>
    </row>
    <row r="5" spans="1:6" ht="30" x14ac:dyDescent="0.25">
      <c r="A5" s="220" t="s">
        <v>29</v>
      </c>
      <c r="B5" s="221">
        <v>10</v>
      </c>
      <c r="C5" s="225">
        <v>30</v>
      </c>
    </row>
    <row r="6" spans="1:6" ht="15.75" thickBot="1" x14ac:dyDescent="0.3">
      <c r="A6" s="222" t="s">
        <v>20</v>
      </c>
      <c r="B6" s="223">
        <v>120</v>
      </c>
      <c r="C6" s="226">
        <v>120</v>
      </c>
    </row>
    <row r="8" spans="1:6" ht="15.75" thickBot="1" x14ac:dyDescent="0.3"/>
    <row r="9" spans="1:6" ht="60" x14ac:dyDescent="0.25">
      <c r="A9" s="218" t="s">
        <v>128</v>
      </c>
      <c r="B9" s="219" t="s">
        <v>129</v>
      </c>
      <c r="C9" s="219" t="s">
        <v>130</v>
      </c>
      <c r="D9" s="219" t="s">
        <v>134</v>
      </c>
      <c r="E9" s="219" t="s">
        <v>135</v>
      </c>
      <c r="F9" s="224" t="s">
        <v>136</v>
      </c>
    </row>
    <row r="10" spans="1:6" ht="30" x14ac:dyDescent="0.25">
      <c r="A10" s="220" t="s">
        <v>131</v>
      </c>
      <c r="B10" s="221">
        <v>50</v>
      </c>
      <c r="C10" s="221">
        <v>30</v>
      </c>
      <c r="D10" s="227">
        <v>20</v>
      </c>
      <c r="E10" s="227">
        <v>400</v>
      </c>
      <c r="F10" s="228">
        <v>13.33</v>
      </c>
    </row>
    <row r="11" spans="1:6" ht="30" x14ac:dyDescent="0.25">
      <c r="A11" s="220" t="s">
        <v>132</v>
      </c>
      <c r="B11" s="221">
        <v>35</v>
      </c>
      <c r="C11" s="221">
        <v>30</v>
      </c>
      <c r="D11" s="227">
        <v>5</v>
      </c>
      <c r="E11" s="227">
        <v>25</v>
      </c>
      <c r="F11" s="228">
        <v>0.83</v>
      </c>
    </row>
    <row r="12" spans="1:6" ht="45" x14ac:dyDescent="0.25">
      <c r="A12" s="220" t="s">
        <v>133</v>
      </c>
      <c r="B12" s="221">
        <v>25</v>
      </c>
      <c r="C12" s="221">
        <v>30</v>
      </c>
      <c r="D12" s="227">
        <v>-5</v>
      </c>
      <c r="E12" s="227">
        <v>25</v>
      </c>
      <c r="F12" s="228">
        <v>0.83</v>
      </c>
    </row>
    <row r="13" spans="1:6" ht="30" x14ac:dyDescent="0.25">
      <c r="A13" s="220" t="s">
        <v>29</v>
      </c>
      <c r="B13" s="221">
        <v>10</v>
      </c>
      <c r="C13" s="221">
        <v>30</v>
      </c>
      <c r="D13" s="227">
        <v>-20</v>
      </c>
      <c r="E13" s="227">
        <v>400</v>
      </c>
      <c r="F13" s="228">
        <v>13.33</v>
      </c>
    </row>
    <row r="14" spans="1:6" ht="15.75" thickBot="1" x14ac:dyDescent="0.3">
      <c r="A14" s="222" t="s">
        <v>20</v>
      </c>
      <c r="B14" s="223">
        <v>120</v>
      </c>
      <c r="C14" s="223">
        <v>120</v>
      </c>
      <c r="D14" s="229"/>
      <c r="E14" s="229"/>
      <c r="F14" s="226">
        <v>28.32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Anova</vt:lpstr>
      <vt:lpstr>RegresionLineal</vt:lpstr>
      <vt:lpstr>RegresionMultiple</vt:lpstr>
      <vt:lpstr>PruebasNoParametricas</vt:lpstr>
      <vt:lpstr>Wilcoxon</vt:lpstr>
      <vt:lpstr>Man-Whitney</vt:lpstr>
      <vt:lpstr>Kruskal-Wallis</vt:lpstr>
      <vt:lpstr>Spearman</vt:lpstr>
      <vt:lpstr>Ji_Cuadrado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Quimbiulco</dc:creator>
  <cp:lastModifiedBy>Juan Diego Quimbiulco</cp:lastModifiedBy>
  <dcterms:created xsi:type="dcterms:W3CDTF">2025-03-03T18:10:42Z</dcterms:created>
  <dcterms:modified xsi:type="dcterms:W3CDTF">2025-03-04T03:34:45Z</dcterms:modified>
</cp:coreProperties>
</file>