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hy2\Downloads\"/>
    </mc:Choice>
  </mc:AlternateContent>
  <xr:revisionPtr revIDLastSave="0" documentId="8_{C485B2ED-E2D8-4A17-B1E5-E214E1013DE1}" xr6:coauthVersionLast="47" xr6:coauthVersionMax="47" xr10:uidLastSave="{00000000-0000-0000-0000-000000000000}"/>
  <bookViews>
    <workbookView xWindow="-120" yWindow="-120" windowWidth="20730" windowHeight="11040" xr2:uid="{C9D5A5CA-4A04-4D77-BABC-4D1B1C5DE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1" l="1"/>
  <c r="M52" i="1"/>
  <c r="M45" i="1"/>
  <c r="J57" i="1" a="1"/>
  <c r="J57" i="1" s="1"/>
  <c r="J52" i="1" a="1"/>
  <c r="J52" i="1" s="1"/>
  <c r="J45" i="1" a="1"/>
  <c r="J45" i="1" s="1"/>
  <c r="H60" i="1"/>
  <c r="H59" i="1"/>
  <c r="H58" i="1"/>
  <c r="H57" i="1"/>
  <c r="H53" i="1"/>
  <c r="H54" i="1"/>
  <c r="H55" i="1"/>
  <c r="H52" i="1"/>
  <c r="H46" i="1"/>
  <c r="H47" i="1"/>
  <c r="H48" i="1"/>
  <c r="H45" i="1"/>
  <c r="E58" i="1"/>
  <c r="D58" i="1"/>
  <c r="C57" i="1"/>
  <c r="B57" i="1"/>
  <c r="E53" i="1"/>
  <c r="D53" i="1"/>
  <c r="C52" i="1"/>
  <c r="B52" i="1"/>
  <c r="E46" i="1"/>
  <c r="D46" i="1"/>
  <c r="C45" i="1"/>
  <c r="B45" i="1"/>
  <c r="K36" i="1" a="1"/>
  <c r="K37" i="1" s="1"/>
  <c r="K24" i="1"/>
  <c r="L24" i="1"/>
  <c r="M24" i="1"/>
  <c r="K25" i="1"/>
  <c r="L25" i="1"/>
  <c r="M25" i="1"/>
  <c r="L23" i="1"/>
  <c r="M23" i="1"/>
  <c r="K23" i="1"/>
  <c r="K28" i="1" s="1" a="1"/>
  <c r="K30" i="1" s="1"/>
  <c r="O16" i="1"/>
  <c r="N17" i="1"/>
  <c r="M16" i="1"/>
  <c r="M17" i="1"/>
  <c r="K17" i="1"/>
  <c r="L16" i="1"/>
  <c r="K16" i="1"/>
  <c r="N15" i="1"/>
  <c r="M15" i="1"/>
  <c r="L15" i="1"/>
  <c r="K15" i="1"/>
  <c r="O14" i="1"/>
  <c r="N14" i="1"/>
  <c r="M14" i="1"/>
  <c r="L14" i="1"/>
  <c r="K14" i="1"/>
  <c r="J58" i="1" l="1"/>
  <c r="J53" i="1"/>
  <c r="J46" i="1"/>
  <c r="K36" i="1"/>
  <c r="K41" i="1"/>
  <c r="K40" i="1"/>
  <c r="K39" i="1"/>
  <c r="K38" i="1"/>
  <c r="K28" i="1"/>
  <c r="K29" i="1"/>
  <c r="C26" i="1" l="1"/>
  <c r="E28" i="1" s="1"/>
  <c r="C20" i="1"/>
  <c r="C22" i="1" s="1"/>
  <c r="M18" i="1" s="1"/>
  <c r="D15" i="1"/>
  <c r="F15" i="1" s="1"/>
  <c r="D14" i="1"/>
  <c r="D16" i="1" s="1"/>
  <c r="C14" i="1"/>
  <c r="C16" i="1" s="1"/>
  <c r="I10" i="1"/>
  <c r="H10" i="1"/>
  <c r="I9" i="1"/>
  <c r="I8" i="1"/>
  <c r="H9" i="1"/>
  <c r="H8" i="1"/>
  <c r="G9" i="1"/>
  <c r="D21" i="1" s="1"/>
  <c r="F23" i="1" s="1"/>
  <c r="G10" i="1"/>
  <c r="D26" i="1" s="1"/>
  <c r="C27" i="1" s="1"/>
  <c r="G8" i="1"/>
  <c r="D10" i="1"/>
  <c r="D9" i="1"/>
  <c r="D8" i="1"/>
  <c r="L28" i="1" l="1"/>
  <c r="O30" i="1"/>
  <c r="D27" i="1"/>
  <c r="F29" i="1" s="1"/>
  <c r="P19" i="1" s="1"/>
  <c r="D20" i="1"/>
  <c r="C21" i="1" s="1"/>
  <c r="E23" i="1" s="1"/>
  <c r="O19" i="1" s="1"/>
  <c r="F16" i="1"/>
  <c r="N16" i="1" s="1"/>
  <c r="E29" i="1"/>
  <c r="E27" i="1"/>
  <c r="O15" i="1" s="1"/>
  <c r="C29" i="1"/>
  <c r="K19" i="1" s="1"/>
  <c r="C28" i="1"/>
  <c r="K18" i="1" s="1"/>
  <c r="E26" i="1"/>
  <c r="D28" i="1"/>
  <c r="L18" i="1" s="1"/>
  <c r="F26" i="1"/>
  <c r="P14" i="1" s="1"/>
  <c r="F28" i="1"/>
  <c r="D29" i="1"/>
  <c r="L19" i="1" s="1"/>
  <c r="F27" i="1"/>
  <c r="P15" i="1" s="1"/>
  <c r="D17" i="1"/>
  <c r="L17" i="1" s="1"/>
  <c r="F17" i="1"/>
  <c r="C15" i="1"/>
  <c r="F14" i="1"/>
  <c r="E14" i="1"/>
  <c r="E16" i="1"/>
  <c r="E21" i="1"/>
  <c r="O17" i="1" s="1"/>
  <c r="C23" i="1"/>
  <c r="M19" i="1" s="1"/>
  <c r="D22" i="1"/>
  <c r="N18" i="1" s="1"/>
  <c r="E22" i="1"/>
  <c r="O18" i="1" s="1"/>
  <c r="E20" i="1"/>
  <c r="F20" i="1"/>
  <c r="P16" i="1" s="1"/>
  <c r="D23" i="1"/>
  <c r="N19" i="1" s="1"/>
  <c r="F21" i="1"/>
  <c r="P17" i="1" s="1"/>
  <c r="O32" i="1" l="1"/>
  <c r="L30" i="1"/>
  <c r="O31" i="1"/>
  <c r="L29" i="1"/>
  <c r="F22" i="1"/>
  <c r="P18" i="1" s="1"/>
  <c r="E17" i="1"/>
  <c r="C17" i="1"/>
  <c r="E15" i="1"/>
</calcChain>
</file>

<file path=xl/sharedStrings.xml><?xml version="1.0" encoding="utf-8"?>
<sst xmlns="http://schemas.openxmlformats.org/spreadsheetml/2006/main" count="36" uniqueCount="32">
  <si>
    <t>x</t>
  </si>
  <si>
    <t>y</t>
  </si>
  <si>
    <t>Elemento</t>
  </si>
  <si>
    <t>Nod i</t>
  </si>
  <si>
    <t>Nodo j</t>
  </si>
  <si>
    <t>Longitud</t>
  </si>
  <si>
    <t>E (Gpa)</t>
  </si>
  <si>
    <t>Área (cm^2)</t>
  </si>
  <si>
    <t>EA/L</t>
  </si>
  <si>
    <t>cos</t>
  </si>
  <si>
    <t>sen</t>
  </si>
  <si>
    <t>elemento 1</t>
  </si>
  <si>
    <t>Elemento 2</t>
  </si>
  <si>
    <t>Elemento 3</t>
  </si>
  <si>
    <t>k Global</t>
  </si>
  <si>
    <t>GDL X</t>
  </si>
  <si>
    <t>GDL Y</t>
  </si>
  <si>
    <t>X</t>
  </si>
  <si>
    <t>Y</t>
  </si>
  <si>
    <t>Fx</t>
  </si>
  <si>
    <t>Fy</t>
  </si>
  <si>
    <t>k red</t>
  </si>
  <si>
    <t>f</t>
  </si>
  <si>
    <t>def red</t>
  </si>
  <si>
    <t>[m]</t>
  </si>
  <si>
    <t>[mm]</t>
  </si>
  <si>
    <t>def t</t>
  </si>
  <si>
    <t>F</t>
  </si>
  <si>
    <t>Elemento 1</t>
  </si>
  <si>
    <t>u global</t>
  </si>
  <si>
    <t>u local</t>
  </si>
  <si>
    <t>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</si>
</sst>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C43D-9B57-456F-8207-F213C9B56522}">
  <dimension ref="A1:Q60"/>
  <sheetViews>
    <sheetView tabSelected="1" topLeftCell="A40" workbookViewId="0">
      <selection activeCell="M58" sqref="M58"/>
    </sheetView>
  </sheetViews>
  <sheetFormatPr baseColWidth="10" defaultRowHeight="15" x14ac:dyDescent="0.25"/>
  <cols>
    <col min="8" max="8" width="12.7109375" bestFit="1" customWidth="1"/>
    <col min="10" max="10" width="12" bestFit="1" customWidth="1"/>
    <col min="11" max="11" width="12.7109375" bestFit="1" customWidth="1"/>
    <col min="15" max="15" width="12" bestFit="1" customWidth="1"/>
  </cols>
  <sheetData>
    <row r="1" spans="1:17" x14ac:dyDescent="0.25"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I1" t="s">
        <v>19</v>
      </c>
      <c r="J1" t="s">
        <v>20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I2">
        <v>0</v>
      </c>
      <c r="J2">
        <v>0</v>
      </c>
    </row>
    <row r="3" spans="1:17" x14ac:dyDescent="0.25">
      <c r="A3">
        <v>2</v>
      </c>
      <c r="B3">
        <v>3</v>
      </c>
      <c r="C3">
        <v>5</v>
      </c>
      <c r="D3">
        <v>3</v>
      </c>
      <c r="E3">
        <v>4</v>
      </c>
      <c r="F3">
        <v>1</v>
      </c>
      <c r="G3">
        <v>1</v>
      </c>
      <c r="I3">
        <v>1</v>
      </c>
      <c r="J3">
        <v>5</v>
      </c>
    </row>
    <row r="4" spans="1:17" x14ac:dyDescent="0.25">
      <c r="A4">
        <v>3</v>
      </c>
      <c r="B4">
        <v>6</v>
      </c>
      <c r="C4">
        <v>0</v>
      </c>
      <c r="D4">
        <v>5</v>
      </c>
      <c r="E4">
        <v>6</v>
      </c>
      <c r="F4">
        <v>1</v>
      </c>
      <c r="G4">
        <v>0</v>
      </c>
      <c r="I4">
        <v>0</v>
      </c>
      <c r="J4">
        <v>0</v>
      </c>
    </row>
    <row r="7" spans="1:17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17" x14ac:dyDescent="0.25">
      <c r="A8">
        <v>1</v>
      </c>
      <c r="B8">
        <v>1</v>
      </c>
      <c r="C8">
        <v>2</v>
      </c>
      <c r="D8">
        <f>SQRT((B3-B2)^2+(C3-C2)^2)</f>
        <v>5.8309518948453007</v>
      </c>
      <c r="E8">
        <v>210</v>
      </c>
      <c r="F8">
        <v>40</v>
      </c>
      <c r="G8">
        <f>E8*F8*100/D8</f>
        <v>144058.81151970741</v>
      </c>
      <c r="H8">
        <f>(B3-B2)/D8</f>
        <v>0.51449575542752646</v>
      </c>
      <c r="I8">
        <f>(C3-C2)/D8</f>
        <v>0.8574929257125441</v>
      </c>
    </row>
    <row r="9" spans="1:17" x14ac:dyDescent="0.25">
      <c r="A9">
        <v>2</v>
      </c>
      <c r="B9">
        <v>2</v>
      </c>
      <c r="C9">
        <v>3</v>
      </c>
      <c r="D9">
        <f>SQRT((B4-B3)^2+(C4-C3)^2)</f>
        <v>5.8309518948453007</v>
      </c>
      <c r="E9">
        <v>210</v>
      </c>
      <c r="F9">
        <v>40</v>
      </c>
      <c r="G9">
        <f t="shared" ref="G9:G10" si="0">E9*F9*100/D9</f>
        <v>144058.81151970741</v>
      </c>
      <c r="H9">
        <f t="shared" ref="H9:I10" si="1">(B4-B3)/D9</f>
        <v>0.51449575542752646</v>
      </c>
      <c r="I9">
        <f t="shared" ref="I9:I10" si="2">(C4-C3)/D9</f>
        <v>-0.8574929257125441</v>
      </c>
    </row>
    <row r="10" spans="1:17" x14ac:dyDescent="0.25">
      <c r="A10">
        <v>3</v>
      </c>
      <c r="B10">
        <v>1</v>
      </c>
      <c r="C10">
        <v>3</v>
      </c>
      <c r="D10">
        <f>SQRT((B4-B2)^2+(C4-C2)^2)</f>
        <v>6</v>
      </c>
      <c r="E10">
        <v>210</v>
      </c>
      <c r="F10">
        <v>40</v>
      </c>
      <c r="G10">
        <f t="shared" si="0"/>
        <v>140000</v>
      </c>
      <c r="H10">
        <f>(B4-B2)/D10</f>
        <v>1</v>
      </c>
      <c r="I10">
        <f>(C4-C2)/D10</f>
        <v>0</v>
      </c>
    </row>
    <row r="13" spans="1:17" x14ac:dyDescent="0.25">
      <c r="C13">
        <v>1</v>
      </c>
      <c r="D13">
        <v>2</v>
      </c>
      <c r="E13">
        <v>3</v>
      </c>
      <c r="F13">
        <v>4</v>
      </c>
      <c r="K13">
        <v>1</v>
      </c>
      <c r="L13">
        <v>2</v>
      </c>
      <c r="M13">
        <v>3</v>
      </c>
      <c r="N13">
        <v>4</v>
      </c>
      <c r="O13">
        <v>5</v>
      </c>
      <c r="P13">
        <v>6</v>
      </c>
    </row>
    <row r="14" spans="1:17" x14ac:dyDescent="0.25">
      <c r="A14" t="s">
        <v>11</v>
      </c>
      <c r="C14">
        <f>H8^2*G8</f>
        <v>38133.214814040191</v>
      </c>
      <c r="D14">
        <f>H8*I8*G8</f>
        <v>63555.358023400317</v>
      </c>
      <c r="E14">
        <f>-C14</f>
        <v>-38133.214814040191</v>
      </c>
      <c r="F14">
        <f>-D14</f>
        <v>-63555.358023400317</v>
      </c>
      <c r="G14">
        <v>1</v>
      </c>
      <c r="K14">
        <f>C14+C26</f>
        <v>178133.2148140402</v>
      </c>
      <c r="L14">
        <f>D14+D26</f>
        <v>63555.358023400317</v>
      </c>
      <c r="M14">
        <f>E14</f>
        <v>-38133.214814040191</v>
      </c>
      <c r="N14">
        <f>F14</f>
        <v>-63555.358023400317</v>
      </c>
      <c r="O14">
        <f>E26</f>
        <v>-140000</v>
      </c>
      <c r="P14">
        <f>F26</f>
        <v>0</v>
      </c>
      <c r="Q14">
        <v>1</v>
      </c>
    </row>
    <row r="15" spans="1:17" x14ac:dyDescent="0.25">
      <c r="C15">
        <f>D14</f>
        <v>63555.358023400317</v>
      </c>
      <c r="D15">
        <f>I8^2*G8</f>
        <v>105925.59670566718</v>
      </c>
      <c r="E15">
        <f>-C15</f>
        <v>-63555.358023400317</v>
      </c>
      <c r="F15">
        <f>-D15</f>
        <v>-105925.59670566718</v>
      </c>
      <c r="G15">
        <v>2</v>
      </c>
      <c r="K15">
        <f>C15+C27</f>
        <v>63555.358023400317</v>
      </c>
      <c r="L15">
        <f>D15+D27</f>
        <v>105925.59670566718</v>
      </c>
      <c r="M15">
        <f>E15</f>
        <v>-63555.358023400317</v>
      </c>
      <c r="N15">
        <f>F15</f>
        <v>-105925.59670566718</v>
      </c>
      <c r="O15">
        <f>E27</f>
        <v>0</v>
      </c>
      <c r="P15">
        <f>F27</f>
        <v>0</v>
      </c>
      <c r="Q15">
        <v>2</v>
      </c>
    </row>
    <row r="16" spans="1:17" x14ac:dyDescent="0.25">
      <c r="C16">
        <f>-C14</f>
        <v>-38133.214814040191</v>
      </c>
      <c r="D16">
        <f>-D14</f>
        <v>-63555.358023400317</v>
      </c>
      <c r="E16">
        <f>C14</f>
        <v>38133.214814040191</v>
      </c>
      <c r="F16">
        <f>D14</f>
        <v>63555.358023400317</v>
      </c>
      <c r="G16">
        <v>3</v>
      </c>
      <c r="J16" t="s">
        <v>14</v>
      </c>
      <c r="K16">
        <f>C16</f>
        <v>-38133.214814040191</v>
      </c>
      <c r="L16">
        <f>D16</f>
        <v>-63555.358023400317</v>
      </c>
      <c r="M16">
        <f>E16+C20</f>
        <v>76266.429628080383</v>
      </c>
      <c r="N16">
        <f>F16+D20</f>
        <v>0</v>
      </c>
      <c r="O16">
        <f>E20</f>
        <v>-38133.214814040191</v>
      </c>
      <c r="P16">
        <f>F20</f>
        <v>63555.358023400317</v>
      </c>
      <c r="Q16">
        <v>3</v>
      </c>
    </row>
    <row r="17" spans="1:17" x14ac:dyDescent="0.25">
      <c r="C17">
        <f>-C15</f>
        <v>-63555.358023400317</v>
      </c>
      <c r="D17">
        <f>-D15</f>
        <v>-105925.59670566718</v>
      </c>
      <c r="E17">
        <f>C15</f>
        <v>63555.358023400317</v>
      </c>
      <c r="F17">
        <f>D15</f>
        <v>105925.59670566718</v>
      </c>
      <c r="G17">
        <v>4</v>
      </c>
      <c r="K17">
        <f>C17</f>
        <v>-63555.358023400317</v>
      </c>
      <c r="L17">
        <f>D17</f>
        <v>-105925.59670566718</v>
      </c>
      <c r="M17">
        <f>E17+C21</f>
        <v>0</v>
      </c>
      <c r="N17">
        <f>F17+D21</f>
        <v>211851.19341133436</v>
      </c>
      <c r="O17">
        <f>E21</f>
        <v>63555.358023400317</v>
      </c>
      <c r="P17">
        <f>F21</f>
        <v>-105925.59670566718</v>
      </c>
      <c r="Q17">
        <v>4</v>
      </c>
    </row>
    <row r="18" spans="1:17" x14ac:dyDescent="0.25">
      <c r="K18">
        <f>C28</f>
        <v>-140000</v>
      </c>
      <c r="L18">
        <f>D28</f>
        <v>0</v>
      </c>
      <c r="M18">
        <f>C22</f>
        <v>-38133.214814040191</v>
      </c>
      <c r="N18">
        <f>D22</f>
        <v>63555.358023400317</v>
      </c>
      <c r="O18">
        <f>E22+E28</f>
        <v>178133.2148140402</v>
      </c>
      <c r="P18">
        <f>F22+F28</f>
        <v>-63555.358023400317</v>
      </c>
      <c r="Q18">
        <v>5</v>
      </c>
    </row>
    <row r="19" spans="1:17" x14ac:dyDescent="0.25">
      <c r="C19">
        <v>3</v>
      </c>
      <c r="D19">
        <v>4</v>
      </c>
      <c r="E19">
        <v>5</v>
      </c>
      <c r="F19">
        <v>6</v>
      </c>
      <c r="K19">
        <f>C29</f>
        <v>0</v>
      </c>
      <c r="L19">
        <f>D29</f>
        <v>0</v>
      </c>
      <c r="M19">
        <f>C23</f>
        <v>63555.358023400317</v>
      </c>
      <c r="N19">
        <f>D23</f>
        <v>-105925.59670566718</v>
      </c>
      <c r="O19">
        <f>E23+E29</f>
        <v>-63555.358023400317</v>
      </c>
      <c r="P19">
        <f>F23+F29</f>
        <v>105925.59670566718</v>
      </c>
      <c r="Q19">
        <v>6</v>
      </c>
    </row>
    <row r="20" spans="1:17" x14ac:dyDescent="0.25">
      <c r="A20" t="s">
        <v>12</v>
      </c>
      <c r="C20">
        <f>H9^2*G9</f>
        <v>38133.214814040191</v>
      </c>
      <c r="D20">
        <f>H9*I9*G9</f>
        <v>-63555.358023400317</v>
      </c>
      <c r="E20">
        <f>-C20</f>
        <v>-38133.214814040191</v>
      </c>
      <c r="F20">
        <f>-D20</f>
        <v>63555.358023400317</v>
      </c>
      <c r="G20">
        <v>3</v>
      </c>
    </row>
    <row r="21" spans="1:17" x14ac:dyDescent="0.25">
      <c r="C21">
        <f>D20</f>
        <v>-63555.358023400317</v>
      </c>
      <c r="D21">
        <f>I9^2*G9</f>
        <v>105925.59670566718</v>
      </c>
      <c r="E21">
        <f>-C21</f>
        <v>63555.358023400317</v>
      </c>
      <c r="F21">
        <f>-D21</f>
        <v>-105925.59670566718</v>
      </c>
      <c r="G21">
        <v>4</v>
      </c>
    </row>
    <row r="22" spans="1:17" x14ac:dyDescent="0.25">
      <c r="C22">
        <f>-C20</f>
        <v>-38133.214814040191</v>
      </c>
      <c r="D22">
        <f>-D20</f>
        <v>63555.358023400317</v>
      </c>
      <c r="E22">
        <f>C20</f>
        <v>38133.214814040191</v>
      </c>
      <c r="F22">
        <f>D20</f>
        <v>-63555.358023400317</v>
      </c>
      <c r="G22">
        <v>5</v>
      </c>
    </row>
    <row r="23" spans="1:17" x14ac:dyDescent="0.25">
      <c r="C23">
        <f>-C21</f>
        <v>63555.358023400317</v>
      </c>
      <c r="D23">
        <f>-D21</f>
        <v>-105925.59670566718</v>
      </c>
      <c r="E23">
        <f>C21</f>
        <v>-63555.358023400317</v>
      </c>
      <c r="F23">
        <f>D21</f>
        <v>105925.59670566718</v>
      </c>
      <c r="G23">
        <v>6</v>
      </c>
      <c r="K23">
        <f>M16</f>
        <v>76266.429628080383</v>
      </c>
      <c r="L23">
        <f t="shared" ref="L23:M23" si="3">N16</f>
        <v>0</v>
      </c>
      <c r="M23">
        <f t="shared" si="3"/>
        <v>-38133.214814040191</v>
      </c>
      <c r="P23">
        <v>1</v>
      </c>
    </row>
    <row r="24" spans="1:17" x14ac:dyDescent="0.25">
      <c r="J24" t="s">
        <v>21</v>
      </c>
      <c r="K24">
        <f t="shared" ref="K24:K25" si="4">M17</f>
        <v>0</v>
      </c>
      <c r="L24">
        <f t="shared" ref="L24:L25" si="5">N17</f>
        <v>211851.19341133436</v>
      </c>
      <c r="M24">
        <f t="shared" ref="M24:M25" si="6">O17</f>
        <v>63555.358023400317</v>
      </c>
      <c r="O24" t="s">
        <v>22</v>
      </c>
      <c r="P24">
        <v>5</v>
      </c>
    </row>
    <row r="25" spans="1:17" x14ac:dyDescent="0.25">
      <c r="C25">
        <v>1</v>
      </c>
      <c r="D25">
        <v>2</v>
      </c>
      <c r="E25">
        <v>5</v>
      </c>
      <c r="F25">
        <v>6</v>
      </c>
      <c r="K25">
        <f t="shared" si="4"/>
        <v>-38133.214814040191</v>
      </c>
      <c r="L25">
        <f t="shared" si="5"/>
        <v>63555.358023400317</v>
      </c>
      <c r="M25">
        <f t="shared" si="6"/>
        <v>178133.2148140402</v>
      </c>
      <c r="P25">
        <v>0</v>
      </c>
    </row>
    <row r="26" spans="1:17" x14ac:dyDescent="0.25">
      <c r="A26" t="s">
        <v>13</v>
      </c>
      <c r="C26">
        <f>H10^2*G10</f>
        <v>140000</v>
      </c>
      <c r="D26">
        <f>H10*I10*G10</f>
        <v>0</v>
      </c>
      <c r="E26">
        <f>-C26</f>
        <v>-140000</v>
      </c>
      <c r="F26">
        <f>-D26</f>
        <v>0</v>
      </c>
      <c r="G26">
        <v>1</v>
      </c>
    </row>
    <row r="27" spans="1:17" x14ac:dyDescent="0.25">
      <c r="C27">
        <f>D26</f>
        <v>0</v>
      </c>
      <c r="D27">
        <f>I10^2*G10</f>
        <v>0</v>
      </c>
      <c r="E27">
        <f>-C27</f>
        <v>0</v>
      </c>
      <c r="F27">
        <f>-D27</f>
        <v>0</v>
      </c>
      <c r="G27">
        <v>2</v>
      </c>
      <c r="K27" t="s">
        <v>24</v>
      </c>
      <c r="L27" t="s">
        <v>25</v>
      </c>
    </row>
    <row r="28" spans="1:17" x14ac:dyDescent="0.25">
      <c r="C28">
        <f>-C26</f>
        <v>-140000</v>
      </c>
      <c r="D28">
        <f>-D26</f>
        <v>0</v>
      </c>
      <c r="E28">
        <f>C26</f>
        <v>140000</v>
      </c>
      <c r="F28">
        <f>D26</f>
        <v>0</v>
      </c>
      <c r="G28">
        <v>5</v>
      </c>
      <c r="J28" t="s">
        <v>23</v>
      </c>
      <c r="K28">
        <f t="array" ref="K28:K30">MMULT(MINVERSE(K23:M25),P23:P25)</f>
        <v>9.5405002926415497E-6</v>
      </c>
      <c r="L28">
        <f>K28*1000</f>
        <v>9.5405002926415503E-3</v>
      </c>
      <c r="N28" t="s">
        <v>26</v>
      </c>
      <c r="O28">
        <v>0</v>
      </c>
    </row>
    <row r="29" spans="1:17" x14ac:dyDescent="0.25">
      <c r="C29">
        <f>-C27</f>
        <v>0</v>
      </c>
      <c r="D29">
        <f>-D27</f>
        <v>0</v>
      </c>
      <c r="E29">
        <f>C27</f>
        <v>0</v>
      </c>
      <c r="F29">
        <f>D27</f>
        <v>0</v>
      </c>
      <c r="G29">
        <v>6</v>
      </c>
      <c r="K29">
        <v>2.5744329098183373E-5</v>
      </c>
      <c r="L29">
        <f t="shared" ref="L29:L30" si="7">K29*1000</f>
        <v>2.5744329098183374E-2</v>
      </c>
      <c r="O29">
        <v>0</v>
      </c>
    </row>
    <row r="30" spans="1:17" x14ac:dyDescent="0.25">
      <c r="K30">
        <v>-7.1428571428571444E-6</v>
      </c>
      <c r="L30">
        <f t="shared" si="7"/>
        <v>-7.1428571428571444E-3</v>
      </c>
      <c r="O30">
        <f>K28</f>
        <v>9.5405002926415497E-6</v>
      </c>
    </row>
    <row r="31" spans="1:17" x14ac:dyDescent="0.25">
      <c r="O31">
        <f t="shared" ref="O31:O32" si="8">K29</f>
        <v>2.5744329098183373E-5</v>
      </c>
    </row>
    <row r="32" spans="1:17" x14ac:dyDescent="0.25">
      <c r="O32">
        <f t="shared" si="8"/>
        <v>-7.1428571428571444E-6</v>
      </c>
    </row>
    <row r="33" spans="1:15" x14ac:dyDescent="0.25">
      <c r="O33">
        <v>0</v>
      </c>
    </row>
    <row r="36" spans="1:15" x14ac:dyDescent="0.25">
      <c r="J36" t="s">
        <v>27</v>
      </c>
      <c r="K36">
        <f t="array" ref="K36:K41">MMULT(K14:P19,O28:O33)</f>
        <v>-1.0000000000000002</v>
      </c>
    </row>
    <row r="37" spans="1:15" x14ac:dyDescent="0.25">
      <c r="K37">
        <v>-3.3333333333333335</v>
      </c>
    </row>
    <row r="38" spans="1:15" x14ac:dyDescent="0.25">
      <c r="K38">
        <v>0.99999999999999989</v>
      </c>
    </row>
    <row r="39" spans="1:15" x14ac:dyDescent="0.25">
      <c r="K39">
        <v>5.0000000000000009</v>
      </c>
    </row>
    <row r="40" spans="1:15" x14ac:dyDescent="0.25">
      <c r="K40">
        <v>0</v>
      </c>
    </row>
    <row r="41" spans="1:15" x14ac:dyDescent="0.25">
      <c r="K41">
        <v>-1.6666666666666674</v>
      </c>
    </row>
    <row r="44" spans="1:15" x14ac:dyDescent="0.25">
      <c r="H44" t="s">
        <v>29</v>
      </c>
      <c r="J44" t="s">
        <v>30</v>
      </c>
    </row>
    <row r="45" spans="1:15" x14ac:dyDescent="0.25">
      <c r="A45" t="s">
        <v>28</v>
      </c>
      <c r="B45">
        <f>H8</f>
        <v>0.51449575542752646</v>
      </c>
      <c r="C45">
        <f>I8</f>
        <v>0.8574929257125441</v>
      </c>
      <c r="D45">
        <v>0</v>
      </c>
      <c r="E45">
        <v>0</v>
      </c>
      <c r="G45">
        <v>1</v>
      </c>
      <c r="H45">
        <f>O28</f>
        <v>0</v>
      </c>
      <c r="J45">
        <f t="array" ref="J45:J46">MMULT(B45:E46,H45:H48)</f>
        <v>0</v>
      </c>
      <c r="L45" t="s">
        <v>31</v>
      </c>
      <c r="M45">
        <f>G8*(J46-J45)</f>
        <v>3.8873012632302015</v>
      </c>
    </row>
    <row r="46" spans="1:15" x14ac:dyDescent="0.25">
      <c r="B46">
        <v>0</v>
      </c>
      <c r="C46">
        <v>0</v>
      </c>
      <c r="D46">
        <f>B45</f>
        <v>0.51449575542752646</v>
      </c>
      <c r="E46">
        <f>C45</f>
        <v>0.8574929257125441</v>
      </c>
      <c r="G46">
        <v>2</v>
      </c>
      <c r="H46">
        <f t="shared" ref="H46:H48" si="9">O29</f>
        <v>0</v>
      </c>
      <c r="J46">
        <v>2.6984126984126994E-5</v>
      </c>
    </row>
    <row r="47" spans="1:15" x14ac:dyDescent="0.25">
      <c r="G47">
        <v>3</v>
      </c>
      <c r="H47">
        <f t="shared" si="9"/>
        <v>9.5405002926415497E-6</v>
      </c>
    </row>
    <row r="48" spans="1:15" x14ac:dyDescent="0.25">
      <c r="G48">
        <v>4</v>
      </c>
      <c r="H48">
        <f t="shared" si="9"/>
        <v>2.5744329098183373E-5</v>
      </c>
    </row>
    <row r="52" spans="1:13" x14ac:dyDescent="0.25">
      <c r="A52" t="s">
        <v>12</v>
      </c>
      <c r="B52">
        <f>H9</f>
        <v>0.51449575542752646</v>
      </c>
      <c r="C52">
        <f>I9</f>
        <v>-0.8574929257125441</v>
      </c>
      <c r="D52">
        <v>0</v>
      </c>
      <c r="E52">
        <v>0</v>
      </c>
      <c r="G52">
        <v>3</v>
      </c>
      <c r="H52">
        <f>O30</f>
        <v>9.5405002926415497E-6</v>
      </c>
      <c r="J52">
        <f t="array" ref="J52:J53">MMULT(B52:E53,H52:H55)</f>
        <v>-1.716703317368869E-5</v>
      </c>
      <c r="L52" t="s">
        <v>31</v>
      </c>
      <c r="M52">
        <f>G9*(J53-J52)</f>
        <v>1.9436506316151012</v>
      </c>
    </row>
    <row r="53" spans="1:13" x14ac:dyDescent="0.25">
      <c r="B53">
        <v>0</v>
      </c>
      <c r="C53">
        <v>0</v>
      </c>
      <c r="D53">
        <f>B52</f>
        <v>0.51449575542752646</v>
      </c>
      <c r="E53">
        <f>C52</f>
        <v>-0.8574929257125441</v>
      </c>
      <c r="G53">
        <v>4</v>
      </c>
      <c r="H53">
        <f t="shared" ref="H53:H55" si="10">O31</f>
        <v>2.5744329098183373E-5</v>
      </c>
      <c r="J53">
        <v>-3.6749696816251899E-6</v>
      </c>
    </row>
    <row r="54" spans="1:13" x14ac:dyDescent="0.25">
      <c r="G54">
        <v>5</v>
      </c>
      <c r="H54">
        <f t="shared" si="10"/>
        <v>-7.1428571428571444E-6</v>
      </c>
    </row>
    <row r="55" spans="1:13" x14ac:dyDescent="0.25">
      <c r="G55">
        <v>6</v>
      </c>
      <c r="H55">
        <f t="shared" si="10"/>
        <v>0</v>
      </c>
    </row>
    <row r="57" spans="1:13" x14ac:dyDescent="0.25">
      <c r="A57" t="s">
        <v>13</v>
      </c>
      <c r="B57">
        <f>H10</f>
        <v>1</v>
      </c>
      <c r="C57">
        <f>I10</f>
        <v>0</v>
      </c>
      <c r="D57">
        <v>0</v>
      </c>
      <c r="E57">
        <v>0</v>
      </c>
      <c r="G57">
        <v>1</v>
      </c>
      <c r="H57">
        <f>O28</f>
        <v>0</v>
      </c>
      <c r="J57">
        <f t="array" ref="J57:J58">MMULT(B57:E58,H57:H60)</f>
        <v>0</v>
      </c>
      <c r="L57" t="s">
        <v>31</v>
      </c>
      <c r="M57">
        <f>G10*(J58-J57)</f>
        <v>-1.0000000000000002</v>
      </c>
    </row>
    <row r="58" spans="1:13" x14ac:dyDescent="0.25">
      <c r="B58">
        <v>0</v>
      </c>
      <c r="C58">
        <v>0</v>
      </c>
      <c r="D58">
        <f>B57</f>
        <v>1</v>
      </c>
      <c r="E58">
        <f>C57</f>
        <v>0</v>
      </c>
      <c r="G58">
        <v>2</v>
      </c>
      <c r="H58">
        <f>O29</f>
        <v>0</v>
      </c>
      <c r="J58">
        <v>-7.1428571428571444E-6</v>
      </c>
    </row>
    <row r="59" spans="1:13" x14ac:dyDescent="0.25">
      <c r="G59">
        <v>5</v>
      </c>
      <c r="H59">
        <f>O32</f>
        <v>-7.1428571428571444E-6</v>
      </c>
    </row>
    <row r="60" spans="1:13" x14ac:dyDescent="0.25">
      <c r="G60">
        <v>6</v>
      </c>
      <c r="H60">
        <f>O33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JEHYSON ALEXANDER TACURI CASTILLO</dc:creator>
  <cp:lastModifiedBy>JEHYSON ALEXANDER TACURI CASTILLO</cp:lastModifiedBy>
  <dcterms:created xsi:type="dcterms:W3CDTF">2025-06-08T20:59:35Z</dcterms:created>
  <dcterms:modified xsi:type="dcterms:W3CDTF">2025-06-08T21:37:42Z</dcterms:modified>
</cp:coreProperties>
</file>