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a\Desktop\Sena JP\Instructor Miguel\Sesiones en linea\Presentacion #2\"/>
    </mc:Choice>
  </mc:AlternateContent>
  <xr:revisionPtr revIDLastSave="0" documentId="8_{6A31B74A-B1D4-4D90-8D02-CE491B39212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esupuestos" sheetId="4" r:id="rId1"/>
  </sheets>
  <definedNames>
    <definedName name="_xlnm.Print_Area" localSheetId="0">Presupuestos!$A$1:$K$36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J15" i="4" s="1"/>
  <c r="H14" i="4"/>
  <c r="J14" i="4" s="1"/>
  <c r="E7" i="4"/>
  <c r="F9" i="4"/>
  <c r="F8" i="4"/>
  <c r="H8" i="4" s="1"/>
  <c r="J8" i="4" s="1"/>
  <c r="E10" i="4"/>
  <c r="G10" i="4"/>
  <c r="G9" i="4"/>
  <c r="E9" i="4"/>
  <c r="F7" i="4"/>
  <c r="G7" i="4"/>
  <c r="G8" i="4"/>
  <c r="E8" i="4"/>
  <c r="F10" i="4"/>
  <c r="H9" i="4"/>
  <c r="J9" i="4" s="1"/>
  <c r="D8" i="4"/>
  <c r="C8" i="4"/>
  <c r="B8" i="4"/>
  <c r="C28" i="4" l="1"/>
  <c r="D28" i="4"/>
  <c r="B28" i="4"/>
  <c r="H28" i="4" s="1"/>
  <c r="J28" i="4" s="1"/>
  <c r="D13" i="4"/>
  <c r="D7" i="4"/>
  <c r="H7" i="4" s="1"/>
  <c r="C13" i="4"/>
  <c r="B13" i="4"/>
  <c r="B7" i="4"/>
  <c r="H30" i="4"/>
  <c r="J30" i="4" s="1"/>
  <c r="H29" i="4"/>
  <c r="J29" i="4" s="1"/>
  <c r="C7" i="4"/>
  <c r="H13" i="4" l="1"/>
  <c r="J13" i="4" s="1"/>
  <c r="H16" i="4"/>
  <c r="J16" i="4" s="1"/>
  <c r="H10" i="4"/>
  <c r="J10" i="4" s="1"/>
  <c r="K30" i="4"/>
  <c r="K31" i="4" s="1"/>
  <c r="J7" i="4"/>
  <c r="J11" i="4" l="1"/>
  <c r="J17" i="4"/>
  <c r="J31" i="4" l="1"/>
  <c r="J33" i="4" s="1"/>
  <c r="J32" i="4" l="1"/>
  <c r="J34" i="4" s="1"/>
</calcChain>
</file>

<file path=xl/sharedStrings.xml><?xml version="1.0" encoding="utf-8"?>
<sst xmlns="http://schemas.openxmlformats.org/spreadsheetml/2006/main" count="38" uniqueCount="37">
  <si>
    <t>PRESUPUESTO</t>
  </si>
  <si>
    <t>MES 1</t>
  </si>
  <si>
    <t>MANO DE OBRA</t>
  </si>
  <si>
    <t>HARDWARE</t>
  </si>
  <si>
    <t>SOFTWARE</t>
  </si>
  <si>
    <t>SERVICIOS</t>
  </si>
  <si>
    <t>Transporte</t>
  </si>
  <si>
    <t>COSTO TOTAL</t>
  </si>
  <si>
    <t>Subtotal</t>
  </si>
  <si>
    <t>15% Imprevistos</t>
  </si>
  <si>
    <t>Total</t>
  </si>
  <si>
    <t>COMPONENTE</t>
  </si>
  <si>
    <t>CANTIDAD</t>
  </si>
  <si>
    <t>Energía Eléctrica Kw</t>
  </si>
  <si>
    <t>Internet Plan</t>
  </si>
  <si>
    <t>Sublime Text3</t>
  </si>
  <si>
    <t>Xampp PHP7, Apache Server, MySQL, phpMyAdmin</t>
  </si>
  <si>
    <t>Visual Paradigm</t>
  </si>
  <si>
    <t>GanttProject</t>
  </si>
  <si>
    <t>TOTAL</t>
  </si>
  <si>
    <t>MES 2</t>
  </si>
  <si>
    <t>MES 3</t>
  </si>
  <si>
    <t>MES 4</t>
  </si>
  <si>
    <t>MES 5</t>
  </si>
  <si>
    <t>20% Ganancia</t>
  </si>
  <si>
    <t xml:space="preserve">Programador </t>
  </si>
  <si>
    <t xml:space="preserve">Ingeniero de validación y verificación </t>
  </si>
  <si>
    <t>BALSAMIQ</t>
  </si>
  <si>
    <t>DBDesigner</t>
  </si>
  <si>
    <t xml:space="preserve">Depreciación Costo Informático Computadora Ingeniero de validación y verificación </t>
  </si>
  <si>
    <t>COSTO UNITARIO EN HORAS</t>
  </si>
  <si>
    <t xml:space="preserve">Depreciación Costo Informático Programador </t>
  </si>
  <si>
    <t>MES 6</t>
  </si>
  <si>
    <t xml:space="preserve">Diseñador web </t>
  </si>
  <si>
    <t>Analista</t>
  </si>
  <si>
    <t xml:space="preserve">Depreciación Costo Informático Diserñador web </t>
  </si>
  <si>
    <t>Depreciación Costo Informático 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</si>
</sst>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 style="thin">
        <color theme="1" tint="0.499984740745262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164" fontId="4" fillId="0" borderId="10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5" fillId="4" borderId="0" xfId="1" applyNumberFormat="1" applyFont="1" applyFill="1" applyBorder="1" applyAlignment="1">
      <alignment horizontal="center" vertical="center"/>
    </xf>
    <xf numFmtId="164" fontId="5" fillId="4" borderId="7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2" fontId="5" fillId="4" borderId="0" xfId="0" applyNumberFormat="1" applyFont="1" applyFill="1" applyBorder="1" applyAlignment="1">
      <alignment vertical="center"/>
    </xf>
    <xf numFmtId="164" fontId="5" fillId="4" borderId="7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64" fontId="5" fillId="5" borderId="8" xfId="0" applyNumberFormat="1" applyFont="1" applyFill="1" applyBorder="1" applyAlignment="1">
      <alignment vertical="center"/>
    </xf>
    <xf numFmtId="164" fontId="5" fillId="5" borderId="10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62F5-84FE-4A26-A931-BEA2942C4EDF}">
  <dimension ref="A2:K35"/>
  <sheetViews>
    <sheetView tabSelected="1" zoomScaleNormal="100" workbookViewId="0">
      <selection activeCell="G29" sqref="G29"/>
    </sheetView>
  </sheetViews>
  <sheetFormatPr baseColWidth="10" defaultRowHeight="15" x14ac:dyDescent="0.25"/>
  <cols>
    <col min="1" max="1" width="45.5703125" style="1" customWidth="1"/>
    <col min="2" max="3" width="11.42578125" style="1"/>
    <col min="4" max="4" width="11.42578125" style="1" customWidth="1"/>
    <col min="5" max="5" width="14.42578125" style="1" customWidth="1"/>
    <col min="6" max="7" width="15" style="1" customWidth="1"/>
    <col min="8" max="8" width="15.28515625" style="1" customWidth="1"/>
    <col min="9" max="9" width="28.7109375" style="1" customWidth="1"/>
    <col min="10" max="10" width="21.85546875" style="1" bestFit="1" customWidth="1"/>
    <col min="11" max="11" width="2.140625" style="1" customWidth="1"/>
    <col min="12" max="16384" width="11.42578125" style="1"/>
  </cols>
  <sheetData>
    <row r="2" spans="1:11" ht="15.75" thickBot="1" x14ac:dyDescent="0.3"/>
    <row r="3" spans="1:11" s="2" customFormat="1" ht="20.25" customHeight="1" x14ac:dyDescent="0.25">
      <c r="A3" s="35" t="s">
        <v>0</v>
      </c>
      <c r="B3" s="36"/>
      <c r="C3" s="36"/>
      <c r="D3" s="36"/>
      <c r="E3" s="36"/>
      <c r="F3" s="36"/>
      <c r="G3" s="36"/>
      <c r="H3" s="36"/>
      <c r="I3" s="36"/>
      <c r="J3" s="37"/>
    </row>
    <row r="4" spans="1:11" ht="15.75" thickBot="1" x14ac:dyDescent="0.3">
      <c r="A4" s="38"/>
      <c r="B4" s="39"/>
      <c r="C4" s="39"/>
      <c r="D4" s="39"/>
      <c r="E4" s="39"/>
      <c r="F4" s="39"/>
      <c r="G4" s="39"/>
      <c r="H4" s="39"/>
      <c r="I4" s="39"/>
      <c r="J4" s="40"/>
    </row>
    <row r="5" spans="1:11" s="2" customFormat="1" ht="16.5" thickBot="1" x14ac:dyDescent="0.3">
      <c r="A5" s="4" t="s">
        <v>11</v>
      </c>
      <c r="B5" s="5" t="s">
        <v>1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32</v>
      </c>
      <c r="H5" s="5" t="s">
        <v>12</v>
      </c>
      <c r="I5" s="5" t="s">
        <v>30</v>
      </c>
      <c r="J5" s="6" t="s">
        <v>7</v>
      </c>
    </row>
    <row r="6" spans="1:11" s="2" customFormat="1" ht="22.5" customHeight="1" x14ac:dyDescent="0.25">
      <c r="A6" s="41" t="s">
        <v>2</v>
      </c>
      <c r="B6" s="42"/>
      <c r="C6" s="42"/>
      <c r="D6" s="42"/>
      <c r="E6" s="42"/>
      <c r="F6" s="42"/>
      <c r="G6" s="42"/>
      <c r="H6" s="42"/>
      <c r="I6" s="42"/>
      <c r="J6" s="43"/>
    </row>
    <row r="7" spans="1:11" ht="15.75" x14ac:dyDescent="0.25">
      <c r="A7" s="7" t="s">
        <v>26</v>
      </c>
      <c r="B7" s="8">
        <f>6*5*4</f>
        <v>120</v>
      </c>
      <c r="C7" s="8">
        <f>6*5*4</f>
        <v>120</v>
      </c>
      <c r="D7" s="8">
        <f>6*5*4</f>
        <v>120</v>
      </c>
      <c r="E7" s="8">
        <f>6*3*4</f>
        <v>72</v>
      </c>
      <c r="F7" s="8">
        <f>6*4*4</f>
        <v>96</v>
      </c>
      <c r="G7" s="8">
        <f>6*4*4</f>
        <v>96</v>
      </c>
      <c r="H7" s="8">
        <f>SUM(B7:G7)</f>
        <v>624</v>
      </c>
      <c r="I7" s="9">
        <v>9013</v>
      </c>
      <c r="J7" s="10">
        <f>I7*H7</f>
        <v>5624112</v>
      </c>
    </row>
    <row r="8" spans="1:11" ht="15.75" x14ac:dyDescent="0.25">
      <c r="A8" s="7" t="s">
        <v>25</v>
      </c>
      <c r="B8" s="8">
        <f>6*5*4</f>
        <v>120</v>
      </c>
      <c r="C8" s="8">
        <f>6*5*4</f>
        <v>120</v>
      </c>
      <c r="D8" s="8">
        <f>6*5*4</f>
        <v>120</v>
      </c>
      <c r="E8" s="8">
        <f>6*4*4</f>
        <v>96</v>
      </c>
      <c r="F8" s="8">
        <f>6*3*4</f>
        <v>72</v>
      </c>
      <c r="G8" s="8">
        <f>6*4*4</f>
        <v>96</v>
      </c>
      <c r="H8" s="8">
        <f>SUM(B8:G8)</f>
        <v>624</v>
      </c>
      <c r="I8" s="9">
        <v>9013</v>
      </c>
      <c r="J8" s="10">
        <f>I8*H8</f>
        <v>5624112</v>
      </c>
    </row>
    <row r="9" spans="1:11" ht="15.75" x14ac:dyDescent="0.25">
      <c r="A9" s="7" t="s">
        <v>33</v>
      </c>
      <c r="B9" s="8">
        <v>0</v>
      </c>
      <c r="C9" s="8">
        <v>0</v>
      </c>
      <c r="D9" s="8">
        <v>0</v>
      </c>
      <c r="E9" s="8">
        <f>6*3*4</f>
        <v>72</v>
      </c>
      <c r="F9" s="8">
        <f>6*3*4</f>
        <v>72</v>
      </c>
      <c r="G9" s="8">
        <f>6*3*4</f>
        <v>72</v>
      </c>
      <c r="H9" s="8">
        <f>SUM(B9:G9)</f>
        <v>216</v>
      </c>
      <c r="I9" s="9">
        <v>9013</v>
      </c>
      <c r="J9" s="10">
        <f>I9*H9</f>
        <v>1946808</v>
      </c>
    </row>
    <row r="10" spans="1:11" ht="15.75" x14ac:dyDescent="0.25">
      <c r="A10" s="7" t="s">
        <v>34</v>
      </c>
      <c r="B10" s="8">
        <v>0</v>
      </c>
      <c r="C10" s="8">
        <v>0</v>
      </c>
      <c r="D10" s="8">
        <v>0</v>
      </c>
      <c r="E10" s="8">
        <f>6*3*4</f>
        <v>72</v>
      </c>
      <c r="F10" s="8">
        <f>6*4*4</f>
        <v>96</v>
      </c>
      <c r="G10" s="8">
        <f>6*2*4</f>
        <v>48</v>
      </c>
      <c r="H10" s="8">
        <f>SUM(B10:G10)</f>
        <v>216</v>
      </c>
      <c r="I10" s="9">
        <v>9013</v>
      </c>
      <c r="J10" s="10">
        <f>I10*H10</f>
        <v>1946808</v>
      </c>
    </row>
    <row r="11" spans="1:11" ht="15.75" x14ac:dyDescent="0.25">
      <c r="A11" s="11"/>
      <c r="B11" s="12"/>
      <c r="C11" s="12"/>
      <c r="D11" s="12"/>
      <c r="E11" s="12"/>
      <c r="F11" s="12"/>
      <c r="G11" s="12"/>
      <c r="H11" s="12"/>
      <c r="I11" s="13" t="s">
        <v>19</v>
      </c>
      <c r="J11" s="14">
        <f>SUM(J7:J10)</f>
        <v>15141840</v>
      </c>
      <c r="K11" s="3"/>
    </row>
    <row r="12" spans="1:11" s="2" customFormat="1" ht="20.25" customHeight="1" x14ac:dyDescent="0.25">
      <c r="A12" s="41" t="s">
        <v>3</v>
      </c>
      <c r="B12" s="42"/>
      <c r="C12" s="42"/>
      <c r="D12" s="42"/>
      <c r="E12" s="42"/>
      <c r="F12" s="42"/>
      <c r="G12" s="42"/>
      <c r="H12" s="42"/>
      <c r="I12" s="42"/>
      <c r="J12" s="43"/>
    </row>
    <row r="13" spans="1:11" ht="26.25" customHeight="1" x14ac:dyDescent="0.25">
      <c r="A13" s="15" t="s">
        <v>31</v>
      </c>
      <c r="B13" s="8">
        <f>6*5*4</f>
        <v>120</v>
      </c>
      <c r="C13" s="8">
        <f>6*5*4</f>
        <v>120</v>
      </c>
      <c r="D13" s="8">
        <f>6*5*4</f>
        <v>120</v>
      </c>
      <c r="E13" s="8">
        <v>60</v>
      </c>
      <c r="F13" s="8">
        <v>60</v>
      </c>
      <c r="G13" s="8">
        <v>90</v>
      </c>
      <c r="H13" s="8">
        <f>SUM(B13:G13)</f>
        <v>570</v>
      </c>
      <c r="I13" s="16">
        <v>190.97</v>
      </c>
      <c r="J13" s="10">
        <f>H13*I13</f>
        <v>108852.9</v>
      </c>
    </row>
    <row r="14" spans="1:11" ht="26.25" customHeight="1" x14ac:dyDescent="0.25">
      <c r="A14" s="15" t="s">
        <v>35</v>
      </c>
      <c r="B14" s="8">
        <v>0</v>
      </c>
      <c r="C14" s="8">
        <v>0</v>
      </c>
      <c r="D14" s="8">
        <v>0</v>
      </c>
      <c r="E14" s="8">
        <v>30</v>
      </c>
      <c r="F14" s="8">
        <v>30</v>
      </c>
      <c r="G14" s="8">
        <v>60</v>
      </c>
      <c r="H14" s="8">
        <f>SUM(B14:G14)</f>
        <v>120</v>
      </c>
      <c r="I14" s="16">
        <v>190.97</v>
      </c>
      <c r="J14" s="10">
        <f>H14*I14</f>
        <v>22916.400000000001</v>
      </c>
    </row>
    <row r="15" spans="1:11" ht="26.25" customHeight="1" x14ac:dyDescent="0.25">
      <c r="A15" s="15" t="s">
        <v>36</v>
      </c>
      <c r="B15" s="8">
        <v>0</v>
      </c>
      <c r="C15" s="8">
        <v>0</v>
      </c>
      <c r="D15" s="8">
        <v>0</v>
      </c>
      <c r="E15" s="8">
        <v>30</v>
      </c>
      <c r="F15" s="8">
        <v>30</v>
      </c>
      <c r="G15" s="8">
        <v>60</v>
      </c>
      <c r="H15" s="8">
        <f>SUM(B15:G15)</f>
        <v>120</v>
      </c>
      <c r="I15" s="16">
        <v>190.97</v>
      </c>
      <c r="J15" s="10">
        <f>H15*I15</f>
        <v>22916.400000000001</v>
      </c>
    </row>
    <row r="16" spans="1:11" ht="30.75" customHeight="1" x14ac:dyDescent="0.25">
      <c r="A16" s="15" t="s">
        <v>29</v>
      </c>
      <c r="B16" s="8">
        <v>120</v>
      </c>
      <c r="C16" s="8">
        <v>120</v>
      </c>
      <c r="D16" s="8">
        <v>120</v>
      </c>
      <c r="E16" s="8">
        <v>60</v>
      </c>
      <c r="F16" s="8">
        <v>60</v>
      </c>
      <c r="G16" s="8">
        <v>90</v>
      </c>
      <c r="H16" s="8">
        <f>SUM(B16:G16)</f>
        <v>570</v>
      </c>
      <c r="I16" s="16">
        <v>190.97</v>
      </c>
      <c r="J16" s="10">
        <f t="shared" ref="J16" si="0">H16*I16</f>
        <v>108852.9</v>
      </c>
    </row>
    <row r="17" spans="1:11" ht="30.75" customHeight="1" x14ac:dyDescent="0.25">
      <c r="A17" s="17"/>
      <c r="B17" s="12"/>
      <c r="C17" s="12"/>
      <c r="D17" s="12"/>
      <c r="E17" s="12"/>
      <c r="F17" s="12"/>
      <c r="G17" s="12"/>
      <c r="H17" s="12"/>
      <c r="I17" s="18" t="s">
        <v>19</v>
      </c>
      <c r="J17" s="19">
        <f>SUM(J13:J16)</f>
        <v>263538.59999999998</v>
      </c>
      <c r="K17" s="3"/>
    </row>
    <row r="18" spans="1:11" s="2" customFormat="1" ht="20.25" customHeight="1" x14ac:dyDescent="0.25">
      <c r="A18" s="41" t="s">
        <v>4</v>
      </c>
      <c r="B18" s="42"/>
      <c r="C18" s="42"/>
      <c r="D18" s="42"/>
      <c r="E18" s="42"/>
      <c r="F18" s="42"/>
      <c r="G18" s="42"/>
      <c r="H18" s="42"/>
      <c r="I18" s="42"/>
      <c r="J18" s="43"/>
    </row>
    <row r="19" spans="1:11" ht="15.75" x14ac:dyDescent="0.25">
      <c r="A19" s="7" t="s">
        <v>27</v>
      </c>
      <c r="B19" s="8">
        <v>0</v>
      </c>
      <c r="C19" s="8">
        <v>0</v>
      </c>
      <c r="D19" s="8">
        <v>0</v>
      </c>
      <c r="E19" s="8"/>
      <c r="F19" s="8">
        <v>0</v>
      </c>
      <c r="G19" s="8">
        <v>0</v>
      </c>
      <c r="H19" s="8">
        <v>0</v>
      </c>
      <c r="I19" s="8">
        <v>1</v>
      </c>
      <c r="J19" s="20">
        <v>0</v>
      </c>
    </row>
    <row r="20" spans="1:11" ht="15.75" x14ac:dyDescent="0.25">
      <c r="A20" s="7" t="s">
        <v>15</v>
      </c>
      <c r="B20" s="8">
        <v>0</v>
      </c>
      <c r="C20" s="8">
        <v>0</v>
      </c>
      <c r="D20" s="8">
        <v>0</v>
      </c>
      <c r="E20" s="8"/>
      <c r="F20" s="8">
        <v>0</v>
      </c>
      <c r="G20" s="8">
        <v>0</v>
      </c>
      <c r="H20" s="8">
        <v>0</v>
      </c>
      <c r="I20" s="8">
        <v>1</v>
      </c>
      <c r="J20" s="20">
        <v>0</v>
      </c>
    </row>
    <row r="21" spans="1:11" ht="15.75" x14ac:dyDescent="0.25">
      <c r="A21" s="7" t="s">
        <v>28</v>
      </c>
      <c r="B21" s="8">
        <v>0</v>
      </c>
      <c r="C21" s="8">
        <v>0</v>
      </c>
      <c r="D21" s="8">
        <v>0</v>
      </c>
      <c r="E21" s="8"/>
      <c r="F21" s="8">
        <v>0</v>
      </c>
      <c r="G21" s="8">
        <v>0</v>
      </c>
      <c r="H21" s="8">
        <v>0</v>
      </c>
      <c r="I21" s="8">
        <v>1</v>
      </c>
      <c r="J21" s="20">
        <v>0</v>
      </c>
    </row>
    <row r="22" spans="1:11" ht="15.75" x14ac:dyDescent="0.25">
      <c r="A22" s="7" t="s">
        <v>16</v>
      </c>
      <c r="B22" s="8">
        <v>0</v>
      </c>
      <c r="C22" s="8">
        <v>0</v>
      </c>
      <c r="D22" s="8">
        <v>0</v>
      </c>
      <c r="E22" s="8"/>
      <c r="F22" s="8">
        <v>0</v>
      </c>
      <c r="G22" s="8">
        <v>0</v>
      </c>
      <c r="H22" s="8">
        <v>0</v>
      </c>
      <c r="I22" s="8">
        <v>1</v>
      </c>
      <c r="J22" s="20">
        <v>0</v>
      </c>
    </row>
    <row r="23" spans="1:11" ht="15.75" x14ac:dyDescent="0.25">
      <c r="A23" s="7" t="s">
        <v>17</v>
      </c>
      <c r="B23" s="8">
        <v>0</v>
      </c>
      <c r="C23" s="8">
        <v>0</v>
      </c>
      <c r="D23" s="8">
        <v>0</v>
      </c>
      <c r="E23" s="8"/>
      <c r="F23" s="8">
        <v>0</v>
      </c>
      <c r="G23" s="8">
        <v>0</v>
      </c>
      <c r="H23" s="8">
        <v>0</v>
      </c>
      <c r="I23" s="8">
        <v>1</v>
      </c>
      <c r="J23" s="20">
        <v>0</v>
      </c>
    </row>
    <row r="24" spans="1:11" ht="15.75" x14ac:dyDescent="0.25">
      <c r="A24" s="21" t="s">
        <v>18</v>
      </c>
      <c r="B24" s="8">
        <v>0</v>
      </c>
      <c r="C24" s="8">
        <v>0</v>
      </c>
      <c r="D24" s="8">
        <v>0</v>
      </c>
      <c r="E24" s="8"/>
      <c r="F24" s="8">
        <v>0</v>
      </c>
      <c r="G24" s="8">
        <v>0</v>
      </c>
      <c r="H24" s="8">
        <v>0</v>
      </c>
      <c r="I24" s="8">
        <v>1</v>
      </c>
      <c r="J24" s="20">
        <v>0</v>
      </c>
    </row>
    <row r="25" spans="1:11" ht="15.75" x14ac:dyDescent="0.25">
      <c r="A25" s="7"/>
      <c r="B25" s="8"/>
      <c r="C25" s="8"/>
      <c r="D25" s="8"/>
      <c r="E25" s="8"/>
      <c r="F25" s="8"/>
      <c r="G25" s="8"/>
      <c r="H25" s="8"/>
      <c r="I25" s="8"/>
      <c r="J25" s="20"/>
    </row>
    <row r="26" spans="1:11" ht="15.75" x14ac:dyDescent="0.25">
      <c r="A26" s="22"/>
      <c r="B26" s="8"/>
      <c r="C26" s="8"/>
      <c r="D26" s="8"/>
      <c r="E26" s="8"/>
      <c r="F26" s="8"/>
      <c r="G26" s="8"/>
      <c r="H26" s="8"/>
      <c r="I26" s="8"/>
      <c r="J26" s="20"/>
    </row>
    <row r="27" spans="1:11" s="2" customFormat="1" ht="20.25" customHeight="1" x14ac:dyDescent="0.25">
      <c r="A27" s="41" t="s">
        <v>5</v>
      </c>
      <c r="B27" s="42"/>
      <c r="C27" s="42"/>
      <c r="D27" s="42"/>
      <c r="E27" s="42"/>
      <c r="F27" s="42"/>
      <c r="G27" s="42"/>
      <c r="H27" s="42"/>
      <c r="I27" s="42"/>
      <c r="J27" s="43"/>
    </row>
    <row r="28" spans="1:11" ht="15.75" x14ac:dyDescent="0.25">
      <c r="A28" s="7" t="s">
        <v>13</v>
      </c>
      <c r="B28" s="8">
        <f>1.1*6*5*4</f>
        <v>132</v>
      </c>
      <c r="C28" s="8">
        <f t="shared" ref="C28:D28" si="1">1.1*6*5*4</f>
        <v>132</v>
      </c>
      <c r="D28" s="8">
        <f t="shared" si="1"/>
        <v>132</v>
      </c>
      <c r="E28" s="8">
        <v>132</v>
      </c>
      <c r="F28" s="8">
        <v>132</v>
      </c>
      <c r="G28" s="8">
        <v>132</v>
      </c>
      <c r="H28" s="8">
        <f>SUM(B28:G28)</f>
        <v>792</v>
      </c>
      <c r="I28" s="16">
        <v>557.31050000000005</v>
      </c>
      <c r="J28" s="10">
        <f>H28*I28</f>
        <v>441389.91600000003</v>
      </c>
    </row>
    <row r="29" spans="1:11" ht="15.75" x14ac:dyDescent="0.25">
      <c r="A29" s="7" t="s">
        <v>14</v>
      </c>
      <c r="B29" s="32">
        <v>1</v>
      </c>
      <c r="C29" s="32">
        <v>1</v>
      </c>
      <c r="D29" s="32">
        <v>1</v>
      </c>
      <c r="E29" s="34">
        <v>1</v>
      </c>
      <c r="F29" s="33">
        <v>1</v>
      </c>
      <c r="G29" s="33">
        <v>1</v>
      </c>
      <c r="H29" s="8">
        <f>SUM(B29:G29)</f>
        <v>6</v>
      </c>
      <c r="I29" s="9">
        <v>55000</v>
      </c>
      <c r="J29" s="10">
        <f>I29*H29</f>
        <v>330000</v>
      </c>
    </row>
    <row r="30" spans="1:11" ht="15.75" x14ac:dyDescent="0.25">
      <c r="A30" s="7" t="s">
        <v>6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f>SUM(B30:G30)</f>
        <v>0</v>
      </c>
      <c r="I30" s="8">
        <v>2500</v>
      </c>
      <c r="J30" s="10">
        <f>I30*H30</f>
        <v>0</v>
      </c>
      <c r="K30" s="3">
        <f>SUM(J28:J30)</f>
        <v>771389.91599999997</v>
      </c>
    </row>
    <row r="31" spans="1:11" ht="15.75" x14ac:dyDescent="0.25">
      <c r="A31" s="11"/>
      <c r="B31" s="12"/>
      <c r="C31" s="12"/>
      <c r="D31" s="12"/>
      <c r="E31" s="12"/>
      <c r="F31" s="12"/>
      <c r="G31" s="12"/>
      <c r="H31" s="12"/>
      <c r="I31" s="29" t="s">
        <v>8</v>
      </c>
      <c r="J31" s="31">
        <f>SUM(J11+J17+J28+J29+J30)</f>
        <v>16176768.515999999</v>
      </c>
      <c r="K31" s="3">
        <f>SUM(K11:K30)</f>
        <v>771389.91599999997</v>
      </c>
    </row>
    <row r="32" spans="1:11" ht="15.75" x14ac:dyDescent="0.25">
      <c r="A32" s="11"/>
      <c r="B32" s="12"/>
      <c r="C32" s="12"/>
      <c r="D32" s="12"/>
      <c r="E32" s="12"/>
      <c r="F32" s="12"/>
      <c r="G32" s="12"/>
      <c r="H32" s="12"/>
      <c r="I32" s="23" t="s">
        <v>9</v>
      </c>
      <c r="J32" s="10">
        <f>J31*0.15</f>
        <v>2426515.2773999996</v>
      </c>
    </row>
    <row r="33" spans="1:10" ht="15.75" x14ac:dyDescent="0.25">
      <c r="A33" s="11"/>
      <c r="B33" s="12"/>
      <c r="C33" s="12"/>
      <c r="D33" s="12"/>
      <c r="E33" s="12"/>
      <c r="F33" s="12"/>
      <c r="G33" s="12"/>
      <c r="H33" s="12"/>
      <c r="I33" s="24" t="s">
        <v>24</v>
      </c>
      <c r="J33" s="25">
        <f>J31*0.2</f>
        <v>3235353.7031999999</v>
      </c>
    </row>
    <row r="34" spans="1:10" ht="15.75" x14ac:dyDescent="0.25">
      <c r="A34" s="11"/>
      <c r="B34" s="12"/>
      <c r="C34" s="12"/>
      <c r="D34" s="12"/>
      <c r="E34" s="12"/>
      <c r="F34" s="12"/>
      <c r="G34" s="12"/>
      <c r="H34" s="12"/>
      <c r="I34" s="29" t="s">
        <v>10</v>
      </c>
      <c r="J34" s="30">
        <f>SUM(J31:J33)</f>
        <v>21838637.496599998</v>
      </c>
    </row>
    <row r="35" spans="1:10" ht="16.5" thickBot="1" x14ac:dyDescent="0.3">
      <c r="A35" s="26"/>
      <c r="B35" s="27"/>
      <c r="C35" s="27"/>
      <c r="D35" s="27"/>
      <c r="E35" s="27"/>
      <c r="F35" s="27"/>
      <c r="G35" s="27"/>
      <c r="H35" s="27"/>
      <c r="I35" s="27"/>
      <c r="J35" s="28"/>
    </row>
  </sheetData>
  <mergeCells count="5">
    <mergeCell ref="A3:J4"/>
    <mergeCell ref="A6:J6"/>
    <mergeCell ref="A12:J12"/>
    <mergeCell ref="A18:J18"/>
    <mergeCell ref="A27:J27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Presupuestos</vt:lpstr>
      <vt:lpstr>Presupuestos!Área_de_impresión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Andrea</cp:lastModifiedBy>
  <dcterms:created xsi:type="dcterms:W3CDTF">2019-09-28T02:10:55Z</dcterms:created>
  <dcterms:modified xsi:type="dcterms:W3CDTF">2020-10-07T19:23:15Z</dcterms:modified>
</cp:coreProperties>
</file>