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2F7F2280-D329-4B50-AA33-CC7BAD78F729}" xr6:coauthVersionLast="47" xr6:coauthVersionMax="47" xr10:uidLastSave="{00000000-0000-0000-0000-000000000000}"/>
  <bookViews>
    <workbookView xWindow="-2630" yWindow="-21710" windowWidth="37690" windowHeight="21820" xr2:uid="{5CDD05D1-B91C-47AD-9058-2B6F85536433}"/>
  </bookViews>
  <sheets>
    <sheet name="Zestawienia" sheetId="7" r:id="rId1"/>
    <sheet name="PivotCzyste" sheetId="6" r:id="rId2"/>
    <sheet name="Ankiety_analiza(czyszczone)" sheetId="5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9" i="7" l="1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C78" i="5" s="1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C24" i="5" s="1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C128" i="5" s="1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C91" i="5" s="1"/>
  <c r="HC92" i="5"/>
  <c r="C92" i="5" s="1"/>
  <c r="HC67" i="5"/>
  <c r="HC84" i="5"/>
  <c r="HC49" i="5"/>
  <c r="HC66" i="5"/>
  <c r="C66" i="5" s="1"/>
  <c r="HC86" i="5"/>
  <c r="HC11" i="5"/>
  <c r="HC27" i="5"/>
  <c r="HC93" i="5"/>
  <c r="C93" i="5" s="1"/>
  <c r="HC94" i="5"/>
  <c r="C94" i="5" s="1"/>
  <c r="HC95" i="5"/>
  <c r="HC116" i="5"/>
  <c r="HC117" i="5"/>
  <c r="HC3" i="5"/>
  <c r="HC98" i="5"/>
  <c r="HC88" i="5"/>
  <c r="HC50" i="5"/>
  <c r="C50" i="5" s="1"/>
  <c r="HC47" i="5"/>
  <c r="C47" i="5" s="1"/>
  <c r="HC22" i="5"/>
  <c r="HC108" i="5"/>
  <c r="HC45" i="5"/>
  <c r="HC35" i="5"/>
  <c r="HC129" i="5"/>
  <c r="HC64" i="5"/>
  <c r="HC112" i="5"/>
  <c r="HC130" i="5"/>
  <c r="HC99" i="5"/>
  <c r="C99" i="5" s="1"/>
  <c r="HC23" i="5"/>
  <c r="HC33" i="5"/>
  <c r="HC52" i="5"/>
  <c r="HC118" i="5"/>
  <c r="HC123" i="5"/>
  <c r="HC34" i="5"/>
  <c r="C34" i="5" s="1"/>
  <c r="HC6" i="5"/>
  <c r="C6" i="5" s="1"/>
  <c r="HC53" i="5"/>
  <c r="C53" i="5" s="1"/>
  <c r="HC21" i="5"/>
  <c r="C21" i="5" s="1"/>
  <c r="HC54" i="5"/>
  <c r="HC51" i="5"/>
  <c r="HC31" i="5"/>
  <c r="C31" i="5" s="1"/>
  <c r="HC109" i="5"/>
  <c r="HC36" i="5"/>
  <c r="C36" i="5" s="1"/>
  <c r="HC15" i="5"/>
  <c r="HC4" i="5"/>
  <c r="HC55" i="5"/>
  <c r="HC76" i="5"/>
  <c r="HC119" i="5"/>
  <c r="HC24" i="5"/>
  <c r="HC25" i="5"/>
  <c r="HC71" i="5"/>
  <c r="C71" i="5" s="1"/>
  <c r="HC37" i="5"/>
  <c r="HC10" i="5"/>
  <c r="HC12" i="5"/>
  <c r="HC38" i="5"/>
  <c r="HC62" i="5"/>
  <c r="HC56" i="5"/>
  <c r="HC39" i="5"/>
  <c r="C39" i="5" s="1"/>
  <c r="HC68" i="5"/>
  <c r="HC100" i="5"/>
  <c r="C100" i="5" s="1"/>
  <c r="HC120" i="5"/>
  <c r="C120" i="5" s="1"/>
  <c r="HC26" i="5"/>
  <c r="HC132" i="5"/>
  <c r="HC17" i="5"/>
  <c r="HC121" i="5"/>
  <c r="HC75" i="5"/>
  <c r="C75" i="5" s="1"/>
  <c r="HC46" i="5"/>
  <c r="C46" i="5" s="1"/>
  <c r="HC72" i="5"/>
  <c r="HC32" i="5"/>
  <c r="C32" i="5" s="1"/>
  <c r="HC20" i="5"/>
  <c r="C20" i="5" s="1"/>
  <c r="HC101" i="5"/>
  <c r="HC7" i="5"/>
  <c r="HC8" i="5"/>
  <c r="C8" i="5" s="1"/>
  <c r="HC85" i="5"/>
  <c r="C85" i="5" s="1"/>
  <c r="HC18" i="5"/>
  <c r="C18" i="5" s="1"/>
  <c r="HC73" i="5"/>
  <c r="HC122" i="5"/>
  <c r="HC102" i="5"/>
  <c r="C102" i="5" s="1"/>
  <c r="HC40" i="5"/>
  <c r="HC79" i="5"/>
  <c r="HC13" i="5"/>
  <c r="HC16" i="5"/>
  <c r="C16" i="5" s="1"/>
  <c r="HC28" i="5"/>
  <c r="HC41" i="5"/>
  <c r="C41" i="5" s="1"/>
  <c r="HC96" i="5"/>
  <c r="C96" i="5" s="1"/>
  <c r="HC97" i="5"/>
  <c r="HC111" i="5"/>
  <c r="HC103" i="5"/>
  <c r="C103" i="5" s="1"/>
  <c r="HC104" i="5"/>
  <c r="HC105" i="5"/>
  <c r="C105" i="5" s="1"/>
  <c r="HC29" i="5"/>
  <c r="HC19" i="5"/>
  <c r="HC65" i="5"/>
  <c r="HC5" i="5"/>
  <c r="HC83" i="5"/>
  <c r="HC42" i="5"/>
  <c r="C42" i="5" s="1"/>
  <c r="HC110" i="5"/>
  <c r="HC9" i="5"/>
  <c r="C9" i="5" s="1"/>
  <c r="HC106" i="5"/>
  <c r="C106" i="5" s="1"/>
  <c r="HC43" i="5"/>
  <c r="C43" i="5" s="1"/>
  <c r="HC44" i="5"/>
  <c r="HC113" i="5"/>
  <c r="HC114" i="5"/>
  <c r="HC115" i="5"/>
  <c r="HC124" i="5"/>
  <c r="HC125" i="5"/>
  <c r="C125" i="5" s="1"/>
  <c r="HC58" i="5"/>
  <c r="C58" i="5" s="1"/>
  <c r="HC80" i="5"/>
  <c r="HC59" i="5"/>
  <c r="C59" i="5" s="1"/>
  <c r="HC127" i="5"/>
  <c r="C127" i="5" s="1"/>
  <c r="HC60" i="5"/>
  <c r="HC63" i="5"/>
  <c r="HC48" i="5"/>
  <c r="HC57" i="5"/>
  <c r="HC126" i="5"/>
  <c r="C126" i="5" s="1"/>
  <c r="HC107" i="5"/>
  <c r="HC14" i="5"/>
  <c r="HC30" i="5"/>
  <c r="C30" i="5" s="1"/>
  <c r="HC74" i="5"/>
  <c r="HC131" i="5"/>
  <c r="HC77" i="5"/>
  <c r="C77" i="5" s="1"/>
  <c r="HC133" i="5"/>
  <c r="HC134" i="5"/>
  <c r="C134" i="5" s="1"/>
  <c r="HC135" i="5"/>
  <c r="C135" i="5" s="1"/>
  <c r="A66" i="7"/>
  <c r="C66" i="7" s="1"/>
  <c r="A65" i="7"/>
  <c r="C65" i="7" s="1"/>
  <c r="A64" i="7"/>
  <c r="C64" i="7" s="1"/>
  <c r="A63" i="7"/>
  <c r="C63" i="7" s="1"/>
  <c r="A62" i="7"/>
  <c r="C62" i="7" s="1"/>
  <c r="A61" i="7"/>
  <c r="C61" i="7" s="1"/>
  <c r="C60" i="7"/>
  <c r="A25" i="7"/>
  <c r="A24" i="7"/>
  <c r="A23" i="7"/>
  <c r="A22" i="7"/>
  <c r="A21" i="7"/>
  <c r="A20" i="7"/>
  <c r="A19" i="7"/>
  <c r="A17" i="7"/>
  <c r="A18" i="7"/>
  <c r="A59" i="7"/>
  <c r="C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HA140" i="5" s="1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C124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C117" i="5"/>
  <c r="B117" i="5"/>
  <c r="B15" i="5"/>
  <c r="B99" i="5"/>
  <c r="B93" i="5"/>
  <c r="B101" i="5"/>
  <c r="B135" i="5"/>
  <c r="B106" i="5"/>
  <c r="B42" i="5"/>
  <c r="C74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C40" i="5"/>
  <c r="B40" i="5"/>
  <c r="B105" i="5"/>
  <c r="B43" i="5"/>
  <c r="B89" i="5"/>
  <c r="C13" i="5"/>
  <c r="B13" i="5"/>
  <c r="B64" i="5"/>
  <c r="B69" i="5"/>
  <c r="B91" i="5"/>
  <c r="B32" i="5"/>
  <c r="C88" i="5"/>
  <c r="B88" i="5"/>
  <c r="B31" i="5"/>
  <c r="B18" i="5"/>
  <c r="B68" i="5"/>
  <c r="B67" i="5"/>
  <c r="B30" i="5"/>
  <c r="B66" i="5"/>
  <c r="B87" i="5"/>
  <c r="C86" i="5"/>
  <c r="B86" i="5"/>
  <c r="B83" i="5"/>
  <c r="C82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GN164" i="3" l="1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83" i="7"/>
  <c r="A77" i="7"/>
  <c r="A82" i="7"/>
  <c r="A81" i="7"/>
  <c r="A80" i="7"/>
  <c r="A79" i="7"/>
  <c r="A78" i="7"/>
  <c r="GY140" i="5"/>
  <c r="HB140" i="5"/>
  <c r="HD140" i="5"/>
  <c r="GA140" i="5"/>
  <c r="C18" i="7"/>
  <c r="P140" i="5"/>
  <c r="D59" i="7"/>
  <c r="C17" i="7"/>
  <c r="D66" i="7"/>
  <c r="D65" i="7"/>
  <c r="D64" i="7"/>
  <c r="D63" i="7"/>
  <c r="D62" i="7"/>
  <c r="D61" i="7"/>
  <c r="D60" i="7"/>
  <c r="C19" i="7"/>
  <c r="C20" i="7"/>
  <c r="C21" i="7"/>
  <c r="C22" i="7"/>
  <c r="C23" i="7"/>
  <c r="C24" i="7"/>
  <c r="C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C47" i="7" l="1"/>
  <c r="C48" i="7"/>
  <c r="C49" i="7"/>
  <c r="C50" i="7"/>
  <c r="C51" i="7"/>
  <c r="A42" i="7"/>
  <c r="C41" i="7" s="1"/>
  <c r="C30" i="7"/>
  <c r="A123" i="7"/>
  <c r="C120" i="7" s="1"/>
  <c r="A84" i="7"/>
  <c r="C25" i="7"/>
  <c r="C35" i="7" l="1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</calcChain>
</file>

<file path=xl/sharedStrings.xml><?xml version="1.0" encoding="utf-8"?>
<sst xmlns="http://schemas.openxmlformats.org/spreadsheetml/2006/main" count="26322" uniqueCount="2352">
  <si>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</si>
  <si>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</si>
  <si>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</si>
  <si>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</si>
  <si>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</si>
  <si>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</si>
  <si>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</si>
  <si>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</si>
  <si>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</si>
  <si>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</si>
  <si>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</si>
  <si>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</si>
  <si>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</si>
  <si>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</si>
  <si>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</si>
  <si>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</si>
  <si>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</si>
  <si>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</si>
  <si>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</si>
  <si>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</si>
  <si>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</si>
  <si>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</si>
  <si>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</si>
  <si>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</si>
  <si>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</si>
  <si>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</si>
  <si>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</si>
  <si>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</si>
  <si>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</si>
  <si>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</si>
  <si>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</si>
  <si>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</si>
  <si>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</si>
  <si>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</si>
  <si>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</si>
  <si>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</si>
  <si>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</si>
  <si>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</si>
  <si>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</si>
  <si>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</si>
  <si>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</si>
  <si>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</si>
  <si>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</si>
  <si>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</si>
  <si>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</si>
  <si>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</si>
  <si>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</si>
  <si>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</si>
  <si>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</si>
  <si>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</si>
  <si>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</si>
  <si>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</si>
  <si>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</si>
  <si>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</si>
  <si>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</si>
  <si>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</si>
  <si>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</si>
  <si>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</si>
  <si>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</si>
  <si>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</si>
  <si>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</si>
  <si>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</si>
  <si>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</si>
  <si>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</si>
  <si>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</si>
  <si>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</si>
  <si>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</si>
  <si>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</si>
  <si>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</si>
  <si>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</si>
  <si>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</si>
  <si>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</si>
  <si>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</si>
  <si>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</si>
  <si>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</si>
  <si>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</si>
  <si>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</si>
  <si>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</si>
  <si>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</si>
  <si>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</si>
  <si>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</si>
  <si>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</si>
  <si>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</si>
  <si>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</si>
  <si>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</si>
  <si>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</si>
  <si>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</si>
  <si>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</si>
  <si>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</si>
  <si>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</si>
  <si>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</si>
  <si>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</si>
  <si>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</si>
  <si>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</si>
  <si>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</si>
  <si>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</si>
  <si>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</si>
  <si>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</si>
  <si>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</si>
  <si>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</si>
  <si>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</si>
  <si>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</si>
  <si>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</si>
  <si>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</si>
  <si>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</si>
  <si>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</si>
  <si>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</si>
  <si>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</si>
  <si>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</si>
  <si>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</si>
  <si>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</si>
  <si>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</si>
  <si>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</si>
  <si>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</si>
  <si>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</si>
  <si>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</si>
  <si>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</si>
  <si>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</si>
  <si>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</si>
  <si>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</si>
  <si>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</si>
  <si>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</si>
  <si>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</si>
  <si>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</si>
  <si>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</si>
  <si>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</si>
  <si>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</si>
  <si>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</si>
  <si>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</si>
  <si>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</si>
  <si>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</si>
  <si>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</si>
  <si>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</si>
  <si>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</si>
  <si>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</si>
  <si>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</si>
  <si>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</si>
  <si>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</si>
  <si>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</si>
  <si>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</si>
  <si>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</si>
  <si>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</si>
  <si>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</si>
  <si>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</si>
  <si>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</si>
  <si>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</si>
  <si>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</si>
  <si>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</si>
  <si>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</si>
  <si>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</si>
  <si>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</si>
  <si>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</si>
  <si>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</si>
  <si>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</si>
  <si>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</si>
  <si>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</si>
  <si>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</si>
  <si>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</si>
  <si>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</si>
  <si>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</si>
  <si>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</si>
  <si>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</si>
  <si>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</si>
  <si>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</si>
  <si>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</si>
  <si>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</si>
  <si>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</si>
  <si>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</si>
  <si>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</si>
  <si>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</si>
  <si>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</si>
  <si>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</si>
  <si>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</si>
  <si>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</si>
  <si>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</si>
  <si>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</si>
  <si>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</si>
  <si>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</si>
  <si>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</si>
  <si>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</si>
  <si>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</si>
  <si>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</si>
  <si>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</si>
  <si>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</si>
  <si>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</si>
  <si>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</si>
  <si>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</si>
  <si>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</si>
  <si>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</si>
  <si>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</si>
  <si>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</si>
  <si>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</si>
  <si>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</si>
  <si>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</si>
  <si>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</si>
  <si>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</si>
  <si>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</si>
  <si>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</si>
  <si>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</si>
  <si>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</si>
  <si>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</si>
  <si>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</si>
  <si>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</si>
  <si>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</si>
  <si>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</si>
  <si>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</si>
  <si>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</si>
  <si>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</si>
  <si>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</si>
  <si>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</si>
  <si>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</si>
  <si>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</si>
  <si>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</si>
  <si>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</si>
  <si>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</si>
  <si>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</si>
  <si>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</si>
  <si>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</si>
  <si>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</si>
  <si>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</si>
  <si>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</si>
  <si>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</si>
  <si>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</si>
  <si>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</si>
  <si>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</si>
  <si>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</si>
  <si>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</si>
  <si>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</si>
  <si>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</si>
  <si>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</si>
  <si>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</si>
  <si>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</si>
  <si>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</si>
  <si>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</si>
  <si>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</si>
  <si>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</si>
  <si>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</si>
  <si>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</si>
  <si>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</si>
  <si>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</si>
  <si>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</si>
  <si>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</si>
  <si>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</si>
  <si>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</si>
  <si>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</si>
  <si>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</si>
  <si>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</si>
  <si>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</si>
  <si>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</si>
  <si>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</si>
  <si>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</si>
  <si>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</si>
  <si>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</si>
  <si>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</si>
  <si>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</si>
  <si>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</si>
  <si>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</si>
  <si>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</si>
  <si>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</si>
  <si>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</si>
  <si>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</si>
  <si>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</si>
  <si>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</si>
  <si>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</si>
  <si>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</si>
  <si>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</si>
  <si>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</si>
  <si>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</si>
  <si>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</si>
  <si>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</si>
  <si>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</si>
  <si>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</si>
  <si>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</si>
  <si>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</si>
  <si>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</si>
  <si>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</si>
  <si>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</si>
  <si>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</si>
  <si>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</si>
  <si>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</si>
  <si>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</si>
  <si>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</si>
  <si>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</si>
  <si>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</si>
  <si>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</si>
  <si>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</si>
  <si>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</si>
  <si>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</si>
  <si>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</si>
  <si>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</si>
  <si>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</si>
  <si>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</si>
  <si>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</si>
  <si>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</si>
  <si>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</si>
  <si>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</si>
  <si>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</si>
  <si>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</si>
  <si>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</si>
  <si>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</si>
  <si>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</si>
  <si>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</si>
  <si>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</si>
  <si>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</si>
  <si>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</si>
  <si>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</si>
  <si>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</si>
  <si>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</si>
  <si>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</si>
  <si>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</si>
  <si>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</si>
  <si>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</si>
  <si>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</si>
  <si>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</si>
  <si>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</si>
  <si>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</si>
  <si>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</si>
  <si>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</si>
  <si>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</si>
  <si>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</si>
  <si>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</si>
  <si>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</si>
  <si>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</si>
  <si>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</si>
  <si>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</si>
  <si>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</si>
  <si>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</si>
  <si>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</si>
  <si>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</si>
  <si>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</si>
  <si>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</si>
  <si>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</si>
  <si>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</si>
  <si>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</si>
  <si>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</si>
  <si>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</si>
  <si>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</si>
  <si>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</si>
  <si>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</si>
  <si>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</si>
  <si>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</si>
  <si>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</si>
  <si>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</si>
  <si>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</si>
  <si>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</si>
  <si>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</si>
  <si>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</si>
  <si>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</si>
  <si>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</si>
  <si>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</si>
  <si>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</si>
  <si>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</si>
  <si>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</si>
  <si>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</si>
  <si>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</si>
  <si>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</si>
  <si>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</si>
  <si>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</si>
  <si>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</si>
  <si>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</si>
  <si>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</si>
  <si>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</si>
  <si>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</si>
  <si>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</si>
  <si>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</si>
  <si>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</si>
  <si>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</si>
  <si>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</si>
  <si>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</si>
  <si>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</si>
  <si>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</si>
  <si>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</si>
  <si>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</si>
  <si>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</si>
  <si>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</si>
  <si>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</si>
  <si>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</si>
  <si>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</si>
  <si>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</si>
  <si>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</si>
  <si>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</si>
  <si>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</si>
  <si>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</si>
  <si>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</si>
  <si>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</si>
  <si>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</si>
  <si>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</si>
  <si>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</si>
  <si>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</si>
  <si>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</si>
  <si>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</si>
  <si>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</si>
  <si>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</si>
  <si>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</si>
  <si>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</si>
  <si>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</si>
  <si>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</si>
  <si>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</si>
  <si>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</si>
  <si>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</si>
  <si>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</si>
  <si>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</si>
  <si>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</si>
  <si>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</si>
  <si>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</si>
  <si>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</si>
  <si>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</si>
  <si>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</si>
  <si>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</si>
  <si>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</si>
  <si>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</si>
  <si>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</si>
  <si>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</si>
  <si>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</si>
  <si>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</si>
  <si>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</si>
  <si>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</si>
  <si>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</si>
  <si>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</si>
  <si>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</si>
  <si>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</si>
  <si>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</si>
  <si>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</si>
  <si>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</si>
  <si>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</si>
  <si>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</si>
  <si>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</si>
  <si>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</si>
  <si>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</si>
  <si>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</si>
  <si>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</si>
  <si>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</si>
  <si>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</si>
  <si>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</si>
  <si>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</si>
  <si>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</si>
  <si>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</si>
  <si>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</si>
  <si>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</si>
  <si>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</si>
  <si>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</si>
  <si>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</si>
  <si>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</si>
  <si>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</si>
  <si>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</si>
  <si>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</si>
  <si>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</si>
  <si>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</si>
  <si>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</si>
  <si>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</si>
  <si>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</si>
  <si>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</si>
  <si>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</si>
  <si>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</si>
  <si>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</si>
  <si>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</si>
  <si>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</si>
  <si>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</si>
  <si>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</si>
  <si>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</si>
  <si>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</si>
  <si>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</si>
  <si>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</si>
  <si>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</si>
  <si>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</si>
  <si>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</si>
  <si>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</si>
  <si>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</si>
  <si>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</si>
  <si>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</si>
  <si>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</si>
  <si>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</si>
  <si>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</si>
  <si>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</si>
  <si>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</si>
  <si>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</si>
  <si>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</si>
  <si>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</si>
  <si>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</si>
  <si>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</si>
  <si>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</si>
  <si>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</si>
  <si>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</si>
  <si>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</si>
  <si>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</si>
  <si>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</si>
  <si>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</si>
  <si>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</si>
  <si>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</si>
  <si>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</si>
  <si>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</si>
  <si>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</si>
  <si>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</si>
  <si>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</si>
  <si>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</si>
  <si>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</si>
  <si>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</si>
  <si>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</si>
  <si>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</si>
  <si>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</si>
  <si>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</si>
  <si>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</si>
  <si>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</si>
  <si>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</si>
  <si>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</si>
  <si>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</si>
  <si>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</si>
  <si>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</si>
  <si>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</si>
  <si>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</si>
  <si>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</si>
  <si>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</si>
  <si>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</si>
  <si>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</si>
  <si>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</si>
  <si>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</si>
  <si>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</si>
  <si>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</si>
  <si>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</si>
  <si>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</si>
  <si>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</si>
  <si>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</si>
  <si>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</si>
  <si>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</si>
  <si>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</si>
  <si>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</si>
  <si>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</si>
  <si>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</si>
  <si>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</si>
  <si>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</si>
  <si>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</si>
  <si>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</si>
  <si>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</si>
  <si>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</si>
  <si>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</si>
  <si>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</si>
  <si>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</si>
  <si>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</si>
  <si>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</si>
  <si>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</si>
  <si>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</si>
  <si>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</si>
  <si>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</si>
  <si>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</si>
  <si>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</si>
  <si>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</si>
  <si>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</si>
  <si>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</si>
  <si>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</si>
  <si>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</si>
  <si>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</si>
  <si>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</si>
  <si>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</si>
  <si>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</si>
  <si>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</si>
  <si>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</si>
  <si>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</si>
  <si>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</si>
  <si>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</si>
  <si>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</si>
  <si>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</si>
  <si>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</si>
  <si>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</si>
  <si>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</si>
  <si>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</si>
  <si>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</si>
  <si>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</si>
  <si>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</si>
  <si>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</si>
  <si>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</si>
  <si>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</si>
  <si>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</si>
  <si>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</si>
  <si>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</si>
  <si>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</si>
  <si>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</si>
  <si>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</si>
  <si>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</si>
  <si>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</si>
  <si>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</si>
  <si>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</si>
  <si>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</si>
  <si>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</si>
  <si>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</si>
  <si>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</si>
  <si>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</si>
  <si>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</si>
  <si>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</si>
  <si>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</si>
  <si>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</si>
  <si>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</si>
  <si>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</si>
  <si>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</si>
  <si>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</si>
  <si>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</si>
  <si>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</si>
  <si>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</si>
  <si>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</si>
  <si>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</si>
  <si>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</si>
  <si>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</si>
  <si>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</si>
  <si>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</si>
  <si>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</si>
  <si>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</si>
  <si>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</si>
  <si>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</si>
  <si>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</si>
  <si>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</si>
  <si>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</si>
  <si>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</si>
  <si>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</si>
  <si>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</si>
  <si>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</si>
  <si>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</si>
  <si>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</si>
  <si>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</si>
  <si>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</si>
  <si>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</si>
  <si>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</si>
  <si>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</si>
  <si>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</si>
  <si>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</si>
  <si>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</si>
  <si>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</si>
  <si>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</si>
  <si>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</si>
  <si>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</si>
  <si>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</si>
  <si>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</si>
  <si>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</si>
  <si>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</si>
  <si>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</si>
  <si>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</si>
  <si>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</si>
  <si>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</si>
  <si>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</si>
  <si>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</si>
  <si>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</si>
  <si>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</si>
  <si>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</si>
  <si>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</si>
  <si>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</si>
  <si>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</si>
  <si>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</si>
  <si>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</si>
  <si>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</si>
  <si>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</si>
  <si>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</si>
  <si>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</si>
  <si>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</si>
  <si>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</si>
  <si>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</si>
  <si>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</si>
  <si>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</si>
  <si>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</si>
  <si>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</si>
  <si>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</si>
  <si>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</si>
  <si>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</si>
  <si>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</si>
  <si>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</si>
  <si>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</si>
  <si>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</si>
  <si>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</si>
  <si>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</si>
  <si>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</si>
  <si>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</si>
  <si>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</si>
  <si>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</si>
  <si>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</si>
  <si>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</si>
  <si>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</si>
  <si>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</si>
  <si>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</si>
  <si>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</si>
  <si>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</si>
  <si>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</si>
  <si>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</si>
  <si>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</si>
  <si>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</si>
  <si>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</si>
  <si>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</si>
  <si>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</si>
  <si>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</si>
  <si>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</si>
  <si>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</si>
  <si>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</si>
  <si>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</si>
  <si>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</si>
  <si>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</si>
  <si>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</si>
  <si>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</si>
  <si>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</si>
  <si>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</si>
  <si>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</si>
  <si>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</si>
  <si>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</si>
  <si>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</si>
  <si>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</si>
  <si>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</si>
  <si>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</si>
  <si>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</si>
  <si>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</si>
  <si>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</si>
  <si>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</si>
  <si>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</si>
  <si>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</si>
  <si>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</si>
  <si>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</si>
  <si>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</si>
  <si>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</si>
  <si>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</si>
  <si>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</si>
  <si>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</si>
  <si>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</si>
  <si>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</si>
  <si>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</si>
  <si>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</si>
  <si>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</si>
  <si>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</si>
  <si>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</si>
  <si>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</si>
  <si>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</si>
  <si>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</si>
  <si>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</si>
  <si>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</si>
  <si>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</si>
  <si>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</si>
  <si>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</si>
  <si>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</si>
  <si>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</si>
  <si>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</si>
  <si>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</si>
  <si>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</si>
  <si>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</si>
  <si>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</si>
  <si>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</si>
  <si>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</si>
  <si>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</si>
  <si>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</si>
  <si>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</si>
  <si>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</si>
  <si>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</si>
  <si>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</si>
  <si>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</si>
  <si>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</si>
  <si>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</si>
  <si>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</si>
  <si>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</si>
  <si>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</si>
  <si>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</si>
  <si>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</si>
  <si>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</si>
  <si>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</si>
  <si>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</si>
  <si>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</si>
  <si>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</si>
  <si>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</si>
  <si>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</si>
  <si>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</si>
  <si>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</si>
  <si>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</si>
  <si>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</si>
  <si>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</si>
  <si>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</si>
  <si>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</si>
  <si>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</si>
  <si>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</si>
  <si>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</si>
  <si>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</si>
  <si>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</si>
  <si>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</si>
  <si>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</si>
  <si>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</si>
  <si>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</si>
  <si>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</si>
  <si>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</si>
  <si>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</si>
  <si>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</si>
  <si>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</si>
  <si>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</si>
  <si>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</si>
  <si>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</si>
  <si>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</si>
  <si>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</si>
  <si>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</si>
  <si>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</si>
  <si>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</si>
  <si>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</si>
  <si>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</si>
  <si>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</si>
  <si>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</si>
  <si>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</si>
  <si>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</si>
  <si>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</si>
  <si>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</si>
  <si>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</si>
  <si>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</si>
  <si>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</si>
  <si>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</si>
  <si>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</si>
  <si>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</si>
  <si>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</si>
  <si>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</si>
  <si>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</si>
  <si>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</si>
  <si>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</si>
  <si>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</si>
  <si>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</si>
  <si>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</si>
  <si>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</si>
  <si>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</si>
  <si>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</si>
  <si>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</si>
  <si>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</si>
  <si>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</si>
  <si>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</si>
  <si>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</si>
  <si>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</si>
  <si>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</si>
  <si>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</si>
  <si>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</si>
  <si>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</si>
  <si>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</si>
  <si>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</si>
  <si>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</si>
  <si>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</si>
  <si>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</si>
  <si>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</si>
  <si>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</si>
  <si>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</si>
  <si>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</si>
  <si>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</si>
  <si>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</si>
  <si>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</si>
  <si>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</si>
  <si>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</si>
  <si>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</si>
  <si>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</si>
  <si>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</si>
  <si>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</si>
  <si>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</si>
  <si>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</si>
  <si>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</si>
  <si>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</si>
  <si>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</si>
  <si>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</si>
  <si>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</si>
  <si>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</si>
  <si>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</si>
  <si>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</si>
  <si>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</si>
  <si>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</si>
  <si>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</si>
  <si>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</si>
  <si>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</si>
  <si>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</si>
  <si>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</si>
  <si>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</si>
  <si>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</si>
  <si>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</si>
  <si>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</si>
  <si>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</si>
  <si>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</si>
  <si>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</si>
  <si>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</si>
  <si>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</si>
  <si>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</si>
  <si>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</si>
  <si>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</si>
  <si>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</si>
  <si>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</si>
  <si>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</si>
  <si>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</si>
  <si>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</si>
  <si>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</si>
  <si>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</si>
  <si>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</si>
  <si>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</si>
  <si>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</si>
  <si>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</si>
  <si>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</si>
  <si>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</si>
  <si>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</si>
  <si>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</si>
  <si>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</si>
  <si>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</si>
  <si>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</si>
  <si>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</si>
  <si>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</si>
  <si>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</si>
  <si>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</si>
  <si>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</si>
  <si>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</si>
  <si>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</si>
  <si>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</si>
  <si>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</si>
  <si>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</si>
  <si>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</si>
  <si>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</si>
  <si>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</si>
  <si>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</si>
  <si>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</si>
  <si>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</si>
  <si>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</si>
  <si>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</si>
  <si>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</si>
  <si>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</si>
  <si>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</si>
  <si>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</si>
  <si>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</si>
  <si>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</si>
  <si>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</si>
  <si>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</si>
  <si>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</si>
  <si>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</si>
  <si>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</si>
  <si>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</si>
  <si>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</si>
  <si>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</si>
  <si>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</si>
  <si>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</si>
  <si>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</si>
  <si>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</si>
  <si>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</si>
  <si>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</si>
  <si>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</si>
  <si>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</si>
  <si>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</si>
  <si>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</si>
  <si>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</si>
  <si>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</si>
  <si>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</si>
  <si>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</si>
  <si>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</si>
  <si>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</si>
  <si>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</si>
  <si>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</si>
  <si>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</si>
  <si>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</si>
  <si>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</si>
  <si>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</si>
  <si>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</si>
  <si>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</si>
  <si>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</si>
  <si>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</si>
  <si>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</si>
  <si>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</si>
  <si>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</si>
  <si>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</si>
  <si>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</si>
  <si>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</si>
  <si>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</si>
  <si>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</si>
  <si>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</si>
  <si>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</si>
  <si>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</si>
  <si>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</si>
  <si>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</si>
  <si>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</si>
  <si>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</si>
  <si>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</si>
  <si>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</si>
  <si>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</si>
  <si>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</si>
  <si>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</si>
  <si>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</si>
  <si>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</si>
  <si>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</si>
  <si>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</si>
  <si>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</si>
  <si>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</si>
  <si>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</si>
  <si>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</si>
  <si>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</si>
  <si>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</si>
  <si>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</si>
  <si>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</si>
  <si>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</si>
  <si>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</si>
  <si>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</si>
  <si>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</si>
  <si>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</si>
  <si>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</si>
  <si>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</si>
  <si>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</si>
  <si>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</si>
  <si>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</si>
  <si>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</si>
  <si>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</si>
  <si>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</si>
  <si>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</si>
  <si>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</si>
  <si>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</si>
  <si>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</si>
  <si>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</si>
  <si>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</si>
  <si>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</si>
  <si>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</si>
  <si>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</si>
  <si>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</si>
  <si>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</si>
  <si>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</si>
  <si>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</si>
  <si>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</si>
  <si>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</si>
  <si>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</si>
  <si>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</si>
  <si>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</si>
  <si>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</si>
  <si>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</si>
  <si>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</si>
  <si>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</si>
  <si>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</si>
  <si>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</si>
  <si>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</si>
  <si>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</si>
  <si>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</si>
  <si>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</si>
  <si>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</si>
  <si>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</si>
  <si>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</si>
  <si>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</si>
  <si>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</si>
  <si>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</si>
  <si>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</si>
  <si>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</si>
  <si>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</si>
  <si>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</si>
  <si>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</si>
  <si>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</si>
  <si>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</si>
  <si>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</si>
  <si>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</si>
  <si>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</si>
  <si>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</si>
  <si>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</si>
  <si>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</si>
  <si>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</si>
  <si>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</si>
  <si>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</si>
  <si>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</si>
  <si>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</si>
  <si>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</si>
  <si>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</si>
  <si>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</si>
  <si>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</si>
  <si>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</si>
  <si>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</si>
  <si>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</si>
  <si>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</si>
  <si>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</si>
  <si>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</si>
  <si>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</si>
  <si>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</si>
  <si>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</si>
  <si>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</si>
  <si>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</si>
  <si>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</si>
  <si>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</si>
  <si>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</si>
  <si>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</si>
  <si>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</si>
  <si>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</si>
  <si>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</si>
  <si>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</si>
  <si>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</si>
  <si>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</si>
  <si>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</si>
  <si>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</si>
  <si>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</si>
  <si>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</si>
  <si>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</si>
  <si>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</si>
  <si>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</si>
  <si>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</si>
  <si>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</si>
  <si>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</si>
  <si>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</si>
  <si>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</si>
  <si>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</si>
  <si>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</si>
  <si>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</si>
  <si>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</si>
  <si>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</si>
  <si>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</si>
  <si>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</si>
  <si>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</si>
  <si>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</si>
  <si>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</si>
  <si>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</si>
  <si>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</si>
  <si>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</si>
  <si>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</si>
  <si>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</si>
  <si>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</si>
  <si>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</si>
  <si>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</si>
  <si>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</si>
  <si>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</si>
  <si>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</si>
  <si>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</si>
  <si>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</si>
  <si>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</si>
  <si>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</si>
  <si>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</si>
  <si>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</si>
  <si>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</si>
  <si>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</si>
  <si>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</si>
  <si>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</si>
  <si>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</si>
  <si>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</si>
  <si>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</si>
  <si>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</si>
  <si>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</si>
  <si>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</si>
  <si>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</si>
  <si>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</si>
  <si>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</si>
  <si>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</si>
  <si>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</si>
  <si>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</si>
  <si>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</si>
  <si>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</si>
  <si>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</si>
  <si>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</si>
  <si>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</si>
  <si>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</si>
  <si>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</si>
  <si>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</si>
  <si>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</si>
  <si>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</si>
  <si>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</si>
  <si>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</si>
  <si>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</si>
  <si>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</si>
  <si>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</si>
  <si>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</si>
  <si>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</si>
  <si>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</si>
  <si>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</si>
  <si>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</si>
  <si>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</si>
  <si>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</si>
  <si>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</si>
  <si>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</si>
  <si>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</si>
  <si>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</si>
  <si>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</si>
  <si>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</si>
  <si>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</si>
  <si>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</si>
  <si>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</si>
  <si>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</si>
  <si>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</si>
  <si>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</si>
  <si>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</si>
  <si>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</si>
  <si>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</si>
  <si>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</si>
  <si>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</si>
  <si>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</si>
  <si>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</si>
  <si>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</si>
  <si>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</si>
  <si>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</si>
  <si>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</si>
  <si>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</si>
  <si>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</si>
  <si>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</si>
  <si>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</si>
  <si>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</si>
  <si>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</si>
  <si>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</si>
  <si>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</si>
  <si>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</si>
  <si>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</si>
  <si>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</si>
  <si>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</si>
  <si>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</si>
  <si>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</si>
  <si>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</si>
  <si>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</si>
  <si>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</si>
  <si>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</si>
  <si>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</si>
  <si>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</si>
  <si>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</si>
  <si>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</si>
  <si>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</si>
  <si>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</si>
  <si>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</si>
  <si>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</si>
  <si>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</si>
  <si>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</si>
  <si>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</si>
  <si>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</si>
  <si>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</si>
  <si>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</si>
  <si>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</si>
  <si>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</si>
  <si>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</si>
  <si>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</si>
  <si>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</si>
  <si>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</si>
  <si>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</si>
  <si>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</si>
  <si>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</si>
  <si>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</si>
  <si>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</si>
  <si>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</si>
  <si>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</si>
  <si>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</si>
  <si>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</si>
  <si>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</si>
  <si>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</si>
  <si>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</si>
  <si>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</si>
  <si>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</si>
  <si>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</si>
  <si>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</si>
  <si>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</si>
  <si>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</si>
  <si>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</si>
  <si>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</si>
  <si>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</si>
  <si>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</si>
  <si>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</si>
  <si>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</si>
  <si>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</si>
  <si>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</si>
  <si>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</si>
  <si>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</si>
  <si>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</si>
  <si>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</si>
  <si>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</si>
  <si>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</si>
  <si>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</si>
  <si>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</si>
  <si>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</si>
  <si>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</si>
  <si>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</si>
  <si>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</si>
  <si>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</si>
  <si>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</si>
  <si>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</si>
  <si>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</si>
  <si>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</si>
  <si>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</si>
  <si>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</si>
  <si>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</si>
  <si>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</si>
  <si>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</si>
  <si>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</si>
  <si>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</si>
  <si>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</si>
  <si>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</si>
  <si>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</si>
  <si>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</si>
  <si>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</si>
  <si>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</si>
  <si>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</si>
  <si>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</si>
  <si>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</si>
  <si>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</si>
  <si>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</si>
  <si>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</si>
  <si>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</si>
  <si>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</si>
  <si>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</si>
  <si>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</si>
  <si>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</si>
  <si>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</si>
  <si>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</si>
  <si>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</si>
  <si>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</si>
  <si>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</si>
  <si>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</si>
  <si>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</si>
  <si>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</si>
  <si>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</si>
  <si>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</si>
  <si>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</si>
  <si>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</si>
  <si>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</si>
  <si>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</si>
  <si>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</si>
  <si>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</si>
  <si>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</si>
  <si>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</si>
  <si>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</si>
  <si>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</si>
  <si>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</si>
  <si>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</si>
  <si>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</si>
  <si>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</si>
  <si>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</si>
  <si>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</si>
  <si>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</si>
  <si>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</si>
  <si>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</si>
  <si>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</si>
  <si>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</si>
  <si>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</si>
  <si>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</si>
  <si>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</si>
  <si>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</si>
  <si>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</si>
  <si>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</si>
  <si>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</si>
  <si>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</si>
  <si>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</si>
  <si>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</si>
  <si>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</si>
  <si>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</si>
  <si>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</si>
  <si>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</si>
  <si>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</si>
  <si>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</si>
  <si>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</si>
  <si>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</si>
  <si>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</si>
  <si>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</si>
  <si>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</si>
  <si>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</si>
  <si>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</si>
  <si>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</si>
  <si>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</si>
  <si>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</si>
  <si>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</si>
  <si>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</si>
  <si>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</si>
  <si>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</si>
  <si>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</si>
  <si>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</si>
  <si>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</si>
  <si>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</si>
  <si>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</si>
  <si>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</si>
  <si>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</si>
  <si>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</si>
  <si>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</si>
  <si>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</si>
  <si>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</si>
  <si>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</si>
  <si>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</si>
  <si>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</si>
  <si>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</si>
  <si>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</si>
  <si>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</si>
  <si>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</si>
  <si>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</si>
  <si>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</si>
  <si>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</si>
  <si>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</si>
  <si>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</si>
  <si>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</si>
  <si>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</si>
  <si>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</si>
  <si>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</si>
  <si>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</si>
  <si>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</si>
  <si>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</si>
  <si>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</si>
  <si>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</si>
  <si>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</si>
  <si>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</si>
  <si>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</si>
  <si>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</si>
  <si>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</si>
  <si>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</si>
  <si>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</si>
  <si>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</si>
  <si>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</si>
  <si>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</si>
  <si>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</si>
  <si>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</si>
  <si>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</si>
  <si>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</si>
  <si>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</si>
  <si>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</si>
  <si>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</si>
  <si>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</si>
  <si>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</si>
  <si>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</si>
  <si>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</si>
  <si>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</si>
  <si>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</si>
  <si>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</si>
  <si>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</si>
  <si>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</si>
  <si>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</si>
  <si>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</si>
  <si>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</si>
  <si>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</si>
  <si>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</si>
  <si>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</si>
  <si>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</si>
  <si>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</si>
  <si>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</si>
  <si>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</si>
  <si>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</si>
  <si>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</si>
  <si>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</si>
  <si>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</si>
  <si>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</si>
  <si>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</si>
  <si>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</si>
  <si>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</si>
  <si>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</si>
  <si>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</si>
  <si>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</si>
  <si>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</si>
  <si>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</si>
  <si>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</si>
  <si>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</si>
  <si>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</si>
  <si>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</si>
  <si>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</si>
  <si>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</si>
  <si>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</si>
  <si>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</si>
  <si>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</si>
  <si>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</si>
  <si>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</si>
  <si>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</si>
  <si>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</si>
  <si>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</si>
  <si>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</si>
  <si>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</si>
  <si>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</si>
  <si>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</si>
  <si>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</si>
  <si>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</si>
  <si>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</si>
  <si>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</si>
  <si>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</si>
  <si>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</si>
  <si>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</si>
  <si>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</si>
  <si>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</si>
  <si>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</si>
  <si>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</si>
  <si>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</si>
  <si>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</si>
  <si>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</si>
  <si>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</si>
  <si>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</si>
  <si>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</si>
  <si>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</si>
  <si>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</si>
  <si>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</si>
  <si>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</si>
  <si>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</si>
  <si>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</si>
  <si>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</si>
  <si>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</si>
  <si>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</si>
  <si>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</si>
  <si>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</si>
  <si>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</si>
  <si>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</si>
  <si>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</si>
  <si>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</si>
  <si>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</si>
  <si>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</si>
  <si>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</si>
  <si>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</si>
  <si>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</si>
  <si>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</si>
  <si>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</si>
  <si>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</si>
  <si>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</si>
  <si>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</si>
  <si>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</si>
  <si>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</si>
  <si>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</si>
  <si>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</si>
  <si>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</si>
  <si>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</si>
  <si>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</si>
  <si>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</si>
  <si>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</si>
  <si>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</si>
  <si>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</si>
  <si>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</si>
  <si>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</si>
  <si>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</si>
  <si>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</si>
  <si>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</si>
  <si>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</si>
  <si>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</si>
  <si>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</si>
  <si>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</si>
  <si>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</si>
  <si>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</si>
  <si>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</si>
  <si>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</si>
  <si>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</si>
  <si>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</si>
  <si>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</si>
  <si>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</si>
  <si>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</si>
  <si>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</si>
  <si>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</si>
  <si>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</si>
  <si>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</si>
  <si>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</si>
  <si>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</si>
  <si>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</si>
  <si>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</si>
  <si>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</si>
  <si>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</si>
  <si>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</si>
  <si>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</si>
  <si>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</si>
  <si>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</si>
  <si>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</si>
  <si>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</si>
  <si>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</si>
  <si>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</si>
  <si>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</si>
  <si>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</si>
  <si>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</si>
  <si>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</si>
  <si>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</si>
  <si>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</si>
  <si>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</si>
  <si>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</si>
  <si>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</si>
  <si>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</si>
  <si>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</si>
  <si>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</si>
  <si>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</si>
  <si>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</si>
  <si>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</si>
  <si>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</si>
  <si>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</si>
  <si>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</si>
  <si>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</si>
  <si>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</si>
  <si>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</si>
  <si>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</si>
  <si>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</si>
  <si>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</si>
  <si>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</si>
  <si>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</si>
  <si>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</si>
  <si>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</si>
  <si>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</si>
  <si>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</si>
  <si>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</si>
  <si>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</si>
  <si>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</si>
  <si>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</si>
  <si>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</si>
  <si>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</si>
  <si>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</si>
  <si>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</si>
  <si>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</si>
  <si>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</si>
  <si>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</si>
  <si>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</si>
  <si>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</si>
  <si>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</si>
  <si>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</si>
  <si>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</si>
  <si>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</si>
  <si>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</si>
  <si>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</si>
  <si>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</si>
  <si>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</si>
  <si>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</si>
  <si>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</si>
  <si>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</si>
  <si>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</si>
  <si>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</si>
  <si>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</si>
  <si>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</si>
  <si>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</si>
  <si>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</si>
  <si>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</si>
  <si>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</si>
  <si>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</si>
  <si>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</si>
  <si>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</si>
  <si>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</si>
  <si>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</si>
  <si>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</si>
  <si>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</si>
  <si>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</si>
  <si>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</si>
  <si>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</si>
  <si>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</si>
  <si>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</si>
  <si>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</si>
  <si>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</si>
  <si>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</si>
  <si>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</si>
  <si>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</si>
  <si>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</si>
  <si>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</si>
  <si>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</si>
  <si>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</si>
  <si>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</si>
  <si>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</si>
  <si>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</si>
  <si>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</si>
  <si>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</si>
  <si>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</si>
  <si>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</si>
  <si>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</si>
  <si>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</si>
  <si>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</si>
  <si>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</si>
  <si>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</si>
  <si>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</si>
  <si>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</si>
  <si>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</si>
  <si>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</si>
  <si>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</si>
  <si>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</si>
  <si>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</si>
  <si>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</si>
  <si>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</si>
  <si>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</si>
  <si>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</si>
  <si>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</si>
  <si>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</si>
  <si>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</si>
  <si>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</si>
  <si>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</si>
  <si>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</si>
  <si>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</si>
  <si>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</si>
  <si>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</si>
  <si>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</si>
  <si>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</si>
  <si>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</si>
  <si>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</si>
  <si>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</si>
  <si>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</si>
  <si>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</si>
  <si>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</si>
  <si>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</si>
  <si>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</si>
  <si>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</si>
  <si>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</si>
  <si>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</si>
  <si>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</si>
  <si>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</si>
  <si>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</si>
  <si>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</si>
  <si>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</si>
  <si>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</si>
  <si>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</si>
  <si>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</si>
  <si>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</si>
  <si>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</si>
  <si>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</si>
  <si>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</si>
  <si>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</si>
  <si>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</si>
  <si>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</si>
  <si>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</si>
  <si>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</si>
  <si>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</si>
  <si>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</si>
  <si>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</si>
  <si>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</si>
  <si>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</si>
  <si>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</si>
  <si>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</si>
  <si>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</si>
  <si>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</si>
  <si>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</si>
  <si>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</si>
  <si>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</si>
  <si>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</si>
  <si>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</si>
  <si>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</si>
  <si>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</si>
  <si>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</si>
  <si>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</si>
  <si>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</si>
  <si>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</si>
  <si>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</si>
  <si>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</si>
  <si>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</si>
  <si>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</si>
  <si>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</si>
  <si>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</si>
  <si>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</si>
  <si>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</si>
  <si>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</si>
  <si>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</si>
  <si>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</si>
  <si>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</si>
  <si>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</si>
  <si>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</si>
  <si>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</si>
  <si>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</si>
  <si>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</si>
  <si>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</si>
  <si>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</si>
  <si>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</si>
  <si>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</si>
  <si>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</si>
  <si>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</si>
  <si>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</si>
  <si>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</si>
  <si>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</si>
  <si>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</si>
  <si>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</si>
  <si>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</si>
  <si>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</si>
  <si>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</si>
  <si>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</si>
  <si>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</si>
  <si>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</si>
  <si>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</si>
  <si>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</si>
  <si>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</si>
  <si>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</si>
  <si>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</si>
  <si>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</si>
  <si>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</si>
  <si>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</si>
  <si>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</si>
  <si>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</si>
  <si>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</si>
  <si>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</si>
  <si>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</si>
  <si>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</si>
  <si>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</si>
  <si>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</si>
  <si>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</si>
  <si>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</si>
  <si>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</si>
  <si>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</si>
  <si>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</si>
  <si>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</si>
  <si>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</si>
  <si>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</si>
  <si>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</si>
  <si>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</si>
  <si>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</si>
  <si>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</si>
  <si>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</si>
  <si>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</si>
  <si>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</si>
  <si>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</si>
  <si>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</si>
  <si>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</si>
  <si>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</si>
  <si>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</si>
  <si>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</si>
  <si>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</si>
  <si>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</si>
  <si>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</si>
  <si>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</si>
  <si>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</si>
  <si>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</si>
  <si>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</si>
  <si>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</si>
  <si>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</si>
  <si>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</si>
  <si>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</si>
  <si>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</si>
  <si>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</si>
  <si>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</si>
  <si>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</si>
  <si>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</si>
  <si>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</si>
  <si>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</si>
  <si>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</si>
  <si>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</si>
  <si>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</si>
  <si>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</si>
  <si>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</si>
  <si>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</si>
  <si>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</si>
  <si>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</si>
  <si>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</si>
  <si>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</si>
  <si>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</si>
  <si>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</si>
  <si>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</si>
  <si>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</si>
  <si>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</si>
  <si>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</si>
  <si>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</si>
  <si>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</si>
  <si>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</si>
  <si>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</si>
  <si>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</si>
  <si>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</si>
  <si>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</si>
  <si>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</si>
  <si>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</si>
  <si>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</si>
  <si>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</si>
  <si>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</si>
  <si>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</si>
  <si>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</si>
  <si>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</si>
  <si>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</si>
  <si>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</si>
  <si>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</si>
  <si>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</si>
  <si>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</si>
  <si>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</si>
  <si>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</si>
  <si>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</si>
  <si>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</si>
  <si>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</si>
  <si>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</si>
  <si>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</si>
  <si>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</si>
  <si>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</si>
  <si>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</si>
  <si>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</si>
  <si>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</si>
  <si>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</si>
  <si>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</si>
  <si>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</si>
  <si>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</si>
  <si>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</si>
  <si>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</si>
  <si>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</si>
  <si>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</si>
  <si>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</si>
  <si>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</si>
  <si>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</si>
  <si>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</si>
  <si>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</si>
  <si>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</si>
  <si>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</si>
  <si>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</si>
  <si>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</si>
  <si>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</si>
  <si>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</si>
  <si>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</si>
  <si>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</si>
  <si>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</si>
  <si>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</si>
  <si>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</si>
  <si>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</si>
  <si>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</si>
  <si>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</si>
  <si>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</si>
  <si>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</si>
  <si>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</si>
  <si>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</si>
  <si>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</si>
  <si>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</si>
  <si>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</si>
  <si>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</si>
  <si>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</si>
  <si>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</si>
  <si>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</si>
  <si>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</si>
  <si>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</si>
  <si>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</si>
  <si>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</si>
  <si>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</si>
  <si>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</si>
  <si>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</si>
  <si>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</si>
  <si>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</si>
  <si>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</si>
  <si>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</si>
  <si>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</si>
  <si>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</si>
  <si>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</si>
  <si>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</si>
  <si>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</si>
  <si>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</si>
  <si>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</si>
  <si>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</si>
  <si>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</si>
  <si>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</si>
  <si>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</si>
  <si>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</si>
  <si>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</si>
  <si>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</si>
  <si>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</si>
  <si>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</si>
  <si>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</si>
  <si>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</si>
  <si>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</si>
  <si>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</si>
  <si>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</si>
  <si>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</si>
  <si>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</si>
  <si>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</si>
  <si>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</si>
  <si>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</si>
  <si>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</si>
  <si>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</si>
  <si>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</si>
  <si>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</si>
  <si>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</si>
  <si>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</si>
  <si>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</si>
  <si>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</si>
  <si>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</si>
  <si>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</si>
  <si>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</si>
  <si>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</si>
  <si>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</si>
  <si>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</si>
  <si>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</si>
  <si>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</si>
  <si>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</si>
  <si>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</si>
  <si>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</si>
  <si>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</si>
  <si>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</si>
  <si>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</si>
  <si>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</si>
  <si>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</si>
  <si>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</si>
  <si>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</si>
  <si>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</si>
  <si>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</si>
  <si>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</si>
  <si>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</si>
  <si>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</si>
  <si>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</si>
  <si>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</si>
  <si>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</si>
  <si>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</si>
  <si>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</si>
  <si>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</si>
  <si>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</si>
  <si>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</si>
  <si>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</si>
  <si>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</si>
  <si>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</si>
  <si>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</si>
  <si>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</si>
  <si>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</si>
  <si>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</si>
  <si>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</si>
  <si>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</si>
  <si>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</si>
  <si>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</si>
  <si>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</si>
  <si>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</si>
  <si>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</si>
  <si>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</si>
  <si>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</si>
  <si>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</si>
  <si>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</si>
  <si>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</si>
  <si>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</si>
  <si>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</si>
  <si>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</si>
  <si>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</si>
  <si>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</si>
  <si>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</si>
  <si>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</si>
  <si>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</si>
  <si>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</si>
  <si>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</si>
  <si>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</si>
  <si>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</si>
  <si>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</si>
  <si>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</si>
  <si>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</si>
  <si>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</si>
  <si>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</si>
  <si>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</si>
  <si>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</si>
  <si>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</si>
  <si>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</si>
  <si>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</si>
  <si>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</si>
  <si>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</si>
  <si>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</si>
  <si>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</si>
  <si>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</si>
  <si>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</si>
  <si>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</si>
  <si>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</si>
  <si>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</si>
  <si>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</si>
  <si>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</si>
  <si>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</si>
  <si>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</si>
  <si>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</si>
  <si>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</si>
  <si>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</si>
  <si>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</si>
  <si>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</si>
  <si>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</si>
  <si>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</si>
  <si>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</si>
  <si>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</si>
  <si>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</si>
  <si>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</si>
  <si>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</si>
  <si>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</si>
  <si>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</si>
  <si>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</si>
  <si>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</si>
  <si>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</si>
  <si>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</si>
  <si>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</si>
  <si>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</si>
  <si>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</si>
  <si>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</si>
  <si>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</si>
  <si>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</si>
  <si>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</si>
  <si>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</si>
  <si>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</si>
  <si>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</si>
  <si>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</si>
  <si>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</si>
  <si>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</si>
  <si>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</si>
  <si>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</si>
  <si>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</si>
  <si>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</si>
  <si>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</si>
  <si>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</si>
  <si>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</si>
  <si>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</si>
  <si>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</si>
  <si>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</si>
  <si>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</si>
  <si>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</si>
  <si>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</si>
  <si>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</si>
  <si>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</si>
  <si>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</si>
  <si>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</si>
  <si>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</si>
  <si>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</si>
  <si>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</si>
  <si>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</si>
  <si>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</si>
  <si>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</si>
  <si>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</si>
  <si>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</si>
  <si>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</si>
  <si>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</si>
  <si>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</si>
  <si>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</si>
  <si>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</si>
  <si>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</si>
  <si>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</si>
  <si>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</si>
  <si>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</si>
  <si>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</si>
  <si>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</si>
  <si>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</si>
  <si>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</si>
  <si>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</si>
  <si>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</si>
  <si>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</si>
  <si>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</si>
  <si>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</si>
  <si>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</si>
  <si>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</si>
  <si>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</si>
  <si>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</si>
  <si>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</si>
  <si>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</si>
  <si>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</si>
  <si>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</si>
  <si>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</si>
  <si>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</si>
  <si>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</si>
  <si>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</si>
  <si>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</si>
  <si>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</si>
  <si>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</si>
  <si>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</si>
  <si>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</si>
  <si>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</si>
  <si>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</si>
  <si>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</si>
  <si>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</si>
  <si>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</si>
  <si>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</si>
  <si>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</si>
  <si>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</si>
  <si>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</si>
  <si>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</si>
  <si>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</si>
  <si>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</si>
  <si>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</si>
  <si>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</si>
  <si>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</si>
  <si>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</si>
  <si>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</si>
  <si>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</si>
  <si>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</si>
  <si>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</si>
  <si>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</si>
  <si>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</si>
  <si>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</si>
  <si>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</si>
  <si>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</si>
  <si>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</si>
  <si>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</si>
  <si>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</si>
  <si>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</si>
  <si>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</si>
  <si>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</si>
  <si>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</si>
  <si>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</si>
  <si>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</si>
  <si>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</si>
  <si>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</si>
  <si>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</si>
  <si>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</si>
  <si>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</si>
  <si>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</si>
  <si>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</si>
  <si>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</si>
  <si>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</si>
  <si>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</si>
  <si>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</si>
  <si>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</si>
  <si>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</si>
  <si>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</si>
  <si>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</si>
  <si>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</si>
  <si>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</si>
  <si>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</si>
  <si>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</si>
  <si>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</si>
  <si>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</si>
  <si>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</si>
  <si>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</si>
  <si>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</si>
  <si>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</si>
  <si>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</si>
  <si>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</si>
  <si>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</si>
  <si>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</si>
  <si>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</si>
  <si>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</si>
  <si>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</si>
  <si>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</si>
  <si>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</si>
  <si>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</si>
  <si>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</si>
  <si>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</si>
  <si>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</si>
  <si>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</si>
  <si>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</si>
  <si>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</si>
  <si>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</si>
  <si>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</si>
  <si>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</si>
  <si>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</si>
  <si>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</si>
  <si>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</si>
  <si>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</si>
  <si>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</si>
  <si>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</si>
  <si>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</si>
  <si>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</si>
  <si>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</si>
  <si>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</si>
  <si>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</si>
  <si>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</si>
  <si>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</si>
  <si>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</si>
  <si>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</si>
  <si>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</si>
  <si>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</si>
  <si>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</si>
  <si>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</si>
  <si>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</si>
  <si>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</si>
  <si>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</si>
  <si>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</si>
  <si>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</si>
  <si>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</si>
  <si>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</si>
  <si>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</si>
  <si>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</si>
  <si>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</si>
  <si>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</si>
  <si>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</si>
  <si>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</si>
  <si>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</si>
  <si>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</si>
  <si>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</si>
  <si>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</si>
  <si>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</si>
  <si>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</si>
  <si>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</si>
  <si>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</si>
  <si>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</si>
  <si>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</si>
  <si>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</si>
  <si>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</si>
  <si>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</si>
  <si>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</si>
  <si>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</si>
  <si>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</si>
  <si>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</si>
  <si>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</si>
  <si>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</si>
  <si>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</si>
  <si>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</si>
  <si>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</si>
  <si>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</si>
  <si>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</si>
  <si>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</si>
  <si>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</si>
  <si>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</si>
  <si>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</si>
  <si>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</si>
  <si>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</si>
  <si>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</si>
  <si>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</si>
  <si>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</si>
  <si>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</si>
  <si>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</si>
  <si>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</si>
  <si>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</si>
  <si>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</si>
  <si>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</si>
  <si>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</si>
  <si>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</si>
  <si>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</si>
  <si>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</si>
  <si>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</si>
  <si>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</si>
  <si>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</si>
  <si>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</si>
  <si>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</si>
  <si>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</si>
  <si>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</si>
  <si>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</si>
  <si>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</si>
  <si>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</si>
  <si>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</si>
  <si>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</si>
  <si>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</si>
  <si>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</si>
  <si>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</si>
  <si>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</si>
  <si>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</si>
  <si>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</si>
  <si>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</si>
  <si>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</si>
  <si>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</si>
  <si>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</si>
  <si>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</si>
  <si>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</si>
  <si>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</si>
  <si>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</si>
  <si>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</si>
  <si>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</si>
  <si>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</si>
  <si>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</si>
  <si>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</si>
  <si>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</si>
  <si>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</si>
  <si>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</si>
  <si>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</si>
  <si>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</si>
  <si>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</si>
  <si>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</si>
  <si>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</si>
  <si>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</si>
  <si>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</si>
  <si>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</si>
  <si>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</si>
  <si>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</si>
  <si>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</si>
  <si>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</si>
  <si>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</si>
  <si>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</si>
  <si>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</si>
  <si>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</si>
  <si>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</si>
  <si>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</si>
  <si>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</si>
  <si>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</si>
  <si>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</si>
  <si>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</si>
  <si>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</si>
  <si>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</si>
  <si>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</si>
  <si>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</si>
  <si>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</si>
  <si>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</si>
  <si>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</si>
  <si>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</si>
  <si>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</si>
  <si>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</si>
  <si>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</si>
  <si>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</si>
  <si>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</si>
  <si>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</si>
  <si>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</si>
  <si>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wśród absolwentów</t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</si>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</sst>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115" type="button" dataOnly="0" labelOnly="1" outline="0" axis="axisRow" fieldPosition="0"/>
    </format>
    <format dxfId="461">
      <pivotArea dataOnly="0" labelOnly="1" fieldPosition="0">
        <references count="1">
          <reference field="115" count="0"/>
        </references>
      </pivotArea>
    </format>
    <format dxfId="460">
      <pivotArea dataOnly="0" labelOnly="1" grandRow="1" outline="0" fieldPosition="0"/>
    </format>
    <format dxfId="4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49" type="button" dataOnly="0" labelOnly="1" outline="0" axis="axisRow" fieldPosition="0"/>
    </format>
    <format dxfId="466">
      <pivotArea dataOnly="0" labelOnly="1" grandRow="1" outline="0" fieldPosition="0"/>
    </format>
    <format dxfId="46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144" type="button" dataOnly="0" labelOnly="1" outline="0" axis="axisRow" fieldPosition="0"/>
    </format>
    <format dxfId="472">
      <pivotArea dataOnly="0" labelOnly="1" fieldPosition="0">
        <references count="1">
          <reference field="144" count="0"/>
        </references>
      </pivotArea>
    </format>
    <format dxfId="471">
      <pivotArea dataOnly="0" labelOnly="1" grandRow="1" outline="0" fieldPosition="0"/>
    </format>
    <format dxfId="47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481">
      <pivotArea type="all" dataOnly="0" outline="0" fieldPosition="0"/>
    </format>
    <format dxfId="480">
      <pivotArea outline="0" collapsedLevelsAreSubtotals="1" fieldPosition="0"/>
    </format>
    <format dxfId="479">
      <pivotArea field="15" type="button" dataOnly="0" labelOnly="1" outline="0" axis="axisRow" fieldPosition="0"/>
    </format>
    <format dxfId="478">
      <pivotArea dataOnly="0" labelOnly="1" fieldPosition="0">
        <references count="1">
          <reference field="15" count="0"/>
        </references>
      </pivotArea>
    </format>
    <format dxfId="477">
      <pivotArea dataOnly="0" labelOnly="1" grandRow="1" outline="0" fieldPosition="0"/>
    </format>
    <format dxfId="47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95" type="button" dataOnly="0" labelOnly="1" outline="0" axis="axisRow" fieldPosition="0"/>
    </format>
    <format dxfId="484">
      <pivotArea dataOnly="0" labelOnly="1" fieldPosition="0">
        <references count="1">
          <reference field="95" count="0"/>
        </references>
      </pivotArea>
    </format>
    <format dxfId="483">
      <pivotArea dataOnly="0" labelOnly="1" grandRow="1" outline="0" fieldPosition="0"/>
    </format>
    <format dxfId="48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31" type="button" dataOnly="0" labelOnly="1" outline="0" axis="axisRow" fieldPosition="0"/>
    </format>
    <format dxfId="490">
      <pivotArea dataOnly="0" labelOnly="1" fieldPosition="0">
        <references count="1">
          <reference field="31" count="0"/>
        </references>
      </pivotArea>
    </format>
    <format dxfId="489">
      <pivotArea dataOnly="0" labelOnly="1" grandRow="1" outline="0" fieldPosition="0"/>
    </format>
    <format dxfId="48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99">
      <pivotArea type="all" dataOnly="0" outline="0" fieldPosition="0"/>
    </format>
    <format dxfId="498">
      <pivotArea outline="0" collapsedLevelsAreSubtotals="1" fieldPosition="0"/>
    </format>
    <format dxfId="497">
      <pivotArea field="170" type="button" dataOnly="0" labelOnly="1" outline="0" axis="axisRow" fieldPosition="0"/>
    </format>
    <format dxfId="496">
      <pivotArea dataOnly="0" labelOnly="1" fieldPosition="0">
        <references count="1">
          <reference field="170" count="0"/>
        </references>
      </pivotArea>
    </format>
    <format dxfId="495">
      <pivotArea dataOnly="0" labelOnly="1" grandRow="1" outline="0" fieldPosition="0"/>
    </format>
    <format dxfId="49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105" type="button" dataOnly="0" labelOnly="1" outline="0" axis="axisRow" fieldPosition="0"/>
    </format>
    <format dxfId="502">
      <pivotArea dataOnly="0" labelOnly="1" fieldPosition="0">
        <references count="1">
          <reference field="105" count="0"/>
        </references>
      </pivotArea>
    </format>
    <format dxfId="501">
      <pivotArea dataOnly="0" labelOnly="1" grandRow="1" outline="0" fieldPosition="0"/>
    </format>
    <format dxfId="50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49" type="button" dataOnly="0" labelOnly="1" outline="0" axis="axisRow" fieldPosition="0"/>
    </format>
    <format dxfId="508">
      <pivotArea dataOnly="0" labelOnly="1" fieldPosition="0">
        <references count="1">
          <reference field="49" count="0"/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/>
  <sortState xmlns:xlrd2="http://schemas.microsoft.com/office/spreadsheetml/2017/richdata2" ref="A3:HH132">
    <sortCondition ref="AL2:AL135"/>
  </sortState>
  <tableColumns count="216">
    <tableColumn id="1" xr3:uid="{37199E79-F22A-49C0-B1C3-8001D68B6905}" name="Lp."/>
    <tableColumn id="214" xr3:uid="{15F16F1A-B79B-4E98-AC9F-5DC850A3D9F6}" name="ID_zakończone" dataDxfId="458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457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456">
      <totalsRowFormula>COUNTA((O3:O135))</totalsRowFormula>
    </tableColumn>
    <tableColumn id="14" xr3:uid="{A75D7BB0-BDD4-4F9E-BFE1-A35FFDAA2A35}" name="Czy jesteś studentem uczelni wyższej?" totalsRowFunction="custom" dataDxfId="455" totalsRowDxfId="454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453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452">
      <totalsRowFormula>COUNTA((R3:R135))</totalsRowFormula>
    </tableColumn>
    <tableColumn id="17" xr3:uid="{C6F68B54-181D-4E6B-90DE-3758AC28643F}" name="Jak się nazywa kierunek, na którym studiujesz?" totalsRowFunction="custom" totalsRowDxfId="451">
      <totalsRowFormula>COUNTA((S3:S135))</totalsRowFormula>
    </tableColumn>
    <tableColumn id="18" xr3:uid="{4009F8D5-0845-4794-BD7B-DEDD90E1035F}" name="Moja satysfakcja z usług edukacyjnych ocenianej uczelni jest wysoka." totalsRowFunction="custom" totalsRowDxfId="450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449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448">
      <totalsRowFormula>COUNTA((V3:V135))</totalsRowFormula>
    </tableColumn>
    <tableColumn id="21" xr3:uid="{29A03634-DD01-47E7-9082-570B2CBA75AC}" name="Kolumna1" totalsRowFunction="custom" totalsRowDxfId="447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446">
      <totalsRowFormula>COUNTA((X3:X135))</totalsRowFormula>
    </tableColumn>
    <tableColumn id="23" xr3:uid="{62967F23-9856-4DFD-AADC-42AC36B2CDB1}" name="w 3 lata po ukończeniu studiów : wybierz wartość z listy rozwijanej" totalsRowFunction="custom" totalsRowDxfId="445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444">
      <totalsRowFormula>COUNTA((Z3:Z135))</totalsRowFormula>
    </tableColumn>
    <tableColumn id="25" xr3:uid="{70C7E301-ECA2-4DF8-B78C-6550E2B616A1}" name="Jakie elementy lub cechy sprawiały, że Tobie studiowało się dobrze?" totalsRowFunction="custom" totalsRowDxfId="443">
      <totalsRowFormula>COUNTA((AA3:AA135))</totalsRowFormula>
    </tableColumn>
    <tableColumn id="26" xr3:uid="{86CB3A73-27F1-4FCF-B9E3-8D590DC2DB33}" name="Jakie elementy lub cechy sprawiały, że Tobie studiowało się źle?" totalsRowFunction="custom" totalsRowDxfId="442">
      <totalsRowFormula>COUNTA((AB3:AB135))</totalsRowFormula>
    </tableColumn>
    <tableColumn id="27" xr3:uid="{8DCB6BDF-C860-4D73-8953-D14EF0C8F0AA}" name="Jakiego rodzaju są Twoje studia?" totalsRowFunction="custom" totalsRowDxfId="441">
      <totalsRowFormula>COUNTA((AC3:AC135))</totalsRowFormula>
    </tableColumn>
    <tableColumn id="28" xr3:uid="{F292FE47-988D-4A95-932D-2E3B34B7BF0B}" name="Pole dodatkowe" totalsRowFunction="custom" totalsRowDxfId="440">
      <totalsRowFormula>COUNTA((AD3:AD135))</totalsRowFormula>
    </tableColumn>
    <tableColumn id="29" xr3:uid="{4225184D-873A-4CF3-B8D1-575C3D6A2435}" name="Na którym semestrze studiujesz obecnie?" totalsRowFunction="custom" totalsRowDxfId="439">
      <totalsRowFormula>COUNTA((AE3:AE135))</totalsRowFormula>
    </tableColumn>
    <tableColumn id="30" xr3:uid="{41979390-06F4-463C-ADB5-F98E8C311CBA}" name="Czy jesteś absolwentem uczelni wyższej?" totalsRowFunction="custom" dataDxfId="438" totalsRowDxfId="437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36">
      <totalsRowFormula>COUNTA((AG3:AG135))</totalsRowFormula>
    </tableColumn>
    <tableColumn id="216" xr3:uid="{72DEEBC7-088A-46A4-9999-AE96ED74030A}" name="KategoriaUczelni" dataDxfId="435" totalsRowDxfId="434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33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32">
      <totalsRowFormula>COUNTA((AJ3:AJ135))</totalsRowFormula>
    </tableColumn>
    <tableColumn id="34" xr3:uid="{B85DD2EE-D5F2-46D3-9E33-DA992576E185}" name="Jak się nazywa kierunek, który ukończyłaś/eś?" totalsRowFunction="custom" totalsRowDxfId="431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30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29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28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27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26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25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24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23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22">
      <totalsRowFormula>COUNTA((AT3:AT135))</totalsRowFormula>
    </tableColumn>
    <tableColumn id="44" xr3:uid="{6B48263B-8F26-4FBA-9F9A-424993C5E3ED}" name="Co wpływało na twoją satysfakcję ze studiowania?_x000a_" totalsRowFunction="custom" totalsRowDxfId="421">
      <totalsRowFormula>COUNTA((AU3:AU135))</totalsRowFormula>
    </tableColumn>
    <tableColumn id="45" xr3:uid="{52ED1FC9-CD2D-42A5-B204-567F0483F099}" name="Kolumna6" totalsRowFunction="custom" totalsRowDxfId="420">
      <totalsRowFormula>COUNTA((AV3:AV135))</totalsRowFormula>
    </tableColumn>
    <tableColumn id="46" xr3:uid="{3D74590B-7E93-443E-BE1C-FD99ECE16017}" name="Jakiego rodzaju były Twoje studia?" totalsRowFunction="custom" totalsRowDxfId="419">
      <totalsRowFormula>COUNTA((AW3:AW135))</totalsRowFormula>
    </tableColumn>
    <tableColumn id="47" xr3:uid="{E8CA34F5-D9E4-418D-8BF9-050444C4061E}" name="Pole dodatkowe7" totalsRowFunction="custom" totalsRowDxfId="418">
      <totalsRowFormula>COUNTA((AX3:AX135))</totalsRowFormula>
    </tableColumn>
    <tableColumn id="48" xr3:uid="{A48EA897-6002-486C-94A2-3071DE7EB5AD}" name="Czy jesteś rodzicem / opiekunem absolwenta uczelni wyższej?" totalsRowFunction="custom" dataDxfId="417" totalsRowDxfId="416">
      <totalsRowFormula>COUNTA((AY3:AY135))</totalsRowFormula>
    </tableColumn>
    <tableColumn id="49" xr3:uid="{FEE5A281-6D4B-4D31-93CD-509A968E7773}" name="Uczelnie ilu podopiecznych będziesz oceniać?" totalsRowFunction="custom" totalsRowDxfId="415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14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13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12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11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10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09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08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07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06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05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04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03">
      <totalsRowFormula>COUNTA((BL3:BL135))</totalsRowFormula>
    </tableColumn>
    <tableColumn id="62" xr3:uid="{F0DE0B1C-928B-4581-8D63-11188CD95233}" name="Pole dodatkowe10" totalsRowFunction="custom" totalsRowDxfId="402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01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400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399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398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397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396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395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94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93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92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91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90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389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388">
      <totalsRowFormula>COUNTA((CA3:CA135))</totalsRowFormula>
    </tableColumn>
    <tableColumn id="77" xr3:uid="{C2670D09-B14E-48CE-8D3B-FD4F08474C2E}" name="Pole dodatkowe23" totalsRowFunction="custom" totalsRowDxfId="387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386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385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384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383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382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381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380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379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378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377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376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75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374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373">
      <totalsRowFormula>COUNTA((CP3:CP135))</totalsRowFormula>
    </tableColumn>
    <tableColumn id="92" xr3:uid="{86B9680A-4D70-4DFA-8189-827F813E4B73}" name="Pole dodatkowe37" totalsRowFunction="custom" totalsRowDxfId="372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371">
      <totalsRowFormula>COUNTA((CR3:CR135))</totalsRowFormula>
    </tableColumn>
    <tableColumn id="94" xr3:uid="{BA461F2C-93E1-4AB3-B06B-BCD05B9B9AA2}" name="Czy jesteś aktualnie pracownikiem administracyjnym uczelni wyższej?" totalsRowFunction="custom" dataDxfId="370" totalsRowDxfId="369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368" totalsRowDxfId="367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366" totalsRowDxfId="365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364" totalsRowDxfId="363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362" totalsRowDxfId="361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360">
      <totalsRowFormula>COUNTA((HA3:HA135))</totalsRowFormula>
    </tableColumn>
    <tableColumn id="207" xr3:uid="{2B31368C-8BB4-45F5-A368-4A4E1AFFFE2E}" name="Rok urodzenia" totalsRowFunction="custom" totalsRowDxfId="359">
      <totalsRowFormula>COUNTA((HB3:HB135))</totalsRowFormula>
    </tableColumn>
    <tableColumn id="215" xr3:uid="{0DA27BC3-BCA7-4CF6-A54C-77E28EA17827}" name="GrupaWiekowa" dataDxfId="358" totalsRowDxfId="357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356">
      <totalsRowFormula>COUNTA((HD3:HD135))</totalsRowFormula>
    </tableColumn>
    <tableColumn id="209" xr3:uid="{40C0F4A2-88CA-4804-AB61-0C883C5C9CF7}" name="Pole dodatkowe52" totalsRowFunction="custom" totalsRowDxfId="355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354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353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352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51" totalsRowDxfId="350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9" totalsRowDxfId="348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7">
      <totalsRowFormula>COUNTA((O3:O159))</totalsRowFormula>
    </tableColumn>
    <tableColumn id="14" xr3:uid="{0BD7A98F-1F10-4FB8-B054-37BDD3B56396}" name="Czy jesteś studentem uczelni wyższej?" totalsRowFunction="custom" dataDxfId="346" totalsRowDxfId="345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44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43">
      <totalsRowFormula>COUNTA((R3:R159))</totalsRowFormula>
    </tableColumn>
    <tableColumn id="17" xr3:uid="{24BCBB34-34C1-4984-962F-C53466F3EF8F}" name="Jak się nazywa kierunek, na którym studiujesz?" totalsRowFunction="custom" totalsRowDxfId="342">
      <totalsRowFormula>COUNTA((S3:S159))</totalsRowFormula>
    </tableColumn>
    <tableColumn id="18" xr3:uid="{9ADB9BCC-C1C9-4FDD-A2DF-FCC26DBEB749}" name="Moja satysfakcja z usług edukacyjnych ocenianej uczelni jest wysoka." totalsRowFunction="custom" totalsRowDxfId="341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40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9">
      <totalsRowFormula>COUNTA((V3:V159))</totalsRowFormula>
    </tableColumn>
    <tableColumn id="21" xr3:uid="{EAC188BA-5A2E-4D44-97B7-481328766AE0}" name="Kolumna1" totalsRowFunction="custom" totalsRowDxfId="338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7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6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5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34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33">
      <totalsRowFormula>COUNTA((AB3:AB159))</totalsRowFormula>
    </tableColumn>
    <tableColumn id="27" xr3:uid="{D0177BE1-4E02-4595-8669-95C494930B5B}" name="Jakiego rodzaju są Twoje studia?" totalsRowFunction="custom" totalsRowDxfId="332">
      <totalsRowFormula>COUNTA((AC3:AC159))</totalsRowFormula>
    </tableColumn>
    <tableColumn id="28" xr3:uid="{3597DDE1-E56A-406C-8EDD-22E18D515174}" name="Pole dodatkowe" totalsRowFunction="custom" totalsRowDxfId="331">
      <totalsRowFormula>COUNTA((AD3:AD159))</totalsRowFormula>
    </tableColumn>
    <tableColumn id="29" xr3:uid="{66ED4699-908F-4DD2-BD11-F0A6AA4499D4}" name="Na którym semestrze studiujesz obecnie?" totalsRowFunction="custom" totalsRowDxfId="330">
      <totalsRowFormula>COUNTA((AE3:AE159))</totalsRowFormula>
    </tableColumn>
    <tableColumn id="30" xr3:uid="{665AE932-5635-468D-B539-28624FF56492}" name="Czy jesteś absolwentem uczelni wyższej?" totalsRowFunction="custom" dataDxfId="329" totalsRowDxfId="328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7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6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5">
      <totalsRowFormula>COUNTA((AI3:AI159))</totalsRowFormula>
    </tableColumn>
    <tableColumn id="34" xr3:uid="{ADAE23AC-8F73-4453-AC5D-FE2116FA8AF9}" name="Jak się nazywa kierunek, który ukończyłaś/eś?" totalsRowFunction="custom" totalsRowDxfId="324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23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2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21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20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9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8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7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6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5">
      <totalsRowFormula>COUNTA((AS3:AS159))</totalsRowFormula>
    </tableColumn>
    <tableColumn id="44" xr3:uid="{C9AA4BEA-8991-4F56-A7E1-DA0762C2B486}" name="Co wpływało na twoją satysfakcję ze studiowania?_x000a_" totalsRowFunction="custom" totalsRowDxfId="314">
      <totalsRowFormula>COUNTA((AT3:AT159))</totalsRowFormula>
    </tableColumn>
    <tableColumn id="45" xr3:uid="{00A5350A-103D-4E86-99F7-01E1F081E96E}" name="Kolumna6" totalsRowFunction="custom" totalsRowDxfId="313">
      <totalsRowFormula>COUNTA((AU3:AU159))</totalsRowFormula>
    </tableColumn>
    <tableColumn id="46" xr3:uid="{AB30AA0A-ADAF-4A76-852B-9C6171DBA36D}" name="Jakiego rodzaju były Twoje studia?" totalsRowFunction="custom" totalsRowDxfId="312">
      <totalsRowFormula>COUNTA((AV3:AV159))</totalsRowFormula>
    </tableColumn>
    <tableColumn id="47" xr3:uid="{156EF4B8-4A3F-4406-9CDE-324D32F939BA}" name="Pole dodatkowe7" totalsRowFunction="custom" totalsRowDxfId="311">
      <totalsRowFormula>COUNTA((AW3:AW159))</totalsRowFormula>
    </tableColumn>
    <tableColumn id="48" xr3:uid="{085D3107-411D-41F8-A270-88DCB1EAF46B}" name="Czy jesteś rodzicem / opiekunem absolwenta uczelni wyższej?" totalsRowFunction="custom" dataDxfId="310" totalsRowDxfId="309">
      <totalsRowFormula>COUNTA((AX3:AX159))</totalsRowFormula>
    </tableColumn>
    <tableColumn id="49" xr3:uid="{373F08C1-1889-416C-AADD-9D721E98EE00}" name="Uczelnie ilu podopiecznych będziesz oceniać?" totalsRowFunction="custom" totalsRowDxfId="308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7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6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5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04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03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2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301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300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9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8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7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6">
      <totalsRowFormula>COUNTA((BK3:BK159))</totalsRowFormula>
    </tableColumn>
    <tableColumn id="62" xr3:uid="{D7A10314-D8C8-4D47-9939-D597680A8D89}" name="Pole dodatkowe10" totalsRowFunction="custom" totalsRowDxfId="295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94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93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2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91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90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9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8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7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6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5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84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83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2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81">
      <totalsRowFormula>COUNTA((BZ3:BZ159))</totalsRowFormula>
    </tableColumn>
    <tableColumn id="77" xr3:uid="{6FCF6001-0320-49B2-98E4-DBE8BE04E809}" name="Pole dodatkowe23" totalsRowFunction="custom" totalsRowDxfId="280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9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8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7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6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5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74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73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2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71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70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9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8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7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6">
      <totalsRowFormula>COUNTA((CO3:CO159))</totalsRowFormula>
    </tableColumn>
    <tableColumn id="92" xr3:uid="{D87D6F17-9A18-4BD2-82A2-E153AE86B37C}" name="Pole dodatkowe37" totalsRowFunction="custom" totalsRowDxfId="265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64">
      <totalsRowFormula>COUNTA((CQ3:CQ159))</totalsRowFormula>
    </tableColumn>
    <tableColumn id="94" xr3:uid="{E7DDA408-1945-4BDE-9B5A-12AAC3E05194}" name="Czy jesteś aktualnie pracownikiem administracyjnym uczelni wyższej?" totalsRowFunction="custom" dataDxfId="263" totalsRowDxfId="262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61"/>
    <tableColumn id="96" xr3:uid="{F959B9F3-C53C-4C63-A092-AF4A70D45B06}" name="Na jakim wydziale pracujesz?" totalsRowDxfId="260"/>
    <tableColumn id="97" xr3:uid="{19273B31-1872-4994-B739-304F1E7FBD34}" name="Moja satysfakcja z pracy na ocenianej uczelni jest wysoka." totalsRowDxfId="259"/>
    <tableColumn id="98" xr3:uid="{EE7C1371-E788-4978-B01E-B5870F3E97D1}" name="Atmosfera w zespole współpracowników jest dobra." totalsRowDxfId="258"/>
    <tableColumn id="99" xr3:uid="{04B25BDB-5FFA-42B5-AEBA-FC863BEDBC77}" name="Moje zarobki są satysfakcjonujące." totalsRowDxfId="257"/>
    <tableColumn id="100" xr3:uid="{DAD2DC5B-8DF9-49D3-A852-672969268131}" name="Praca na ocenianej uczelni daje mi duże szanse rozwoju." totalsRowDxfId="256"/>
    <tableColumn id="101" xr3:uid="{27C35901-3DF8-4B77-BEB2-58D43C8B6871}" name="Wartość wykształcenia zdobywanego przez studentów ocenianej uczelni jest wysoka." totalsRowDxfId="255"/>
    <tableColumn id="102" xr3:uid="{4669105C-8E5E-4FD6-97C5-3F5E1BE9CAE4}" name="Zdobyte na ocenianej uczelni wykształcenie ma pozytywny wpływ na zwiększenie zarobków absolwentów." totalsRowDxfId="254"/>
    <tableColumn id="103" xr3:uid="{C2B9909A-91DF-4FB2-B673-AACC920851EA}" name="Jakie inne (poza zarobkami) efekty kształcenia na ocenianej uczelni się dostrzegasz obecnie?39" totalsRowDxfId="253"/>
    <tableColumn id="104" xr3:uid="{1F0E0013-CC4E-4656-BDA5-9028148E569A}" name="Czy jesteś aktualnie pracownikiem naukowym lub dydaktycznym uczelni wyższej?" totalsRowFunction="custom" dataDxfId="252" totalsRowDxfId="251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50"/>
    <tableColumn id="106" xr3:uid="{FAD00E10-66DF-401D-8721-330410755C4C}" name="Na jakim wydziale pracujesz?41" totalsRowDxfId="249"/>
    <tableColumn id="107" xr3:uid="{3ED79AD9-3A2A-4796-A7F7-27B53055A7C5}" name="Moja satysfakcja z pracy na ocenianej uczelni jest wysoka.42" totalsRowDxfId="248"/>
    <tableColumn id="108" xr3:uid="{88F3FD29-277A-4D3B-9F35-812F832A00F4}" name="Atmosfera w zespole współpracowników jest dobra.43" totalsRowDxfId="247"/>
    <tableColumn id="109" xr3:uid="{DC511D2A-6FF2-4B52-B52A-324E6688C5E0}" name="Moje zarobki są satysfakcjonujące.44" totalsRowDxfId="246"/>
    <tableColumn id="110" xr3:uid="{3C031862-BB50-46FB-A01C-928A7B955B19}" name="Praca na ocenianej uczelni daje mi duże szanse rozwoju.45" totalsRowDxfId="245"/>
    <tableColumn id="111" xr3:uid="{26178753-38CF-4749-A317-A1E5F425DF12}" name="Wartość wykształcenia zdobywanego przez studentów ocenianej uczelni jest wysoka.46" totalsRowDxfId="244"/>
    <tableColumn id="112" xr3:uid="{889B113B-59F9-4196-9536-C41274799622}" name="Zdobyte na ocenianej uczelni wykształcenie ma pozytywny wpływ na zwiększenie zarobków absolwentów.47" totalsRowDxfId="243"/>
    <tableColumn id="113" xr3:uid="{018446A9-87AE-432A-96CE-C29A37692C27}" name="Jakie inne (poza zarobkami) efekty kształcenia na ocenianej uczelni dostrzegasz obecnie?48" totalsRowDxfId="242"/>
    <tableColumn id="114" xr3:uid="{D11A2879-2C85-42C1-9C08-4BA4A9592DB0}" name="Czy jesteś przedstawicielem władz uczelni z grupy rektorów, prorektorów, dziekanów, prodziekanów, członków senatu lub członków rady uczelni?" totalsRowFunction="custom" dataDxfId="241" totalsRowDxfId="240">
      <totalsRowFormula>COUNTA((DL3:DL159))</totalsRowFormula>
    </tableColumn>
    <tableColumn id="115" xr3:uid="{758B3CD0-0C56-4596-8D61-D90700A05DA1}" name="Proszę podać pełnioną funkcję" totalsRowDxfId="239"/>
    <tableColumn id="116" xr3:uid="{E904AED4-A38D-42EF-9D38-709BB163A619}" name="Kolumna3" totalsRowDxfId="238"/>
    <tableColumn id="117" xr3:uid="{AF0D4680-ECCA-4738-825E-AB146FC0FF8F}" name="Kolumna4" totalsRowDxfId="237"/>
    <tableColumn id="118" xr3:uid="{65A15536-DE99-4D16-A20B-206F127C5BFB}" name="Kolumna5" totalsRowDxfId="236"/>
    <tableColumn id="119" xr3:uid="{E05782FB-7FE9-42ED-94C4-B7F653167A0F}" name="Jak się nazywa uczelnia którą będziesz oceniać (jako przedstawiciel jej władz)?" totalsRowDxfId="235"/>
    <tableColumn id="120" xr3:uid="{1B7FA187-1663-4FBF-A3C5-EA8D6A053A25}" name="Efekty działań ocenianej uczelni na rzesz jakości edukacji są dobre" totalsRowDxfId="234"/>
    <tableColumn id="121" xr3:uid="{8A6C2138-0511-4784-9BCB-D7F056FD5756}" name="Wartość wykształcenia zdobywanego przez studentów na ocenianej uczelni jest wysoka." totalsRowDxfId="233"/>
    <tableColumn id="122" xr3:uid="{33664698-CEF8-4115-B63B-828882A6D501}" name="Zdobyte przez studentów ocenianej uczelni wykształcenie miało/ma pozytywny wpływ na ich zarobki." totalsRowDxfId="232"/>
    <tableColumn id="123" xr3:uid="{6548C317-5775-47D8-8BB5-03CE96ABFB2C}" name="Efekty działań ocenianej uczelni na rzecz jakości edukacji mają dobry wpływ na rozwój regionu." totalsRowDxfId="231"/>
    <tableColumn id="124" xr3:uid="{04271A5C-5560-4CF8-90D9-89BA9B015FBC}" name="Efekty działań ocenianej uczelni na rzecz jakości edukacji mają dobry wpływ na rozwój Polski." totalsRowDxfId="230"/>
    <tableColumn id="125" xr3:uid="{123DE0DC-02B2-4F9B-BEEB-704DB06821EE}" name="Współpraca ocenianej uczelni z biznesem ma pozytywne efekty dla rozwoju regionu / kraju." totalsRowDxfId="229"/>
    <tableColumn id="126" xr3:uid="{A0DF07F0-161A-4193-A1E6-2065A1C8B63E}" name="Ogólny poziom mojej satysfakcji z jakości usług edukacyjnych ocenianej uczelni jest wysoki." totalsRowDxfId="228"/>
    <tableColumn id="127" xr3:uid="{78D52D23-A055-4089-AEA3-0D0030CEAC4A}" name="Studenci : wybierz wartość z listy rozwijanej" totalsRowDxfId="227"/>
    <tableColumn id="128" xr3:uid="{3C88D815-7B36-4940-B457-1D4916A18A9A}" name="Absolwenci : wybierz wartość z listy rozwijanej" totalsRowDxfId="226"/>
    <tableColumn id="129" xr3:uid="{B7AADA93-8D0B-47F3-BCD2-912D3D3EFF96}" name="Rodzice absolwentów : wybierz wartość z listy rozwijanej" totalsRowDxfId="225"/>
    <tableColumn id="130" xr3:uid="{2419B54D-E941-464A-ABB8-3A728F2F5596}" name="Pracownicy administracyjni : wybierz wartość z listy rozwijanej" totalsRowDxfId="224"/>
    <tableColumn id="131" xr3:uid="{BAB27B7B-2698-4085-8E82-FA14AF164B29}" name="Pracownicy naukowi i dydaktyczni : wybierz wartość z listy rozwijanej" totalsRowDxfId="223"/>
    <tableColumn id="132" xr3:uid="{6A6F970F-B3EB-4E50-9DE6-C8C4C7CAA18A}" name="Pracodawcy : wybierz wartość z listy rozwijanej" totalsRowDxfId="222"/>
    <tableColumn id="133" xr3:uid="{09A6A719-E450-4AC4-8182-90B1F383E84C}" name="Władze samorządowe i centralne : wybierz wartość z listy rozwijanej" totalsRowDxfId="221"/>
    <tableColumn id="134" xr3:uid="{2E207BF2-E2F1-4F2B-9DAE-D3B78D867559}" name="Pole dodatkowe4" totalsRowDxfId="220"/>
    <tableColumn id="135" xr3:uid="{EEB77D73-5571-4E17-8266-02BB1710B8F0}" name="Studenci : wybierz wartość z listy rozwijanej5" totalsRowDxfId="219"/>
    <tableColumn id="136" xr3:uid="{81EA592A-292B-42BA-AA88-85A430ABBA5B}" name="Absolwenci : wybierz wartość z listy rozwijanej6" totalsRowDxfId="218"/>
    <tableColumn id="137" xr3:uid="{AC693E91-1370-42E2-8C6B-A2DEAEDAD6D8}" name="Rodzice absolwentów : wybierz wartość z listy rozwijanej7" totalsRowDxfId="217"/>
    <tableColumn id="138" xr3:uid="{C972A3A6-50AF-4CF0-9221-51F3F1B825B5}" name="Pracownicy administracyjni : wybierz wartość z listy rozwijanej8" totalsRowDxfId="216"/>
    <tableColumn id="139" xr3:uid="{8A17F47D-C5DA-4436-9144-E5A1DC2CE401}" name="Pracownicy naukowi i dydaktyczni : wybierz wartość z listy rozwijanej9" totalsRowDxfId="215"/>
    <tableColumn id="140" xr3:uid="{9C9F0784-2723-4BBD-AE36-08FD5221319D}" name="Pracodawcy : wybierz wartość z listy rozwijanej10" totalsRowDxfId="214"/>
    <tableColumn id="141" xr3:uid="{AAE33EE1-D3BE-432C-9A2D-5D55BE9F26EC}" name="Władze samorządowe i centralne : wybierz wartość z listy rozwijanej11" totalsRowDxfId="213"/>
    <tableColumn id="142" xr3:uid="{C7BCF657-B75F-43D7-A19C-E0A38F71C79A}" name="Pole dodatkowe12" totalsRowDxfId="212"/>
    <tableColumn id="143" xr3:uid="{027BA0BD-D7CE-4B61-BD34-CD9336762A59}" name="Czy jesteś przedstawicielem firmy, w której są zatrudniani absolwenci uczelni wyższych (tytuł licencjata, magistra lub wyższy)?" totalsRowFunction="custom" dataDxfId="211" totalsRowDxfId="210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9"/>
    <tableColumn id="145" xr3:uid="{A9C11981-CE44-482B-9485-624EB4CFA91B}" name="Ile uczelni będziesz oceniać?" totalsRowDxfId="208"/>
    <tableColumn id="146" xr3:uid="{822F037D-C81E-4AA1-A477-75B7599C4C4E}" name="Jak się nazywa uczelnia, którą ocenisz? " totalsRowDxfId="207"/>
    <tableColumn id="147" xr3:uid="{B879E027-4001-4F17-98A9-1FF6DD06C0F9}" name="Moja satysfakcja z (efektów) usług edukacyjnych na ocenianej uczelni jest wysoka." totalsRowDxfId="206"/>
    <tableColumn id="148" xr3:uid="{887E2640-884A-454A-B596-856E217BE2DD}" name="Kompetencje absolwentów ocenianej uczelni są wysokie." totalsRowDxfId="205"/>
    <tableColumn id="149" xr3:uid="{478F5E65-AE32-4F52-99FA-3830D9323C3C}" name="Zarobki absolwentów ocenianej uczelni zatrudnionych w mojej firmie są wyższe od zarobków absolwentów innych polskich uczelni." totalsRowDxfId="204"/>
    <tableColumn id="150" xr3:uid="{E5D4AD52-FA66-4019-983E-25DC2AF5A5A8}" name="Czy w Twojej firmie są zatrudniani absolwenci uczelni w pierwszym roku po ukończeniu studiów (do 12 miesięcy od uzyskania dyplomu)?" totalsRowDxfId="203"/>
    <tableColumn id="151" xr3:uid="{FDC480C9-E39B-4D41-9995-A191329D3555}" name="Jakie kompetencje absolwentów ocenianej uczelni są w Twojej firmie najwyżej wyceniane?" totalsRowDxfId="202"/>
    <tableColumn id="152" xr3:uid="{558E6650-0292-450C-9D81-46BC7B7FA1C9}" name="Jakiego rodzaju prace wykonują absolwenci ocenianej uczelni w Twojej firmie?" totalsRowDxfId="201"/>
    <tableColumn id="153" xr3:uid="{9E8CE1F9-05B3-4737-AC9A-FAE812FD292C}" name="Czy będziesz oceniał drugą uczelnię?" totalsRowDxfId="200"/>
    <tableColumn id="154" xr3:uid="{CEB66B10-0E60-4952-A1B0-1E5C8784E791}" name="Jak się nazywa uczelnia, którą ocenisz? 13" totalsRowDxfId="199"/>
    <tableColumn id="155" xr3:uid="{2864E703-440A-477E-8352-68DEA39F85CD}" name="Moja satysfakcja z (efektów) usług edukacyjnych na ocenianej uczelni jest wysoka.14" totalsRowDxfId="198"/>
    <tableColumn id="156" xr3:uid="{B38513D8-CC85-41E0-85A1-82AC6807323C}" name="Kompetencje absolwentów ocenianej uczelni są wysokie.15" totalsRowDxfId="197"/>
    <tableColumn id="157" xr3:uid="{204ADF47-FBCC-47A6-95D9-5D3E03854768}" name="Zarobki absolwentów ocenianej uczelni zatrudnionych w mojej firmie są wyższe od zarobków absolwentów innych polskich uczelni.16" totalsRowDxfId="196"/>
    <tableColumn id="158" xr3:uid="{7E6A13F3-C53A-4FC9-B3AE-9EA25D9CBCE6}" name="Czy w Twojej firmie są zatrudniani absolwenci uczelni w pierwszym roku po ukończeniu studiów (do 12 miesięcy od uzyskania dyplomu)?17" totalsRowDxfId="195"/>
    <tableColumn id="159" xr3:uid="{83E7A1CC-295A-477E-8CD0-1E43143ACFF6}" name="Jakie kompetencje absolwentów ocenianej uczelni są w Twojej firmie najwyżej wyceniane?18" totalsRowDxfId="194"/>
    <tableColumn id="160" xr3:uid="{C3F49389-F342-4110-8A16-536B6EC87EC2}" name="Jakiego rodzaju prace wykonują absolwenci ocenianej uczelni w Twojej firmie?19" totalsRowDxfId="193"/>
    <tableColumn id="161" xr3:uid="{2BBFB49D-5EDF-4AC5-9179-70BCC6FA0B96}" name="Czy będziesz oceniał trzecią uczelnię techniczną?" totalsRowDxfId="192"/>
    <tableColumn id="162" xr3:uid="{829F7D1E-D133-43C4-A756-6D0B7542D44F}" name="Jak się nazywa uczelnia, którą ocenisz? 20" totalsRowDxfId="191"/>
    <tableColumn id="163" xr3:uid="{8758E395-9800-4CA8-BF43-3BFBF9507549}" name="Moja satysfakcja z (efektów) usług edukacyjnych na ocenianej uczelni jest wysoka.21" totalsRowDxfId="190"/>
    <tableColumn id="164" xr3:uid="{14ABF48C-A9EC-4153-B011-421959501B3A}" name="Kompetencje absolwentów ocenianej uczelni są wysokie.22" totalsRowDxfId="189"/>
    <tableColumn id="165" xr3:uid="{E8A014C5-F146-4C5D-B50B-6E968A7F8B46}" name="Zarobki absolwentów ocenianej uczelni zatrudnionych w mojej firmie są wyższe od zarobków absolwentów innych polskich uczelni.23" totalsRowDxfId="188"/>
    <tableColumn id="166" xr3:uid="{1FF6D355-AF16-4EB9-8805-4741E5F2867E}" name="Czy w Twojej firmie są zatrudniani absolwenci uczelni w pierwszym roku po ukończeniu studiów (do 12 miesięcy od uzyskania dyplomu)?24" totalsRowDxfId="187"/>
    <tableColumn id="167" xr3:uid="{71809E9D-42EC-47FD-9E58-0596DB8FD07D}" name="Jakie kompetencje absolwentów ocenianej uczelni są w Twojej firmie najwyżej wyceniane?25" totalsRowDxfId="186"/>
    <tableColumn id="168" xr3:uid="{6CA2A8B4-3095-459E-BDF0-43522EA7E403}" name="Jakiego rodzaju prace wykonują absolwenci ocenianej uczelni są w Twojej firmie?" totalsRowDxfId="185"/>
    <tableColumn id="169" xr3:uid="{6AEC3D33-E058-4E5E-AEC6-C091FCB970C9}" name="Czy jesteś przedstawicielem władz samorządowych lub centralnych Rzeczypospolitej Polskiej?" totalsRowFunction="custom" dataDxfId="184" totalsRowDxfId="183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2">
      <totalsRowFormula>COUNTA((GZ3:GZ159))</totalsRowFormula>
    </tableColumn>
    <tableColumn id="207" xr3:uid="{17374C0D-5C50-4F2D-9998-48F1A5105C49}" name="Rok urodzenia" totalsRowFunction="custom" totalsRowDxfId="181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80">
      <totalsRowFormula>COUNTA((HB3:HB159))</totalsRowFormula>
    </tableColumn>
    <tableColumn id="209" xr3:uid="{12CD2E72-E534-4809-A75E-AF29F5F5F088}" name="Pole dodatkowe52" totalsRowFunction="custom" totalsRowDxfId="179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8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7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6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75" totalsRowDxfId="174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73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72" totalsRowDxfId="171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70"/>
    <tableColumn id="16" xr3:uid="{AA3DBEFA-9D73-475E-A9A5-2D42522C9072}" name="Czy studiujesz na kierunku technicznym, tzn. takim, po którym uzyskasz tytuł inżyniera?" totalsRowDxfId="169"/>
    <tableColumn id="17" xr3:uid="{8AAAEBAF-D354-47D3-8A57-BF9F06131A1E}" name="Jak się nazywa kierunek, na którym studiujesz?" totalsRowDxfId="168"/>
    <tableColumn id="18" xr3:uid="{CD9C7D41-ABD7-4C41-89ED-89A659BAC655}" name="Moja satysfakcja z usług edukacyjnych ocenianej uczelni jest wysoka." totalsRowDxfId="167"/>
    <tableColumn id="19" xr3:uid="{31FED63E-2530-44F3-A0E2-6B96989E02A8}" name="Usługi edukacyjne ocenianej uczelni mają wysoką wartość (okazja / szansa rozwoju własnego lub kariery)." totalsRowDxfId="166"/>
    <tableColumn id="20" xr3:uid="{378DDC9B-58A3-4DE4-A300-A19FD721A037}" name="Kształcenie na ocenianej uczelni ma/będzie miało pozytywny wpływ na zwiększenie moich zarobków." totalsRowDxfId="165"/>
    <tableColumn id="21" xr3:uid="{C6A24480-7451-49D9-8645-BC69D7F99331}" name="Kolumna1" totalsRowDxfId="164"/>
    <tableColumn id="22" xr3:uid="{D80E567D-CCDD-4B11-B18B-072D893C7687}" name="w pierwszym roku po ukończeniu studiów : wybierz wartość z listy rozwijanej" totalsRowDxfId="163"/>
    <tableColumn id="23" xr3:uid="{CF51D676-6C20-46B0-A565-D78CD8D4C947}" name="w 3 lata po ukończeniu studiów : wybierz wartość z listy rozwijanej" totalsRowDxfId="162"/>
    <tableColumn id="24" xr3:uid="{0F1B2099-4D7F-463D-AC59-617503BC5E14}" name="Jakich innych (poza zarobkami) efektów kształcenia na ocenianej uczelni się spodziewasz?" totalsRowDxfId="161"/>
    <tableColumn id="25" xr3:uid="{35D57207-52B7-455E-A9ED-A6AD95338EC7}" name="Co wpływa na Twoją satysfakcję ze studiowania?" totalsRowDxfId="160"/>
    <tableColumn id="26" xr3:uid="{CAD83457-32FA-404F-A708-C1B3C759AC6E}" name="Kolumna2" totalsRowDxfId="159"/>
    <tableColumn id="27" xr3:uid="{ADC35906-6D65-48D1-81AC-C4B4957B05D5}" name="Jakiego rodzaju są Twoje studia?" totalsRowDxfId="158"/>
    <tableColumn id="28" xr3:uid="{E068B642-DF74-4CAA-A88E-B517DC5FC386}" name="Pole dodatkowe" totalsRowDxfId="157"/>
    <tableColumn id="29" xr3:uid="{38F90488-07A7-4B7C-882D-784B03584081}" name="Na którym semestrze studiujesz obecnie?" totalsRowDxfId="156"/>
    <tableColumn id="30" xr3:uid="{5A578F2D-0AA4-4797-8F97-B23C8F9552C7}" name="Czy jesteś absolwentem uczelni wyższej?" totalsRowFunction="custom" dataDxfId="155" totalsRowDxfId="154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53"/>
    <tableColumn id="32" xr3:uid="{E591DDF7-3A8B-45B3-9972-7C4BB854C0A9}" name="W którym roku ukończyłaś/eś studia (rok w którym uzyskano dyplom ukończenia studiów drugiego stopnia, albo pierwszego stopnia, jeśli nie uzyskano dyplomu 2. stopnia)?" totalsRowDxfId="152"/>
    <tableColumn id="33" xr3:uid="{B826B930-988D-4AF8-9D52-5EF6AF6A7F20}" name="Czy ukończony kierunek był kierunkiem technicznym, tzn. takim, po którym uzyskałaś/eś tytuł inżyniera?" totalsRowDxfId="151"/>
    <tableColumn id="34" xr3:uid="{0507FF43-58D2-4683-81A2-9CE2C2FA5844}" name="Jak się nazywa kierunek, który ukończyłaś/eś?" totalsRowDxfId="150"/>
    <tableColumn id="35" xr3:uid="{AC65CB7E-A5EF-4C79-B96D-EA85400721B9}" name="Moja satysfakcja z (efektów) usług edukacyjnych ocenianej uczelni jest wysoka." totalsRowDxfId="149"/>
    <tableColumn id="36" xr3:uid="{36BB94DA-A6A2-46AA-A0C4-3AAE4ADCC084}" name="Usługi edukacyjne ocenianej uczelni mają wysoką wartość (okazja / szansa rozwoju własnego lub kariery).3" totalsRowDxfId="148"/>
    <tableColumn id="37" xr3:uid="{46DF242C-10FA-47FE-BC6B-045B295812CA}" name="Kształcenie na ocenianej uczelni ma/miało pozytywny wpływ na zwiększenie moich zarobków." totalsRowDxfId="147"/>
    <tableColumn id="38" xr3:uid="{22DB960F-1A91-4EB9-90EA-0C8BB104EBCF}" name="Moje zarobki w pierwszym roku po ukończeniu studiów były satysfakcjonujące." totalsRowDxfId="146"/>
    <tableColumn id="39" xr3:uid="{1AC1C2EA-FD9C-42F6-8732-E88F90068CC4}" name="Moje zarobki po 3. latach po ukończeniu studiów były satysfakcjonujące." totalsRowDxfId="145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44"/>
    <tableColumn id="41" xr3:uid="{53D325CD-E5E6-4C9E-81B0-775315EF4E8E}" name="w pierwszym roku po ukończeniu studiów : wybierz wartość z listy rozwijanej4" totalsRowDxfId="143"/>
    <tableColumn id="42" xr3:uid="{A6B799C8-D5F2-4C68-B71E-F83C3A6075B7}" name="w 3 lata po ukończeniu studiów : wybierz wartość z listy rozwijanej5" totalsRowDxfId="142"/>
    <tableColumn id="43" xr3:uid="{BC589F24-9BD1-4C2F-9397-D51311E5EC39}" name="Jakie inne (poza zarobkami) efekty kształcenia na ocenianej uczelni dostrzegasz obecnie?" totalsRowDxfId="141"/>
    <tableColumn id="44" xr3:uid="{A11C2A67-EC51-4621-92CF-198235F6DDC5}" name="Co wpływało na twoją satysfakcję ze studiowania?_x000a_" totalsRowDxfId="140"/>
    <tableColumn id="45" xr3:uid="{D388932F-1A0A-4689-AB91-4A4F282D3CA9}" name="Kolumna6" totalsRowDxfId="139"/>
    <tableColumn id="46" xr3:uid="{F488CAF2-B800-439E-8332-DDBED1146AB6}" name="Jakiego rodzaju były Twoje studia?" totalsRowDxfId="138"/>
    <tableColumn id="47" xr3:uid="{00FDD7E1-EBD3-4653-98C4-D74FA980AF99}" name="Pole dodatkowe7" totalsRowDxfId="137"/>
    <tableColumn id="48" xr3:uid="{E33AE7B1-7892-48E4-9DBC-AE5EF9034B4E}" name="Czy jesteś rodzicem / opiekunem absolwenta uczelni wyższej?" totalsRowFunction="custom" dataDxfId="136" totalsRowDxfId="135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34"/>
    <tableColumn id="50" xr3:uid="{6BB0F22F-B640-446D-B936-91DFADFA81F1}" name="Jak się nazywa uczelnia, którą ukończył/a Twoja/Twój podopieczna/podopieczny? (proszę o wybranie jednej uczelni podlegającej ocenie)" totalsRowDxfId="133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32"/>
    <tableColumn id="52" xr3:uid="{26244E73-3F31-4ED7-99CC-718C75773980}" name="Czy ukończony kierunek był kierunkiem technicznym, tzn. takim, po którym uzyskano tytuł inżyniera?" totalsRowDxfId="131"/>
    <tableColumn id="53" xr3:uid="{F00033CF-BE1C-4649-B99E-A3FC496AF05C}" name="Jak się nazywa kierunek, który ukończył/a Twoja/Twój podopieczna/podopieczny?" totalsRowDxfId="130"/>
    <tableColumn id="54" xr3:uid="{8AE8E0B0-E59A-4253-8E89-6503DDEE44E9}" name="Moja satysfakcja z (efektów) usług edukacyjnych ocenianej uczelni jest wysoka.8" totalsRowDxfId="129"/>
    <tableColumn id="55" xr3:uid="{D72C8628-4CEE-4A6D-BD58-0114E59C605E}" name="Usługi edukacyjne ocenianej uczelni mają wysoką wartość (okazja / szansa rozwoju własnego lub kariery).9" totalsRowDxfId="128"/>
    <tableColumn id="56" xr3:uid="{53B5753F-3212-43BB-931D-3559FF6976DF}" name="Kształcenie na ocenianej uczelni ma/będzie miało pozytywny wpływ na zwiększenie zarobków mojej/mojego podopiecznej/podopiecznego." totalsRowDxfId="127"/>
    <tableColumn id="57" xr3:uid="{A9563BF9-19A1-46BF-9F31-4690E6A2385C}" name="Zarobki uzyskiwane przez mojego/moją podopieczną/podopiecznego w pierwszym roku po ukończeniu studiów były satysfakcjonujące (z mojego punktu widzenia)" totalsRowDxfId="126"/>
    <tableColumn id="58" xr3:uid="{BCC66B2D-86FD-4227-A5E9-2164B45893B0}" name="Zarobki uzyskiwane przez mojego/moją podopieczną/podopiecznego w 3 lata po ukończeniu studiów były satysfakcjonujące (z mojego punktu widzenia)" totalsRowDxfId="125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24"/>
    <tableColumn id="60" xr3:uid="{94345A4F-9EAB-4FE8-A337-CCC43CF7D9D3}" name="Jakie inne (poza zarobkami) efekty kształcenia na ocenianej uczelni się dostrzegasz obecnie?" totalsRowDxfId="123"/>
    <tableColumn id="61" xr3:uid="{05A46EBB-09E0-4294-881F-C45E3B66E515}" name="Jakiego rodzaju były studia, które ukończył/a Twoja/Twój podopieczna/podopieczny?" totalsRowDxfId="122"/>
    <tableColumn id="62" xr3:uid="{FE0A86D0-775F-435F-8B90-2A7B29B0B462}" name="Pole dodatkowe10" totalsRowDxfId="121"/>
    <tableColumn id="63" xr3:uid="{3C426FB0-5F3F-46C5-9E34-DD901FAA5A82}" name="Jeśli Twoja/Twój podopieczna/podopieczny ukończył/a również inne szkoły / kierunki studiów to proszę wpisz je tutaj." totalsRowDxfId="120"/>
    <tableColumn id="64" xr3:uid="{7B6238C1-79C7-4C59-B174-F693B78A54C8}" name="Czy będziesz oceniał uczelnię ukończoną przez drugiego podopiecznego?" totalsRowDxfId="119"/>
    <tableColumn id="65" xr3:uid="{72E69603-FDA8-458A-B355-C3F6177E2961}" name="Jak się nazywa uczelnia, którą ukończył/a Twoja/Twój podopieczna/podopieczny? (proszę o wybranie jednej uczelni podlegającej ocenie)11" totalsRowDxfId="118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7"/>
    <tableColumn id="67" xr3:uid="{51123307-FDE7-45CE-81D3-F8045A68CEB5}" name="Czy ukończony kierunek był kierunkiem technicznym, tzn. takim, po którym uzyskano tytuł inżyniera?13" totalsRowDxfId="116"/>
    <tableColumn id="68" xr3:uid="{E4E7F2FA-608F-4A76-95F9-FC633CF4A850}" name="Jak się nazywa kierunek, który ukończył/a Twoja/Twój podopieczna/podopieczny?14" totalsRowDxfId="115"/>
    <tableColumn id="69" xr3:uid="{2E0E2D92-CA45-4C29-AD1B-4107E60D2F5C}" name="Moja satysfakcja z (efektów) usług edukacyjnych ocenianej uczelni jest wysoka.15" totalsRowDxfId="114"/>
    <tableColumn id="70" xr3:uid="{22160B39-79EF-424B-9B2E-4205C1098DC4}" name="Usługi edukacyjne ocenianej uczelni mają wysoką wartość (okazja / szansa rozwoju własnego lub kariery).16" totalsRowDxfId="113"/>
    <tableColumn id="71" xr3:uid="{C5566328-CB9E-4672-AFA5-9A52C7FB1583}" name="Kształcenie na ocenianej uczelni ma/będzie miało pozytywny wpływ na zwiększenie zarobków mojej/mojego podopiecznej/podopiecznego.17" totalsRowDxfId="112"/>
    <tableColumn id="72" xr3:uid="{ED11287D-6F12-40C0-8EAE-0190C96B2475}" name="Zarobki uzyskiwane przez mojego/moją podopieczną/podopiecznego w pierwszym roku po ukończeniu studiów były satysfakcjonujące (z mojego punktu widzenia)18" totalsRowDxfId="111"/>
    <tableColumn id="73" xr3:uid="{5767066B-CB1E-4AC7-93CC-8721926057A1}" name="Zarobki uzyskiwane przez mojego/moją podopieczną/podopiecznego w 3 lata po ukończeniu studiów były satysfakcjonujące (z mojego punktu widzenia)19" totalsRowDxfId="110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9"/>
    <tableColumn id="75" xr3:uid="{91099E12-4AAE-4B3A-8B21-456B23B8E9C4}" name="Jakie inne (poza zarobkami) efekty kształcenia na ocenianej uczelni się dostrzegasz obecnie?21" totalsRowDxfId="108"/>
    <tableColumn id="76" xr3:uid="{F99FCD0E-141B-4162-9375-D912B829669B}" name="Jakiego rodzaju były studia, które ukończył/a Twoja/Twój podopieczna/podopieczny?22" totalsRowDxfId="107"/>
    <tableColumn id="77" xr3:uid="{9A935095-7069-4B79-9C19-ABCE05DB2953}" name="Pole dodatkowe23" totalsRowDxfId="106"/>
    <tableColumn id="78" xr3:uid="{73C50495-9837-4BA7-BE74-ED58E001D39F}" name="Jeśli Twoja/Twój podopieczna/podopieczny ukończył/a również inne szkoły / kierunki studiów to proszę wpisz je tutaj.24" totalsRowDxfId="105"/>
    <tableColumn id="79" xr3:uid="{2D9E6799-1116-4EBA-A4A6-EC67B715E65E}" name="Czy będziesz oceniał uczelnię ukończoną przez trzeciego podopiecznego?" totalsRowDxfId="104"/>
    <tableColumn id="80" xr3:uid="{98900E64-17FE-4566-98C9-57CB606D4413}" name="Jak się nazywa uczelnia, którą ukończył/a Twoja/Twój podopieczna/podopieczny? (proszę o wybranie jednej uczelni podlegającej ocenie)25" totalsRowDxfId="103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102"/>
    <tableColumn id="82" xr3:uid="{367FC414-3E67-4B03-A303-77F5139ABED4}" name="Czy ukończony kierunek był kierunkiem technicznym, tzn. takim, po którym uzyskano tytuł inżyniera?27" totalsRowDxfId="101"/>
    <tableColumn id="83" xr3:uid="{641F2969-C09A-425E-81A7-806949B38666}" name="Jak się nazywa kierunek, który ukończył/a Twoja/Twój podopieczna/podopieczny?28" totalsRowDxfId="100"/>
    <tableColumn id="84" xr3:uid="{6B2F3F5A-F4BF-41A2-85FA-BAC6E179E9A9}" name="Moja satysfakcja z (efektów) usług edukacyjnych ocenianej uczelni jest wysoka.29" totalsRowDxfId="99"/>
    <tableColumn id="85" xr3:uid="{792FE0EC-454A-47B2-9DEE-09E82A55AC5F}" name="Usługi edukacyjne ocenianej uczelni mają wysoką wartość (okazja / szansa rozwoju własnego lub kariery).30" totalsRowDxfId="98"/>
    <tableColumn id="86" xr3:uid="{4BD46113-3AB9-405D-8A53-F153B50E863D}" name="Kształcenie na ocenianej uczelni ma/będzie miało pozytywny wpływ na zwiększenie zarobków mojej/mojego podopiecznej/podopiecznego.31" totalsRowDxfId="97"/>
    <tableColumn id="87" xr3:uid="{4CA1C5A8-3427-428B-B7BA-106EBBA85C17}" name="Zarobki uzyskiwane przez mojego/moją podopieczną/podopiecznego w pierwszym roku po ukończeniu studiów były satysfakcjonujące (z mojego punktu widzenia)32" totalsRowDxfId="96"/>
    <tableColumn id="88" xr3:uid="{C37B06BC-EDB5-471E-9C95-05232AC9EACD}" name="Zarobki uzyskiwane przez mojego/moją podopieczną/podopiecznego w 3 lata po ukończeniu studiów były satysfakcjonujące (z mojego punktu widzenia)33" totalsRowDxfId="95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94"/>
    <tableColumn id="90" xr3:uid="{CEEBCBE8-4DF4-40BE-ADF0-2750A2BF2609}" name="Jakie inne (poza zarobkami) efekty kształcenia na ocenianej uczelni się dostrzegasz obecnie?35" totalsRowDxfId="93"/>
    <tableColumn id="91" xr3:uid="{F1A613DC-A59A-419D-8838-D041B4273E91}" name="Jakiego rodzaju były studia, które ukończył/a Twoja/Twój podopieczna/podopieczny?36" totalsRowDxfId="92"/>
    <tableColumn id="92" xr3:uid="{E26BB465-B221-4E80-9D41-43786B72F743}" name="Pole dodatkowe37" totalsRowDxfId="91"/>
    <tableColumn id="93" xr3:uid="{12E07FC6-6ACA-44C4-A376-689F504EB460}" name="Jeśli Twoja/Twój podopieczna/podopieczny ukończył/a również inne szkoły / kierunki studiów to proszę wpisz je tutaj.38" totalsRowDxfId="90"/>
    <tableColumn id="94" xr3:uid="{4FBA703D-33E9-44C4-BD22-B3FC7B168C76}" name="Czy jesteś aktualnie pracownikiem administracyjnym uczelni wyższej?" totalsRowFunction="custom" dataDxfId="89" totalsRowDxfId="88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7"/>
    <tableColumn id="96" xr3:uid="{43902112-5836-47AC-AA75-A65F0D4C7817}" name="Na jakim wydziale pracujesz?" totalsRowDxfId="86"/>
    <tableColumn id="97" xr3:uid="{68D4A5FB-B6F1-410C-BBCE-5D895E75D7EF}" name="Moja satysfakcja z pracy na ocenianej uczelni jest wysoka." totalsRowDxfId="85"/>
    <tableColumn id="98" xr3:uid="{097FDF01-C103-4396-9EE5-DC463D453E58}" name="Atmosfera w zespole współpracowników jest dobra." totalsRowDxfId="84"/>
    <tableColumn id="99" xr3:uid="{5B99CA3A-6D7C-4D3E-B448-2EDAF4856B42}" name="Moje zarobki są satysfakcjonujące." totalsRowDxfId="83"/>
    <tableColumn id="100" xr3:uid="{90B0699F-2BC7-4D96-9800-8B1DB165F81E}" name="Praca na ocenianej uczelni daje mi duże szanse rozwoju." totalsRowDxfId="82"/>
    <tableColumn id="101" xr3:uid="{5CB95189-87A6-4F97-B291-A05336B23F22}" name="Wartość wykształcenia zdobywanego przez studentów ocenianej uczelni jest wysoka." totalsRowDxfId="81"/>
    <tableColumn id="102" xr3:uid="{056CF7BB-B947-41A0-AC24-42A1CBCF15BD}" name="Zdobyte na ocenianej uczelni wykształcenie ma pozytywny wpływ na zwiększenie zarobków absolwentów." totalsRowDxfId="80"/>
    <tableColumn id="103" xr3:uid="{2AB65CA7-05ED-4EB7-B603-B864E6D6745F}" name="Jakie inne (poza zarobkami) efekty kształcenia na ocenianej uczelni się dostrzegasz obecnie?39" totalsRowDxfId="79"/>
    <tableColumn id="104" xr3:uid="{DC472BA3-8D88-44A6-B5C1-5BF9558627FA}" name="Czy jesteś aktualnie pracownikiem naukowym lub dydaktycznym uczelni wyższej?" totalsRowFunction="custom" dataDxfId="78" totalsRowDxfId="77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6"/>
    <tableColumn id="106" xr3:uid="{2E39D77C-CC0F-41F1-8F10-30523EA3DE78}" name="Na jakim wydziale pracujesz?41" totalsRowDxfId="75"/>
    <tableColumn id="107" xr3:uid="{B9CFBDFF-9DC1-4556-855E-D4463D760A19}" name="Moja satysfakcja z pracy na ocenianej uczelni jest wysoka.42" totalsRowDxfId="74"/>
    <tableColumn id="108" xr3:uid="{158CA86A-249B-4193-A207-D38756E887C7}" name="Atmosfera w zespole współpracowników jest dobra.43" totalsRowDxfId="73"/>
    <tableColumn id="109" xr3:uid="{AC3090A9-EC3C-4C62-8AA9-F261EAB7887F}" name="Moje zarobki są satysfakcjonujące.44" totalsRowDxfId="72"/>
    <tableColumn id="110" xr3:uid="{9E04970F-962C-490E-A570-2D0912A5E57D}" name="Praca na ocenianej uczelni daje mi duże szanse rozwoju.45" totalsRowDxfId="71"/>
    <tableColumn id="111" xr3:uid="{C148AE52-9ADC-45EF-8DBC-27F0F1F05355}" name="Wartość wykształcenia zdobywanego przez studentów ocenianej uczelni jest wysoka.46" totalsRowDxfId="70"/>
    <tableColumn id="112" xr3:uid="{63921520-0FA3-4905-ACEB-02AFFB69B471}" name="Zdobyte na ocenianej uczelni wykształcenie ma pozytywny wpływ na zwiększenie zarobków absolwentów.47" totalsRowDxfId="69"/>
    <tableColumn id="113" xr3:uid="{E32B227A-B5B2-41A4-9CEB-B75A56696D75}" name="Jakie inne (poza zarobkami) efekty kształcenia na ocenianej uczelni dostrzegasz obecnie?48" totalsRowDxfId="68"/>
    <tableColumn id="114" xr3:uid="{98E95A67-6B14-4A2E-AB34-682AE1A049DC}" name="Czy jesteś przedstawicielem władz uczelni z grupy rektorów, prorektorów, dziekanów, prodziekanów, członków senatu lub członków rady uczelni?" totalsRowFunction="custom" dataDxfId="67" totalsRowDxfId="66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65"/>
    <tableColumn id="116" xr3:uid="{55CD3327-D03D-49EA-AD7A-8A8492F8FF76}" name="Kolumna3" totalsRowDxfId="64"/>
    <tableColumn id="117" xr3:uid="{BF356D61-903B-4604-89F3-2B471880C5B8}" name="Kolumna4" totalsRowDxfId="63"/>
    <tableColumn id="118" xr3:uid="{7173EDEB-5382-4DCE-AA15-A72B322560D6}" name="Kolumna5" totalsRowDxfId="62"/>
    <tableColumn id="119" xr3:uid="{6200F07F-FA1F-4A3F-B8ED-B934678483AF}" name="Jak się nazywa uczelnia którą będziesz oceniać (jako przedstawiciel jej władz)?" totalsRowDxfId="61"/>
    <tableColumn id="120" xr3:uid="{E6250DE6-1A12-41F3-90EE-1B4F673F6E58}" name="Efekty działań ocenianej uczelni na rzesz jakości edukacji są dobre" totalsRowDxfId="60"/>
    <tableColumn id="121" xr3:uid="{8AE05FEE-B731-4F93-90B6-915E5774E346}" name="Wartość wykształcenia zdobywanego przez studentów na ocenianej uczelni jest wysoka." totalsRowDxfId="59"/>
    <tableColumn id="122" xr3:uid="{E115058D-8C9C-450E-8DA2-D64EB971F57D}" name="Zdobyte przez studentów ocenianej uczelni wykształcenie miało/ma pozytywny wpływ na ich zarobki." totalsRowDxfId="58"/>
    <tableColumn id="123" xr3:uid="{6FEBB446-227D-4EA1-B507-206156E53809}" name="Efekty działań ocenianej uczelni na rzecz jakości edukacji mają dobry wpływ na rozwój regionu." totalsRowDxfId="57"/>
    <tableColumn id="124" xr3:uid="{01E38E74-9E44-4BFF-97FF-3B0FF3F7CDD0}" name="Efekty działań ocenianej uczelni na rzecz jakości edukacji mają dobry wpływ na rozwój Polski." totalsRowDxfId="56"/>
    <tableColumn id="125" xr3:uid="{F17A6FA5-F0F2-48AD-B639-9161F59ACD49}" name="Współpraca ocenianej uczelni z biznesem ma pozytywne efekty dla rozwoju regionu / kraju." totalsRowDxfId="55"/>
    <tableColumn id="126" xr3:uid="{81D0BDE5-B5BD-41AD-AE49-0F05E206FF4F}" name="Ogólny poziom mojej satysfakcji z jakości usług edukacyjnych ocenianej uczelni jest wysoki." totalsRowDxfId="54"/>
    <tableColumn id="127" xr3:uid="{E1B74221-E8AC-4764-9FBA-17BC7A8DAB4F}" name="Studenci : wybierz wartość z listy rozwijanej" totalsRowDxfId="53"/>
    <tableColumn id="128" xr3:uid="{9521E128-6D78-41F6-9BED-3F1F3009376D}" name="Absolwenci : wybierz wartość z listy rozwijanej" totalsRowDxfId="52"/>
    <tableColumn id="129" xr3:uid="{F972B7F0-4237-45DD-B8D9-6E5F80BC382C}" name="Rodzice absolwentów : wybierz wartość z listy rozwijanej" totalsRowDxfId="51"/>
    <tableColumn id="130" xr3:uid="{D18127FA-4AAC-43F7-8718-648B089DA3AE}" name="Pracownicy administracyjni : wybierz wartość z listy rozwijanej" totalsRowDxfId="50"/>
    <tableColumn id="131" xr3:uid="{9AD30943-8FF3-4081-BC52-0A68F33FA1E6}" name="Pracownicy naukowi i dydaktyczni : wybierz wartość z listy rozwijanej" totalsRowDxfId="49"/>
    <tableColumn id="132" xr3:uid="{F15383FF-5030-41F2-B790-DA1B9ACCD614}" name="Pracodawcy : wybierz wartość z listy rozwijanej" totalsRowDxfId="48"/>
    <tableColumn id="133" xr3:uid="{A113041C-1CEA-48AE-A9F9-6427226B931F}" name="Władze samorządowe i centralne : wybierz wartość z listy rozwijanej" totalsRowDxfId="47"/>
    <tableColumn id="134" xr3:uid="{2391059C-06A8-4E9F-9A30-2923C913E592}" name="Pole dodatkowe4" totalsRowDxfId="46"/>
    <tableColumn id="135" xr3:uid="{87323607-8918-4675-942B-66DDA6ACC52D}" name="Studenci : wybierz wartość z listy rozwijanej5" totalsRowDxfId="45"/>
    <tableColumn id="136" xr3:uid="{575464E3-342E-4010-A0B5-F16E0DA7F25D}" name="Absolwenci : wybierz wartość z listy rozwijanej6" totalsRowDxfId="44"/>
    <tableColumn id="137" xr3:uid="{3C4E7A29-9534-46F7-9E09-353DAEA57455}" name="Rodzice absolwentów : wybierz wartość z listy rozwijanej7" totalsRowDxfId="43"/>
    <tableColumn id="138" xr3:uid="{5EFF4867-813D-4D19-AFD2-41795D704E9D}" name="Pracownicy administracyjni : wybierz wartość z listy rozwijanej8" totalsRowDxfId="42"/>
    <tableColumn id="139" xr3:uid="{BD3A3545-6744-40C8-B6F9-128B604A0016}" name="Pracownicy naukowi i dydaktyczni : wybierz wartość z listy rozwijanej9" totalsRowDxfId="41"/>
    <tableColumn id="140" xr3:uid="{A370427A-746A-432F-8439-DE3E0F05E90C}" name="Pracodawcy : wybierz wartość z listy rozwijanej10" totalsRowDxfId="40"/>
    <tableColumn id="141" xr3:uid="{A6D0879A-E0B6-4F9C-B8AB-CCB9C168853D}" name="Władze samorządowe i centralne : wybierz wartość z listy rozwijanej11" totalsRowDxfId="39"/>
    <tableColumn id="142" xr3:uid="{ED69D784-3A72-4212-8A94-FFF937BB5636}" name="Pole dodatkowe12" totalsRowDxfId="38"/>
    <tableColumn id="143" xr3:uid="{F9376235-C8DC-451D-B95A-275409F154F3}" name="Czy jesteś przedstawicielem firmy, w której są zatrudniani absolwenci uczelni wyższych (tytuł licencjata, magistra lub wyższy)?" totalsRowFunction="custom" dataDxfId="37" totalsRowDxfId="36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35"/>
    <tableColumn id="145" xr3:uid="{FEA12265-815B-4115-947C-C4D7389958E8}" name="Ile uczelni będziesz oceniać?" totalsRowDxfId="34"/>
    <tableColumn id="146" xr3:uid="{26F5BBF0-E63C-4FC8-A2F3-F0ADC728D5E4}" name="Jak się nazywa uczelnia, którą ocenisz? " totalsRowDxfId="33"/>
    <tableColumn id="147" xr3:uid="{61714612-8B24-4377-BCF5-066C33634E6F}" name="Moja satysfakcja z (efektów) usług edukacyjnych na ocenianej uczelni jest wysoka." totalsRowDxfId="32"/>
    <tableColumn id="148" xr3:uid="{043BF385-CFC6-4AC5-BD7D-2DC21351418F}" name="Kompetencje absolwentów ocenianej uczelni są wysokie." totalsRowDxfId="31"/>
    <tableColumn id="149" xr3:uid="{35B1450E-E76E-4137-923C-C1196FE6A242}" name="Zarobki absolwentów ocenianej uczelni zatrudnionych w mojej firmie są wyższe od zarobków absolwentów innych polskich uczelni." totalsRowDxfId="30"/>
    <tableColumn id="150" xr3:uid="{46264593-E5FF-4A8E-9E32-B5CDAD83DB38}" name="Czy w Twojej firmie są zatrudniani absolwenci uczelni w pierwszym roku po ukończeniu studiów (do 12 miesięcy od uzyskania dyplomu)?" totalsRowDxfId="29"/>
    <tableColumn id="151" xr3:uid="{AFEC3724-7638-4FBB-9B74-E3C5F372DFD7}" name="Jakie kompetencje absolwentów ocenianej uczelni są w Twojej firmie najwyżej wyceniane?" totalsRowDxfId="28"/>
    <tableColumn id="152" xr3:uid="{7C41F20E-87DA-419A-A4DC-8FC7E15280E1}" name="Jakiego rodzaju prace wykonują absolwenci ocenianej uczelni w Twojej firmie?" totalsRowDxfId="27"/>
    <tableColumn id="153" xr3:uid="{A53B26E4-0EB5-4875-918F-C84DFA999490}" name="Czy będziesz oceniał drugą uczelnię?" totalsRowDxfId="26"/>
    <tableColumn id="154" xr3:uid="{C51996BB-6F72-462D-AF3A-889816D9376D}" name="Jak się nazywa uczelnia, którą ocenisz? 13" totalsRowDxfId="25"/>
    <tableColumn id="155" xr3:uid="{C4DC7D31-6CB7-4667-BEF7-8EFAA1443E26}" name="Moja satysfakcja z (efektów) usług edukacyjnych na ocenianej uczelni jest wysoka.14" totalsRowDxfId="24"/>
    <tableColumn id="156" xr3:uid="{6BE5AEB2-D87C-4FAD-8A78-12F3665EA35B}" name="Kompetencje absolwentów ocenianej uczelni są wysokie.15" totalsRowDxfId="23"/>
    <tableColumn id="157" xr3:uid="{E68B03D6-C361-4634-B98C-870BC31CEDD8}" name="Zarobki absolwentów ocenianej uczelni zatrudnionych w mojej firmie są wyższe od zarobków absolwentów innych polskich uczelni.16" totalsRowDxfId="22"/>
    <tableColumn id="158" xr3:uid="{7AE77260-6064-4321-A8D8-8F0B2D560514}" name="Czy w Twojej firmie są zatrudniani absolwenci uczelni w pierwszym roku po ukończeniu studiów (do 12 miesięcy od uzyskania dyplomu)?17" totalsRowDxfId="21"/>
    <tableColumn id="159" xr3:uid="{02179DC7-236C-405B-9717-3820DB37DCDE}" name="Jakie kompetencje absolwentów ocenianej uczelni są w Twojej firmie najwyżej wyceniane?18" totalsRowDxfId="20"/>
    <tableColumn id="160" xr3:uid="{ACD9DA00-A265-43F3-A8CD-4AB9D52D21A7}" name="Jakiego rodzaju prace wykonują absolwenci ocenianej uczelni w Twojej firmie?19" totalsRowDxfId="19"/>
    <tableColumn id="161" xr3:uid="{40C65435-9246-41B9-9D13-8617AD0D615B}" name="Czy będziesz oceniał trzecią uczelnię techniczną?" totalsRowDxfId="18"/>
    <tableColumn id="162" xr3:uid="{6D52B5AA-D38E-4A9C-9FC4-C5F27711E4B2}" name="Jak się nazywa uczelnia, którą ocenisz? 20" totalsRowDxfId="17"/>
    <tableColumn id="163" xr3:uid="{121D311A-63E4-4EF2-A0DA-FAA985067046}" name="Moja satysfakcja z (efektów) usług edukacyjnych na ocenianej uczelni jest wysoka.21" totalsRowDxfId="16"/>
    <tableColumn id="164" xr3:uid="{F282EA05-D156-4529-9BC1-8600524F81FD}" name="Kompetencje absolwentów ocenianej uczelni są wysokie.22" totalsRowDxfId="15"/>
    <tableColumn id="165" xr3:uid="{58F11C5E-414B-4C75-8CE5-1580D3F448A9}" name="Zarobki absolwentów ocenianej uczelni zatrudnionych w mojej firmie są wyższe od zarobków absolwentów innych polskich uczelni.23" totalsRowDxfId="14"/>
    <tableColumn id="166" xr3:uid="{3E1C84AB-DCF6-4B96-B25A-E3AA8A32B928}" name="Czy w Twojej firmie są zatrudniani absolwenci uczelni w pierwszym roku po ukończeniu studiów (do 12 miesięcy od uzyskania dyplomu)?24" totalsRowDxfId="13"/>
    <tableColumn id="167" xr3:uid="{4C87DA44-3851-4B6F-8471-F5B274EEF69E}" name="Jakie kompetencje absolwentów ocenianej uczelni są w Twojej firmie najwyżej wyceniane?25" totalsRowDxfId="12"/>
    <tableColumn id="168" xr3:uid="{4889D3B6-442C-490C-9642-B9781EC55E1C}" name="Jakiego rodzaju prace wykonują absolwenci ocenianej uczelni są w Twojej firmie?" totalsRowDxfId="11"/>
    <tableColumn id="169" xr3:uid="{370CF6EE-F46C-4CFF-9496-7844071DF992}" name="Czy jesteś przedstawicielem władz samorządowych lub centralnych Rzeczypospolitej Polskiej?" totalsRowFunction="custom" dataDxfId="10" totalsRowDxfId="9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8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6">
  <autoFilter ref="B11:C41" xr:uid="{153EF96D-20D3-4BD5-AB25-706F6B338490}"/>
  <tableColumns count="2">
    <tableColumn id="1" xr3:uid="{F3934641-58AD-451D-A35B-5D57D7E0E414}" name="Nazwa uczelni" dataDxfId="5"/>
    <tableColumn id="2" xr3:uid="{011F8DAE-7C60-444B-B4A2-78D05A325532}" name="Kategoria uczelni" dataDxfId="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3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E123"/>
  <sheetViews>
    <sheetView tabSelected="1" workbookViewId="0">
      <selection activeCell="K38" sqref="K38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2342</v>
      </c>
    </row>
    <row r="5" spans="1:3" x14ac:dyDescent="0.45">
      <c r="A5">
        <v>138</v>
      </c>
      <c r="B5" t="s">
        <v>2343</v>
      </c>
    </row>
    <row r="6" spans="1:3" x14ac:dyDescent="0.45">
      <c r="A6" s="30">
        <f>A5/A4</f>
        <v>0.53281853281853286</v>
      </c>
      <c r="B6" t="s">
        <v>2346</v>
      </c>
      <c r="C6" s="30"/>
    </row>
    <row r="7" spans="1:3" x14ac:dyDescent="0.45">
      <c r="A7">
        <v>249</v>
      </c>
      <c r="B7" t="s">
        <v>2345</v>
      </c>
    </row>
    <row r="8" spans="1:3" x14ac:dyDescent="0.45">
      <c r="A8">
        <v>133</v>
      </c>
      <c r="B8" t="s">
        <v>2344</v>
      </c>
    </row>
    <row r="9" spans="1:3" x14ac:dyDescent="0.45">
      <c r="A9" s="30">
        <f>A8/A7</f>
        <v>0.53413654618473894</v>
      </c>
      <c r="B9" t="s">
        <v>2346</v>
      </c>
      <c r="C9" s="30"/>
    </row>
    <row r="16" spans="1:3" x14ac:dyDescent="0.45">
      <c r="A16" s="20" t="s">
        <v>2337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2310</v>
      </c>
    </row>
    <row r="28" spans="1:4" x14ac:dyDescent="0.45">
      <c r="A28" s="29" t="s">
        <v>2339</v>
      </c>
      <c r="C28" s="29" t="s">
        <v>2322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2340</v>
      </c>
    </row>
    <row r="34" spans="1:3" x14ac:dyDescent="0.45">
      <c r="C34" s="29" t="s">
        <v>2322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2319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2318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2317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2316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2315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2314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2341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2347</v>
      </c>
    </row>
    <row r="45" spans="1:3" x14ac:dyDescent="0.45">
      <c r="C45" s="29" t="s">
        <v>2322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2308</v>
      </c>
      <c r="D58" t="s">
        <v>2309</v>
      </c>
    </row>
    <row r="59" spans="1:5" x14ac:dyDescent="0.45">
      <c r="A59" s="34">
        <f>COUNTIFS(AnalizaCzyste[Czy jesteś studentem uczelni wyższej?],"*"&amp;"Tak"&amp;"*",AnalizaCzyste[Czy jesteś absolwentem uczelni wyższej?],"*"&amp;"Tak"&amp;"*")</f>
        <v>3</v>
      </c>
      <c r="B59" s="20" t="s">
        <v>2296</v>
      </c>
      <c r="C59" s="30">
        <f t="shared" ref="C59:C66" si="3">A59/$A$67</f>
        <v>2.5000000000000001E-2</v>
      </c>
      <c r="D59" s="33">
        <f t="shared" ref="D59:D66" si="4">$A59/$A17</f>
        <v>0.21428571428571427</v>
      </c>
      <c r="E59" s="20" t="s">
        <v>2283</v>
      </c>
    </row>
    <row r="60" spans="1:5" x14ac:dyDescent="0.45">
      <c r="A60" s="34"/>
      <c r="B60" t="s">
        <v>2297</v>
      </c>
      <c r="C60" s="30">
        <f t="shared" si="3"/>
        <v>0</v>
      </c>
      <c r="D60" s="33">
        <f t="shared" si="4"/>
        <v>0</v>
      </c>
      <c r="E60" t="s">
        <v>2281</v>
      </c>
    </row>
    <row r="61" spans="1:5" x14ac:dyDescent="0.45">
      <c r="A61" s="34">
        <f>COUNTIFS(AnalizaCzyste[Czy jesteś rodzicem / opiekunem absolwenta uczelni wyższej?],"*"&amp;"Tak"&amp;"*",AnalizaCzyste[Czy jesteś absolwentem uczelni wyższej?],"*"&amp;"Tak"&amp;"*")</f>
        <v>17</v>
      </c>
      <c r="B61" t="s">
        <v>2298</v>
      </c>
      <c r="C61" s="30">
        <f t="shared" si="3"/>
        <v>0.14166666666666666</v>
      </c>
      <c r="D61" s="33">
        <f t="shared" si="4"/>
        <v>1</v>
      </c>
      <c r="E61" t="s">
        <v>2284</v>
      </c>
    </row>
    <row r="62" spans="1:5" x14ac:dyDescent="0.45">
      <c r="A62" s="34">
        <f>COUNTIFS(AnalizaCzyste[Czy jesteś aktualnie pracownikiem administracyjnym uczelni wyższej?],"*"&amp;"Tak"&amp;"*",AnalizaCzyste[Czy jesteś absolwentem uczelni wyższej?],"*"&amp;"Tak"&amp;"*")</f>
        <v>4</v>
      </c>
      <c r="B62" t="s">
        <v>2299</v>
      </c>
      <c r="C62" s="30">
        <f t="shared" si="3"/>
        <v>3.3333333333333333E-2</v>
      </c>
      <c r="D62" s="33">
        <f t="shared" si="4"/>
        <v>1</v>
      </c>
      <c r="E62" t="s">
        <v>2285</v>
      </c>
    </row>
    <row r="63" spans="1:5" x14ac:dyDescent="0.45">
      <c r="A63" s="34">
        <f>COUNTIFS(AnalizaCzyste[Czy jesteś aktualnie pracownikiem naukowym lub dydaktycznym uczelni wyższej?],"*"&amp;"Tak"&amp;"*",AnalizaCzyste[Czy jesteś absolwentem uczelni wyższej?],"*"&amp;"Tak"&amp;"*")</f>
        <v>15</v>
      </c>
      <c r="B63" t="s">
        <v>2300</v>
      </c>
      <c r="C63" s="30">
        <f t="shared" si="3"/>
        <v>0.125</v>
      </c>
      <c r="D63" s="33">
        <f t="shared" si="4"/>
        <v>0.9375</v>
      </c>
      <c r="E63" t="s">
        <v>2286</v>
      </c>
    </row>
    <row r="64" spans="1:5" x14ac:dyDescent="0.45">
      <c r="A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B64" t="s">
        <v>2301</v>
      </c>
      <c r="C64" s="30">
        <f t="shared" si="3"/>
        <v>4.1666666666666664E-2</v>
      </c>
      <c r="D64" s="33">
        <f t="shared" si="4"/>
        <v>1</v>
      </c>
      <c r="E64" t="s">
        <v>2289</v>
      </c>
    </row>
    <row r="65" spans="1:5" x14ac:dyDescent="0.45">
      <c r="A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B65" t="s">
        <v>2302</v>
      </c>
      <c r="C65" s="30">
        <f t="shared" si="3"/>
        <v>0.13333333333333333</v>
      </c>
      <c r="D65" s="33">
        <f t="shared" si="4"/>
        <v>0.88888888888888884</v>
      </c>
      <c r="E65" t="s">
        <v>2291</v>
      </c>
    </row>
    <row r="66" spans="1:5" x14ac:dyDescent="0.45">
      <c r="A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B66" t="s">
        <v>2303</v>
      </c>
      <c r="C66" s="30">
        <f t="shared" si="3"/>
        <v>1.6666666666666666E-2</v>
      </c>
      <c r="D66" s="33">
        <f t="shared" si="4"/>
        <v>1</v>
      </c>
      <c r="E66" t="s">
        <v>2290</v>
      </c>
    </row>
    <row r="67" spans="1:5" ht="15.75" x14ac:dyDescent="0.55000000000000004">
      <c r="A67" s="29">
        <v>120</v>
      </c>
      <c r="B67" s="29" t="s">
        <v>2307</v>
      </c>
      <c r="C67" s="32">
        <f>SUM(C59:C66)</f>
        <v>0.51666666666666672</v>
      </c>
      <c r="D67" s="32" t="s">
        <v>2306</v>
      </c>
    </row>
    <row r="68" spans="1:5" x14ac:dyDescent="0.45">
      <c r="C68" s="20" t="s">
        <v>2310</v>
      </c>
    </row>
    <row r="71" spans="1:5" x14ac:dyDescent="0.45">
      <c r="A71" s="29" t="s">
        <v>2311</v>
      </c>
      <c r="C71" s="29" t="s">
        <v>2322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A72/$A$67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A73/$A$67</f>
        <v>0.51666666666666672</v>
      </c>
    </row>
    <row r="75" spans="1:5" x14ac:dyDescent="0.45">
      <c r="A75" s="29" t="s">
        <v>2312</v>
      </c>
    </row>
    <row r="76" spans="1:5" x14ac:dyDescent="0.45">
      <c r="C76" s="20" t="s">
        <v>2322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2319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2318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2317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2316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2315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2314</v>
      </c>
      <c r="C82" s="33">
        <f t="shared" si="5"/>
        <v>1.6666666666666666E-2</v>
      </c>
    </row>
    <row r="83" spans="1:3" x14ac:dyDescent="0.45">
      <c r="A83">
        <f>COUNTIFS(AnalizaCzyste[GrupaWiekowa],B83,AnalizaCzyste[Czy jesteś absolwentem uczelni wyższej?],"*"&amp;"Tak"&amp;"*")</f>
        <v>2</v>
      </c>
      <c r="B83" s="20" t="e">
        <v>#N/A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2325</v>
      </c>
      <c r="B86" s="29" t="s">
        <v>2324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2323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2332</v>
      </c>
      <c r="B119" s="29" t="s">
        <v>2331</v>
      </c>
      <c r="C119" s="29" t="s">
        <v>2338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2326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2328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2327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topLeftCell="AR94" workbookViewId="0">
      <selection activeCell="HD103" sqref="HD10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customWidth="1" outlineLevel="1"/>
    <col min="51" max="51" width="11.796875" customWidth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0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2330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t="s">
        <v>2110</v>
      </c>
      <c r="DH2" t="s">
        <v>2111</v>
      </c>
      <c r="DI2" t="s">
        <v>2112</v>
      </c>
      <c r="DJ2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t="s">
        <v>99</v>
      </c>
      <c r="DT2" t="s">
        <v>100</v>
      </c>
      <c r="DU2" t="s">
        <v>101</v>
      </c>
      <c r="DV2" t="s">
        <v>102</v>
      </c>
      <c r="DW2" t="s">
        <v>103</v>
      </c>
      <c r="DX2" t="s">
        <v>104</v>
      </c>
      <c r="DY2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2321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>
        <v>2006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2323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>
        <v>2007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2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>COUNTA(O4:HF4)</f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>COUNTA(O5:HF5)</f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>COUNTA(O6:HF6)</f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>COUNTA(O7:HF7)</f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>COUNTA(O8:HF8)</f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>COUNTA(O9:HF9)</f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>COUNTA(O10:HF10)</f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>COUNTA(O11:HF11)</f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>COUNTA(O12:HF12)</f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>COUNTA(O13:HF13)</f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>COUNTA(O14:HF14)</f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>COUNTA(O15:HF15)</f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>COUNTA(O16:HF16)</f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>COUNTA(O17:HF17)</f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>COUNTA(O18:HF18)</f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>COUNTA(O19:HF19)</f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>COUNTA(O20:HF20)</f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>COUNTA(O21:HF21)</f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>COUNTA(O22:HF22)</f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>COUNTA(O23:HF23)</f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>COUNTA(O24:HF24)</f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>COUNTA(O25:HF25)</f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>COUNTA(O26:HF26)</f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>COUNTA(O27:HF27)</f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>COUNTA(O28:HF28)</f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>COUNTA(O29:HF29)</f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>COUNTA(O30:HF30)</f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>COUNTA(O31:HF31)</f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>COUNTA(O32:HF32)</f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>COUNTA(O33:HF33)</f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>COUNTA(O34:HF34)</f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>COUNTA(O36:HF36)</f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>COUNTA(O37:HF37)</f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>COUNTA(O38:HF38)</f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>COUNTA(O39:HF39)</f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>COUNTA(O40:HF40)</f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>COUNTA(O41:HF41)</f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>COUNTA(O42:HF42)</f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>COUNTA(O43:HF43)</f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>COUNTA(O44:HF44)</f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>COUNTA(O45:HF45)</f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>COUNTA(O46:HF46)</f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>COUNTA(O47:HF47)</f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>COUNTA(O48:HF48)</f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>COUNTA(O49:HF49)</f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>COUNTA(O50:HF50)</f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>COUNTA(O51:HF51)</f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>COUNTA(O52:HF52)</f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>COUNTA(O53:HF53)</f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>COUNTA(O54:HF54)</f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>COUNTA(O55:HF55)</f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>COUNTA(O56:HF56)</f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>COUNTA(O57:HF57)</f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>COUNTA(O58:HF58)</f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>COUNTA(O59:HF59)</f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>COUNTA(O60:HF60)</f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>COUNTA(O61:HF61)</f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>COUNTA(O62:HF62)</f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>COUNTA(O63:HF63)</f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>COUNTA(O64:HF64)</f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>COUNTA(O65:HF65)</f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>COUNTA(O66:HF66)</f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>COUNTA(O68:HF68)</f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>COUNTA(O69:HF69)</f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>COUNTA(O70:HF70)</f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>COUNTA(O71:HF71)</f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>COUNTA(O72:HF72)</f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>COUNTA(O73:HF73)</f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>COUNTA(O74:HF74)</f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>COUNTA(O75:HF75)</f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>COUNTA(O76:HF76)</f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>COUNTA(O77:HF77)</f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>COUNTA(O78:HF78)</f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>COUNTA(O79:HF79)</f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>COUNTA(O80:HF80)</f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>COUNTA(O81:HF81)</f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>COUNTA(O82:HF82)</f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>COUNTA(O83:HF83)</f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>COUNTA(O84:HF84)</f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>COUNTA(O85:HF85)</f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>COUNTA(O86:HF86)</f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>COUNTA(O87:HF87)</f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>COUNTA(O88:HF88)</f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>COUNTA(O89:HF89)</f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>COUNTA(O90:HF90)</f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>COUNTA(O91:HF91)</f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>COUNTA(O92:HF92)</f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>COUNTA(O93:HF93)</f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>COUNTA(O94:HF94)</f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>COUNTA(O95:HF95)</f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>COUNTA(O96:HF96)</f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>COUNTA(O97:HF97)</f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>COUNTA(O98:HF98)</f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>COUNTA(O100:HF100)</f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>COUNTA(O101:HF101)</f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>COUNTA(O102:HF102)</f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>COUNTA(O103:HF103)</f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>COUNTA(O104:HF104)</f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>COUNTA(O105:HF105)</f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>COUNTA(O106:HF106)</f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>COUNTA(O107:HF107)</f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>COUNTA(O108:HF108)</f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>COUNTA(O109:HF109)</f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>COUNTA(O110:HF110)</f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>COUNTA(O111:HF111)</f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>COUNTA(O112:HF112)</f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>COUNTA(O113:HF113)</f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>COUNTA(O114:HF114)</f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>COUNTA(O115:HF115)</f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>COUNTA(O116:HF116)</f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>COUNTA(O117:HF117)</f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>COUNTA(O118:HF118)</f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>COUNTA(O119:HF119)</f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>COUNTA(O120:HF120)</f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>COUNTA(O121:HF121)</f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>COUNTA(O122:HF122)</f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>COUNTA(O123:HF123)</f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>COUNTA(O124:HF124)</f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>COUNTA(O125:HF125)</f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>COUNTA(O126:HF126)</f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>COUNTA(O127:HF127)</f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>COUNTA(O128:HF128)</f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>COUNTA(O129:HF129)</f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>COUNTA(O130:HF130)</f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>COUNTA(O132:HF132)</f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>COUNTA(O133:HF133)</f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>COUNTA(O134:HF134)</f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>COUNTA(O135:HF135)</f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>COUNTA(O136:HF136)</f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>COUNTA(O137:HF137)</f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>COUNTA(O138:HF138)</f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>COUNTA(O139:HF139)</f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>COUNTA(O140:HF140)</f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>COUNTA(O141:HF141)</f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>COUNTA(O142:HF142)</f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>COUNTA(O143:HF143)</f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>COUNTA(O144:HF144)</f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>COUNTA(O145:HF145)</f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>COUNTA(O146:HF146)</f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>COUNTA(O147:HF147)</f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>COUNTA(O148:HF148)</f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>COUNTA(O149:HF149)</f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>COUNTA(O150:HF150)</f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>COUNTA(O151:HF151)</f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>COUNTA(O152:HF152)</f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>COUNTA(O153:HF153)</f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>COUNTA(O154:HF154)</f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>COUNTA(O155:HF155)</f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>COUNTA(O156:HF156)</f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>COUNTA(O157:HF157)</f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>COUNTA(O158:HF158)</f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>COUNTA(O159:HF159)</f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0">COUNTA((O3:O159))</f>
        <v>157</v>
      </c>
      <c r="P160" s="6">
        <f t="shared" si="0"/>
        <v>157</v>
      </c>
      <c r="Q160" s="1">
        <f t="shared" si="0"/>
        <v>21</v>
      </c>
      <c r="R160" s="1">
        <f t="shared" si="0"/>
        <v>21</v>
      </c>
      <c r="S160" s="1">
        <f t="shared" si="0"/>
        <v>21</v>
      </c>
      <c r="T160" s="1">
        <f t="shared" si="0"/>
        <v>21</v>
      </c>
      <c r="U160" s="1">
        <f t="shared" si="0"/>
        <v>21</v>
      </c>
      <c r="V160" s="1">
        <f t="shared" si="0"/>
        <v>21</v>
      </c>
      <c r="W160" s="1">
        <f t="shared" si="0"/>
        <v>21</v>
      </c>
      <c r="X160" s="1">
        <f t="shared" si="0"/>
        <v>21</v>
      </c>
      <c r="Y160" s="1">
        <f t="shared" si="0"/>
        <v>21</v>
      </c>
      <c r="Z160" s="1">
        <f t="shared" si="0"/>
        <v>15</v>
      </c>
      <c r="AA160" s="1">
        <f t="shared" si="0"/>
        <v>21</v>
      </c>
      <c r="AB160" s="1">
        <f t="shared" si="0"/>
        <v>21</v>
      </c>
      <c r="AC160" s="1">
        <f t="shared" si="0"/>
        <v>20</v>
      </c>
      <c r="AD160" s="1">
        <f t="shared" si="0"/>
        <v>2</v>
      </c>
      <c r="AE160" s="1">
        <f t="shared" si="0"/>
        <v>21</v>
      </c>
      <c r="AF160" s="6">
        <f t="shared" si="0"/>
        <v>157</v>
      </c>
      <c r="AG160" s="1">
        <f t="shared" si="0"/>
        <v>134</v>
      </c>
      <c r="AH160" s="1">
        <f t="shared" si="0"/>
        <v>132</v>
      </c>
      <c r="AI160" s="1">
        <f t="shared" si="0"/>
        <v>134</v>
      </c>
      <c r="AJ160" s="1">
        <f t="shared" si="0"/>
        <v>134</v>
      </c>
      <c r="AK160" s="1">
        <f t="shared" si="0"/>
        <v>134</v>
      </c>
      <c r="AL160" s="1">
        <f t="shared" si="0"/>
        <v>134</v>
      </c>
      <c r="AM160" s="1">
        <f t="shared" si="0"/>
        <v>134</v>
      </c>
      <c r="AN160" s="1">
        <f t="shared" si="0"/>
        <v>134</v>
      </c>
      <c r="AO160" s="1">
        <f t="shared" si="0"/>
        <v>134</v>
      </c>
      <c r="AP160" s="1">
        <f t="shared" si="0"/>
        <v>134</v>
      </c>
      <c r="AQ160" s="1">
        <f t="shared" si="0"/>
        <v>133</v>
      </c>
      <c r="AR160" s="1">
        <f t="shared" si="0"/>
        <v>133</v>
      </c>
      <c r="AS160" s="1">
        <f t="shared" si="0"/>
        <v>106</v>
      </c>
      <c r="AT160" s="1">
        <f t="shared" si="0"/>
        <v>133</v>
      </c>
      <c r="AU160" s="1">
        <f t="shared" si="0"/>
        <v>132</v>
      </c>
      <c r="AV160" s="1">
        <f t="shared" si="0"/>
        <v>119</v>
      </c>
      <c r="AW160" s="1">
        <f t="shared" si="0"/>
        <v>42</v>
      </c>
      <c r="AX160" s="6">
        <f t="shared" si="0"/>
        <v>154</v>
      </c>
      <c r="AY160" s="1">
        <f t="shared" ref="AY160:CQ160" si="1">COUNTA((AY3:AY159))</f>
        <v>18</v>
      </c>
      <c r="AZ160" s="1">
        <f t="shared" si="1"/>
        <v>18</v>
      </c>
      <c r="BA160" s="1">
        <f t="shared" si="1"/>
        <v>18</v>
      </c>
      <c r="BB160" s="1">
        <f t="shared" si="1"/>
        <v>18</v>
      </c>
      <c r="BC160" s="1">
        <f t="shared" si="1"/>
        <v>18</v>
      </c>
      <c r="BD160" s="1">
        <f t="shared" si="1"/>
        <v>18</v>
      </c>
      <c r="BE160" s="1">
        <f t="shared" si="1"/>
        <v>18</v>
      </c>
      <c r="BF160" s="1">
        <f t="shared" si="1"/>
        <v>18</v>
      </c>
      <c r="BG160" s="1">
        <f t="shared" si="1"/>
        <v>18</v>
      </c>
      <c r="BH160" s="1">
        <f t="shared" si="1"/>
        <v>18</v>
      </c>
      <c r="BI160" s="1">
        <f t="shared" si="1"/>
        <v>18</v>
      </c>
      <c r="BJ160" s="1">
        <f t="shared" si="1"/>
        <v>16</v>
      </c>
      <c r="BK160" s="1">
        <f t="shared" si="1"/>
        <v>18</v>
      </c>
      <c r="BL160" s="1">
        <f t="shared" si="1"/>
        <v>1</v>
      </c>
      <c r="BM160" s="1">
        <f t="shared" si="1"/>
        <v>8</v>
      </c>
      <c r="BN160" s="1">
        <f t="shared" si="1"/>
        <v>18</v>
      </c>
      <c r="BO160" s="1">
        <f t="shared" si="1"/>
        <v>6</v>
      </c>
      <c r="BP160" s="1">
        <f t="shared" si="1"/>
        <v>6</v>
      </c>
      <c r="BQ160" s="1">
        <f t="shared" si="1"/>
        <v>6</v>
      </c>
      <c r="BR160" s="1">
        <f t="shared" si="1"/>
        <v>6</v>
      </c>
      <c r="BS160" s="1">
        <f t="shared" si="1"/>
        <v>6</v>
      </c>
      <c r="BT160" s="1">
        <f t="shared" si="1"/>
        <v>6</v>
      </c>
      <c r="BU160" s="1">
        <f t="shared" si="1"/>
        <v>6</v>
      </c>
      <c r="BV160" s="1">
        <f t="shared" si="1"/>
        <v>6</v>
      </c>
      <c r="BW160" s="1">
        <f t="shared" si="1"/>
        <v>6</v>
      </c>
      <c r="BX160" s="1">
        <f t="shared" si="1"/>
        <v>6</v>
      </c>
      <c r="BY160" s="1">
        <f t="shared" si="1"/>
        <v>4</v>
      </c>
      <c r="BZ160" s="1">
        <f t="shared" si="1"/>
        <v>6</v>
      </c>
      <c r="CA160" s="1">
        <f t="shared" si="1"/>
        <v>0</v>
      </c>
      <c r="CB160" s="1">
        <f t="shared" si="1"/>
        <v>3</v>
      </c>
      <c r="CC160" s="1">
        <f t="shared" si="1"/>
        <v>6</v>
      </c>
      <c r="CD160" s="1">
        <f t="shared" si="1"/>
        <v>2</v>
      </c>
      <c r="CE160" s="1">
        <f t="shared" si="1"/>
        <v>2</v>
      </c>
      <c r="CF160" s="1">
        <f t="shared" si="1"/>
        <v>2</v>
      </c>
      <c r="CG160" s="1">
        <f t="shared" si="1"/>
        <v>2</v>
      </c>
      <c r="CH160" s="1">
        <f t="shared" si="1"/>
        <v>2</v>
      </c>
      <c r="CI160" s="1">
        <f t="shared" si="1"/>
        <v>2</v>
      </c>
      <c r="CJ160" s="1">
        <f t="shared" si="1"/>
        <v>2</v>
      </c>
      <c r="CK160" s="1">
        <f t="shared" si="1"/>
        <v>2</v>
      </c>
      <c r="CL160" s="1">
        <f t="shared" si="1"/>
        <v>2</v>
      </c>
      <c r="CM160" s="1">
        <f t="shared" si="1"/>
        <v>2</v>
      </c>
      <c r="CN160" s="1">
        <f t="shared" si="1"/>
        <v>2</v>
      </c>
      <c r="CO160" s="1">
        <f t="shared" si="1"/>
        <v>2</v>
      </c>
      <c r="CP160" s="1">
        <f t="shared" si="1"/>
        <v>0</v>
      </c>
      <c r="CQ160" s="1">
        <f t="shared" si="1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2">COUNTA((GZ3:GZ159))</f>
        <v>135</v>
      </c>
      <c r="HA160" s="6">
        <f t="shared" si="2"/>
        <v>135</v>
      </c>
      <c r="HB160" s="6">
        <f t="shared" si="2"/>
        <v>135</v>
      </c>
      <c r="HC160" s="6">
        <f t="shared" si="2"/>
        <v>7</v>
      </c>
      <c r="HD160" s="6">
        <f t="shared" si="2"/>
        <v>86</v>
      </c>
      <c r="HE160" s="6">
        <f t="shared" si="2"/>
        <v>54</v>
      </c>
      <c r="HF160" s="6">
        <f t="shared" si="2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3">SUM(P161:P163)</f>
        <v>157</v>
      </c>
      <c r="Q164">
        <f t="shared" si="3"/>
        <v>0</v>
      </c>
      <c r="R164">
        <f t="shared" si="3"/>
        <v>0</v>
      </c>
      <c r="S164">
        <f t="shared" si="3"/>
        <v>0</v>
      </c>
      <c r="T164">
        <f t="shared" si="3"/>
        <v>0</v>
      </c>
      <c r="U164">
        <f t="shared" si="3"/>
        <v>0</v>
      </c>
      <c r="V164">
        <f t="shared" si="3"/>
        <v>0</v>
      </c>
      <c r="W164">
        <f t="shared" si="3"/>
        <v>0</v>
      </c>
      <c r="X164">
        <f t="shared" si="3"/>
        <v>0</v>
      </c>
      <c r="Y164">
        <f t="shared" si="3"/>
        <v>0</v>
      </c>
      <c r="Z164">
        <f t="shared" si="3"/>
        <v>0</v>
      </c>
      <c r="AA164">
        <f t="shared" si="3"/>
        <v>0</v>
      </c>
      <c r="AB164">
        <f t="shared" si="3"/>
        <v>0</v>
      </c>
      <c r="AC164">
        <f t="shared" si="3"/>
        <v>0</v>
      </c>
      <c r="AD164">
        <f t="shared" si="3"/>
        <v>0</v>
      </c>
      <c r="AE164">
        <f t="shared" si="3"/>
        <v>0</v>
      </c>
      <c r="AF164">
        <f t="shared" si="3"/>
        <v>157</v>
      </c>
      <c r="AG164">
        <f t="shared" si="3"/>
        <v>0</v>
      </c>
      <c r="AH164">
        <f t="shared" si="3"/>
        <v>0</v>
      </c>
      <c r="AI164">
        <f t="shared" si="3"/>
        <v>0</v>
      </c>
      <c r="AJ164">
        <f t="shared" si="3"/>
        <v>0</v>
      </c>
      <c r="AK164">
        <f t="shared" si="3"/>
        <v>0</v>
      </c>
      <c r="AL164">
        <f t="shared" si="3"/>
        <v>0</v>
      </c>
      <c r="AM164">
        <f t="shared" si="3"/>
        <v>0</v>
      </c>
      <c r="AN164">
        <f t="shared" si="3"/>
        <v>0</v>
      </c>
      <c r="AO164">
        <f t="shared" si="3"/>
        <v>0</v>
      </c>
      <c r="AP164">
        <f t="shared" si="3"/>
        <v>0</v>
      </c>
      <c r="AQ164">
        <f t="shared" si="3"/>
        <v>0</v>
      </c>
      <c r="AR164">
        <f t="shared" si="3"/>
        <v>0</v>
      </c>
      <c r="AS164">
        <f t="shared" si="3"/>
        <v>0</v>
      </c>
      <c r="AT164">
        <f t="shared" si="3"/>
        <v>0</v>
      </c>
      <c r="AU164">
        <f t="shared" si="3"/>
        <v>0</v>
      </c>
      <c r="AV164">
        <f t="shared" si="3"/>
        <v>0</v>
      </c>
      <c r="AW164">
        <f t="shared" si="3"/>
        <v>0</v>
      </c>
      <c r="AX164">
        <f t="shared" si="3"/>
        <v>157</v>
      </c>
      <c r="AY164">
        <f t="shared" si="3"/>
        <v>0</v>
      </c>
      <c r="AZ164">
        <f t="shared" si="3"/>
        <v>0</v>
      </c>
      <c r="BA164">
        <f t="shared" si="3"/>
        <v>0</v>
      </c>
      <c r="BB164">
        <f t="shared" si="3"/>
        <v>0</v>
      </c>
      <c r="BC164">
        <f t="shared" si="3"/>
        <v>0</v>
      </c>
      <c r="BD164">
        <f t="shared" si="3"/>
        <v>0</v>
      </c>
      <c r="BE164">
        <f t="shared" si="3"/>
        <v>0</v>
      </c>
      <c r="BF164">
        <f t="shared" si="3"/>
        <v>0</v>
      </c>
      <c r="BG164">
        <f t="shared" si="3"/>
        <v>0</v>
      </c>
      <c r="BH164">
        <f t="shared" si="3"/>
        <v>0</v>
      </c>
      <c r="BI164">
        <f t="shared" si="3"/>
        <v>0</v>
      </c>
      <c r="BJ164">
        <f t="shared" si="3"/>
        <v>0</v>
      </c>
      <c r="BK164">
        <f t="shared" si="3"/>
        <v>0</v>
      </c>
      <c r="BL164">
        <f t="shared" si="3"/>
        <v>0</v>
      </c>
      <c r="BM164">
        <f t="shared" si="3"/>
        <v>0</v>
      </c>
      <c r="BN164">
        <f t="shared" si="3"/>
        <v>0</v>
      </c>
      <c r="BO164">
        <f t="shared" si="3"/>
        <v>0</v>
      </c>
      <c r="BP164">
        <f t="shared" si="3"/>
        <v>0</v>
      </c>
      <c r="BQ164">
        <f t="shared" si="3"/>
        <v>0</v>
      </c>
      <c r="BR164">
        <f t="shared" si="3"/>
        <v>0</v>
      </c>
      <c r="BS164">
        <f t="shared" si="3"/>
        <v>0</v>
      </c>
      <c r="BT164">
        <f t="shared" si="3"/>
        <v>0</v>
      </c>
      <c r="BU164">
        <f t="shared" si="3"/>
        <v>0</v>
      </c>
      <c r="BV164">
        <f t="shared" si="3"/>
        <v>0</v>
      </c>
      <c r="BW164">
        <f t="shared" si="3"/>
        <v>0</v>
      </c>
      <c r="BX164">
        <f t="shared" si="3"/>
        <v>0</v>
      </c>
      <c r="BY164">
        <f t="shared" si="3"/>
        <v>0</v>
      </c>
      <c r="BZ164">
        <f t="shared" si="3"/>
        <v>0</v>
      </c>
      <c r="CA164">
        <f t="shared" si="3"/>
        <v>0</v>
      </c>
      <c r="CB164">
        <f t="shared" ref="CB164:DL164" si="4">SUM(CB161:CB163)</f>
        <v>0</v>
      </c>
      <c r="CC164">
        <f t="shared" si="4"/>
        <v>0</v>
      </c>
      <c r="CD164">
        <f t="shared" si="4"/>
        <v>0</v>
      </c>
      <c r="CE164">
        <f t="shared" si="4"/>
        <v>0</v>
      </c>
      <c r="CF164">
        <f t="shared" si="4"/>
        <v>0</v>
      </c>
      <c r="CG164">
        <f t="shared" si="4"/>
        <v>0</v>
      </c>
      <c r="CH164">
        <f t="shared" si="4"/>
        <v>0</v>
      </c>
      <c r="CI164">
        <f t="shared" si="4"/>
        <v>0</v>
      </c>
      <c r="CJ164">
        <f t="shared" si="4"/>
        <v>0</v>
      </c>
      <c r="CK164">
        <f t="shared" si="4"/>
        <v>0</v>
      </c>
      <c r="CL164">
        <f t="shared" si="4"/>
        <v>0</v>
      </c>
      <c r="CM164">
        <f t="shared" si="4"/>
        <v>0</v>
      </c>
      <c r="CN164">
        <f t="shared" si="4"/>
        <v>0</v>
      </c>
      <c r="CO164">
        <f t="shared" si="4"/>
        <v>0</v>
      </c>
      <c r="CP164">
        <f t="shared" si="4"/>
        <v>0</v>
      </c>
      <c r="CQ164">
        <f t="shared" si="4"/>
        <v>0</v>
      </c>
      <c r="CR164">
        <f t="shared" si="4"/>
        <v>157</v>
      </c>
      <c r="CS164">
        <f t="shared" si="4"/>
        <v>0</v>
      </c>
      <c r="CT164">
        <f t="shared" si="4"/>
        <v>0</v>
      </c>
      <c r="CU164">
        <f t="shared" si="4"/>
        <v>0</v>
      </c>
      <c r="CV164">
        <f t="shared" si="4"/>
        <v>0</v>
      </c>
      <c r="CW164">
        <f t="shared" si="4"/>
        <v>0</v>
      </c>
      <c r="CX164">
        <f t="shared" si="4"/>
        <v>0</v>
      </c>
      <c r="CY164">
        <f t="shared" si="4"/>
        <v>0</v>
      </c>
      <c r="CZ164">
        <f t="shared" si="4"/>
        <v>0</v>
      </c>
      <c r="DA164">
        <f t="shared" si="4"/>
        <v>0</v>
      </c>
      <c r="DB164">
        <f t="shared" si="4"/>
        <v>157</v>
      </c>
      <c r="DC164">
        <f t="shared" si="4"/>
        <v>0</v>
      </c>
      <c r="DD164">
        <f t="shared" si="4"/>
        <v>0</v>
      </c>
      <c r="DE164">
        <f t="shared" si="4"/>
        <v>0</v>
      </c>
      <c r="DF164">
        <f t="shared" si="4"/>
        <v>0</v>
      </c>
      <c r="DG164">
        <f t="shared" si="4"/>
        <v>0</v>
      </c>
      <c r="DH164">
        <f t="shared" si="4"/>
        <v>0</v>
      </c>
      <c r="DI164">
        <f t="shared" si="4"/>
        <v>0</v>
      </c>
      <c r="DJ164">
        <f t="shared" si="4"/>
        <v>0</v>
      </c>
      <c r="DK164">
        <f t="shared" si="4"/>
        <v>0</v>
      </c>
      <c r="DL164">
        <f t="shared" si="4"/>
        <v>157</v>
      </c>
      <c r="DM164">
        <f>SUM(DM161:DM163)</f>
        <v>0</v>
      </c>
      <c r="DN164">
        <f t="shared" ref="DN164:FO164" si="5">SUM(DN161:DN163)</f>
        <v>0</v>
      </c>
      <c r="DO164">
        <f t="shared" si="5"/>
        <v>0</v>
      </c>
      <c r="DP164">
        <f t="shared" si="5"/>
        <v>0</v>
      </c>
      <c r="DQ164">
        <f t="shared" si="5"/>
        <v>0</v>
      </c>
      <c r="DR164">
        <f t="shared" si="5"/>
        <v>0</v>
      </c>
      <c r="DS164">
        <f t="shared" si="5"/>
        <v>0</v>
      </c>
      <c r="DT164">
        <f t="shared" si="5"/>
        <v>0</v>
      </c>
      <c r="DU164">
        <f t="shared" si="5"/>
        <v>0</v>
      </c>
      <c r="DV164">
        <f t="shared" si="5"/>
        <v>0</v>
      </c>
      <c r="DW164">
        <f t="shared" si="5"/>
        <v>0</v>
      </c>
      <c r="DX164">
        <f t="shared" si="5"/>
        <v>0</v>
      </c>
      <c r="DY164">
        <f t="shared" si="5"/>
        <v>0</v>
      </c>
      <c r="DZ164">
        <f t="shared" si="5"/>
        <v>0</v>
      </c>
      <c r="EA164">
        <f t="shared" si="5"/>
        <v>0</v>
      </c>
      <c r="EB164">
        <f t="shared" si="5"/>
        <v>0</v>
      </c>
      <c r="EC164">
        <f t="shared" si="5"/>
        <v>0</v>
      </c>
      <c r="ED164">
        <f t="shared" si="5"/>
        <v>0</v>
      </c>
      <c r="EE164">
        <f t="shared" si="5"/>
        <v>0</v>
      </c>
      <c r="EF164">
        <f t="shared" si="5"/>
        <v>0</v>
      </c>
      <c r="EG164">
        <f t="shared" si="5"/>
        <v>0</v>
      </c>
      <c r="EH164">
        <f t="shared" si="5"/>
        <v>0</v>
      </c>
      <c r="EI164">
        <f t="shared" si="5"/>
        <v>0</v>
      </c>
      <c r="EJ164">
        <f t="shared" si="5"/>
        <v>0</v>
      </c>
      <c r="EK164">
        <f t="shared" si="5"/>
        <v>0</v>
      </c>
      <c r="EL164">
        <f t="shared" si="5"/>
        <v>0</v>
      </c>
      <c r="EM164">
        <f t="shared" si="5"/>
        <v>0</v>
      </c>
      <c r="EN164">
        <f t="shared" si="5"/>
        <v>0</v>
      </c>
      <c r="EO164">
        <f t="shared" si="5"/>
        <v>157</v>
      </c>
      <c r="EP164">
        <f t="shared" si="5"/>
        <v>0</v>
      </c>
      <c r="EQ164">
        <f t="shared" si="5"/>
        <v>0</v>
      </c>
      <c r="ER164">
        <f t="shared" si="5"/>
        <v>0</v>
      </c>
      <c r="ES164">
        <f t="shared" si="5"/>
        <v>0</v>
      </c>
      <c r="ET164">
        <f t="shared" si="5"/>
        <v>0</v>
      </c>
      <c r="EU164">
        <f t="shared" si="5"/>
        <v>0</v>
      </c>
      <c r="EV164">
        <f t="shared" si="5"/>
        <v>0</v>
      </c>
      <c r="EW164">
        <f t="shared" si="5"/>
        <v>0</v>
      </c>
      <c r="EX164">
        <f t="shared" si="5"/>
        <v>0</v>
      </c>
      <c r="EY164">
        <f t="shared" si="5"/>
        <v>0</v>
      </c>
      <c r="EZ164">
        <f t="shared" si="5"/>
        <v>0</v>
      </c>
      <c r="FA164">
        <f t="shared" si="5"/>
        <v>0</v>
      </c>
      <c r="FB164">
        <f t="shared" si="5"/>
        <v>0</v>
      </c>
      <c r="FC164">
        <f t="shared" si="5"/>
        <v>0</v>
      </c>
      <c r="FD164">
        <f t="shared" si="5"/>
        <v>0</v>
      </c>
      <c r="FE164">
        <f t="shared" si="5"/>
        <v>0</v>
      </c>
      <c r="FF164">
        <f t="shared" si="5"/>
        <v>0</v>
      </c>
      <c r="FG164">
        <f t="shared" si="5"/>
        <v>0</v>
      </c>
      <c r="FH164">
        <f t="shared" si="5"/>
        <v>0</v>
      </c>
      <c r="FI164">
        <f t="shared" si="5"/>
        <v>0</v>
      </c>
      <c r="FJ164">
        <f t="shared" si="5"/>
        <v>0</v>
      </c>
      <c r="FK164">
        <f t="shared" si="5"/>
        <v>0</v>
      </c>
      <c r="FL164">
        <f t="shared" si="5"/>
        <v>0</v>
      </c>
      <c r="FM164">
        <f t="shared" si="5"/>
        <v>0</v>
      </c>
      <c r="FN164">
        <f t="shared" si="5"/>
        <v>0</v>
      </c>
      <c r="FO164">
        <f t="shared" si="5"/>
        <v>157</v>
      </c>
      <c r="FP164">
        <f t="shared" ref="FP164:GZ164" si="6">SUM(FP161:FP163)</f>
        <v>86</v>
      </c>
      <c r="FQ164">
        <f t="shared" si="6"/>
        <v>155</v>
      </c>
      <c r="FR164">
        <f t="shared" si="6"/>
        <v>119</v>
      </c>
      <c r="FS164">
        <f t="shared" si="6"/>
        <v>155</v>
      </c>
      <c r="FT164">
        <f t="shared" si="6"/>
        <v>155</v>
      </c>
      <c r="FU164">
        <f t="shared" si="6"/>
        <v>155</v>
      </c>
      <c r="FV164">
        <f t="shared" si="6"/>
        <v>155</v>
      </c>
      <c r="FW164">
        <f t="shared" si="6"/>
        <v>155</v>
      </c>
      <c r="FX164">
        <f t="shared" si="6"/>
        <v>155</v>
      </c>
      <c r="FY164">
        <f t="shared" si="6"/>
        <v>155</v>
      </c>
      <c r="FZ164">
        <f t="shared" si="6"/>
        <v>155</v>
      </c>
      <c r="GA164">
        <f t="shared" si="6"/>
        <v>157</v>
      </c>
      <c r="GB164">
        <f t="shared" si="6"/>
        <v>156</v>
      </c>
      <c r="GC164">
        <f t="shared" si="6"/>
        <v>157</v>
      </c>
      <c r="GD164">
        <f t="shared" si="6"/>
        <v>157</v>
      </c>
      <c r="GE164">
        <f t="shared" si="6"/>
        <v>157</v>
      </c>
      <c r="GF164">
        <f t="shared" si="6"/>
        <v>157</v>
      </c>
      <c r="GG164">
        <f t="shared" si="6"/>
        <v>157</v>
      </c>
      <c r="GH164">
        <f t="shared" si="6"/>
        <v>157</v>
      </c>
      <c r="GI164">
        <f t="shared" si="6"/>
        <v>157</v>
      </c>
      <c r="GJ164">
        <f t="shared" si="6"/>
        <v>157</v>
      </c>
      <c r="GK164">
        <f t="shared" si="6"/>
        <v>157</v>
      </c>
      <c r="GL164">
        <f t="shared" si="6"/>
        <v>157</v>
      </c>
      <c r="GM164">
        <f t="shared" si="6"/>
        <v>157</v>
      </c>
      <c r="GN164">
        <f t="shared" si="6"/>
        <v>157</v>
      </c>
      <c r="GO164">
        <f t="shared" si="6"/>
        <v>157</v>
      </c>
      <c r="GP164">
        <f t="shared" si="6"/>
        <v>157</v>
      </c>
      <c r="GQ164">
        <f t="shared" si="6"/>
        <v>157</v>
      </c>
      <c r="GR164">
        <f t="shared" si="6"/>
        <v>157</v>
      </c>
      <c r="GS164">
        <f t="shared" si="6"/>
        <v>157</v>
      </c>
      <c r="GT164">
        <f t="shared" si="6"/>
        <v>157</v>
      </c>
      <c r="GU164">
        <f t="shared" si="6"/>
        <v>157</v>
      </c>
      <c r="GV164">
        <f t="shared" si="6"/>
        <v>157</v>
      </c>
      <c r="GW164">
        <f t="shared" si="6"/>
        <v>28</v>
      </c>
      <c r="GX164">
        <f t="shared" si="6"/>
        <v>33</v>
      </c>
      <c r="GY164">
        <f t="shared" si="6"/>
        <v>26</v>
      </c>
      <c r="GZ164">
        <f t="shared" si="6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2348</v>
      </c>
    </row>
    <row r="174" spans="2:210" x14ac:dyDescent="0.45">
      <c r="P174" t="s">
        <v>2349</v>
      </c>
    </row>
    <row r="175" spans="2:210" x14ac:dyDescent="0.45">
      <c r="P175" t="s">
        <v>2346</v>
      </c>
    </row>
    <row r="176" spans="2:210" x14ac:dyDescent="0.45">
      <c r="P176" t="s">
        <v>2350</v>
      </c>
    </row>
    <row r="177" spans="16:16" x14ac:dyDescent="0.45">
      <c r="P177" t="s">
        <v>2351</v>
      </c>
    </row>
    <row r="178" spans="16:16" x14ac:dyDescent="0.45">
      <c r="P178" t="s">
        <v>2346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1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2342</v>
      </c>
    </row>
    <row r="275" spans="14:15" x14ac:dyDescent="0.45">
      <c r="N275" t="s">
        <v>2343</v>
      </c>
    </row>
    <row r="276" spans="14:15" x14ac:dyDescent="0.45">
      <c r="N276" t="s">
        <v>2346</v>
      </c>
      <c r="O276" s="30">
        <f>138/259</f>
        <v>0.53281853281853286</v>
      </c>
    </row>
    <row r="277" spans="14:15" x14ac:dyDescent="0.45">
      <c r="N277" t="s">
        <v>2345</v>
      </c>
    </row>
    <row r="278" spans="14:15" x14ac:dyDescent="0.45">
      <c r="N278" t="s">
        <v>2344</v>
      </c>
    </row>
    <row r="279" spans="14:15" x14ac:dyDescent="0.45">
      <c r="N279" t="s">
        <v>2346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topLeftCell="A19" workbookViewId="0">
      <selection activeCell="G57" sqref="G57:G62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2320</v>
      </c>
      <c r="C2" s="20" t="s">
        <v>2313</v>
      </c>
    </row>
    <row r="3" spans="2:3" x14ac:dyDescent="0.45">
      <c r="B3">
        <v>1930</v>
      </c>
      <c r="C3" s="20" t="s">
        <v>2319</v>
      </c>
    </row>
    <row r="4" spans="2:3" x14ac:dyDescent="0.45">
      <c r="B4">
        <v>1955</v>
      </c>
      <c r="C4" s="20" t="s">
        <v>2318</v>
      </c>
    </row>
    <row r="5" spans="2:3" x14ac:dyDescent="0.45">
      <c r="B5">
        <v>1965</v>
      </c>
      <c r="C5" s="20" t="s">
        <v>2317</v>
      </c>
    </row>
    <row r="6" spans="2:3" x14ac:dyDescent="0.45">
      <c r="B6">
        <v>1975</v>
      </c>
      <c r="C6" s="20" t="s">
        <v>2316</v>
      </c>
    </row>
    <row r="7" spans="2:3" x14ac:dyDescent="0.45">
      <c r="B7">
        <v>1985</v>
      </c>
      <c r="C7" s="20" t="s">
        <v>2315</v>
      </c>
    </row>
    <row r="8" spans="2:3" x14ac:dyDescent="0.45">
      <c r="B8">
        <v>1995</v>
      </c>
      <c r="C8" s="20" t="s">
        <v>2314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2324</v>
      </c>
      <c r="C11" s="20" t="s">
        <v>2329</v>
      </c>
    </row>
    <row r="12" spans="2:3" x14ac:dyDescent="0.45">
      <c r="B12" s="28" t="s">
        <v>987</v>
      </c>
      <c r="C12" s="20" t="s">
        <v>2328</v>
      </c>
    </row>
    <row r="13" spans="2:3" x14ac:dyDescent="0.45">
      <c r="B13" s="28" t="s">
        <v>1503</v>
      </c>
      <c r="C13" s="20" t="s">
        <v>2326</v>
      </c>
    </row>
    <row r="14" spans="2:3" x14ac:dyDescent="0.45">
      <c r="B14" s="28" t="s">
        <v>234</v>
      </c>
      <c r="C14" s="20" t="s">
        <v>2326</v>
      </c>
    </row>
    <row r="15" spans="2:3" ht="28.5" x14ac:dyDescent="0.45">
      <c r="B15" s="28" t="s">
        <v>2270</v>
      </c>
      <c r="C15" s="20" t="s">
        <v>2326</v>
      </c>
    </row>
    <row r="16" spans="2:3" x14ac:dyDescent="0.45">
      <c r="B16" s="28" t="s">
        <v>2269</v>
      </c>
      <c r="C16" s="20" t="s">
        <v>2326</v>
      </c>
    </row>
    <row r="17" spans="2:3" ht="28.5" x14ac:dyDescent="0.45">
      <c r="B17" s="28" t="s">
        <v>2268</v>
      </c>
      <c r="C17" s="20" t="s">
        <v>2326</v>
      </c>
    </row>
    <row r="18" spans="2:3" x14ac:dyDescent="0.45">
      <c r="B18" s="28" t="s">
        <v>995</v>
      </c>
      <c r="C18" s="20" t="s">
        <v>2326</v>
      </c>
    </row>
    <row r="19" spans="2:3" x14ac:dyDescent="0.45">
      <c r="B19" s="28" t="s">
        <v>1461</v>
      </c>
      <c r="C19" s="20" t="s">
        <v>2326</v>
      </c>
    </row>
    <row r="20" spans="2:3" x14ac:dyDescent="0.45">
      <c r="B20" s="28" t="s">
        <v>428</v>
      </c>
      <c r="C20" s="20" t="s">
        <v>2326</v>
      </c>
    </row>
    <row r="21" spans="2:3" x14ac:dyDescent="0.45">
      <c r="B21" s="28" t="s">
        <v>191</v>
      </c>
      <c r="C21" s="20" t="s">
        <v>2326</v>
      </c>
    </row>
    <row r="22" spans="2:3" x14ac:dyDescent="0.45">
      <c r="B22" s="28" t="s">
        <v>2323</v>
      </c>
      <c r="C22" s="20" t="s">
        <v>2326</v>
      </c>
    </row>
    <row r="23" spans="2:3" x14ac:dyDescent="0.45">
      <c r="B23" s="28" t="s">
        <v>1415</v>
      </c>
      <c r="C23" s="20" t="s">
        <v>2326</v>
      </c>
    </row>
    <row r="24" spans="2:3" x14ac:dyDescent="0.45">
      <c r="B24" s="28" t="s">
        <v>1090</v>
      </c>
      <c r="C24" s="20" t="s">
        <v>2326</v>
      </c>
    </row>
    <row r="25" spans="2:3" x14ac:dyDescent="0.45">
      <c r="B25" s="28" t="s">
        <v>862</v>
      </c>
      <c r="C25" s="20" t="s">
        <v>2326</v>
      </c>
    </row>
    <row r="26" spans="2:3" x14ac:dyDescent="0.45">
      <c r="B26" s="28" t="s">
        <v>1290</v>
      </c>
      <c r="C26" s="20" t="s">
        <v>2328</v>
      </c>
    </row>
    <row r="27" spans="2:3" x14ac:dyDescent="0.45">
      <c r="B27" s="28" t="s">
        <v>1514</v>
      </c>
      <c r="C27" s="20" t="s">
        <v>2327</v>
      </c>
    </row>
    <row r="28" spans="2:3" ht="28.5" x14ac:dyDescent="0.45">
      <c r="B28" s="28" t="s">
        <v>2271</v>
      </c>
      <c r="C28" s="20" t="s">
        <v>2326</v>
      </c>
    </row>
    <row r="29" spans="2:3" ht="28.5" x14ac:dyDescent="0.45">
      <c r="B29" s="28" t="s">
        <v>553</v>
      </c>
      <c r="C29" s="20" t="s">
        <v>2326</v>
      </c>
    </row>
    <row r="30" spans="2:3" ht="28.5" x14ac:dyDescent="0.45">
      <c r="B30" s="28" t="s">
        <v>1472</v>
      </c>
      <c r="C30" s="20" t="s">
        <v>2326</v>
      </c>
    </row>
    <row r="31" spans="2:3" x14ac:dyDescent="0.45">
      <c r="B31" s="28" t="s">
        <v>223</v>
      </c>
      <c r="C31" s="20" t="s">
        <v>2326</v>
      </c>
    </row>
    <row r="32" spans="2:3" x14ac:dyDescent="0.45">
      <c r="B32" s="28" t="s">
        <v>445</v>
      </c>
      <c r="C32" s="20" t="s">
        <v>2326</v>
      </c>
    </row>
    <row r="33" spans="2:3" ht="28.5" x14ac:dyDescent="0.45">
      <c r="B33" s="28" t="s">
        <v>2272</v>
      </c>
      <c r="C33" s="20" t="s">
        <v>2326</v>
      </c>
    </row>
    <row r="34" spans="2:3" x14ac:dyDescent="0.45">
      <c r="B34" s="28" t="s">
        <v>813</v>
      </c>
      <c r="C34" s="20" t="s">
        <v>2326</v>
      </c>
    </row>
    <row r="35" spans="2:3" x14ac:dyDescent="0.45">
      <c r="B35" s="28" t="s">
        <v>1712</v>
      </c>
      <c r="C35" s="20" t="s">
        <v>2326</v>
      </c>
    </row>
    <row r="36" spans="2:3" ht="28.5" x14ac:dyDescent="0.45">
      <c r="B36" s="28" t="s">
        <v>1636</v>
      </c>
      <c r="C36" s="20" t="s">
        <v>2326</v>
      </c>
    </row>
    <row r="37" spans="2:3" x14ac:dyDescent="0.45">
      <c r="B37" s="28" t="s">
        <v>975</v>
      </c>
      <c r="C37" s="20" t="s">
        <v>2326</v>
      </c>
    </row>
    <row r="38" spans="2:3" x14ac:dyDescent="0.45">
      <c r="B38" s="28" t="s">
        <v>701</v>
      </c>
      <c r="C38" s="20" t="s">
        <v>2326</v>
      </c>
    </row>
    <row r="39" spans="2:3" x14ac:dyDescent="0.45">
      <c r="B39" s="28" t="s">
        <v>800</v>
      </c>
      <c r="C39" s="20" t="s">
        <v>2326</v>
      </c>
    </row>
    <row r="40" spans="2:3" x14ac:dyDescent="0.45">
      <c r="B40" s="28" t="s">
        <v>160</v>
      </c>
      <c r="C40" s="20" t="s">
        <v>2326</v>
      </c>
    </row>
    <row r="41" spans="2:3" x14ac:dyDescent="0.45">
      <c r="B41" s="28" t="s">
        <v>1439</v>
      </c>
      <c r="C41" s="20" t="s">
        <v>2328</v>
      </c>
    </row>
    <row r="43" spans="2:3" x14ac:dyDescent="0.45">
      <c r="B43" s="29" t="s">
        <v>2333</v>
      </c>
    </row>
    <row r="44" spans="2:3" x14ac:dyDescent="0.45">
      <c r="B44" s="20" t="s">
        <v>2335</v>
      </c>
      <c r="C44" s="20" t="s">
        <v>2336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2334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PivotCzyste</vt:lpstr>
      <vt:lpstr>Ankiety_analiza(czyszczone)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2023-01-21T21:06:54Z</dcterms:modified>
  <cp:category>wyniki indywidualne</cp:category>
</cp:coreProperties>
</file>