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p enpu2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I15" i="1"/>
  <c r="I14" i="1"/>
  <c r="I13" i="1"/>
  <c r="I12" i="1"/>
  <c r="I11" i="1"/>
  <c r="I10" i="1"/>
  <c r="I9" i="1"/>
  <c r="I8" i="1"/>
  <c r="I7" i="1"/>
  <c r="I5" i="1"/>
  <c r="I6" i="1"/>
  <c r="I4" i="1"/>
  <c r="I3" i="1"/>
</calcChain>
</file>

<file path=xl/sharedStrings.xml><?xml version="1.0" encoding="utf-8"?>
<sst xmlns="http://schemas.openxmlformats.org/spreadsheetml/2006/main" count="89" uniqueCount="84">
  <si>
    <t>D</t>
  </si>
  <si>
    <t>Cs (F)</t>
  </si>
  <si>
    <r>
      <t>Rs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</si>
  <si>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1K</t>
  </si>
  <si>
    <t>2k</t>
  </si>
  <si>
    <t>4k</t>
  </si>
  <si>
    <t>6k</t>
  </si>
  <si>
    <t>8k</t>
  </si>
  <si>
    <t>10k</t>
  </si>
  <si>
    <t>20k</t>
  </si>
  <si>
    <t>40k</t>
  </si>
  <si>
    <t>60k</t>
  </si>
  <si>
    <t>80k</t>
  </si>
  <si>
    <t>100k</t>
  </si>
  <si>
    <t>200k</t>
  </si>
  <si>
    <t>400k</t>
  </si>
  <si>
    <t>600k</t>
  </si>
  <si>
    <t>800k</t>
  </si>
  <si>
    <t>Frequence (Hz)</t>
  </si>
  <si>
    <t>1mF</t>
  </si>
  <si>
    <t>4,7uF</t>
  </si>
  <si>
    <t>673,301*10^-9</t>
  </si>
  <si>
    <t>430,99*10^-9</t>
  </si>
  <si>
    <t>108,758*10^-9</t>
  </si>
  <si>
    <t>385,13*10^-3</t>
  </si>
  <si>
    <t>223,13*10^-3</t>
  </si>
  <si>
    <t>132,998*10^-3</t>
  </si>
  <si>
    <t>90,71*10^-3</t>
  </si>
  <si>
    <t>73,97*10^-3</t>
  </si>
  <si>
    <t>55,83*10^-3</t>
  </si>
  <si>
    <t>47,79*10^-3</t>
  </si>
  <si>
    <t>45,25*10^-3</t>
  </si>
  <si>
    <t>900,03*10^-3</t>
  </si>
  <si>
    <t>43,99*10^-3</t>
  </si>
  <si>
    <t>622,22*10^-3</t>
  </si>
  <si>
    <t>43,25*10^-3</t>
  </si>
  <si>
    <t>262,86*10^-3</t>
  </si>
  <si>
    <t>41,77*10^-3</t>
  </si>
  <si>
    <t>110,43*10^-3</t>
  </si>
  <si>
    <t>41,00*10^-3</t>
  </si>
  <si>
    <t>50,12*10^-3</t>
  </si>
  <si>
    <t>40,73*10^-3</t>
  </si>
  <si>
    <t>39,45*10^-3</t>
  </si>
  <si>
    <t>40,62*10^-3</t>
  </si>
  <si>
    <t>21,35*10^-3</t>
  </si>
  <si>
    <t>40,59*10^-3</t>
  </si>
  <si>
    <t>13,01*10^-3</t>
  </si>
  <si>
    <t>10,81*10^-3</t>
  </si>
  <si>
    <t>8,03*10^-3</t>
  </si>
  <si>
    <t>41,13*10^-3</t>
  </si>
  <si>
    <t>8,89*10^-3</t>
  </si>
  <si>
    <t>41,15*10^-3</t>
  </si>
  <si>
    <t>41,06*10^-3</t>
  </si>
  <si>
    <t>40,95*10^-3</t>
  </si>
  <si>
    <t>40,69*10^-3</t>
  </si>
  <si>
    <t>41,67*10^-3</t>
  </si>
  <si>
    <t>42,43*10^-3</t>
  </si>
  <si>
    <t>1*10^-3</t>
  </si>
  <si>
    <t>43,10*10^-3</t>
  </si>
  <si>
    <t>2*10^-3</t>
  </si>
  <si>
    <t>31,41*10^-3</t>
  </si>
  <si>
    <t>958,82 *10^-6</t>
  </si>
  <si>
    <t>949,65*10^-6</t>
  </si>
  <si>
    <t>939,365*10^-6</t>
  </si>
  <si>
    <t>931,548*10^-6</t>
  </si>
  <si>
    <t>927,169*10^-6</t>
  </si>
  <si>
    <t>919,8*10^-6</t>
  </si>
  <si>
    <t>912,743*10^-6</t>
  </si>
  <si>
    <t>908,48*10^-6</t>
  </si>
  <si>
    <t>905,199*10^-6</t>
  </si>
  <si>
    <t>902,39*10^-6</t>
  </si>
  <si>
    <t>890,400*10^-6</t>
  </si>
  <si>
    <t>862,463*10^-6</t>
  </si>
  <si>
    <t>827,231*10^-6</t>
  </si>
  <si>
    <t>787,023*10^-6</t>
  </si>
  <si>
    <t>740,650*10^-6</t>
  </si>
  <si>
    <t>500,29*10^-6</t>
  </si>
  <si>
    <t>210,416*10^-6</t>
  </si>
  <si>
    <t>106,190*10^-6</t>
  </si>
  <si>
    <t xml:space="preserve"> 62,7135*10^-6</t>
  </si>
  <si>
    <t>41,2592*10^-6</t>
  </si>
  <si>
    <t>10,7105*10^-6</t>
  </si>
  <si>
    <t>2,6963*10^-6</t>
  </si>
  <si>
    <t>1,1969*10^-6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</si>
</sst>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Feuil1!$I$2</c:f>
              <c:strCache>
                <c:ptCount val="1"/>
                <c:pt idx="0">
                  <c:v>Cs (F)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Feuil1!$H$3:$H$19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Feuil1!$I$3:$I$19</c:f>
              <c:numCache>
                <c:formatCode>General</c:formatCode>
                <c:ptCount val="17"/>
                <c:pt idx="0">
                  <c:v>3.24457E-4</c:v>
                </c:pt>
                <c:pt idx="1">
                  <c:v>8.9499999999999994E-5</c:v>
                </c:pt>
                <c:pt idx="2">
                  <c:v>2.5999999999999998E-5</c:v>
                </c:pt>
                <c:pt idx="3">
                  <c:v>1.1199999999999999E-5</c:v>
                </c:pt>
                <c:pt idx="4">
                  <c:v>9.2599999999999994E-6</c:v>
                </c:pt>
                <c:pt idx="5">
                  <c:v>6.3799999999999999E-6</c:v>
                </c:pt>
                <c:pt idx="6">
                  <c:v>5.2549999999999997E-6</c:v>
                </c:pt>
                <c:pt idx="7">
                  <c:v>4.8600000000000001E-6</c:v>
                </c:pt>
                <c:pt idx="8">
                  <c:v>4.8280000000000002E-6</c:v>
                </c:pt>
                <c:pt idx="9">
                  <c:v>4.7400000000000004E-6</c:v>
                </c:pt>
                <c:pt idx="10">
                  <c:v>4.6600000000000003E-6</c:v>
                </c:pt>
                <c:pt idx="11">
                  <c:v>4.6059999999999996E-6</c:v>
                </c:pt>
                <c:pt idx="12">
                  <c:v>4.5890000000000004E-6</c:v>
                </c:pt>
                <c:pt idx="13">
                  <c:v>4.5949999999999992E-6</c:v>
                </c:pt>
                <c:pt idx="14">
                  <c:v>4.7309999999999993E-6</c:v>
                </c:pt>
                <c:pt idx="15">
                  <c:v>5.49E-6</c:v>
                </c:pt>
                <c:pt idx="16">
                  <c:v>6.2499999999999995E-6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16-4B32-80D7-4A35028BD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510127"/>
        <c:axId val="1300510543"/>
      </c:scatterChart>
      <c:valAx>
        <c:axId val="13005101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510543"/>
        <c:crosses val="autoZero"/>
        <c:crossBetween val="midCat"/>
      </c:valAx>
      <c:valAx>
        <c:axId val="13005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51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20</xdr:row>
      <xdr:rowOff>171450</xdr:rowOff>
    </xdr:from>
    <xdr:to>
      <xdr:col>13</xdr:col>
      <xdr:colOff>47625</xdr:colOff>
      <xdr:row>35</xdr:row>
      <xdr:rowOff>57150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O12" sqref="O12"/>
    </sheetView>
  </sheetViews>
  <sheetFormatPr baseColWidth="10" defaultRowHeight="15" x14ac:dyDescent="0.25"/>
  <cols>
    <col min="1" max="1" width="14.42578125" bestFit="1" customWidth="1"/>
    <col min="8" max="8" width="14.42578125" bestFit="1" customWidth="1"/>
    <col min="9" max="9" width="13.28515625" bestFit="1" customWidth="1"/>
    <col min="10" max="10" width="12.28515625" bestFit="1" customWidth="1"/>
  </cols>
  <sheetData>
    <row r="1" spans="1:11" x14ac:dyDescent="0.25">
      <c r="A1" s="2" t="s">
        <v>19</v>
      </c>
      <c r="B1" s="2"/>
      <c r="C1" s="2"/>
      <c r="D1" s="2"/>
      <c r="H1" s="3" t="s">
        <v>20</v>
      </c>
      <c r="I1" s="3"/>
      <c r="J1" s="3"/>
      <c r="K1" s="3"/>
    </row>
    <row r="2" spans="1:11" x14ac:dyDescent="0.25">
      <c r="A2" t="s">
        <v>18</v>
      </c>
      <c r="B2" t="s">
        <v>1</v>
      </c>
      <c r="C2" t="s">
        <v>2</v>
      </c>
      <c r="D2" t="s">
        <v>0</v>
      </c>
      <c r="H2" t="s">
        <v>18</v>
      </c>
      <c r="I2" t="s">
        <v>1</v>
      </c>
      <c r="J2" t="s">
        <v>2</v>
      </c>
      <c r="K2" t="s">
        <v>0</v>
      </c>
    </row>
    <row r="3" spans="1:11" x14ac:dyDescent="0.25">
      <c r="A3" s="1">
        <v>10</v>
      </c>
      <c r="B3" t="s">
        <v>61</v>
      </c>
      <c r="C3" t="s">
        <v>24</v>
      </c>
      <c r="D3">
        <v>2.3199999999999998E-2</v>
      </c>
      <c r="H3">
        <v>10</v>
      </c>
      <c r="I3">
        <f>324.457*10^-6</f>
        <v>3.24457E-4</v>
      </c>
      <c r="J3">
        <v>349</v>
      </c>
      <c r="K3">
        <v>7.1</v>
      </c>
    </row>
    <row r="4" spans="1:11" x14ac:dyDescent="0.25">
      <c r="A4" s="1">
        <v>20</v>
      </c>
      <c r="B4" t="s">
        <v>62</v>
      </c>
      <c r="C4" t="s">
        <v>25</v>
      </c>
      <c r="D4">
        <v>0.26640000000000003</v>
      </c>
      <c r="H4">
        <v>20</v>
      </c>
      <c r="I4">
        <f>89.5*10^-6</f>
        <v>8.9499999999999994E-5</v>
      </c>
      <c r="J4">
        <v>327.24200000000002</v>
      </c>
      <c r="K4">
        <v>3.6</v>
      </c>
    </row>
    <row r="5" spans="1:11" x14ac:dyDescent="0.25">
      <c r="A5" s="1">
        <v>40</v>
      </c>
      <c r="B5" t="s">
        <v>63</v>
      </c>
      <c r="C5" t="s">
        <v>26</v>
      </c>
      <c r="D5">
        <v>3.1399999999999997E-2</v>
      </c>
      <c r="H5">
        <v>40</v>
      </c>
      <c r="I5">
        <f>26*10^-6</f>
        <v>2.5999999999999998E-5</v>
      </c>
      <c r="J5">
        <v>273.05</v>
      </c>
      <c r="K5">
        <v>1.8</v>
      </c>
    </row>
    <row r="6" spans="1:11" x14ac:dyDescent="0.25">
      <c r="A6" s="1">
        <v>70</v>
      </c>
      <c r="B6" t="s">
        <v>64</v>
      </c>
      <c r="C6" t="s">
        <v>27</v>
      </c>
      <c r="D6">
        <v>3.7170000000000002E-2</v>
      </c>
      <c r="H6">
        <v>80</v>
      </c>
      <c r="I6">
        <f>11.2*10^-6</f>
        <v>1.1199999999999999E-5</v>
      </c>
      <c r="J6">
        <v>166.62</v>
      </c>
      <c r="K6">
        <v>0.94</v>
      </c>
    </row>
    <row r="7" spans="1:11" x14ac:dyDescent="0.25">
      <c r="A7" s="1">
        <v>100</v>
      </c>
      <c r="B7" t="s">
        <v>65</v>
      </c>
      <c r="C7" t="s">
        <v>28</v>
      </c>
      <c r="D7">
        <v>4.3090000000000003E-2</v>
      </c>
      <c r="H7">
        <v>100</v>
      </c>
      <c r="I7">
        <f>9.26*10^-6</f>
        <v>9.2599999999999994E-6</v>
      </c>
      <c r="J7">
        <v>130.34</v>
      </c>
      <c r="K7">
        <v>0.76</v>
      </c>
    </row>
    <row r="8" spans="1:11" x14ac:dyDescent="0.25">
      <c r="A8" s="1">
        <v>200</v>
      </c>
      <c r="B8" t="s">
        <v>66</v>
      </c>
      <c r="C8" t="s">
        <v>29</v>
      </c>
      <c r="D8">
        <v>6.4500000000000002E-2</v>
      </c>
      <c r="H8">
        <v>200</v>
      </c>
      <c r="I8">
        <f>6.38*10^-6</f>
        <v>6.3799999999999999E-6</v>
      </c>
      <c r="J8">
        <v>48.19</v>
      </c>
      <c r="K8">
        <v>0.38600000000000001</v>
      </c>
    </row>
    <row r="9" spans="1:11" x14ac:dyDescent="0.25">
      <c r="A9" s="1">
        <v>400</v>
      </c>
      <c r="B9" t="s">
        <v>67</v>
      </c>
      <c r="C9" t="s">
        <v>30</v>
      </c>
      <c r="D9">
        <v>0.10963000000000001</v>
      </c>
      <c r="H9">
        <v>400</v>
      </c>
      <c r="I9">
        <f>5.255*10^-6</f>
        <v>5.2549999999999997E-6</v>
      </c>
      <c r="J9">
        <v>12.28</v>
      </c>
      <c r="K9">
        <v>0.16200000000000001</v>
      </c>
    </row>
    <row r="10" spans="1:11" x14ac:dyDescent="0.25">
      <c r="A10" s="1">
        <v>600</v>
      </c>
      <c r="B10" t="s">
        <v>68</v>
      </c>
      <c r="C10" t="s">
        <v>31</v>
      </c>
      <c r="D10">
        <v>0.15490000000000001</v>
      </c>
      <c r="H10">
        <v>800</v>
      </c>
      <c r="I10">
        <f>4.86*10^-6</f>
        <v>4.8600000000000001E-6</v>
      </c>
      <c r="J10" t="s">
        <v>32</v>
      </c>
      <c r="K10">
        <v>2.1000000000000001E-2</v>
      </c>
    </row>
    <row r="11" spans="1:11" x14ac:dyDescent="0.25">
      <c r="A11" s="1">
        <v>800</v>
      </c>
      <c r="B11" t="s">
        <v>69</v>
      </c>
      <c r="C11" t="s">
        <v>33</v>
      </c>
      <c r="D11">
        <v>0.20016</v>
      </c>
      <c r="H11">
        <v>1000</v>
      </c>
      <c r="I11">
        <f>4.828*10^-6</f>
        <v>4.8280000000000002E-6</v>
      </c>
      <c r="J11" t="s">
        <v>34</v>
      </c>
      <c r="K11">
        <v>1.8800000000000001E-2</v>
      </c>
    </row>
    <row r="12" spans="1:11" x14ac:dyDescent="0.25">
      <c r="A12" s="1" t="s">
        <v>3</v>
      </c>
      <c r="B12" t="s">
        <v>70</v>
      </c>
      <c r="C12" t="s">
        <v>35</v>
      </c>
      <c r="D12">
        <v>0.24523</v>
      </c>
      <c r="H12">
        <v>2000</v>
      </c>
      <c r="I12">
        <f>4.74*10^-6</f>
        <v>4.7400000000000004E-6</v>
      </c>
      <c r="J12" t="s">
        <v>36</v>
      </c>
      <c r="K12">
        <v>1.4999999999999999E-2</v>
      </c>
    </row>
    <row r="13" spans="1:11" x14ac:dyDescent="0.25">
      <c r="A13" s="1" t="s">
        <v>4</v>
      </c>
      <c r="B13" t="s">
        <v>71</v>
      </c>
      <c r="C13" t="s">
        <v>37</v>
      </c>
      <c r="D13">
        <v>0.46733000000000002</v>
      </c>
      <c r="H13">
        <v>4000</v>
      </c>
      <c r="I13">
        <f>4.66*10^-6</f>
        <v>4.6600000000000003E-6</v>
      </c>
      <c r="J13" t="s">
        <v>38</v>
      </c>
      <c r="K13">
        <v>1.2E-2</v>
      </c>
    </row>
    <row r="14" spans="1:11" x14ac:dyDescent="0.25">
      <c r="A14" s="1" t="s">
        <v>5</v>
      </c>
      <c r="B14" t="s">
        <v>72</v>
      </c>
      <c r="C14" t="s">
        <v>39</v>
      </c>
      <c r="D14">
        <v>0.88800000000000001</v>
      </c>
      <c r="H14">
        <v>8000</v>
      </c>
      <c r="I14">
        <f>4.606*10^-6</f>
        <v>4.6059999999999996E-6</v>
      </c>
      <c r="J14" t="s">
        <v>40</v>
      </c>
      <c r="K14">
        <v>1.14E-2</v>
      </c>
    </row>
    <row r="15" spans="1:11" x14ac:dyDescent="0.25">
      <c r="A15" s="1" t="s">
        <v>6</v>
      </c>
      <c r="B15" t="s">
        <v>73</v>
      </c>
      <c r="C15" t="s">
        <v>41</v>
      </c>
      <c r="D15">
        <v>1.27</v>
      </c>
      <c r="H15">
        <v>10000</v>
      </c>
      <c r="I15">
        <f>4.589*10^-6</f>
        <v>4.5890000000000004E-6</v>
      </c>
      <c r="J15" t="s">
        <v>42</v>
      </c>
      <c r="K15">
        <v>1.12E-2</v>
      </c>
    </row>
    <row r="16" spans="1:11" x14ac:dyDescent="0.25">
      <c r="A16" s="1" t="s">
        <v>7</v>
      </c>
      <c r="B16" t="s">
        <v>74</v>
      </c>
      <c r="C16" t="s">
        <v>43</v>
      </c>
      <c r="D16">
        <v>1.607</v>
      </c>
      <c r="H16">
        <v>20000</v>
      </c>
      <c r="I16">
        <f>4.595*10^-6</f>
        <v>4.5949999999999992E-6</v>
      </c>
      <c r="J16" t="s">
        <v>44</v>
      </c>
      <c r="K16">
        <v>1.2E-2</v>
      </c>
    </row>
    <row r="17" spans="1:11" x14ac:dyDescent="0.25">
      <c r="A17" s="1" t="s">
        <v>8</v>
      </c>
      <c r="B17" t="s">
        <v>75</v>
      </c>
      <c r="C17" t="s">
        <v>45</v>
      </c>
      <c r="D17">
        <v>1.891</v>
      </c>
      <c r="H17">
        <v>40000</v>
      </c>
      <c r="I17">
        <f>4.731*10^-6</f>
        <v>4.7309999999999993E-6</v>
      </c>
      <c r="J17" t="s">
        <v>46</v>
      </c>
      <c r="K17">
        <v>1.55E-2</v>
      </c>
    </row>
    <row r="18" spans="1:11" x14ac:dyDescent="0.25">
      <c r="A18" s="1" t="s">
        <v>9</v>
      </c>
      <c r="B18" t="s">
        <v>76</v>
      </c>
      <c r="C18" t="s">
        <v>47</v>
      </c>
      <c r="D18">
        <v>2.5659999999999998</v>
      </c>
      <c r="H18">
        <v>80000</v>
      </c>
      <c r="I18">
        <f>5.49*10^-6</f>
        <v>5.49E-6</v>
      </c>
      <c r="J18" t="s">
        <v>48</v>
      </c>
      <c r="K18">
        <v>2.4E-2</v>
      </c>
    </row>
    <row r="19" spans="1:11" x14ac:dyDescent="0.25">
      <c r="A19" s="1" t="s">
        <v>10</v>
      </c>
      <c r="B19" t="s">
        <v>77</v>
      </c>
      <c r="C19" t="s">
        <v>49</v>
      </c>
      <c r="D19">
        <v>2.1749999999999998</v>
      </c>
      <c r="H19">
        <v>100000</v>
      </c>
      <c r="I19">
        <f>6.25*10^-6</f>
        <v>6.2499999999999995E-6</v>
      </c>
      <c r="J19" t="s">
        <v>50</v>
      </c>
      <c r="K19">
        <v>3.3000000000000002E-2</v>
      </c>
    </row>
    <row r="20" spans="1:11" x14ac:dyDescent="0.25">
      <c r="A20" s="1" t="s">
        <v>11</v>
      </c>
      <c r="B20" t="s">
        <v>78</v>
      </c>
      <c r="C20" t="s">
        <v>51</v>
      </c>
      <c r="D20">
        <v>1.6473</v>
      </c>
    </row>
    <row r="21" spans="1:11" x14ac:dyDescent="0.25">
      <c r="A21" s="1" t="s">
        <v>12</v>
      </c>
      <c r="B21" t="s">
        <v>79</v>
      </c>
      <c r="C21" t="s">
        <v>52</v>
      </c>
      <c r="D21">
        <v>1.2942100000000001</v>
      </c>
    </row>
    <row r="22" spans="1:11" x14ac:dyDescent="0.25">
      <c r="A22" s="1" t="s">
        <v>13</v>
      </c>
      <c r="B22" t="s">
        <v>80</v>
      </c>
      <c r="C22" t="s">
        <v>53</v>
      </c>
      <c r="D22">
        <v>1.0616399999999999</v>
      </c>
    </row>
    <row r="23" spans="1:11" x14ac:dyDescent="0.25">
      <c r="A23" s="1" t="s">
        <v>14</v>
      </c>
      <c r="B23" t="s">
        <v>81</v>
      </c>
      <c r="C23" t="s">
        <v>54</v>
      </c>
      <c r="D23">
        <v>0.54759999999999998</v>
      </c>
    </row>
    <row r="24" spans="1:11" x14ac:dyDescent="0.25">
      <c r="A24" s="1" t="s">
        <v>15</v>
      </c>
      <c r="B24" t="s">
        <v>82</v>
      </c>
      <c r="C24" t="s">
        <v>52</v>
      </c>
      <c r="D24">
        <v>0.2782</v>
      </c>
    </row>
    <row r="25" spans="1:11" x14ac:dyDescent="0.25">
      <c r="A25" s="1" t="s">
        <v>16</v>
      </c>
      <c r="B25" t="s">
        <v>83</v>
      </c>
      <c r="C25" t="s">
        <v>55</v>
      </c>
      <c r="D25">
        <v>0.18803</v>
      </c>
    </row>
    <row r="26" spans="1:11" x14ac:dyDescent="0.25">
      <c r="A26" s="1" t="s">
        <v>17</v>
      </c>
      <c r="B26" t="s">
        <v>21</v>
      </c>
      <c r="C26" t="s">
        <v>56</v>
      </c>
      <c r="D26">
        <v>0.14360999999999999</v>
      </c>
    </row>
    <row r="27" spans="1:11" x14ac:dyDescent="0.25">
      <c r="A27" s="1" t="s">
        <v>57</v>
      </c>
      <c r="B27" t="s">
        <v>22</v>
      </c>
      <c r="C27" t="s">
        <v>58</v>
      </c>
      <c r="D27">
        <v>0.11667</v>
      </c>
    </row>
    <row r="28" spans="1:11" x14ac:dyDescent="0.25">
      <c r="A28" s="1" t="s">
        <v>59</v>
      </c>
      <c r="B28" t="s">
        <v>23</v>
      </c>
      <c r="C28" t="s">
        <v>60</v>
      </c>
      <c r="D28">
        <v>4.2529999999999998E-2</v>
      </c>
    </row>
    <row r="29" spans="1:11" x14ac:dyDescent="0.25">
      <c r="A29" s="1"/>
    </row>
    <row r="30" spans="1:11" x14ac:dyDescent="0.25">
      <c r="A30" s="1"/>
    </row>
    <row r="31" spans="1:11" x14ac:dyDescent="0.25">
      <c r="A31" s="1"/>
    </row>
  </sheetData>
  <mergeCells count="2">
    <mergeCell ref="A1:D1"/>
    <mergeCell ref="H1: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INSA Strasbourg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Nunez Ango</dc:creator>
  <cp:lastModifiedBy>Walter Nunez Ango</cp:lastModifiedBy>
  <dcterms:created xsi:type="dcterms:W3CDTF">2019-11-05T15:08:05Z</dcterms:created>
  <dcterms:modified xsi:type="dcterms:W3CDTF">2019-11-05T16:31:16Z</dcterms:modified>
</cp:coreProperties>
</file>