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E2837516-155B-4BA5-93BB-622879605916}" xr6:coauthVersionLast="46" xr6:coauthVersionMax="46" xr10:uidLastSave="{00000000-0000-0000-0000-000000000000}"/>
  <bookViews>
    <workbookView xWindow="3900" yWindow="600" windowWidth="13125" windowHeight="15600" firstSheet="1" activeTab="2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0" l="1"/>
  <c r="B68" i="19" l="1"/>
  <c r="D54" i="20" l="1"/>
  <c r="C65" i="12" l="1"/>
  <c r="C66" i="12"/>
  <c r="C67" i="12"/>
  <c r="C68" i="12"/>
  <c r="C69" i="12"/>
  <c r="C70" i="12"/>
  <c r="C72" i="14"/>
  <c r="C73" i="14"/>
  <c r="C74" i="14"/>
  <c r="C75" i="14"/>
  <c r="C76" i="14"/>
  <c r="C77" i="14"/>
  <c r="C71" i="14"/>
  <c r="C66" i="14"/>
  <c r="C67" i="14"/>
  <c r="C68" i="14"/>
  <c r="C69" i="14"/>
  <c r="C70" i="14"/>
  <c r="C65" i="14"/>
  <c r="C76" i="12"/>
  <c r="C75" i="12"/>
  <c r="C74" i="12"/>
  <c r="C73" i="12"/>
  <c r="C72" i="12"/>
  <c r="C71" i="12"/>
  <c r="C77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2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12" authorId="0" shapeId="0" xr:uid="{B8601103-B042-4408-A64D-67536E1000E5}">
      <text>
        <r>
          <rPr>
            <sz val="9"/>
            <color indexed="81"/>
            <rFont val="Tahoma"/>
            <family val="2"/>
          </rPr>
          <t>100.000 insulating glass units sold in 1955 according to Van de Voorde et al., 2015
Hypothesis: average surface of a window = 1.5x1.5m²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8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69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0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1" authorId="0" shapeId="0" xr:uid="{9F265CDE-4355-48C3-9184-2FC192F796F5}">
      <text>
        <r>
          <rPr>
            <sz val="9"/>
            <color indexed="81"/>
            <rFont val="Tahoma"/>
            <family val="2"/>
          </rPr>
          <t>The European Integrated Pollution Prevention and Control Bureau, Best Available Techniques (BAT) Reference Document for the Manufacture of Glass: Industrial Emissions Directive 2010/75/EU (Integrated Pollution Prevention and Control)</t>
        </r>
      </text>
    </comment>
    <comment ref="C72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3" authorId="0" shapeId="0" xr:uid="{89DCC878-CC58-40F4-84F3-96CD2E75B16C}">
      <text>
        <r>
          <rPr>
            <sz val="9"/>
            <color indexed="81"/>
            <rFont val="Tahoma"/>
            <family val="2"/>
          </rPr>
          <t>Final report for a study on composition and drivers of energy prices and costs in energy intensive industries: The case of the flat glass industry</t>
        </r>
      </text>
    </comment>
    <comment ref="C74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7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7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78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  <comment ref="D78" authorId="0" shapeId="0" xr:uid="{EAB8E431-D9B5-4B77-AF38-06614AEBF635}">
      <text>
        <r>
          <rPr>
            <sz val="9"/>
            <color indexed="81"/>
            <rFont val="Tahoma"/>
            <family val="2"/>
          </rPr>
          <t>EUROPE’S FLAT GLASS SECTOR: AN INDUSTRY PROFILE
Europe's Flat Glass Sector: An Industry Profile, 2020.
Find at:
https://www.euractiv.com/section/energy-environment/special_report/europes-flat-glass-sector-an-industry-profile/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3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2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2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3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4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5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5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6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66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855AB6-36CF-44AB-88D5-53E4AAFFC28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G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M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S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Y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Z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B4" authorId="0" shapeId="0" xr:uid="{27BF96C4-1918-4424-AF42-DE3DD4B7885D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7404C297-C888-4CDB-8837-12939F2F6D10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68" authorId="0" shapeId="0" xr:uid="{64676118-BB2E-4054-86E7-4A889459537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<sst xmlns="http://schemas.openxmlformats.org/spreadsheetml/2006/main" count="73" uniqueCount="47">
  <si>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</si>
  <si>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</si>
  <si>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</si>
  <si>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</si>
  <si>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</si>
  <si>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</si>
  <si>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</si>
  <si>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</si>
  <si>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</si>
  <si>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</si>
  <si>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</si>
  <si>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</si>
  <si>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</si>
  <si>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</si>
  <si>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</si>
  <si>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</si>
  <si>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</si>
  <si>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</si>
  <si>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</si>
  <si>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</si>
  <si>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</si>
  <si>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</si>
  <si>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</si>
  <si>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</si>
  <si>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</si>
  <si>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</si>
  <si>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</si>
  <si>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</si>
  <si>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</si>
  <si>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</si>
  <si>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</si>
  <si>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</si>
  <si>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</si>
  <si>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</si>
  <si>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</si>
  <si>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</si>
  <si>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</si>
  <si>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</si>
  <si>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</si>
  <si>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</si>
  <si>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</si>
  <si>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</si>
  <si>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</si>
  <si>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</si>
  <si>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</si>
  <si>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</si>
  <si>
    <t>Specific consumption,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</si>
</sst>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  <xf numFmtId="43" fontId="6" fillId="0" borderId="0" xfId="1" applyFont="1" applyFill="1" applyBorder="1" applyAlignment="1">
      <alignment horizontal="right"/>
    </xf>
    <xf numFmtId="43" fontId="3" fillId="0" borderId="2" xfId="1" applyFont="1" applyBorder="1" applyAlignment="1">
      <alignment horizontal="right" wrapText="1"/>
    </xf>
    <xf numFmtId="43" fontId="0" fillId="0" borderId="0" xfId="1" applyFont="1" applyBorder="1" applyAlignment="1">
      <alignment horizontal="center"/>
    </xf>
    <xf numFmtId="0" fontId="6" fillId="0" borderId="0" xfId="0" applyFont="1" applyAlignment="1">
      <alignment horizontal="right"/>
    </xf>
    <xf numFmtId="166" fontId="0" fillId="0" borderId="0" xfId="2" applyNumberFormat="1" applyFont="1" applyBorder="1" applyAlignment="1">
      <alignment horizontal="right" wrapText="1"/>
    </xf>
    <xf numFmtId="43" fontId="0" fillId="0" borderId="0" xfId="0" applyNumberFormat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80" sqref="C80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2"/>
  <sheetViews>
    <sheetView tabSelected="1" zoomScale="85" zoomScaleNormal="8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E75" sqref="E75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1">
        <f>100000*1.5*1.5/1000</f>
        <v>225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5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27</v>
      </c>
      <c r="B62" s="11">
        <v>2003</v>
      </c>
      <c r="C62" s="20">
        <v>8691.1670157000008</v>
      </c>
      <c r="D62" s="50"/>
      <c r="E62" s="23">
        <v>113192.66800000001</v>
      </c>
      <c r="F62" s="23">
        <v>68405.209000000003</v>
      </c>
      <c r="G62" s="23">
        <v>55565.65</v>
      </c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27</v>
      </c>
      <c r="B63" s="11">
        <v>2004</v>
      </c>
      <c r="C63" s="20">
        <v>10382.656077550002</v>
      </c>
      <c r="D63" s="50"/>
      <c r="E63" s="23"/>
      <c r="F63" s="23"/>
      <c r="G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27</v>
      </c>
      <c r="B64" s="11">
        <v>2005</v>
      </c>
      <c r="C64" s="20">
        <v>9692</v>
      </c>
      <c r="D64" s="50"/>
      <c r="E64" s="23">
        <v>121769.47</v>
      </c>
      <c r="F64" s="23">
        <v>80093.182000000001</v>
      </c>
      <c r="G64" s="23">
        <v>55642.788999999997</v>
      </c>
      <c r="I64" s="8"/>
      <c r="J64" s="8"/>
      <c r="K64" s="8"/>
      <c r="L64" s="8"/>
      <c r="M64" s="8"/>
      <c r="N64" s="8"/>
      <c r="O64" s="8"/>
      <c r="P64" s="8"/>
    </row>
    <row r="65" spans="1:72" x14ac:dyDescent="0.25">
      <c r="A65" s="2">
        <v>27</v>
      </c>
      <c r="B65" s="11">
        <v>2006</v>
      </c>
      <c r="C65" s="20">
        <v>9981</v>
      </c>
      <c r="D65" s="50"/>
      <c r="E65" s="23">
        <v>142026.62299999999</v>
      </c>
      <c r="F65" s="23">
        <v>97098.35</v>
      </c>
      <c r="G65" s="23">
        <v>64801.589</v>
      </c>
      <c r="I65" s="8"/>
      <c r="J65" s="8"/>
      <c r="K65" s="8"/>
      <c r="L65" s="8"/>
      <c r="M65" s="8"/>
      <c r="N65" s="8"/>
      <c r="O65" s="8"/>
      <c r="P65" s="8"/>
    </row>
    <row r="66" spans="1:72" x14ac:dyDescent="0.25">
      <c r="A66" s="2">
        <v>27</v>
      </c>
      <c r="B66" s="11">
        <v>2007</v>
      </c>
      <c r="C66" s="20">
        <v>10261.653</v>
      </c>
      <c r="D66" s="50"/>
      <c r="E66" s="23">
        <v>148000</v>
      </c>
      <c r="F66" s="23">
        <v>101911.291</v>
      </c>
      <c r="G66" s="23">
        <v>65669.297000000006</v>
      </c>
      <c r="I66" s="8"/>
      <c r="J66" s="8"/>
      <c r="K66" s="8"/>
      <c r="L66" s="8"/>
      <c r="M66" s="8"/>
      <c r="N66" s="8"/>
      <c r="O66" s="8"/>
      <c r="P66" s="8"/>
    </row>
    <row r="67" spans="1:72" x14ac:dyDescent="0.25">
      <c r="A67" s="2">
        <v>27</v>
      </c>
      <c r="B67" s="11">
        <v>2008</v>
      </c>
      <c r="C67" s="20">
        <v>9865</v>
      </c>
      <c r="D67" s="50"/>
      <c r="E67" s="23">
        <v>136000</v>
      </c>
      <c r="F67" s="23">
        <v>107679.027</v>
      </c>
      <c r="G67" s="23">
        <v>56321.105000000003</v>
      </c>
      <c r="I67" s="8"/>
      <c r="J67" s="8"/>
      <c r="K67" s="8"/>
      <c r="L67" s="8"/>
      <c r="M67" s="8"/>
      <c r="N67" s="8"/>
      <c r="O67" s="8"/>
      <c r="P67" s="8"/>
    </row>
    <row r="68" spans="1:72" x14ac:dyDescent="0.25">
      <c r="A68" s="2">
        <v>27</v>
      </c>
      <c r="B68" s="11">
        <v>2009</v>
      </c>
      <c r="C68" s="20">
        <v>8965</v>
      </c>
      <c r="D68" s="50"/>
      <c r="E68" s="23">
        <v>118000</v>
      </c>
      <c r="F68" s="23">
        <v>88115.28</v>
      </c>
      <c r="G68" s="23">
        <v>50145.05</v>
      </c>
      <c r="I68" s="8"/>
      <c r="J68" s="8"/>
      <c r="K68" s="8"/>
      <c r="L68" s="8"/>
      <c r="M68" s="8"/>
      <c r="N68" s="8"/>
      <c r="O68" s="8"/>
      <c r="P68" s="8"/>
    </row>
    <row r="69" spans="1:72" x14ac:dyDescent="0.25">
      <c r="A69" s="2">
        <v>27</v>
      </c>
      <c r="B69" s="11">
        <v>2010</v>
      </c>
      <c r="C69" s="20">
        <v>10099</v>
      </c>
      <c r="D69" s="50"/>
      <c r="E69" s="23">
        <v>120000</v>
      </c>
      <c r="F69" s="23">
        <v>76946.489000000001</v>
      </c>
      <c r="G69" s="23">
        <v>52428.658000000003</v>
      </c>
      <c r="I69" s="8"/>
      <c r="J69" s="8"/>
      <c r="K69" s="8"/>
      <c r="L69" s="8"/>
      <c r="M69" s="8"/>
      <c r="N69" s="8"/>
      <c r="O69" s="8"/>
      <c r="P69" s="8"/>
    </row>
    <row r="70" spans="1:72" x14ac:dyDescent="0.25">
      <c r="A70" s="2">
        <v>27</v>
      </c>
      <c r="B70" s="11">
        <v>2011</v>
      </c>
      <c r="C70" s="20">
        <v>10293</v>
      </c>
      <c r="D70" s="50"/>
      <c r="E70" s="23">
        <v>120000</v>
      </c>
      <c r="F70" s="23">
        <v>81032.27</v>
      </c>
      <c r="G70" s="23">
        <v>62346.044000000002</v>
      </c>
      <c r="I70" s="8"/>
      <c r="J70" s="8"/>
      <c r="K70" s="8"/>
      <c r="L70" s="8"/>
      <c r="M70" s="8"/>
      <c r="N70" s="8"/>
      <c r="O70" s="8"/>
      <c r="P70" s="8"/>
    </row>
    <row r="71" spans="1:72" x14ac:dyDescent="0.25">
      <c r="A71" s="2">
        <v>28</v>
      </c>
      <c r="B71" s="11">
        <v>2012</v>
      </c>
      <c r="C71" s="20">
        <v>9216</v>
      </c>
      <c r="D71" s="24">
        <v>0.8</v>
      </c>
      <c r="E71" s="23">
        <v>112904.86900000001</v>
      </c>
      <c r="F71" s="23">
        <v>77789.354000000007</v>
      </c>
      <c r="G71" s="23">
        <v>62604.678</v>
      </c>
      <c r="I71" s="8"/>
      <c r="J71" s="8"/>
      <c r="K71" s="8"/>
      <c r="L71" s="8"/>
      <c r="M71" s="8"/>
      <c r="N71" s="8"/>
      <c r="O71" s="8"/>
      <c r="P71" s="8"/>
    </row>
    <row r="72" spans="1:72" x14ac:dyDescent="0.25">
      <c r="A72" s="2">
        <v>28</v>
      </c>
      <c r="B72" s="11">
        <v>2013</v>
      </c>
      <c r="C72" s="20">
        <v>8893</v>
      </c>
      <c r="D72" s="23"/>
      <c r="E72" s="23">
        <v>105000</v>
      </c>
      <c r="F72" s="23">
        <v>75012.630999999994</v>
      </c>
      <c r="G72" s="23">
        <v>56927.894</v>
      </c>
      <c r="I72" s="8"/>
      <c r="J72" s="8"/>
      <c r="K72" s="8"/>
      <c r="L72" s="8"/>
      <c r="M72" s="8"/>
      <c r="N72" s="8"/>
      <c r="O72" s="8"/>
      <c r="P72" s="8"/>
    </row>
    <row r="73" spans="1:72" x14ac:dyDescent="0.25">
      <c r="A73" s="2">
        <v>28</v>
      </c>
      <c r="B73" s="11">
        <v>2014</v>
      </c>
      <c r="C73" s="20">
        <v>9284</v>
      </c>
      <c r="D73" s="24">
        <v>0.82</v>
      </c>
      <c r="E73" s="23">
        <v>110466.864</v>
      </c>
      <c r="F73" s="23">
        <v>93402.23</v>
      </c>
      <c r="G73" s="23">
        <v>58911</v>
      </c>
      <c r="I73" s="8"/>
      <c r="J73" s="8"/>
      <c r="K73" s="8"/>
      <c r="L73" s="8"/>
      <c r="M73" s="8"/>
      <c r="N73" s="8"/>
      <c r="O73" s="8"/>
      <c r="P73" s="8"/>
    </row>
    <row r="74" spans="1:72" x14ac:dyDescent="0.25">
      <c r="A74" s="2">
        <v>28</v>
      </c>
      <c r="B74" s="11">
        <v>2015</v>
      </c>
      <c r="C74" s="20">
        <v>9641</v>
      </c>
      <c r="D74" s="23"/>
      <c r="E74" s="23">
        <v>116000</v>
      </c>
      <c r="F74" s="23">
        <v>94520.953999999998</v>
      </c>
      <c r="G74" s="23">
        <v>57000</v>
      </c>
      <c r="I74" s="8"/>
      <c r="J74" s="8"/>
      <c r="K74" s="8"/>
      <c r="L74" s="8"/>
      <c r="M74" s="8"/>
      <c r="N74" s="8"/>
      <c r="O74" s="8"/>
      <c r="P74" s="8"/>
    </row>
    <row r="75" spans="1:72" x14ac:dyDescent="0.25">
      <c r="A75" s="2">
        <v>28</v>
      </c>
      <c r="B75" s="11">
        <v>2016</v>
      </c>
      <c r="C75" s="20">
        <v>9835</v>
      </c>
      <c r="D75" s="23"/>
      <c r="E75" s="23">
        <v>114000</v>
      </c>
      <c r="F75" s="23">
        <v>85681.248000000007</v>
      </c>
      <c r="G75" s="23">
        <v>55864.315999999999</v>
      </c>
      <c r="I75" s="8"/>
      <c r="J75" s="8"/>
      <c r="K75" s="8"/>
      <c r="L75" s="8"/>
      <c r="M75" s="8"/>
      <c r="N75" s="8"/>
      <c r="O75" s="8"/>
      <c r="P75" s="8"/>
    </row>
    <row r="76" spans="1:72" x14ac:dyDescent="0.25">
      <c r="A76" s="2">
        <v>28</v>
      </c>
      <c r="B76" s="11">
        <v>2017</v>
      </c>
      <c r="C76" s="20">
        <v>10665</v>
      </c>
      <c r="D76" s="23"/>
      <c r="E76" s="23">
        <v>121600</v>
      </c>
      <c r="F76" s="23">
        <v>86735.168000000005</v>
      </c>
      <c r="G76" s="23">
        <v>57552.178</v>
      </c>
      <c r="H76" s="8"/>
      <c r="I76" s="8"/>
      <c r="J76" s="8"/>
      <c r="K76" s="8"/>
      <c r="L76" s="8"/>
      <c r="M76" s="8"/>
      <c r="N76" s="8"/>
      <c r="O76" s="8"/>
      <c r="P76" s="8"/>
    </row>
    <row r="77" spans="1:72" x14ac:dyDescent="0.25">
      <c r="A77" s="2">
        <v>28</v>
      </c>
      <c r="B77" s="11">
        <v>2018</v>
      </c>
      <c r="C77" s="20">
        <v>10643</v>
      </c>
      <c r="D77" s="24">
        <v>0.8</v>
      </c>
      <c r="E77" s="23">
        <v>117011.436</v>
      </c>
      <c r="F77" s="23">
        <v>84718.142999999996</v>
      </c>
      <c r="G77" s="23">
        <v>50337.612999999998</v>
      </c>
      <c r="H77" s="8"/>
      <c r="I77" s="8"/>
      <c r="J77" s="8"/>
      <c r="K77" s="8"/>
      <c r="L77" s="8"/>
      <c r="M77" s="8"/>
      <c r="N77" s="8"/>
      <c r="O77" s="8"/>
      <c r="P77" s="8"/>
    </row>
    <row r="78" spans="1:72" x14ac:dyDescent="0.25">
      <c r="A78" s="2">
        <v>28</v>
      </c>
      <c r="B78" s="11">
        <v>2019</v>
      </c>
      <c r="C78" s="20">
        <v>10840</v>
      </c>
      <c r="D78" s="24">
        <v>0.8</v>
      </c>
      <c r="E78" s="23">
        <v>121061.246</v>
      </c>
      <c r="F78" s="23">
        <v>95316.274000000005</v>
      </c>
      <c r="G78" s="23">
        <v>51128.069000000003</v>
      </c>
      <c r="H78" s="8"/>
      <c r="I78" s="8"/>
      <c r="J78" s="8"/>
      <c r="K78" s="8"/>
      <c r="L78" s="8"/>
      <c r="M78" s="8"/>
      <c r="N78" s="8"/>
      <c r="O78" s="8"/>
      <c r="P78" s="8"/>
    </row>
    <row r="79" spans="1:72" s="4" customFormat="1" x14ac:dyDescent="0.25">
      <c r="A79" s="30"/>
      <c r="B79" s="10"/>
      <c r="C79" s="8"/>
      <c r="D79" s="23"/>
      <c r="E79" s="23"/>
      <c r="F79" s="23"/>
      <c r="H79" s="8"/>
      <c r="I79" s="8"/>
      <c r="M79" s="8"/>
      <c r="N79" s="8"/>
      <c r="O79" s="8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0"/>
      <c r="C80" s="8"/>
      <c r="D80" s="23"/>
      <c r="E80" s="23"/>
      <c r="F80" s="23"/>
      <c r="H80" s="8"/>
      <c r="I80" s="8"/>
      <c r="M80" s="8"/>
      <c r="N80" s="8"/>
      <c r="O80" s="8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s="4" customFormat="1" x14ac:dyDescent="0.25">
      <c r="A81" s="30"/>
      <c r="B81" s="10"/>
      <c r="C81" s="8"/>
      <c r="E81" s="8"/>
      <c r="H81" s="8"/>
      <c r="I81" s="8"/>
      <c r="M81" s="8"/>
      <c r="N81" s="8"/>
      <c r="O81" s="8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x14ac:dyDescent="0.25">
      <c r="D82" s="56"/>
      <c r="H82" s="8"/>
      <c r="I82" s="8"/>
    </row>
    <row r="83" spans="1:72" x14ac:dyDescent="0.25">
      <c r="H83" s="8"/>
      <c r="I83" s="8"/>
    </row>
    <row r="84" spans="1:72" x14ac:dyDescent="0.25">
      <c r="A84" s="30"/>
    </row>
    <row r="85" spans="1:72" x14ac:dyDescent="0.25">
      <c r="A85" s="30"/>
    </row>
    <row r="86" spans="1:72" x14ac:dyDescent="0.25">
      <c r="A86" s="30"/>
      <c r="E86" s="22"/>
    </row>
    <row r="87" spans="1:72" x14ac:dyDescent="0.25">
      <c r="E87" s="22"/>
    </row>
    <row r="88" spans="1:72" s="4" customFormat="1" x14ac:dyDescent="0.25">
      <c r="A88" s="10"/>
      <c r="B88" s="10"/>
      <c r="C88" s="8"/>
      <c r="E88" s="22"/>
      <c r="F88" s="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s="4" customFormat="1" x14ac:dyDescent="0.25">
      <c r="A89" s="10"/>
      <c r="B89" s="10"/>
      <c r="C89" s="8"/>
      <c r="E89" s="22"/>
      <c r="F89" s="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x14ac:dyDescent="0.25">
      <c r="E90" s="22"/>
    </row>
    <row r="91" spans="1:72" x14ac:dyDescent="0.25">
      <c r="E91" s="22"/>
    </row>
    <row r="92" spans="1:72" x14ac:dyDescent="0.25">
      <c r="E92" s="22"/>
    </row>
    <row r="93" spans="1:72" x14ac:dyDescent="0.25">
      <c r="A93" s="30"/>
      <c r="E93" s="22"/>
    </row>
    <row r="94" spans="1:72" x14ac:dyDescent="0.25">
      <c r="A94" s="30"/>
      <c r="E94" s="22"/>
    </row>
    <row r="95" spans="1:72" x14ac:dyDescent="0.25">
      <c r="E95" s="22"/>
    </row>
    <row r="96" spans="1:72" x14ac:dyDescent="0.25">
      <c r="E96" s="22"/>
    </row>
    <row r="97" spans="5:5" x14ac:dyDescent="0.25">
      <c r="E97" s="22"/>
    </row>
    <row r="98" spans="5:5" x14ac:dyDescent="0.25">
      <c r="E98" s="22"/>
    </row>
    <row r="99" spans="5:5" x14ac:dyDescent="0.25">
      <c r="E99" s="22"/>
    </row>
    <row r="100" spans="5:5" x14ac:dyDescent="0.25">
      <c r="E100" s="22"/>
    </row>
    <row r="101" spans="5:5" x14ac:dyDescent="0.25">
      <c r="E101" s="22"/>
    </row>
    <row r="102" spans="5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O96"/>
  <sheetViews>
    <sheetView zoomScale="85" zoomScaleNormal="85"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C61" sqref="C61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3"/>
      <c r="D49" s="8"/>
    </row>
    <row r="50" spans="1:9" s="1" customFormat="1" x14ac:dyDescent="0.25">
      <c r="A50" s="2">
        <v>12</v>
      </c>
      <c r="B50" s="11">
        <v>1993</v>
      </c>
      <c r="C50" s="3"/>
      <c r="D50" s="8"/>
    </row>
    <row r="51" spans="1:9" s="1" customFormat="1" x14ac:dyDescent="0.25">
      <c r="A51" s="2">
        <v>12</v>
      </c>
      <c r="B51" s="11">
        <v>1994</v>
      </c>
      <c r="C51" s="3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3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3"/>
      <c r="D53" s="8"/>
      <c r="F53" s="3"/>
      <c r="G53" s="3"/>
      <c r="H53" s="3"/>
    </row>
    <row r="54" spans="1:9" s="1" customFormat="1" x14ac:dyDescent="0.25">
      <c r="A54" s="2">
        <v>15</v>
      </c>
      <c r="B54" s="11">
        <v>1996</v>
      </c>
      <c r="C54" s="3"/>
      <c r="D54" s="8"/>
      <c r="F54" s="3"/>
      <c r="G54" s="3"/>
      <c r="H54" s="3"/>
    </row>
    <row r="55" spans="1:9" s="1" customFormat="1" x14ac:dyDescent="0.25">
      <c r="A55" s="2">
        <v>15</v>
      </c>
      <c r="B55" s="11">
        <v>1997</v>
      </c>
      <c r="C55" s="3"/>
      <c r="D55" s="8"/>
      <c r="F55" s="3"/>
      <c r="G55" s="3"/>
      <c r="H55" s="3"/>
    </row>
    <row r="56" spans="1:9" s="1" customFormat="1" x14ac:dyDescent="0.25">
      <c r="A56" s="2">
        <v>15</v>
      </c>
      <c r="B56" s="11">
        <v>1998</v>
      </c>
      <c r="C56" s="3"/>
      <c r="D56" s="7">
        <f>941.569+213.195</f>
        <v>1154.7639999999999</v>
      </c>
      <c r="F56" s="3"/>
      <c r="G56" s="3"/>
      <c r="H56" s="3"/>
    </row>
    <row r="57" spans="1:9" s="1" customFormat="1" x14ac:dyDescent="0.25">
      <c r="A57" s="2">
        <v>15</v>
      </c>
      <c r="B57" s="11">
        <v>1999</v>
      </c>
      <c r="C57" s="3"/>
      <c r="D57" s="7">
        <f>945.255+271.208</f>
        <v>1216.463</v>
      </c>
      <c r="F57" s="3"/>
      <c r="G57" s="3"/>
      <c r="H57" s="3"/>
    </row>
    <row r="58" spans="1:9" s="1" customFormat="1" x14ac:dyDescent="0.25">
      <c r="A58" s="2">
        <v>15</v>
      </c>
      <c r="B58" s="11">
        <v>2000</v>
      </c>
      <c r="C58" s="3"/>
      <c r="D58" s="7"/>
      <c r="F58" s="3"/>
      <c r="G58" s="3"/>
      <c r="H58" s="3"/>
    </row>
    <row r="59" spans="1:9" s="1" customFormat="1" x14ac:dyDescent="0.25">
      <c r="A59" s="2">
        <v>15</v>
      </c>
      <c r="B59" s="11">
        <v>2001</v>
      </c>
      <c r="D59" s="7"/>
      <c r="F59" s="3"/>
      <c r="G59" s="3"/>
      <c r="H59" s="3"/>
    </row>
    <row r="60" spans="1:9" s="1" customFormat="1" x14ac:dyDescent="0.25">
      <c r="A60" s="2">
        <v>15</v>
      </c>
      <c r="B60" s="11">
        <v>2002</v>
      </c>
      <c r="C60" s="3"/>
      <c r="D60" s="7"/>
    </row>
    <row r="61" spans="1:9" s="1" customFormat="1" x14ac:dyDescent="0.25">
      <c r="A61" s="2">
        <v>15</v>
      </c>
      <c r="B61" s="11">
        <v>2003</v>
      </c>
      <c r="C61" s="3"/>
      <c r="D61" s="7"/>
      <c r="F61" s="3"/>
      <c r="G61" s="3"/>
      <c r="H61" s="3"/>
      <c r="I61" s="22"/>
    </row>
    <row r="62" spans="1:9" s="1" customFormat="1" x14ac:dyDescent="0.25">
      <c r="A62" s="2">
        <v>27</v>
      </c>
      <c r="B62" s="11">
        <v>2003</v>
      </c>
      <c r="C62" s="7">
        <v>790.90893583649995</v>
      </c>
      <c r="D62" s="7">
        <v>704.35699999999997</v>
      </c>
      <c r="F62" s="3">
        <v>509.61599999999999</v>
      </c>
      <c r="G62" s="3">
        <v>2346.2510000000002</v>
      </c>
      <c r="H62" s="3">
        <v>3424.3919999999998</v>
      </c>
      <c r="I62" s="22"/>
    </row>
    <row r="63" spans="1:9" s="1" customFormat="1" x14ac:dyDescent="0.25">
      <c r="A63" s="2">
        <v>27</v>
      </c>
      <c r="B63" s="11">
        <v>2004</v>
      </c>
      <c r="C63" s="7">
        <v>934.63890502670006</v>
      </c>
      <c r="D63" s="6"/>
      <c r="F63" s="3">
        <v>646.22699999999998</v>
      </c>
      <c r="G63" s="3">
        <v>1469.97</v>
      </c>
      <c r="H63" s="3">
        <v>6455.6959999999999</v>
      </c>
      <c r="I63" s="22"/>
    </row>
    <row r="64" spans="1:9" s="1" customFormat="1" x14ac:dyDescent="0.25">
      <c r="A64" s="2">
        <v>27</v>
      </c>
      <c r="B64" s="11">
        <v>2005</v>
      </c>
      <c r="C64" s="7">
        <v>869.2332499173001</v>
      </c>
      <c r="D64" s="6"/>
      <c r="F64" s="3">
        <v>813.60900000000004</v>
      </c>
      <c r="G64" s="3">
        <v>1594.422</v>
      </c>
      <c r="H64" s="3">
        <v>7257.1170000000002</v>
      </c>
      <c r="I64" s="22"/>
    </row>
    <row r="65" spans="1:9" s="1" customFormat="1" x14ac:dyDescent="0.25">
      <c r="A65" s="2">
        <v>27</v>
      </c>
      <c r="B65" s="11">
        <v>2006</v>
      </c>
      <c r="C65" s="3">
        <f>D65+E65</f>
        <v>1013.396</v>
      </c>
      <c r="D65" s="7">
        <v>586.322</v>
      </c>
      <c r="E65" s="3">
        <v>427.07400000000001</v>
      </c>
      <c r="F65" s="3">
        <v>810</v>
      </c>
      <c r="G65" s="3">
        <v>3157.335</v>
      </c>
      <c r="H65" s="3">
        <v>14911.803</v>
      </c>
      <c r="I65" s="22"/>
    </row>
    <row r="66" spans="1:9" s="1" customFormat="1" x14ac:dyDescent="0.25">
      <c r="A66" s="2">
        <v>27</v>
      </c>
      <c r="B66" s="11">
        <v>2007</v>
      </c>
      <c r="C66" s="3">
        <f t="shared" ref="C66:C70" si="0">D66+E66</f>
        <v>1741.2279999999998</v>
      </c>
      <c r="D66" s="7">
        <v>1113.5429999999999</v>
      </c>
      <c r="E66" s="3">
        <v>627.68499999999995</v>
      </c>
      <c r="F66" s="3">
        <v>804.54899999999998</v>
      </c>
      <c r="G66" s="3">
        <v>4406.3050000000003</v>
      </c>
      <c r="H66" s="3">
        <v>21148.894</v>
      </c>
      <c r="I66" s="22"/>
    </row>
    <row r="67" spans="1:9" s="1" customFormat="1" x14ac:dyDescent="0.25">
      <c r="A67" s="2">
        <v>27</v>
      </c>
      <c r="B67" s="11">
        <v>2008</v>
      </c>
      <c r="C67" s="3">
        <f t="shared" si="0"/>
        <v>1494.61</v>
      </c>
      <c r="D67" s="7">
        <v>820.62699999999995</v>
      </c>
      <c r="E67" s="3">
        <v>673.98299999999995</v>
      </c>
      <c r="F67" s="3">
        <v>732.27300000000002</v>
      </c>
      <c r="G67" s="3">
        <v>4105.2259999999997</v>
      </c>
      <c r="H67" s="3">
        <v>24651.62</v>
      </c>
      <c r="I67" s="22"/>
    </row>
    <row r="68" spans="1:9" s="1" customFormat="1" x14ac:dyDescent="0.25">
      <c r="A68" s="2">
        <v>27</v>
      </c>
      <c r="B68" s="11">
        <v>2009</v>
      </c>
      <c r="C68" s="3">
        <f t="shared" si="0"/>
        <v>1085.712</v>
      </c>
      <c r="D68" s="7">
        <v>543.71500000000003</v>
      </c>
      <c r="E68" s="3">
        <v>541.99699999999996</v>
      </c>
      <c r="F68" s="3">
        <v>618.51900000000001</v>
      </c>
      <c r="G68" s="3">
        <v>3049.2249999999999</v>
      </c>
      <c r="H68" s="3">
        <v>20399.199000000001</v>
      </c>
      <c r="I68" s="22"/>
    </row>
    <row r="69" spans="1:9" s="1" customFormat="1" x14ac:dyDescent="0.25">
      <c r="A69" s="2">
        <v>27</v>
      </c>
      <c r="B69" s="11">
        <v>2010</v>
      </c>
      <c r="C69" s="3">
        <f t="shared" si="0"/>
        <v>1145.9780000000001</v>
      </c>
      <c r="D69" s="7">
        <v>507.49700000000001</v>
      </c>
      <c r="E69" s="3">
        <v>638.48099999999999</v>
      </c>
      <c r="F69" s="3">
        <v>577.404</v>
      </c>
      <c r="G69" s="3">
        <v>2741.011</v>
      </c>
      <c r="H69" s="3">
        <v>26038.659</v>
      </c>
      <c r="I69" s="22"/>
    </row>
    <row r="70" spans="1:9" s="1" customFormat="1" x14ac:dyDescent="0.25">
      <c r="A70" s="2">
        <v>27</v>
      </c>
      <c r="B70" s="11">
        <v>2011</v>
      </c>
      <c r="C70" s="3">
        <f t="shared" si="0"/>
        <v>1180.7739999999999</v>
      </c>
      <c r="D70" s="7">
        <v>517.15700000000004</v>
      </c>
      <c r="E70" s="3">
        <v>663.61699999999996</v>
      </c>
      <c r="F70" s="3">
        <v>623.62900000000002</v>
      </c>
      <c r="G70" s="3">
        <v>2429.1030000000001</v>
      </c>
      <c r="H70" s="3">
        <v>26446.292000000001</v>
      </c>
      <c r="I70" s="22"/>
    </row>
    <row r="71" spans="1:9" s="1" customFormat="1" x14ac:dyDescent="0.25">
      <c r="A71" s="2">
        <v>28</v>
      </c>
      <c r="B71" s="11">
        <v>2012</v>
      </c>
      <c r="C71" s="3">
        <f t="shared" ref="C71:C77" si="1">E71+D71</f>
        <v>1004.049</v>
      </c>
      <c r="D71" s="3">
        <v>378.505</v>
      </c>
      <c r="E71" s="3">
        <v>625.54399999999998</v>
      </c>
      <c r="F71" s="3">
        <v>722.11400000000003</v>
      </c>
      <c r="G71" s="3">
        <v>2359.4920000000002</v>
      </c>
      <c r="H71" s="3">
        <v>25387.23</v>
      </c>
      <c r="I71" s="22"/>
    </row>
    <row r="72" spans="1:9" s="1" customFormat="1" x14ac:dyDescent="0.25">
      <c r="A72" s="2">
        <v>28</v>
      </c>
      <c r="B72" s="11">
        <v>2013</v>
      </c>
      <c r="C72" s="3">
        <f t="shared" si="1"/>
        <v>946.01599999999996</v>
      </c>
      <c r="D72" s="3">
        <v>290.38400000000001</v>
      </c>
      <c r="E72" s="3">
        <v>655.63199999999995</v>
      </c>
      <c r="F72" s="3">
        <v>728.94299999999998</v>
      </c>
      <c r="G72" s="3">
        <v>2179.9409999999998</v>
      </c>
      <c r="H72" s="3">
        <v>31836.011999999999</v>
      </c>
      <c r="I72" s="22"/>
    </row>
    <row r="73" spans="1:9" s="1" customFormat="1" x14ac:dyDescent="0.25">
      <c r="A73" s="2">
        <v>28</v>
      </c>
      <c r="B73" s="11">
        <v>2014</v>
      </c>
      <c r="C73" s="3">
        <f t="shared" si="1"/>
        <v>1034.6280000000002</v>
      </c>
      <c r="D73" s="3">
        <v>327.24400000000003</v>
      </c>
      <c r="E73" s="3">
        <v>707.38400000000001</v>
      </c>
      <c r="F73" s="3">
        <v>1141.9649999999999</v>
      </c>
      <c r="G73" s="3">
        <v>4642.4650000000001</v>
      </c>
      <c r="H73" s="3">
        <v>29436.129000000001</v>
      </c>
      <c r="I73" s="22"/>
    </row>
    <row r="74" spans="1:9" s="1" customFormat="1" x14ac:dyDescent="0.25">
      <c r="A74" s="2">
        <v>28</v>
      </c>
      <c r="B74" s="11">
        <v>2015</v>
      </c>
      <c r="C74" s="3">
        <f t="shared" si="1"/>
        <v>1079.1000000000001</v>
      </c>
      <c r="D74" s="3">
        <v>366.73200000000003</v>
      </c>
      <c r="E74" s="3">
        <v>712.36800000000005</v>
      </c>
      <c r="F74" s="3">
        <v>873.85500000000002</v>
      </c>
      <c r="G74" s="3">
        <v>3367.3890000000001</v>
      </c>
      <c r="H74" s="3">
        <v>26235.525000000001</v>
      </c>
      <c r="I74" s="22"/>
    </row>
    <row r="75" spans="1:9" s="1" customFormat="1" x14ac:dyDescent="0.25">
      <c r="A75" s="2">
        <v>28</v>
      </c>
      <c r="B75" s="11">
        <v>2016</v>
      </c>
      <c r="C75" s="3">
        <f t="shared" si="1"/>
        <v>1255.011</v>
      </c>
      <c r="D75" s="3">
        <v>540.10900000000004</v>
      </c>
      <c r="E75" s="3">
        <v>714.90200000000004</v>
      </c>
      <c r="F75" s="3">
        <v>1001.8440000000001</v>
      </c>
      <c r="G75" s="3">
        <v>4195.741</v>
      </c>
      <c r="H75" s="3">
        <v>26909.106</v>
      </c>
      <c r="I75" s="22"/>
    </row>
    <row r="76" spans="1:9" s="1" customFormat="1" x14ac:dyDescent="0.25">
      <c r="A76" s="2">
        <v>28</v>
      </c>
      <c r="B76" s="11">
        <v>2017</v>
      </c>
      <c r="C76" s="3">
        <f t="shared" si="1"/>
        <v>1534.989</v>
      </c>
      <c r="D76" s="3">
        <v>730.62099999999998</v>
      </c>
      <c r="E76" s="3">
        <v>804.36800000000005</v>
      </c>
      <c r="F76" s="3">
        <v>2117.5160000000001</v>
      </c>
      <c r="G76" s="3">
        <v>4777.6589999999997</v>
      </c>
      <c r="H76" s="3">
        <v>34995.555</v>
      </c>
      <c r="I76" s="22"/>
    </row>
    <row r="77" spans="1:9" s="1" customFormat="1" x14ac:dyDescent="0.25">
      <c r="A77" s="2">
        <v>28</v>
      </c>
      <c r="B77" s="11">
        <v>2018</v>
      </c>
      <c r="C77" s="3">
        <f t="shared" si="1"/>
        <v>1673.6289999999999</v>
      </c>
      <c r="D77" s="3">
        <v>764.327</v>
      </c>
      <c r="E77" s="3">
        <v>909.30200000000002</v>
      </c>
      <c r="F77" s="3">
        <v>1019.8150000000001</v>
      </c>
      <c r="G77" s="3">
        <v>8142.7259999999997</v>
      </c>
      <c r="H77" s="3">
        <v>45395.548999999999</v>
      </c>
    </row>
    <row r="78" spans="1:9" s="1" customFormat="1" x14ac:dyDescent="0.25">
      <c r="A78" s="2">
        <v>28</v>
      </c>
      <c r="B78" s="11">
        <v>2019</v>
      </c>
      <c r="C78" s="3"/>
      <c r="D78" s="3"/>
      <c r="F78" s="3">
        <v>2317.875</v>
      </c>
      <c r="G78" s="3">
        <v>9001.4130000000005</v>
      </c>
      <c r="H78" s="3">
        <v>45385.997000000003</v>
      </c>
    </row>
    <row r="79" spans="1:9" s="1" customFormat="1" x14ac:dyDescent="0.25"/>
    <row r="80" spans="1:9" s="1" customFormat="1" x14ac:dyDescent="0.25"/>
    <row r="81" spans="1:67" s="4" customFormat="1" x14ac:dyDescent="0.25">
      <c r="A81" s="30"/>
      <c r="B81" s="2"/>
      <c r="C81" s="7"/>
      <c r="D81" s="7"/>
      <c r="E81" s="6"/>
      <c r="F81" s="3"/>
      <c r="G81" s="3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</row>
    <row r="82" spans="1:67" s="4" customFormat="1" x14ac:dyDescent="0.25">
      <c r="A82" s="30"/>
      <c r="B82" s="2"/>
      <c r="C82" s="7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</row>
    <row r="83" spans="1:67" s="4" customFormat="1" x14ac:dyDescent="0.25">
      <c r="A83" s="30"/>
      <c r="B83" s="2"/>
      <c r="C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</row>
    <row r="86" spans="1:67" x14ac:dyDescent="0.25">
      <c r="A86" s="30"/>
    </row>
    <row r="87" spans="1:67" x14ac:dyDescent="0.25">
      <c r="A87" s="30"/>
    </row>
    <row r="88" spans="1:67" x14ac:dyDescent="0.25">
      <c r="A88" s="30"/>
    </row>
    <row r="90" spans="1:67" s="4" customFormat="1" x14ac:dyDescent="0.25">
      <c r="A90" s="10"/>
      <c r="B90" s="2"/>
      <c r="C90" s="7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</row>
    <row r="91" spans="1:67" s="4" customFormat="1" x14ac:dyDescent="0.25">
      <c r="A91" s="10"/>
      <c r="B91" s="2"/>
      <c r="C91" s="7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</row>
    <row r="95" spans="1:67" x14ac:dyDescent="0.25">
      <c r="A95" s="30"/>
    </row>
    <row r="96" spans="1:67" x14ac:dyDescent="0.25">
      <c r="A96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98"/>
  <sheetViews>
    <sheetView zoomScale="70" zoomScaleNormal="7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60" sqref="D60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C46" s="3"/>
      <c r="I46" s="8"/>
    </row>
    <row r="47" spans="1:9" x14ac:dyDescent="0.25">
      <c r="A47" s="2">
        <v>12</v>
      </c>
      <c r="B47" s="11">
        <v>1990</v>
      </c>
      <c r="C47" s="3"/>
      <c r="I47" s="8"/>
    </row>
    <row r="48" spans="1:9" x14ac:dyDescent="0.25">
      <c r="A48" s="2">
        <v>12</v>
      </c>
      <c r="B48" s="11">
        <v>1991</v>
      </c>
      <c r="C48" s="3"/>
      <c r="I48" s="8"/>
    </row>
    <row r="49" spans="1:9" x14ac:dyDescent="0.25">
      <c r="A49" s="2">
        <v>12</v>
      </c>
      <c r="B49" s="11">
        <v>1992</v>
      </c>
      <c r="C49" s="3"/>
      <c r="I49" s="8"/>
    </row>
    <row r="50" spans="1:9" x14ac:dyDescent="0.25">
      <c r="A50" s="2">
        <v>12</v>
      </c>
      <c r="B50" s="11">
        <v>1993</v>
      </c>
      <c r="C50" s="3"/>
      <c r="I50" s="8"/>
    </row>
    <row r="51" spans="1:9" x14ac:dyDescent="0.25">
      <c r="A51" s="2">
        <v>12</v>
      </c>
      <c r="B51" s="11">
        <v>1994</v>
      </c>
      <c r="C51" s="3"/>
      <c r="I51" s="8"/>
    </row>
    <row r="52" spans="1:9" x14ac:dyDescent="0.25">
      <c r="A52" s="2">
        <v>12</v>
      </c>
      <c r="B52" s="11">
        <v>1995</v>
      </c>
      <c r="C52" s="3"/>
      <c r="I52" s="8"/>
    </row>
    <row r="53" spans="1:9" x14ac:dyDescent="0.25">
      <c r="A53" s="2">
        <v>15</v>
      </c>
      <c r="B53" s="11">
        <v>1995</v>
      </c>
      <c r="C53" s="3"/>
      <c r="I53" s="8"/>
    </row>
    <row r="54" spans="1:9" x14ac:dyDescent="0.25">
      <c r="A54" s="2">
        <v>15</v>
      </c>
      <c r="B54" s="11">
        <v>1996</v>
      </c>
      <c r="C54" s="3"/>
      <c r="I54" s="8"/>
    </row>
    <row r="55" spans="1:9" x14ac:dyDescent="0.25">
      <c r="A55" s="2">
        <v>15</v>
      </c>
      <c r="B55" s="11">
        <v>1997</v>
      </c>
      <c r="C55" s="3"/>
      <c r="I55" s="8"/>
    </row>
    <row r="56" spans="1:9" x14ac:dyDescent="0.25">
      <c r="A56" s="2">
        <v>15</v>
      </c>
      <c r="B56" s="11">
        <v>1998</v>
      </c>
      <c r="C56" s="3"/>
      <c r="D56" s="7">
        <f>642.57+224.035</f>
        <v>866.60500000000002</v>
      </c>
      <c r="I56" s="8"/>
    </row>
    <row r="57" spans="1:9" x14ac:dyDescent="0.25">
      <c r="A57" s="2">
        <v>15</v>
      </c>
      <c r="B57" s="11">
        <v>1999</v>
      </c>
      <c r="C57" s="3"/>
      <c r="D57" s="7">
        <f>593.254+199.435</f>
        <v>792.68900000000008</v>
      </c>
      <c r="I57" s="8"/>
    </row>
    <row r="58" spans="1:9" x14ac:dyDescent="0.25">
      <c r="A58" s="2">
        <v>15</v>
      </c>
      <c r="B58" s="11">
        <v>2000</v>
      </c>
      <c r="C58" s="3"/>
      <c r="I58" s="8"/>
    </row>
    <row r="59" spans="1:9" x14ac:dyDescent="0.25">
      <c r="A59" s="2">
        <v>15</v>
      </c>
      <c r="B59" s="11">
        <v>2001</v>
      </c>
      <c r="C59" s="3"/>
      <c r="I59" s="8"/>
    </row>
    <row r="60" spans="1:9" x14ac:dyDescent="0.25">
      <c r="A60" s="2">
        <v>15</v>
      </c>
      <c r="B60" s="11">
        <v>2002</v>
      </c>
      <c r="I60" s="8"/>
    </row>
    <row r="61" spans="1:9" x14ac:dyDescent="0.25">
      <c r="A61" s="2">
        <v>15</v>
      </c>
      <c r="B61" s="11">
        <v>2003</v>
      </c>
      <c r="C61" s="3"/>
      <c r="I61" s="8"/>
    </row>
    <row r="62" spans="1:9" x14ac:dyDescent="0.25">
      <c r="A62" s="2">
        <v>27</v>
      </c>
      <c r="B62" s="11">
        <v>2003</v>
      </c>
      <c r="C62" s="7">
        <v>762.55452276400001</v>
      </c>
      <c r="D62" s="7">
        <f>921.863</f>
        <v>921.86300000000006</v>
      </c>
      <c r="F62" s="7">
        <v>1722.568</v>
      </c>
      <c r="G62" s="7">
        <v>1885.9570000000001</v>
      </c>
      <c r="H62" s="7">
        <v>2211.817</v>
      </c>
      <c r="I62" s="8"/>
    </row>
    <row r="63" spans="1:9" x14ac:dyDescent="0.25">
      <c r="A63" s="2">
        <v>27</v>
      </c>
      <c r="B63" s="11">
        <v>2004</v>
      </c>
      <c r="C63" s="7">
        <v>985.56460808499992</v>
      </c>
      <c r="F63" s="7">
        <v>1544.7529999999999</v>
      </c>
      <c r="G63" s="7">
        <v>2122.0839999999998</v>
      </c>
      <c r="H63" s="7">
        <v>2068.3710000000001</v>
      </c>
      <c r="I63" s="8"/>
    </row>
    <row r="64" spans="1:9" x14ac:dyDescent="0.25">
      <c r="A64" s="2">
        <v>27</v>
      </c>
      <c r="B64" s="11">
        <v>2005</v>
      </c>
      <c r="C64" s="7">
        <v>925.86978555419989</v>
      </c>
      <c r="F64" s="7">
        <v>1326.1379999999999</v>
      </c>
      <c r="G64" s="7">
        <v>2545.4520000000002</v>
      </c>
      <c r="H64" s="7">
        <v>2189.857</v>
      </c>
      <c r="I64" s="8"/>
    </row>
    <row r="65" spans="1:9" x14ac:dyDescent="0.25">
      <c r="A65" s="2">
        <v>27</v>
      </c>
      <c r="B65" s="11">
        <v>2006</v>
      </c>
      <c r="C65" s="7">
        <f t="shared" ref="C65:C70" si="0">D65+E65</f>
        <v>1348.46</v>
      </c>
      <c r="D65" s="7">
        <v>1007.268</v>
      </c>
      <c r="E65" s="7">
        <v>341.19200000000001</v>
      </c>
      <c r="F65" s="7">
        <v>2641.1060000000002</v>
      </c>
      <c r="G65" s="7">
        <v>3349.741</v>
      </c>
      <c r="H65" s="7">
        <v>2868.5459999999998</v>
      </c>
      <c r="I65" s="8"/>
    </row>
    <row r="66" spans="1:9" x14ac:dyDescent="0.25">
      <c r="A66" s="2">
        <v>27</v>
      </c>
      <c r="B66" s="11">
        <v>2007</v>
      </c>
      <c r="C66" s="7">
        <f t="shared" si="0"/>
        <v>1383.578</v>
      </c>
      <c r="D66" s="7">
        <v>1074.24</v>
      </c>
      <c r="E66" s="7">
        <v>309.33800000000002</v>
      </c>
      <c r="F66" s="7">
        <v>3148.8449999999998</v>
      </c>
      <c r="G66" s="7">
        <v>3267.6909999999998</v>
      </c>
      <c r="H66" s="7">
        <v>2729.8240000000001</v>
      </c>
      <c r="I66" s="8"/>
    </row>
    <row r="67" spans="1:9" x14ac:dyDescent="0.25">
      <c r="A67" s="2">
        <v>27</v>
      </c>
      <c r="B67" s="11">
        <v>2008</v>
      </c>
      <c r="C67" s="7">
        <f t="shared" si="0"/>
        <v>1467.654</v>
      </c>
      <c r="D67" s="7">
        <v>1114.9590000000001</v>
      </c>
      <c r="E67" s="7">
        <v>352.69499999999999</v>
      </c>
      <c r="F67" s="7">
        <v>2422.9180000000001</v>
      </c>
      <c r="G67" s="7">
        <v>3611.6860000000001</v>
      </c>
      <c r="H67" s="7">
        <v>3540.538</v>
      </c>
      <c r="I67" s="8"/>
    </row>
    <row r="68" spans="1:9" x14ac:dyDescent="0.25">
      <c r="A68" s="2">
        <v>27</v>
      </c>
      <c r="B68" s="11">
        <v>2009</v>
      </c>
      <c r="C68" s="7">
        <f t="shared" si="0"/>
        <v>1115.675</v>
      </c>
      <c r="D68" s="7">
        <v>828.10799999999995</v>
      </c>
      <c r="E68" s="7">
        <v>287.56700000000001</v>
      </c>
      <c r="F68" s="7">
        <v>1868.1790000000001</v>
      </c>
      <c r="G68" s="7">
        <v>2757.027</v>
      </c>
      <c r="H68" s="7">
        <v>4285.7719999999999</v>
      </c>
      <c r="I68" s="8"/>
    </row>
    <row r="69" spans="1:9" x14ac:dyDescent="0.25">
      <c r="A69" s="2">
        <v>27</v>
      </c>
      <c r="B69" s="11">
        <v>2010</v>
      </c>
      <c r="C69" s="7">
        <f t="shared" si="0"/>
        <v>1539.069</v>
      </c>
      <c r="D69" s="7">
        <v>1180.9100000000001</v>
      </c>
      <c r="E69" s="7">
        <v>358.15899999999999</v>
      </c>
      <c r="F69" s="7">
        <v>2025.9480000000001</v>
      </c>
      <c r="G69" s="7">
        <v>3089.2269999999999</v>
      </c>
      <c r="H69" s="7">
        <v>5618.5649999999996</v>
      </c>
      <c r="I69" s="8"/>
    </row>
    <row r="70" spans="1:9" x14ac:dyDescent="0.25">
      <c r="A70" s="2">
        <v>27</v>
      </c>
      <c r="B70" s="11">
        <v>2011</v>
      </c>
      <c r="C70" s="7">
        <f t="shared" si="0"/>
        <v>1448.663</v>
      </c>
      <c r="D70" s="7">
        <v>1052.134</v>
      </c>
      <c r="E70" s="7">
        <v>396.529</v>
      </c>
      <c r="F70" s="7">
        <v>2480.3870000000002</v>
      </c>
      <c r="G70" s="7">
        <v>3578.6190000000001</v>
      </c>
      <c r="H70" s="7">
        <v>6767.4059999999999</v>
      </c>
      <c r="I70" s="8"/>
    </row>
    <row r="71" spans="1:9" x14ac:dyDescent="0.25">
      <c r="A71" s="2">
        <v>28</v>
      </c>
      <c r="B71" s="11">
        <v>2012</v>
      </c>
      <c r="C71" s="7">
        <f t="shared" ref="C71:C76" si="1">D71+E71</f>
        <v>1448.3419999999999</v>
      </c>
      <c r="D71" s="7">
        <v>1053.7329999999999</v>
      </c>
      <c r="E71" s="7">
        <v>394.60899999999998</v>
      </c>
      <c r="F71" s="7">
        <v>2572.4760000000001</v>
      </c>
      <c r="G71" s="7">
        <v>4019.998</v>
      </c>
      <c r="H71" s="7">
        <v>4086.7570000000001</v>
      </c>
      <c r="I71" s="8"/>
    </row>
    <row r="72" spans="1:9" x14ac:dyDescent="0.25">
      <c r="A72" s="2">
        <v>28</v>
      </c>
      <c r="B72" s="11">
        <v>2013</v>
      </c>
      <c r="C72" s="7">
        <f t="shared" si="1"/>
        <v>1484.9680000000001</v>
      </c>
      <c r="D72" s="7">
        <v>1068.7080000000001</v>
      </c>
      <c r="E72" s="7">
        <v>416.26</v>
      </c>
      <c r="F72" s="7">
        <v>2472.8229999999999</v>
      </c>
      <c r="G72" s="7">
        <v>4474.7030000000004</v>
      </c>
      <c r="H72" s="7">
        <v>4081.2939999999999</v>
      </c>
      <c r="I72" s="8"/>
    </row>
    <row r="73" spans="1:9" x14ac:dyDescent="0.25">
      <c r="A73" s="2">
        <v>28</v>
      </c>
      <c r="B73" s="11">
        <v>2014</v>
      </c>
      <c r="C73" s="7">
        <f t="shared" si="1"/>
        <v>1281.933</v>
      </c>
      <c r="D73" s="7">
        <v>864.29300000000001</v>
      </c>
      <c r="E73" s="7">
        <v>417.64</v>
      </c>
      <c r="F73" s="7">
        <v>2628.556</v>
      </c>
      <c r="G73" s="7">
        <v>5069.1350000000002</v>
      </c>
      <c r="H73" s="7">
        <v>3610.806</v>
      </c>
    </row>
    <row r="74" spans="1:9" x14ac:dyDescent="0.25">
      <c r="A74" s="2">
        <v>28</v>
      </c>
      <c r="B74" s="11">
        <v>2015</v>
      </c>
      <c r="C74" s="7">
        <f t="shared" si="1"/>
        <v>1187.539</v>
      </c>
      <c r="D74" s="7">
        <v>794.27099999999996</v>
      </c>
      <c r="E74" s="7">
        <v>393.26799999999997</v>
      </c>
      <c r="F74" s="7">
        <v>2833.78</v>
      </c>
      <c r="G74" s="7">
        <v>4255.9660000000003</v>
      </c>
      <c r="H74" s="7">
        <v>3253.2179999999998</v>
      </c>
    </row>
    <row r="75" spans="1:9" x14ac:dyDescent="0.25">
      <c r="A75" s="2">
        <v>28</v>
      </c>
      <c r="B75" s="11">
        <v>2016</v>
      </c>
      <c r="C75" s="7">
        <f t="shared" si="1"/>
        <v>1192.2070000000001</v>
      </c>
      <c r="D75" s="7">
        <v>753.94</v>
      </c>
      <c r="E75" s="7">
        <v>438.267</v>
      </c>
      <c r="F75" s="7">
        <v>2941.31</v>
      </c>
      <c r="G75" s="7">
        <v>4430.3440000000001</v>
      </c>
      <c r="H75" s="7">
        <v>3864.1849999999999</v>
      </c>
    </row>
    <row r="76" spans="1:9" x14ac:dyDescent="0.25">
      <c r="A76" s="2">
        <v>28</v>
      </c>
      <c r="B76" s="11">
        <v>2017</v>
      </c>
      <c r="C76" s="7">
        <f t="shared" si="1"/>
        <v>1158.692</v>
      </c>
      <c r="D76" s="7">
        <v>732.66899999999998</v>
      </c>
      <c r="E76" s="7">
        <v>426.02300000000002</v>
      </c>
      <c r="F76" s="7">
        <v>3406.7809999999999</v>
      </c>
      <c r="G76" s="7">
        <v>4634.991</v>
      </c>
      <c r="H76" s="7">
        <v>4788.6809999999996</v>
      </c>
    </row>
    <row r="77" spans="1:9" x14ac:dyDescent="0.25">
      <c r="A77" s="2">
        <v>28</v>
      </c>
      <c r="B77" s="11">
        <v>2018</v>
      </c>
      <c r="C77" s="7">
        <f>D77+E77</f>
        <v>1178.923</v>
      </c>
      <c r="D77" s="7">
        <v>734.2</v>
      </c>
      <c r="E77" s="7">
        <v>444.72300000000001</v>
      </c>
      <c r="F77" s="7">
        <v>3195.5569999999998</v>
      </c>
      <c r="G77" s="7">
        <v>7563.942</v>
      </c>
      <c r="H77" s="7">
        <v>5885.2169999999996</v>
      </c>
    </row>
    <row r="78" spans="1:9" x14ac:dyDescent="0.25">
      <c r="A78" s="2">
        <v>28</v>
      </c>
      <c r="B78" s="11">
        <v>2019</v>
      </c>
      <c r="F78" s="7">
        <v>3415.4450000000002</v>
      </c>
      <c r="G78" s="7">
        <v>5511.6109999999999</v>
      </c>
      <c r="H78" s="7">
        <v>4615.6750000000002</v>
      </c>
    </row>
    <row r="79" spans="1:9" x14ac:dyDescent="0.25">
      <c r="A79" s="6"/>
      <c r="B79" s="6"/>
      <c r="C79" s="6"/>
      <c r="D79" s="6"/>
      <c r="E79" s="6"/>
      <c r="F79" s="6"/>
      <c r="G79" s="6"/>
      <c r="H79" s="6"/>
    </row>
    <row r="80" spans="1:9" x14ac:dyDescent="0.25">
      <c r="A80" s="6"/>
      <c r="B80" s="6"/>
      <c r="C80" s="6"/>
      <c r="D80" s="6"/>
      <c r="E80" s="6"/>
      <c r="F80" s="6"/>
      <c r="G80" s="6"/>
      <c r="H80" s="6"/>
    </row>
    <row r="81" spans="1:73" s="4" customFormat="1" x14ac:dyDescent="0.25">
      <c r="A81" s="30"/>
      <c r="B81" s="10"/>
      <c r="C81" s="7"/>
      <c r="D81" s="7"/>
      <c r="E81" s="7"/>
      <c r="F81" s="7"/>
      <c r="G81" s="7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</row>
    <row r="82" spans="1:73" s="4" customFormat="1" x14ac:dyDescent="0.25">
      <c r="A82" s="30"/>
      <c r="B82" s="10"/>
      <c r="C82" s="7"/>
      <c r="D82" s="7"/>
      <c r="E82" s="7"/>
      <c r="G82" s="7"/>
      <c r="H82" s="7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</row>
    <row r="83" spans="1:73" s="4" customFormat="1" x14ac:dyDescent="0.25">
      <c r="A83" s="30"/>
      <c r="B83" s="10"/>
      <c r="C83" s="7"/>
      <c r="D83" s="7"/>
      <c r="E83" s="7"/>
      <c r="F83" s="7"/>
      <c r="G83" s="7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</row>
    <row r="86" spans="1:73" x14ac:dyDescent="0.25">
      <c r="A86" s="30"/>
    </row>
    <row r="87" spans="1:73" x14ac:dyDescent="0.25">
      <c r="A87" s="30"/>
    </row>
    <row r="88" spans="1:73" x14ac:dyDescent="0.25">
      <c r="A88" s="30"/>
    </row>
    <row r="89" spans="1:73" x14ac:dyDescent="0.25">
      <c r="E89" s="22"/>
    </row>
    <row r="90" spans="1:73" s="4" customFormat="1" x14ac:dyDescent="0.25">
      <c r="A90" s="10"/>
      <c r="B90" s="10"/>
      <c r="C90" s="7"/>
      <c r="D90" s="7"/>
      <c r="E90" s="22"/>
      <c r="F90" s="7"/>
      <c r="G90" s="7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</row>
    <row r="91" spans="1:73" s="4" customFormat="1" x14ac:dyDescent="0.25">
      <c r="A91" s="10"/>
      <c r="B91" s="10"/>
      <c r="C91" s="7"/>
      <c r="D91" s="7"/>
      <c r="E91" s="22"/>
      <c r="F91" s="7"/>
      <c r="G91" s="7"/>
      <c r="H91" s="7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</row>
    <row r="92" spans="1:73" x14ac:dyDescent="0.25">
      <c r="E92" s="22"/>
    </row>
    <row r="93" spans="1:73" x14ac:dyDescent="0.25">
      <c r="E93" s="22"/>
    </row>
    <row r="94" spans="1:73" x14ac:dyDescent="0.25">
      <c r="E94" s="22"/>
    </row>
    <row r="95" spans="1:73" x14ac:dyDescent="0.25">
      <c r="A95" s="30"/>
      <c r="E95" s="22"/>
    </row>
    <row r="96" spans="1:73" x14ac:dyDescent="0.25">
      <c r="A96" s="30"/>
      <c r="E96" s="22"/>
    </row>
    <row r="97" spans="5:5" x14ac:dyDescent="0.25">
      <c r="E97" s="22"/>
    </row>
    <row r="98" spans="5:5" x14ac:dyDescent="0.25">
      <c r="E98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X76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0.7109375" defaultRowHeight="15" x14ac:dyDescent="0.25"/>
  <cols>
    <col min="1" max="1" width="9.42578125" style="11" customWidth="1"/>
    <col min="2" max="2" width="13.5703125" style="53" customWidth="1"/>
    <col min="3" max="3" width="4.5703125" style="36" customWidth="1"/>
    <col min="4" max="4" width="21.140625" style="10" customWidth="1"/>
    <col min="5" max="5" width="21.140625" style="7" customWidth="1"/>
    <col min="6" max="8" width="21.140625" style="6" customWidth="1"/>
    <col min="9" max="9" width="4.5703125" style="36" customWidth="1"/>
    <col min="10" max="14" width="21.140625" style="6" customWidth="1"/>
    <col min="15" max="15" width="4.5703125" style="36" customWidth="1"/>
    <col min="16" max="20" width="21.140625" style="6" customWidth="1"/>
    <col min="21" max="21" width="4.42578125" style="36" customWidth="1"/>
    <col min="22" max="26" width="21.140625" style="6" customWidth="1"/>
    <col min="27" max="16384" width="10.7109375" style="6"/>
  </cols>
  <sheetData>
    <row r="1" spans="1:26" s="16" customFormat="1" ht="45" x14ac:dyDescent="0.25">
      <c r="A1" s="17" t="s">
        <v>0</v>
      </c>
      <c r="B1" s="52" t="s">
        <v>46</v>
      </c>
      <c r="C1" s="35"/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35"/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35"/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5"/>
      <c r="V1" s="5" t="s">
        <v>42</v>
      </c>
      <c r="W1" s="5" t="s">
        <v>38</v>
      </c>
      <c r="X1" s="5" t="s">
        <v>39</v>
      </c>
      <c r="Y1" s="5" t="s">
        <v>40</v>
      </c>
      <c r="Z1" s="5" t="s">
        <v>41</v>
      </c>
    </row>
    <row r="2" spans="1:26" x14ac:dyDescent="0.25">
      <c r="A2" s="11">
        <v>1945</v>
      </c>
    </row>
    <row r="3" spans="1:26" x14ac:dyDescent="0.25">
      <c r="A3" s="11">
        <v>1946</v>
      </c>
    </row>
    <row r="4" spans="1:26" x14ac:dyDescent="0.25">
      <c r="A4" s="11">
        <v>1947</v>
      </c>
      <c r="B4" s="51">
        <v>42</v>
      </c>
    </row>
    <row r="5" spans="1:26" x14ac:dyDescent="0.25">
      <c r="A5" s="11">
        <v>1948</v>
      </c>
    </row>
    <row r="6" spans="1:26" x14ac:dyDescent="0.25">
      <c r="A6" s="11">
        <v>1949</v>
      </c>
    </row>
    <row r="7" spans="1:26" x14ac:dyDescent="0.25">
      <c r="A7" s="11">
        <v>1950</v>
      </c>
    </row>
    <row r="8" spans="1:26" x14ac:dyDescent="0.25">
      <c r="A8" s="11">
        <v>1951</v>
      </c>
    </row>
    <row r="9" spans="1:26" x14ac:dyDescent="0.25">
      <c r="A9" s="11">
        <v>1952</v>
      </c>
    </row>
    <row r="10" spans="1:26" x14ac:dyDescent="0.25">
      <c r="A10" s="11">
        <v>1953</v>
      </c>
    </row>
    <row r="11" spans="1:26" x14ac:dyDescent="0.25">
      <c r="A11" s="11">
        <v>1954</v>
      </c>
    </row>
    <row r="12" spans="1:26" x14ac:dyDescent="0.25">
      <c r="A12" s="11">
        <v>1955</v>
      </c>
      <c r="B12" s="54">
        <v>35</v>
      </c>
      <c r="E12" s="8"/>
      <c r="F12" s="8"/>
    </row>
    <row r="13" spans="1:26" x14ac:dyDescent="0.25">
      <c r="A13" s="11">
        <v>1956</v>
      </c>
      <c r="E13" s="8"/>
      <c r="F13" s="8"/>
    </row>
    <row r="14" spans="1:26" x14ac:dyDescent="0.25">
      <c r="A14" s="11">
        <v>1957</v>
      </c>
      <c r="E14" s="8"/>
    </row>
    <row r="15" spans="1:26" x14ac:dyDescent="0.25">
      <c r="A15" s="11">
        <v>1958</v>
      </c>
      <c r="E15" s="8"/>
    </row>
    <row r="16" spans="1:26" x14ac:dyDescent="0.25">
      <c r="A16" s="11">
        <v>1959</v>
      </c>
      <c r="E16" s="8"/>
    </row>
    <row r="17" spans="1:76" s="4" customFormat="1" x14ac:dyDescent="0.25">
      <c r="A17" s="11">
        <v>1960</v>
      </c>
      <c r="B17" s="53"/>
      <c r="C17" s="36"/>
      <c r="D17" s="10"/>
      <c r="E17" s="8"/>
      <c r="G17" s="6"/>
      <c r="H17" s="6"/>
      <c r="I17" s="36"/>
      <c r="J17" s="6"/>
      <c r="K17" s="6"/>
      <c r="L17" s="6"/>
      <c r="M17" s="6"/>
      <c r="N17" s="6"/>
      <c r="O17" s="36"/>
      <c r="P17" s="6"/>
      <c r="Q17" s="6"/>
      <c r="R17" s="6"/>
      <c r="S17" s="6"/>
      <c r="T17" s="6"/>
      <c r="U17" s="3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4" customFormat="1" x14ac:dyDescent="0.25">
      <c r="A18" s="11">
        <v>1961</v>
      </c>
      <c r="B18" s="53"/>
      <c r="C18" s="36"/>
      <c r="D18" s="10"/>
      <c r="E18" s="8"/>
      <c r="G18" s="6"/>
      <c r="H18" s="6"/>
      <c r="I18" s="36"/>
      <c r="J18" s="6"/>
      <c r="K18" s="6"/>
      <c r="L18" s="6"/>
      <c r="M18" s="6"/>
      <c r="N18" s="6"/>
      <c r="O18" s="36"/>
      <c r="P18" s="6"/>
      <c r="Q18" s="6"/>
      <c r="R18" s="6"/>
      <c r="S18" s="6"/>
      <c r="T18" s="6"/>
      <c r="U18" s="3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s="4" customFormat="1" x14ac:dyDescent="0.25">
      <c r="A19" s="11">
        <v>1962</v>
      </c>
      <c r="B19" s="53"/>
      <c r="C19" s="36"/>
      <c r="D19" s="10"/>
      <c r="E19" s="8"/>
      <c r="G19" s="6"/>
      <c r="H19" s="6"/>
      <c r="I19" s="36"/>
      <c r="J19" s="6"/>
      <c r="K19" s="6"/>
      <c r="L19" s="6"/>
      <c r="M19" s="6"/>
      <c r="N19" s="6"/>
      <c r="O19" s="36"/>
      <c r="P19" s="6"/>
      <c r="Q19" s="6"/>
      <c r="R19" s="6"/>
      <c r="S19" s="6"/>
      <c r="T19" s="6"/>
      <c r="U19" s="3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 s="11">
        <v>1963</v>
      </c>
    </row>
    <row r="21" spans="1:76" x14ac:dyDescent="0.25">
      <c r="A21" s="11">
        <v>1964</v>
      </c>
    </row>
    <row r="22" spans="1:76" x14ac:dyDescent="0.25">
      <c r="A22" s="11">
        <v>1965</v>
      </c>
    </row>
    <row r="23" spans="1:76" x14ac:dyDescent="0.25">
      <c r="A23" s="11">
        <v>1966</v>
      </c>
    </row>
    <row r="24" spans="1:76" x14ac:dyDescent="0.25">
      <c r="A24" s="11">
        <v>1967</v>
      </c>
    </row>
    <row r="25" spans="1:76" x14ac:dyDescent="0.25">
      <c r="A25" s="11">
        <v>1968</v>
      </c>
    </row>
    <row r="26" spans="1:76" s="4" customFormat="1" x14ac:dyDescent="0.25">
      <c r="A26" s="11">
        <v>1969</v>
      </c>
      <c r="B26" s="53"/>
      <c r="C26" s="36"/>
      <c r="D26" s="10"/>
      <c r="E26" s="7"/>
      <c r="F26" s="6"/>
      <c r="G26" s="6"/>
      <c r="H26" s="6"/>
      <c r="I26" s="36"/>
      <c r="J26" s="6"/>
      <c r="K26" s="6"/>
      <c r="L26" s="6"/>
      <c r="M26" s="6"/>
      <c r="N26" s="6"/>
      <c r="O26" s="36"/>
      <c r="P26" s="6"/>
      <c r="Q26" s="6"/>
      <c r="R26" s="6"/>
      <c r="S26" s="6"/>
      <c r="T26" s="6"/>
      <c r="U26" s="3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s="4" customFormat="1" x14ac:dyDescent="0.25">
      <c r="A27" s="11">
        <v>1970</v>
      </c>
      <c r="B27" s="53">
        <v>17.5</v>
      </c>
      <c r="C27" s="40"/>
      <c r="D27" s="37">
        <v>27.611000000000001</v>
      </c>
      <c r="E27" s="38">
        <v>78.8</v>
      </c>
      <c r="F27" s="39">
        <v>17</v>
      </c>
      <c r="G27" s="39">
        <v>4.0999999999999996</v>
      </c>
      <c r="H27" s="39">
        <v>0</v>
      </c>
      <c r="I27" s="40"/>
      <c r="J27" s="39">
        <v>10.363</v>
      </c>
      <c r="K27" s="39">
        <v>78.5</v>
      </c>
      <c r="L27" s="39">
        <v>14.4</v>
      </c>
      <c r="M27" s="39">
        <v>7.1</v>
      </c>
      <c r="N27" s="39">
        <v>0</v>
      </c>
      <c r="O27" s="40"/>
      <c r="P27" s="39">
        <v>10.976000000000001</v>
      </c>
      <c r="Q27" s="39">
        <v>66.7</v>
      </c>
      <c r="R27" s="39">
        <v>26.8</v>
      </c>
      <c r="S27" s="39">
        <v>6.4</v>
      </c>
      <c r="T27" s="39">
        <v>0.1</v>
      </c>
      <c r="U27" s="40"/>
      <c r="V27" s="39">
        <v>10.3</v>
      </c>
      <c r="W27" s="39">
        <v>74.400000000000006</v>
      </c>
      <c r="X27" s="39">
        <v>9.6999999999999993</v>
      </c>
      <c r="Y27" s="39">
        <v>6.4</v>
      </c>
      <c r="Z27" s="39">
        <v>9.5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11">
        <v>1971</v>
      </c>
      <c r="C28" s="40"/>
      <c r="D28" s="37">
        <v>27.611000000000001</v>
      </c>
      <c r="E28" s="38">
        <v>78.8</v>
      </c>
      <c r="F28" s="39">
        <v>17</v>
      </c>
      <c r="G28" s="39">
        <v>4.0999999999999996</v>
      </c>
      <c r="H28" s="39">
        <v>0</v>
      </c>
      <c r="I28" s="40"/>
      <c r="J28" s="39">
        <v>10.363</v>
      </c>
      <c r="K28" s="39">
        <v>78.5</v>
      </c>
      <c r="L28" s="39">
        <v>14.4</v>
      </c>
      <c r="M28" s="39">
        <v>7.1</v>
      </c>
      <c r="N28" s="39">
        <v>0</v>
      </c>
      <c r="O28" s="40"/>
      <c r="P28" s="39">
        <v>10.976000000000001</v>
      </c>
      <c r="Q28" s="39">
        <v>66.7</v>
      </c>
      <c r="R28" s="39">
        <v>26.8</v>
      </c>
      <c r="S28" s="39">
        <v>6.4</v>
      </c>
      <c r="T28" s="39">
        <v>0.1</v>
      </c>
      <c r="U28" s="40"/>
      <c r="V28" s="39">
        <v>10.3</v>
      </c>
      <c r="W28" s="39">
        <v>74.400000000000006</v>
      </c>
      <c r="X28" s="39">
        <v>9.6999999999999993</v>
      </c>
      <c r="Y28" s="39">
        <v>6.4</v>
      </c>
      <c r="Z28" s="39">
        <v>9.5</v>
      </c>
    </row>
    <row r="29" spans="1:76" x14ac:dyDescent="0.25">
      <c r="A29" s="11">
        <v>1972</v>
      </c>
      <c r="C29" s="40"/>
      <c r="D29" s="37">
        <v>27.611000000000001</v>
      </c>
      <c r="E29" s="38">
        <v>78.8</v>
      </c>
      <c r="F29" s="39">
        <v>17</v>
      </c>
      <c r="G29" s="39">
        <v>4.0999999999999996</v>
      </c>
      <c r="H29" s="39">
        <v>0</v>
      </c>
      <c r="I29" s="40"/>
      <c r="J29" s="39">
        <v>10.363</v>
      </c>
      <c r="K29" s="39">
        <v>78.5</v>
      </c>
      <c r="L29" s="39">
        <v>14.4</v>
      </c>
      <c r="M29" s="39">
        <v>7.1</v>
      </c>
      <c r="N29" s="39">
        <v>0</v>
      </c>
      <c r="O29" s="40"/>
      <c r="P29" s="39">
        <v>10.976000000000001</v>
      </c>
      <c r="Q29" s="39">
        <v>66.7</v>
      </c>
      <c r="R29" s="39">
        <v>26.8</v>
      </c>
      <c r="S29" s="39">
        <v>6.4</v>
      </c>
      <c r="T29" s="39">
        <v>0.1</v>
      </c>
      <c r="U29" s="40"/>
      <c r="V29" s="39">
        <v>10.3</v>
      </c>
      <c r="W29" s="39">
        <v>74.400000000000006</v>
      </c>
      <c r="X29" s="39">
        <v>9.6999999999999993</v>
      </c>
      <c r="Y29" s="39">
        <v>6.4</v>
      </c>
      <c r="Z29" s="39">
        <v>9.5</v>
      </c>
    </row>
    <row r="30" spans="1:76" x14ac:dyDescent="0.25">
      <c r="A30" s="11">
        <v>1973</v>
      </c>
      <c r="C30" s="40"/>
      <c r="D30" s="37">
        <v>27.611000000000001</v>
      </c>
      <c r="E30" s="38">
        <v>78.900000000000006</v>
      </c>
      <c r="F30" s="39">
        <v>17</v>
      </c>
      <c r="G30" s="39">
        <v>4.0999999999999996</v>
      </c>
      <c r="H30" s="39">
        <v>0</v>
      </c>
      <c r="I30" s="40"/>
      <c r="J30" s="39">
        <v>10.363</v>
      </c>
      <c r="K30" s="39">
        <v>78.5</v>
      </c>
      <c r="L30" s="39">
        <v>14.4</v>
      </c>
      <c r="M30" s="39">
        <v>7.1</v>
      </c>
      <c r="N30" s="39">
        <v>0</v>
      </c>
      <c r="O30" s="40"/>
      <c r="P30" s="39">
        <v>10.976000000000001</v>
      </c>
      <c r="Q30" s="39">
        <v>66.7</v>
      </c>
      <c r="R30" s="39">
        <v>26.8</v>
      </c>
      <c r="S30" s="39">
        <v>6.4</v>
      </c>
      <c r="T30" s="39">
        <v>0.1</v>
      </c>
      <c r="U30" s="40"/>
      <c r="V30" s="39">
        <v>10.3</v>
      </c>
      <c r="W30" s="39">
        <v>74.400000000000006</v>
      </c>
      <c r="X30" s="39">
        <v>9.6999999999999993</v>
      </c>
      <c r="Y30" s="39">
        <v>6.4</v>
      </c>
      <c r="Z30" s="39">
        <v>9.5</v>
      </c>
    </row>
    <row r="31" spans="1:76" x14ac:dyDescent="0.25">
      <c r="A31" s="11">
        <v>1974</v>
      </c>
      <c r="B31" s="53">
        <v>17.100000000000001</v>
      </c>
      <c r="C31" s="40"/>
      <c r="D31" s="37">
        <v>27.609000000000002</v>
      </c>
      <c r="E31" s="38">
        <v>80.400000000000006</v>
      </c>
      <c r="F31" s="39">
        <v>15.4</v>
      </c>
      <c r="G31" s="39">
        <v>4.2</v>
      </c>
      <c r="H31" s="39">
        <v>0</v>
      </c>
      <c r="I31" s="40"/>
      <c r="J31" s="39">
        <v>10.863</v>
      </c>
      <c r="K31" s="39">
        <v>66.5</v>
      </c>
      <c r="L31" s="39">
        <v>27.2</v>
      </c>
      <c r="M31" s="39">
        <v>6.3</v>
      </c>
      <c r="N31" s="39">
        <v>0</v>
      </c>
      <c r="O31" s="40"/>
      <c r="P31" s="39">
        <v>9.4339999999999993</v>
      </c>
      <c r="Q31" s="39">
        <v>62</v>
      </c>
      <c r="R31" s="39">
        <v>30.8</v>
      </c>
      <c r="S31" s="39">
        <v>7.2</v>
      </c>
      <c r="T31" s="39">
        <v>0</v>
      </c>
      <c r="U31" s="40"/>
      <c r="V31" s="39">
        <v>9.7530000000000001</v>
      </c>
      <c r="W31" s="39">
        <v>69.900000000000006</v>
      </c>
      <c r="X31" s="39">
        <v>14.4</v>
      </c>
      <c r="Y31" s="39">
        <v>5.7</v>
      </c>
      <c r="Z31" s="39">
        <v>10</v>
      </c>
    </row>
    <row r="32" spans="1:76" x14ac:dyDescent="0.25">
      <c r="A32" s="11">
        <v>1975</v>
      </c>
      <c r="B32" s="53">
        <v>16.7</v>
      </c>
      <c r="C32" s="40"/>
      <c r="D32" s="37">
        <v>21.454999999999998</v>
      </c>
      <c r="E32" s="38">
        <v>76.5</v>
      </c>
      <c r="F32" s="39">
        <v>19</v>
      </c>
      <c r="G32" s="39">
        <v>4.5</v>
      </c>
      <c r="H32" s="39">
        <v>0</v>
      </c>
      <c r="I32" s="40"/>
      <c r="J32" s="39">
        <v>8.8529999999999998</v>
      </c>
      <c r="K32" s="39">
        <v>61.8</v>
      </c>
      <c r="L32" s="39">
        <v>30.7</v>
      </c>
      <c r="M32" s="39">
        <v>7.5</v>
      </c>
      <c r="N32" s="39">
        <v>0</v>
      </c>
      <c r="O32" s="40"/>
      <c r="P32" s="39">
        <v>9.1509999999999998</v>
      </c>
      <c r="Q32" s="39">
        <v>60.3</v>
      </c>
      <c r="R32" s="39">
        <v>31.6</v>
      </c>
      <c r="S32" s="39">
        <v>8.1</v>
      </c>
      <c r="T32" s="39">
        <v>0</v>
      </c>
      <c r="U32" s="40"/>
      <c r="V32" s="39">
        <v>8.4689999999999994</v>
      </c>
      <c r="W32" s="39">
        <v>67</v>
      </c>
      <c r="X32" s="39">
        <v>16.100000000000001</v>
      </c>
      <c r="Y32" s="39">
        <v>5.4</v>
      </c>
      <c r="Z32" s="39">
        <v>11.6</v>
      </c>
    </row>
    <row r="33" spans="1:26" x14ac:dyDescent="0.25">
      <c r="A33" s="11">
        <v>1976</v>
      </c>
      <c r="B33" s="53">
        <v>14.9</v>
      </c>
      <c r="C33" s="40"/>
      <c r="D33" s="37">
        <v>23.710999999999999</v>
      </c>
      <c r="E33" s="38">
        <v>74.5</v>
      </c>
      <c r="F33" s="39">
        <v>21.3</v>
      </c>
      <c r="G33" s="39">
        <v>4.2</v>
      </c>
      <c r="H33" s="39">
        <v>0</v>
      </c>
      <c r="I33" s="40"/>
      <c r="J33" s="39">
        <v>8.86</v>
      </c>
      <c r="K33" s="39">
        <v>62.8</v>
      </c>
      <c r="L33" s="39">
        <v>29.4</v>
      </c>
      <c r="M33" s="39">
        <v>7.8</v>
      </c>
      <c r="N33" s="39">
        <v>0</v>
      </c>
      <c r="O33" s="40"/>
      <c r="P33" s="39">
        <v>10.8</v>
      </c>
      <c r="Q33" s="39">
        <v>57.3</v>
      </c>
      <c r="R33" s="39">
        <v>33.6</v>
      </c>
      <c r="S33" s="39">
        <v>9.1</v>
      </c>
      <c r="T33" s="39">
        <v>0</v>
      </c>
      <c r="U33" s="40"/>
      <c r="V33" s="39">
        <v>7.8760000000000003</v>
      </c>
      <c r="W33" s="39">
        <v>61</v>
      </c>
      <c r="X33" s="39">
        <v>20.9</v>
      </c>
      <c r="Y33" s="39">
        <v>5.7</v>
      </c>
      <c r="Z33" s="39">
        <v>12.4</v>
      </c>
    </row>
    <row r="34" spans="1:26" x14ac:dyDescent="0.25">
      <c r="A34" s="11">
        <v>1977</v>
      </c>
      <c r="B34" s="53">
        <v>13.9</v>
      </c>
      <c r="C34" s="40"/>
      <c r="D34" s="37">
        <v>21.686</v>
      </c>
      <c r="E34" s="38">
        <v>68.5</v>
      </c>
      <c r="F34" s="39">
        <v>26.8</v>
      </c>
      <c r="G34" s="39">
        <v>4.7</v>
      </c>
      <c r="H34" s="39">
        <v>0</v>
      </c>
      <c r="I34" s="40"/>
      <c r="J34" s="39">
        <v>8.5619999999999994</v>
      </c>
      <c r="K34" s="39">
        <v>61</v>
      </c>
      <c r="L34" s="39">
        <v>30.5</v>
      </c>
      <c r="M34" s="39">
        <v>8.5</v>
      </c>
      <c r="N34" s="39">
        <v>0</v>
      </c>
      <c r="O34" s="40"/>
      <c r="P34" s="39">
        <v>12.46</v>
      </c>
      <c r="Q34" s="39">
        <v>52.5</v>
      </c>
      <c r="R34" s="39">
        <v>39.1</v>
      </c>
      <c r="S34" s="39">
        <v>8.4</v>
      </c>
      <c r="T34" s="39">
        <v>0</v>
      </c>
      <c r="U34" s="40"/>
      <c r="V34" s="39">
        <v>7.2720000000000002</v>
      </c>
      <c r="W34" s="39">
        <v>49.8</v>
      </c>
      <c r="X34" s="39">
        <v>30.8</v>
      </c>
      <c r="Y34" s="39">
        <v>5.7</v>
      </c>
      <c r="Z34" s="39">
        <v>13.7</v>
      </c>
    </row>
    <row r="35" spans="1:26" x14ac:dyDescent="0.25">
      <c r="A35" s="11">
        <v>1978</v>
      </c>
      <c r="B35" s="53">
        <v>13.3</v>
      </c>
      <c r="C35" s="40"/>
      <c r="D35" s="37">
        <v>20.614000000000001</v>
      </c>
      <c r="E35" s="38">
        <v>68.8</v>
      </c>
      <c r="F35" s="39">
        <v>27.1</v>
      </c>
      <c r="G35" s="39">
        <v>4.0999999999999996</v>
      </c>
      <c r="H35" s="39">
        <v>0</v>
      </c>
      <c r="I35" s="40"/>
      <c r="J35" s="39">
        <v>7.593</v>
      </c>
      <c r="K35" s="39">
        <v>50.8</v>
      </c>
      <c r="L35" s="39">
        <v>39.4</v>
      </c>
      <c r="M35" s="39">
        <v>9.6999999999999993</v>
      </c>
      <c r="N35" s="39">
        <v>0</v>
      </c>
      <c r="O35" s="40"/>
      <c r="P35" s="39">
        <v>11.843</v>
      </c>
      <c r="Q35" s="39">
        <v>52.8</v>
      </c>
      <c r="R35" s="39">
        <v>38.799999999999997</v>
      </c>
      <c r="S35" s="39">
        <v>8.4</v>
      </c>
      <c r="T35" s="39">
        <v>0</v>
      </c>
      <c r="U35" s="40"/>
      <c r="V35" s="39">
        <v>7.1989999999999998</v>
      </c>
      <c r="W35" s="39">
        <v>47</v>
      </c>
      <c r="X35" s="39">
        <v>33.5</v>
      </c>
      <c r="Y35" s="39">
        <v>6</v>
      </c>
      <c r="Z35" s="39">
        <v>13.5</v>
      </c>
    </row>
    <row r="36" spans="1:26" x14ac:dyDescent="0.25">
      <c r="A36" s="11">
        <v>1979</v>
      </c>
      <c r="B36" s="53">
        <v>12.8</v>
      </c>
      <c r="C36" s="40"/>
      <c r="D36" s="39">
        <v>19.794</v>
      </c>
      <c r="E36" s="38">
        <v>68.3</v>
      </c>
      <c r="F36" s="39">
        <v>27.4</v>
      </c>
      <c r="G36" s="39">
        <v>4.3</v>
      </c>
      <c r="H36" s="39">
        <v>0</v>
      </c>
      <c r="I36" s="40"/>
      <c r="J36" s="39">
        <v>8.76</v>
      </c>
      <c r="K36" s="39">
        <v>57.4</v>
      </c>
      <c r="L36" s="39">
        <v>32.6</v>
      </c>
      <c r="M36" s="39">
        <v>10</v>
      </c>
      <c r="N36" s="39">
        <v>0</v>
      </c>
      <c r="O36" s="40"/>
      <c r="P36" s="39">
        <v>12.27</v>
      </c>
      <c r="Q36" s="39">
        <v>53.5</v>
      </c>
      <c r="R36" s="39">
        <v>37.5</v>
      </c>
      <c r="S36" s="39">
        <v>9</v>
      </c>
      <c r="T36" s="39">
        <v>0</v>
      </c>
      <c r="U36" s="40"/>
      <c r="V36" s="39">
        <v>7.0709999999999997</v>
      </c>
      <c r="W36" s="39">
        <v>50.6</v>
      </c>
      <c r="X36" s="39">
        <v>41.6</v>
      </c>
      <c r="Y36" s="39">
        <v>8</v>
      </c>
      <c r="Z36" s="39">
        <v>15.6</v>
      </c>
    </row>
    <row r="37" spans="1:26" x14ac:dyDescent="0.25">
      <c r="A37" s="11">
        <v>1980</v>
      </c>
      <c r="B37" s="53">
        <v>11</v>
      </c>
      <c r="C37" s="40"/>
      <c r="D37" s="39">
        <v>14.538</v>
      </c>
      <c r="E37" s="38">
        <v>68.8</v>
      </c>
      <c r="F37" s="39">
        <v>26.9</v>
      </c>
      <c r="G37" s="39">
        <v>4.3</v>
      </c>
      <c r="H37" s="39">
        <v>0</v>
      </c>
      <c r="I37" s="40"/>
      <c r="J37" s="39">
        <v>8.76</v>
      </c>
      <c r="K37" s="39">
        <v>62</v>
      </c>
      <c r="L37" s="39">
        <v>28.6</v>
      </c>
      <c r="M37" s="39">
        <v>9.4</v>
      </c>
      <c r="N37" s="39">
        <v>0</v>
      </c>
      <c r="O37" s="40"/>
      <c r="P37" s="39">
        <v>13.137</v>
      </c>
      <c r="Q37" s="39">
        <v>50.1</v>
      </c>
      <c r="R37" s="39">
        <v>40.799999999999997</v>
      </c>
      <c r="S37" s="39">
        <v>9.1</v>
      </c>
      <c r="T37" s="39">
        <v>0</v>
      </c>
      <c r="U37" s="40"/>
      <c r="V37" s="39">
        <v>6.5789999999999997</v>
      </c>
      <c r="W37" s="39">
        <v>41.9</v>
      </c>
      <c r="X37" s="39">
        <v>37.799999999999997</v>
      </c>
      <c r="Y37" s="39">
        <v>6.9</v>
      </c>
      <c r="Z37" s="39">
        <v>13.3</v>
      </c>
    </row>
    <row r="38" spans="1:26" x14ac:dyDescent="0.25">
      <c r="A38" s="11">
        <v>1981</v>
      </c>
      <c r="B38" s="53">
        <v>12.3</v>
      </c>
      <c r="C38" s="40"/>
      <c r="D38" s="39">
        <v>17.120999999999999</v>
      </c>
      <c r="E38" s="38">
        <v>59</v>
      </c>
      <c r="F38" s="39">
        <v>36.1</v>
      </c>
      <c r="G38" s="39">
        <v>4.9000000000000004</v>
      </c>
      <c r="H38" s="39">
        <v>0</v>
      </c>
      <c r="I38" s="40"/>
      <c r="J38" s="39">
        <v>8.4280000000000008</v>
      </c>
      <c r="K38" s="39">
        <v>52.1</v>
      </c>
      <c r="L38" s="39">
        <v>38.6</v>
      </c>
      <c r="M38" s="39">
        <v>9.3000000000000007</v>
      </c>
      <c r="N38" s="39">
        <v>0</v>
      </c>
      <c r="O38" s="40"/>
      <c r="P38" s="39">
        <v>11.477</v>
      </c>
      <c r="Q38" s="39">
        <v>48.9</v>
      </c>
      <c r="R38" s="39">
        <v>41.6</v>
      </c>
      <c r="S38" s="39">
        <v>9.5</v>
      </c>
      <c r="T38" s="39">
        <v>0</v>
      </c>
      <c r="U38" s="40"/>
      <c r="V38" s="39">
        <v>6.9930000000000003</v>
      </c>
      <c r="W38" s="39">
        <v>43.3</v>
      </c>
      <c r="X38" s="39">
        <v>36.4</v>
      </c>
      <c r="Y38" s="39">
        <v>6.9</v>
      </c>
      <c r="Z38" s="39">
        <v>13.4</v>
      </c>
    </row>
    <row r="39" spans="1:26" x14ac:dyDescent="0.25">
      <c r="A39" s="11">
        <v>1982</v>
      </c>
    </row>
    <row r="40" spans="1:26" x14ac:dyDescent="0.25">
      <c r="A40" s="11">
        <v>1983</v>
      </c>
    </row>
    <row r="41" spans="1:26" x14ac:dyDescent="0.25">
      <c r="A41" s="11">
        <v>1984</v>
      </c>
    </row>
    <row r="42" spans="1:26" x14ac:dyDescent="0.25">
      <c r="A42" s="11">
        <v>1985</v>
      </c>
    </row>
    <row r="43" spans="1:26" x14ac:dyDescent="0.25">
      <c r="A43" s="11">
        <v>1986</v>
      </c>
    </row>
    <row r="44" spans="1:26" x14ac:dyDescent="0.25">
      <c r="A44" s="11">
        <v>1987</v>
      </c>
    </row>
    <row r="45" spans="1:26" x14ac:dyDescent="0.25">
      <c r="A45" s="11">
        <v>1988</v>
      </c>
    </row>
    <row r="46" spans="1:26" x14ac:dyDescent="0.25">
      <c r="A46" s="11">
        <v>1989</v>
      </c>
    </row>
    <row r="47" spans="1:26" x14ac:dyDescent="0.25">
      <c r="A47" s="11">
        <v>1990</v>
      </c>
    </row>
    <row r="48" spans="1:26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2" x14ac:dyDescent="0.25">
      <c r="A65" s="11">
        <v>2008</v>
      </c>
    </row>
    <row r="66" spans="1:2" x14ac:dyDescent="0.25">
      <c r="A66" s="11">
        <v>2009</v>
      </c>
    </row>
    <row r="67" spans="1:2" x14ac:dyDescent="0.25">
      <c r="A67" s="11">
        <v>2010</v>
      </c>
    </row>
    <row r="68" spans="1:2" x14ac:dyDescent="0.25">
      <c r="A68" s="11">
        <v>2011</v>
      </c>
      <c r="B68" s="51">
        <f>6.1+0.8+2.1</f>
        <v>9</v>
      </c>
    </row>
    <row r="69" spans="1:2" x14ac:dyDescent="0.25">
      <c r="A69" s="11">
        <v>2012</v>
      </c>
    </row>
    <row r="70" spans="1:2" x14ac:dyDescent="0.25">
      <c r="A70" s="11">
        <v>2013</v>
      </c>
    </row>
    <row r="71" spans="1:2" x14ac:dyDescent="0.25">
      <c r="A71" s="11">
        <v>2014</v>
      </c>
    </row>
    <row r="72" spans="1:2" x14ac:dyDescent="0.25">
      <c r="A72" s="11">
        <v>2015</v>
      </c>
    </row>
    <row r="73" spans="1:2" x14ac:dyDescent="0.25">
      <c r="A73" s="11">
        <v>2016</v>
      </c>
    </row>
    <row r="74" spans="1:2" x14ac:dyDescent="0.25">
      <c r="A74" s="11">
        <v>2017</v>
      </c>
    </row>
    <row r="75" spans="1:2" x14ac:dyDescent="0.25">
      <c r="A75" s="11">
        <v>2018</v>
      </c>
    </row>
    <row r="76" spans="1:2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2020-12-21T16:23:20Z</dcterms:modified>
</cp:coreProperties>
</file>